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57405" windowHeight="12600" tabRatio="518"/>
  </bookViews>
  <sheets>
    <sheet name="Мультфильм" sheetId="1" r:id="rId1"/>
    <sheet name="Типы препятствий" sheetId="2" r:id="rId2"/>
    <sheet name="РПС" sheetId="4" r:id="rId3"/>
    <sheet name="РПС по пути" sheetId="5" r:id="rId4"/>
  </sheets>
  <calcPr calcId="125725"/>
</workbook>
</file>

<file path=xl/calcChain.xml><?xml version="1.0" encoding="utf-8"?>
<calcChain xmlns="http://schemas.openxmlformats.org/spreadsheetml/2006/main">
  <c r="A7" i="1"/>
  <c r="D7" s="1"/>
  <c r="E7"/>
  <c r="F7"/>
  <c r="G7"/>
  <c r="H7"/>
  <c r="I7"/>
  <c r="J7"/>
  <c r="K7"/>
  <c r="L7"/>
  <c r="V7"/>
  <c r="W7"/>
  <c r="X7"/>
  <c r="Y7"/>
  <c r="Z7"/>
  <c r="AA7"/>
  <c r="AB7"/>
  <c r="AE7"/>
  <c r="AF7"/>
  <c r="AH7"/>
  <c r="AI7"/>
  <c r="AJ7"/>
  <c r="AK7"/>
  <c r="AL7"/>
  <c r="AM7"/>
  <c r="AN7"/>
  <c r="AO7"/>
  <c r="AP7"/>
  <c r="AR7"/>
  <c r="A8"/>
  <c r="D8" s="1"/>
  <c r="E8"/>
  <c r="F8"/>
  <c r="G8"/>
  <c r="H8"/>
  <c r="I8"/>
  <c r="J8"/>
  <c r="K8"/>
  <c r="L8"/>
  <c r="V8"/>
  <c r="W8"/>
  <c r="X8"/>
  <c r="Y8"/>
  <c r="Z8"/>
  <c r="AA8"/>
  <c r="AB8"/>
  <c r="AE8"/>
  <c r="AF8"/>
  <c r="AH8"/>
  <c r="AI8"/>
  <c r="AJ8"/>
  <c r="AK8"/>
  <c r="AL8"/>
  <c r="AM8"/>
  <c r="AN8"/>
  <c r="AO8"/>
  <c r="AP8"/>
  <c r="AR8"/>
  <c r="A9"/>
  <c r="C9"/>
  <c r="D9"/>
  <c r="E9"/>
  <c r="F9"/>
  <c r="G9"/>
  <c r="H9"/>
  <c r="I9"/>
  <c r="J9"/>
  <c r="K9"/>
  <c r="L9"/>
  <c r="V9"/>
  <c r="W9"/>
  <c r="X9"/>
  <c r="Y9"/>
  <c r="Z9"/>
  <c r="AA9"/>
  <c r="AB9"/>
  <c r="AE9"/>
  <c r="AF9"/>
  <c r="AH9"/>
  <c r="AI9"/>
  <c r="AJ9"/>
  <c r="AK9"/>
  <c r="AL9"/>
  <c r="AM9"/>
  <c r="AN9"/>
  <c r="AO9"/>
  <c r="AP9"/>
  <c r="AR9"/>
  <c r="A10"/>
  <c r="D10" s="1"/>
  <c r="E10"/>
  <c r="F10"/>
  <c r="G10"/>
  <c r="H10"/>
  <c r="I10"/>
  <c r="J10"/>
  <c r="K10"/>
  <c r="L10"/>
  <c r="V10"/>
  <c r="W10"/>
  <c r="X10"/>
  <c r="Y10"/>
  <c r="Z10"/>
  <c r="AA10"/>
  <c r="AB10"/>
  <c r="AE10"/>
  <c r="AF10"/>
  <c r="AH10"/>
  <c r="AI10"/>
  <c r="AJ10"/>
  <c r="AK10"/>
  <c r="AL10"/>
  <c r="AM10"/>
  <c r="AN10"/>
  <c r="AO10"/>
  <c r="AP10"/>
  <c r="AR10"/>
  <c r="A11"/>
  <c r="D11" s="1"/>
  <c r="E11"/>
  <c r="F11"/>
  <c r="G11"/>
  <c r="H11"/>
  <c r="I11"/>
  <c r="J11"/>
  <c r="K11"/>
  <c r="L11"/>
  <c r="V11"/>
  <c r="W11"/>
  <c r="X11"/>
  <c r="Y11"/>
  <c r="Z11"/>
  <c r="AA11"/>
  <c r="AB11"/>
  <c r="AE11"/>
  <c r="AF11"/>
  <c r="AH11"/>
  <c r="AI11"/>
  <c r="AJ11"/>
  <c r="AK11"/>
  <c r="AL11"/>
  <c r="AM11"/>
  <c r="AN11"/>
  <c r="AO11"/>
  <c r="AP11"/>
  <c r="AR11"/>
  <c r="A12"/>
  <c r="C12" s="1"/>
  <c r="D12"/>
  <c r="E12"/>
  <c r="F12"/>
  <c r="G12"/>
  <c r="H12"/>
  <c r="I12"/>
  <c r="J12"/>
  <c r="K12"/>
  <c r="L12"/>
  <c r="V12"/>
  <c r="W12"/>
  <c r="X12"/>
  <c r="Y12"/>
  <c r="Z12"/>
  <c r="AA12"/>
  <c r="AB12"/>
  <c r="AE12"/>
  <c r="AF12"/>
  <c r="AH12"/>
  <c r="AI12"/>
  <c r="AJ12"/>
  <c r="AK12"/>
  <c r="AL12"/>
  <c r="AM12"/>
  <c r="AN12"/>
  <c r="AO12"/>
  <c r="AP12"/>
  <c r="AR12"/>
  <c r="A13"/>
  <c r="C13" s="1"/>
  <c r="E13"/>
  <c r="F13"/>
  <c r="G13"/>
  <c r="H13"/>
  <c r="I13"/>
  <c r="J13"/>
  <c r="K13"/>
  <c r="L13"/>
  <c r="V13"/>
  <c r="W13"/>
  <c r="X13"/>
  <c r="Y13"/>
  <c r="Z13"/>
  <c r="AA13"/>
  <c r="AB13"/>
  <c r="AE13"/>
  <c r="AF13"/>
  <c r="AH13"/>
  <c r="AI13"/>
  <c r="AJ13"/>
  <c r="AK13"/>
  <c r="AL13"/>
  <c r="AM13"/>
  <c r="AN13"/>
  <c r="AO13"/>
  <c r="AP13"/>
  <c r="AR13"/>
  <c r="A14"/>
  <c r="D14" s="1"/>
  <c r="E14"/>
  <c r="F14"/>
  <c r="G14"/>
  <c r="H14"/>
  <c r="I14"/>
  <c r="J14"/>
  <c r="K14"/>
  <c r="L14"/>
  <c r="V14"/>
  <c r="W14"/>
  <c r="X14"/>
  <c r="Y14"/>
  <c r="Z14"/>
  <c r="AA14"/>
  <c r="AB14"/>
  <c r="AE14"/>
  <c r="AF14"/>
  <c r="AH14"/>
  <c r="AI14"/>
  <c r="AJ14"/>
  <c r="AK14"/>
  <c r="AL14"/>
  <c r="AM14"/>
  <c r="AN14"/>
  <c r="AO14"/>
  <c r="AP14"/>
  <c r="AR14"/>
  <c r="A15"/>
  <c r="D15" s="1"/>
  <c r="E15"/>
  <c r="F15"/>
  <c r="G15"/>
  <c r="H15"/>
  <c r="I15"/>
  <c r="J15"/>
  <c r="K15"/>
  <c r="L15"/>
  <c r="V15"/>
  <c r="W15"/>
  <c r="X15"/>
  <c r="Y15"/>
  <c r="Z15"/>
  <c r="AA15"/>
  <c r="AB15"/>
  <c r="AE15"/>
  <c r="AF15"/>
  <c r="AH15"/>
  <c r="AI15"/>
  <c r="AJ15"/>
  <c r="AK15"/>
  <c r="AL15"/>
  <c r="AM15"/>
  <c r="AN15"/>
  <c r="AO15"/>
  <c r="AP15"/>
  <c r="AR15"/>
  <c r="A16"/>
  <c r="D16" s="1"/>
  <c r="E16"/>
  <c r="F16"/>
  <c r="G16"/>
  <c r="H16"/>
  <c r="I16"/>
  <c r="J16"/>
  <c r="K16"/>
  <c r="L16"/>
  <c r="V16"/>
  <c r="W16"/>
  <c r="X16"/>
  <c r="Y16"/>
  <c r="Z16"/>
  <c r="AA16"/>
  <c r="AB16"/>
  <c r="AE16"/>
  <c r="AF16"/>
  <c r="AH16"/>
  <c r="AI16"/>
  <c r="AJ16"/>
  <c r="AK16"/>
  <c r="AL16"/>
  <c r="AM16"/>
  <c r="AN16"/>
  <c r="AO16"/>
  <c r="AP16"/>
  <c r="AR16"/>
  <c r="A17"/>
  <c r="C17" s="1"/>
  <c r="D17"/>
  <c r="E17"/>
  <c r="F17"/>
  <c r="G17"/>
  <c r="H17"/>
  <c r="I17"/>
  <c r="J17"/>
  <c r="K17"/>
  <c r="L17"/>
  <c r="V17"/>
  <c r="W17"/>
  <c r="X17"/>
  <c r="Y17"/>
  <c r="Z17"/>
  <c r="AA17"/>
  <c r="AB17"/>
  <c r="AE17"/>
  <c r="AF17"/>
  <c r="AH17"/>
  <c r="AI17"/>
  <c r="AJ17"/>
  <c r="AK17"/>
  <c r="AL17"/>
  <c r="AM17"/>
  <c r="AN17"/>
  <c r="AO17"/>
  <c r="AP17"/>
  <c r="AR17"/>
  <c r="A18"/>
  <c r="D18" s="1"/>
  <c r="E18"/>
  <c r="F18"/>
  <c r="G18"/>
  <c r="H18"/>
  <c r="I18"/>
  <c r="J18"/>
  <c r="K18"/>
  <c r="L18"/>
  <c r="V18"/>
  <c r="W18"/>
  <c r="X18"/>
  <c r="Y18"/>
  <c r="Z18"/>
  <c r="AA18"/>
  <c r="AB18"/>
  <c r="AE18"/>
  <c r="AF18"/>
  <c r="AH18"/>
  <c r="AI18"/>
  <c r="AJ18"/>
  <c r="AK18"/>
  <c r="AL18"/>
  <c r="AM18"/>
  <c r="AN18"/>
  <c r="AO18"/>
  <c r="AP18"/>
  <c r="AR18"/>
  <c r="A19"/>
  <c r="D19" s="1"/>
  <c r="E19"/>
  <c r="F19"/>
  <c r="G19"/>
  <c r="H19"/>
  <c r="I19"/>
  <c r="J19"/>
  <c r="K19"/>
  <c r="L19"/>
  <c r="V19"/>
  <c r="W19"/>
  <c r="X19"/>
  <c r="Y19"/>
  <c r="Z19"/>
  <c r="AA19"/>
  <c r="AB19"/>
  <c r="AE19"/>
  <c r="AF19"/>
  <c r="AH19"/>
  <c r="AI19"/>
  <c r="AJ19"/>
  <c r="AK19"/>
  <c r="AL19"/>
  <c r="AM19"/>
  <c r="AN19"/>
  <c r="AO19"/>
  <c r="AP19"/>
  <c r="AR19"/>
  <c r="A20"/>
  <c r="C20" s="1"/>
  <c r="D20"/>
  <c r="E20"/>
  <c r="F20"/>
  <c r="G20"/>
  <c r="H20"/>
  <c r="I20"/>
  <c r="J20"/>
  <c r="K20"/>
  <c r="L20"/>
  <c r="V20"/>
  <c r="W20"/>
  <c r="X20"/>
  <c r="Y20"/>
  <c r="Z20"/>
  <c r="AA20"/>
  <c r="AB20"/>
  <c r="AE20"/>
  <c r="AF20"/>
  <c r="AH20"/>
  <c r="AI20"/>
  <c r="AJ20"/>
  <c r="AK20"/>
  <c r="AL20"/>
  <c r="AM20"/>
  <c r="AN20"/>
  <c r="AO20"/>
  <c r="AP20"/>
  <c r="AR20"/>
  <c r="A21"/>
  <c r="C21"/>
  <c r="D21"/>
  <c r="E21"/>
  <c r="F21"/>
  <c r="G21"/>
  <c r="H21"/>
  <c r="I21"/>
  <c r="J21"/>
  <c r="K21"/>
  <c r="L21"/>
  <c r="V21"/>
  <c r="W21"/>
  <c r="X21"/>
  <c r="Y21"/>
  <c r="Z21"/>
  <c r="AA21"/>
  <c r="AB21"/>
  <c r="AE21"/>
  <c r="AF21"/>
  <c r="AH21"/>
  <c r="AI21"/>
  <c r="AJ21"/>
  <c r="AK21"/>
  <c r="AL21"/>
  <c r="AM21"/>
  <c r="AN21"/>
  <c r="AO21"/>
  <c r="AP21"/>
  <c r="AR21"/>
  <c r="A22"/>
  <c r="D22" s="1"/>
  <c r="E22"/>
  <c r="F22"/>
  <c r="G22"/>
  <c r="H22"/>
  <c r="I22"/>
  <c r="J22"/>
  <c r="K22"/>
  <c r="L22"/>
  <c r="V22"/>
  <c r="W22"/>
  <c r="X22"/>
  <c r="Y22"/>
  <c r="Z22"/>
  <c r="AA22"/>
  <c r="AB22"/>
  <c r="AE22"/>
  <c r="AF22"/>
  <c r="AH22"/>
  <c r="AI22"/>
  <c r="AJ22"/>
  <c r="AK22"/>
  <c r="AL22"/>
  <c r="AM22"/>
  <c r="AN22"/>
  <c r="AO22"/>
  <c r="AP22"/>
  <c r="AR22"/>
  <c r="A23"/>
  <c r="D23" s="1"/>
  <c r="E23"/>
  <c r="F23"/>
  <c r="G23"/>
  <c r="H23"/>
  <c r="I23"/>
  <c r="J23"/>
  <c r="K23"/>
  <c r="L23"/>
  <c r="V23"/>
  <c r="W23"/>
  <c r="X23"/>
  <c r="Y23"/>
  <c r="Z23"/>
  <c r="AA23"/>
  <c r="AB23"/>
  <c r="AE23"/>
  <c r="AF23"/>
  <c r="AH23"/>
  <c r="AI23"/>
  <c r="AJ23"/>
  <c r="AK23"/>
  <c r="AL23"/>
  <c r="AM23"/>
  <c r="AN23"/>
  <c r="AO23"/>
  <c r="AP23"/>
  <c r="AR23"/>
  <c r="A24"/>
  <c r="C24" s="1"/>
  <c r="D24"/>
  <c r="E24"/>
  <c r="F24"/>
  <c r="G24"/>
  <c r="H24"/>
  <c r="I24"/>
  <c r="J24"/>
  <c r="K24"/>
  <c r="L24"/>
  <c r="V24"/>
  <c r="W24"/>
  <c r="X24"/>
  <c r="Y24"/>
  <c r="Z24"/>
  <c r="AA24"/>
  <c r="AB24"/>
  <c r="AE24"/>
  <c r="AF24"/>
  <c r="AH24"/>
  <c r="AI24"/>
  <c r="AJ24"/>
  <c r="AK24"/>
  <c r="AL24"/>
  <c r="AM24"/>
  <c r="AN24"/>
  <c r="AO24"/>
  <c r="AP24"/>
  <c r="AR24"/>
  <c r="A25"/>
  <c r="C25" s="1"/>
  <c r="E25"/>
  <c r="F25"/>
  <c r="G25"/>
  <c r="H25"/>
  <c r="I25"/>
  <c r="J25"/>
  <c r="K25"/>
  <c r="L25"/>
  <c r="V25"/>
  <c r="W25"/>
  <c r="X25"/>
  <c r="Y25"/>
  <c r="Z25"/>
  <c r="AA25"/>
  <c r="AB25"/>
  <c r="AE25"/>
  <c r="AF25"/>
  <c r="AH25"/>
  <c r="AI25"/>
  <c r="AJ25"/>
  <c r="AK25"/>
  <c r="AL25"/>
  <c r="AM25"/>
  <c r="AN25"/>
  <c r="AO25"/>
  <c r="AP25"/>
  <c r="AR25"/>
  <c r="A26"/>
  <c r="C26" s="1"/>
  <c r="D26"/>
  <c r="E26"/>
  <c r="F26"/>
  <c r="G26"/>
  <c r="H26"/>
  <c r="I26"/>
  <c r="J26"/>
  <c r="K26"/>
  <c r="L26"/>
  <c r="V26"/>
  <c r="W26"/>
  <c r="X26"/>
  <c r="Y26"/>
  <c r="Z26"/>
  <c r="AA26"/>
  <c r="AB26"/>
  <c r="AE26"/>
  <c r="AF26"/>
  <c r="AH26"/>
  <c r="AI26"/>
  <c r="AJ26"/>
  <c r="AK26"/>
  <c r="AL26"/>
  <c r="AM26"/>
  <c r="AN26"/>
  <c r="AO26"/>
  <c r="AP26"/>
  <c r="AR26"/>
  <c r="A27"/>
  <c r="C27" s="1"/>
  <c r="D27"/>
  <c r="E27"/>
  <c r="F27"/>
  <c r="G27"/>
  <c r="H27"/>
  <c r="I27"/>
  <c r="J27"/>
  <c r="K27"/>
  <c r="L27"/>
  <c r="V27"/>
  <c r="W27"/>
  <c r="X27"/>
  <c r="Y27"/>
  <c r="Z27"/>
  <c r="AA27"/>
  <c r="AB27"/>
  <c r="AE27"/>
  <c r="AF27"/>
  <c r="AH27"/>
  <c r="AI27"/>
  <c r="AJ27"/>
  <c r="AK27"/>
  <c r="AL27"/>
  <c r="AM27"/>
  <c r="AN27"/>
  <c r="AO27"/>
  <c r="AP27"/>
  <c r="AR27"/>
  <c r="A28"/>
  <c r="C28" s="1"/>
  <c r="D28"/>
  <c r="E28"/>
  <c r="F28"/>
  <c r="G28"/>
  <c r="H28"/>
  <c r="I28"/>
  <c r="J28"/>
  <c r="K28"/>
  <c r="L28"/>
  <c r="V28"/>
  <c r="W28"/>
  <c r="X28"/>
  <c r="Y28"/>
  <c r="Z28"/>
  <c r="AA28"/>
  <c r="AB28"/>
  <c r="AE28"/>
  <c r="AF28"/>
  <c r="AH28"/>
  <c r="AI28"/>
  <c r="AJ28"/>
  <c r="AK28"/>
  <c r="AL28"/>
  <c r="AM28"/>
  <c r="AN28"/>
  <c r="AO28"/>
  <c r="AP28"/>
  <c r="AR28"/>
  <c r="A29"/>
  <c r="C29" s="1"/>
  <c r="E29"/>
  <c r="F29"/>
  <c r="G29"/>
  <c r="H29"/>
  <c r="I29"/>
  <c r="J29"/>
  <c r="K29"/>
  <c r="L29"/>
  <c r="V29"/>
  <c r="W29"/>
  <c r="X29"/>
  <c r="Y29"/>
  <c r="Z29"/>
  <c r="AA29"/>
  <c r="AB29"/>
  <c r="AE29"/>
  <c r="AF29"/>
  <c r="AH29"/>
  <c r="AI29"/>
  <c r="AJ29"/>
  <c r="AK29"/>
  <c r="AL29"/>
  <c r="AM29"/>
  <c r="AN29"/>
  <c r="AO29"/>
  <c r="AP29"/>
  <c r="AR29"/>
  <c r="A30"/>
  <c r="D30" s="1"/>
  <c r="E30"/>
  <c r="F30"/>
  <c r="G30"/>
  <c r="H30"/>
  <c r="I30"/>
  <c r="J30"/>
  <c r="K30"/>
  <c r="L30"/>
  <c r="V30"/>
  <c r="W30"/>
  <c r="X30"/>
  <c r="Y30"/>
  <c r="Z30"/>
  <c r="AA30"/>
  <c r="AB30"/>
  <c r="AE30"/>
  <c r="AF30"/>
  <c r="AH30"/>
  <c r="AI30"/>
  <c r="AJ30"/>
  <c r="AK30"/>
  <c r="AL30"/>
  <c r="AM30"/>
  <c r="AN30"/>
  <c r="AO30"/>
  <c r="AP30"/>
  <c r="AR30"/>
  <c r="A31"/>
  <c r="C31"/>
  <c r="D31"/>
  <c r="E31"/>
  <c r="F31"/>
  <c r="G31"/>
  <c r="H31"/>
  <c r="I31"/>
  <c r="J31"/>
  <c r="K31"/>
  <c r="L31"/>
  <c r="V31"/>
  <c r="W31"/>
  <c r="X31"/>
  <c r="Y31"/>
  <c r="Z31"/>
  <c r="AA31"/>
  <c r="AB31"/>
  <c r="AE31"/>
  <c r="AF31"/>
  <c r="AH31"/>
  <c r="AI31"/>
  <c r="AJ31"/>
  <c r="AK31"/>
  <c r="AL31"/>
  <c r="AM31"/>
  <c r="AN31"/>
  <c r="AO31"/>
  <c r="AP31"/>
  <c r="AR31"/>
  <c r="A32"/>
  <c r="C32"/>
  <c r="D32"/>
  <c r="E32"/>
  <c r="F32"/>
  <c r="G32"/>
  <c r="H32"/>
  <c r="I32"/>
  <c r="J32"/>
  <c r="K32"/>
  <c r="L32"/>
  <c r="V32"/>
  <c r="W32"/>
  <c r="X32"/>
  <c r="Y32"/>
  <c r="Z32"/>
  <c r="AA32"/>
  <c r="AB32"/>
  <c r="AE32"/>
  <c r="AF32"/>
  <c r="AH32"/>
  <c r="AI32"/>
  <c r="AJ32"/>
  <c r="AK32"/>
  <c r="AL32"/>
  <c r="AM32"/>
  <c r="AN32"/>
  <c r="AO32"/>
  <c r="AP32"/>
  <c r="AR32"/>
  <c r="A33"/>
  <c r="C33" s="1"/>
  <c r="E33"/>
  <c r="F33"/>
  <c r="G33"/>
  <c r="H33"/>
  <c r="I33"/>
  <c r="J33"/>
  <c r="K33"/>
  <c r="L33"/>
  <c r="V33"/>
  <c r="W33"/>
  <c r="X33"/>
  <c r="Y33"/>
  <c r="Z33"/>
  <c r="AA33"/>
  <c r="AB33"/>
  <c r="AE33"/>
  <c r="AF33"/>
  <c r="AH33"/>
  <c r="AI33"/>
  <c r="AJ33"/>
  <c r="AK33"/>
  <c r="AL33"/>
  <c r="AM33"/>
  <c r="AN33"/>
  <c r="AO33"/>
  <c r="AP33"/>
  <c r="AR33"/>
  <c r="A34"/>
  <c r="D34" s="1"/>
  <c r="E34"/>
  <c r="F34"/>
  <c r="G34"/>
  <c r="H34"/>
  <c r="I34"/>
  <c r="J34"/>
  <c r="K34"/>
  <c r="L34"/>
  <c r="V34"/>
  <c r="W34"/>
  <c r="X34"/>
  <c r="Y34"/>
  <c r="Z34"/>
  <c r="AA34"/>
  <c r="AB34"/>
  <c r="AE34"/>
  <c r="AF34"/>
  <c r="AH34"/>
  <c r="AI34"/>
  <c r="AJ34"/>
  <c r="AK34"/>
  <c r="AL34"/>
  <c r="AM34"/>
  <c r="AN34"/>
  <c r="AO34"/>
  <c r="AP34"/>
  <c r="AR34"/>
  <c r="A35"/>
  <c r="C35" s="1"/>
  <c r="D35"/>
  <c r="E35"/>
  <c r="F35"/>
  <c r="G35"/>
  <c r="H35"/>
  <c r="I35"/>
  <c r="J35"/>
  <c r="K35"/>
  <c r="L35"/>
  <c r="V35"/>
  <c r="W35"/>
  <c r="X35"/>
  <c r="Y35"/>
  <c r="Z35"/>
  <c r="AA35"/>
  <c r="AB35"/>
  <c r="AE35"/>
  <c r="AF35"/>
  <c r="AH35"/>
  <c r="AI35"/>
  <c r="AJ35"/>
  <c r="AK35"/>
  <c r="AL35"/>
  <c r="AM35"/>
  <c r="AN35"/>
  <c r="AO35"/>
  <c r="AP35"/>
  <c r="AR35"/>
  <c r="A36"/>
  <c r="C36"/>
  <c r="D36"/>
  <c r="E36"/>
  <c r="F36"/>
  <c r="G36"/>
  <c r="H36"/>
  <c r="I36"/>
  <c r="J36"/>
  <c r="K36"/>
  <c r="L36"/>
  <c r="V36"/>
  <c r="W36"/>
  <c r="X36"/>
  <c r="Y36"/>
  <c r="Z36"/>
  <c r="AA36"/>
  <c r="AB36"/>
  <c r="AE36"/>
  <c r="AF36"/>
  <c r="AH36"/>
  <c r="AI36"/>
  <c r="AJ36"/>
  <c r="AK36"/>
  <c r="AL36"/>
  <c r="AM36"/>
  <c r="AN36"/>
  <c r="AO36"/>
  <c r="AP36"/>
  <c r="AR36"/>
  <c r="A37"/>
  <c r="C37" s="1"/>
  <c r="D37"/>
  <c r="E37"/>
  <c r="F37"/>
  <c r="G37"/>
  <c r="H37"/>
  <c r="I37"/>
  <c r="J37"/>
  <c r="K37"/>
  <c r="L37"/>
  <c r="V37"/>
  <c r="W37"/>
  <c r="X37"/>
  <c r="Y37"/>
  <c r="Z37"/>
  <c r="AA37"/>
  <c r="AB37"/>
  <c r="AE37"/>
  <c r="AF37"/>
  <c r="AH37"/>
  <c r="AI37"/>
  <c r="AJ37"/>
  <c r="AK37"/>
  <c r="AL37"/>
  <c r="AM37"/>
  <c r="AN37"/>
  <c r="AO37"/>
  <c r="AP37"/>
  <c r="AR37"/>
  <c r="A38"/>
  <c r="D38" s="1"/>
  <c r="E38"/>
  <c r="F38"/>
  <c r="G38"/>
  <c r="H38"/>
  <c r="I38"/>
  <c r="J38"/>
  <c r="K38"/>
  <c r="L38"/>
  <c r="V38"/>
  <c r="W38"/>
  <c r="X38"/>
  <c r="Y38"/>
  <c r="Z38"/>
  <c r="AA38"/>
  <c r="AB38"/>
  <c r="AE38"/>
  <c r="AF38"/>
  <c r="AH38"/>
  <c r="AI38"/>
  <c r="AJ38"/>
  <c r="AK38"/>
  <c r="AL38"/>
  <c r="AM38"/>
  <c r="AN38"/>
  <c r="AO38"/>
  <c r="AP38"/>
  <c r="AR38"/>
  <c r="A39"/>
  <c r="D39" s="1"/>
  <c r="E39"/>
  <c r="F39"/>
  <c r="G39"/>
  <c r="H39"/>
  <c r="I39"/>
  <c r="J39"/>
  <c r="K39"/>
  <c r="L39"/>
  <c r="V39"/>
  <c r="W39"/>
  <c r="X39"/>
  <c r="Y39"/>
  <c r="Z39"/>
  <c r="AA39"/>
  <c r="AB39"/>
  <c r="AE39"/>
  <c r="AF39"/>
  <c r="AH39"/>
  <c r="AI39"/>
  <c r="AJ39"/>
  <c r="AK39"/>
  <c r="AL39"/>
  <c r="AM39"/>
  <c r="AN39"/>
  <c r="AO39"/>
  <c r="AP39"/>
  <c r="AR39"/>
  <c r="A40"/>
  <c r="C40"/>
  <c r="D40"/>
  <c r="E40"/>
  <c r="F40"/>
  <c r="G40"/>
  <c r="H40"/>
  <c r="I40"/>
  <c r="J40"/>
  <c r="K40"/>
  <c r="L40"/>
  <c r="V40"/>
  <c r="W40"/>
  <c r="X40"/>
  <c r="Y40"/>
  <c r="Z40"/>
  <c r="AA40"/>
  <c r="AB40"/>
  <c r="AE40"/>
  <c r="AF40"/>
  <c r="AH40"/>
  <c r="AI40"/>
  <c r="AJ40"/>
  <c r="AK40"/>
  <c r="AL40"/>
  <c r="AM40"/>
  <c r="AN40"/>
  <c r="AO40"/>
  <c r="AP40"/>
  <c r="AR40"/>
  <c r="A41"/>
  <c r="C41" s="1"/>
  <c r="D41"/>
  <c r="E41"/>
  <c r="F41"/>
  <c r="G41"/>
  <c r="H41"/>
  <c r="I41"/>
  <c r="J41"/>
  <c r="K41"/>
  <c r="L41"/>
  <c r="V41"/>
  <c r="W41"/>
  <c r="X41"/>
  <c r="Y41"/>
  <c r="Z41"/>
  <c r="AA41"/>
  <c r="AB41"/>
  <c r="AE41"/>
  <c r="AF41"/>
  <c r="AH41"/>
  <c r="AI41"/>
  <c r="AJ41"/>
  <c r="AK41"/>
  <c r="AL41"/>
  <c r="AM41"/>
  <c r="AN41"/>
  <c r="AO41"/>
  <c r="AP41"/>
  <c r="AR41"/>
  <c r="A42"/>
  <c r="D42" s="1"/>
  <c r="E42"/>
  <c r="F42"/>
  <c r="G42"/>
  <c r="H42"/>
  <c r="I42"/>
  <c r="J42"/>
  <c r="K42"/>
  <c r="L42"/>
  <c r="V42"/>
  <c r="W42"/>
  <c r="X42"/>
  <c r="Y42"/>
  <c r="Z42"/>
  <c r="AA42"/>
  <c r="AB42"/>
  <c r="AE42"/>
  <c r="AF42"/>
  <c r="AH42"/>
  <c r="AI42"/>
  <c r="AJ42"/>
  <c r="AK42"/>
  <c r="AL42"/>
  <c r="AM42"/>
  <c r="AN42"/>
  <c r="AO42"/>
  <c r="AP42"/>
  <c r="AR42"/>
  <c r="A43"/>
  <c r="D43" s="1"/>
  <c r="C43"/>
  <c r="E43"/>
  <c r="F43"/>
  <c r="G43"/>
  <c r="H43"/>
  <c r="I43"/>
  <c r="J43"/>
  <c r="K43"/>
  <c r="L43"/>
  <c r="V43"/>
  <c r="W43"/>
  <c r="X43"/>
  <c r="Y43"/>
  <c r="Z43"/>
  <c r="AA43"/>
  <c r="AB43"/>
  <c r="AE43"/>
  <c r="AF43"/>
  <c r="AH43"/>
  <c r="AI43"/>
  <c r="AJ43"/>
  <c r="AK43"/>
  <c r="AL43"/>
  <c r="AM43"/>
  <c r="AN43"/>
  <c r="AO43"/>
  <c r="AP43"/>
  <c r="AR43"/>
  <c r="A44"/>
  <c r="C44"/>
  <c r="D44"/>
  <c r="E44"/>
  <c r="F44"/>
  <c r="G44"/>
  <c r="H44"/>
  <c r="I44"/>
  <c r="J44"/>
  <c r="K44"/>
  <c r="L44"/>
  <c r="V44"/>
  <c r="W44"/>
  <c r="X44"/>
  <c r="Y44"/>
  <c r="Z44"/>
  <c r="AA44"/>
  <c r="AB44"/>
  <c r="AE44"/>
  <c r="AF44"/>
  <c r="AH44"/>
  <c r="AI44"/>
  <c r="AJ44"/>
  <c r="AK44"/>
  <c r="AL44"/>
  <c r="AM44"/>
  <c r="AN44"/>
  <c r="AO44"/>
  <c r="AP44"/>
  <c r="AR44"/>
  <c r="A45"/>
  <c r="C45" s="1"/>
  <c r="E45"/>
  <c r="F45"/>
  <c r="G45"/>
  <c r="H45"/>
  <c r="I45"/>
  <c r="J45"/>
  <c r="K45"/>
  <c r="L45"/>
  <c r="V45"/>
  <c r="W45"/>
  <c r="X45"/>
  <c r="Y45"/>
  <c r="Z45"/>
  <c r="AA45"/>
  <c r="AB45"/>
  <c r="AE45"/>
  <c r="AF45"/>
  <c r="AH45"/>
  <c r="AI45"/>
  <c r="AJ45"/>
  <c r="AK45"/>
  <c r="AL45"/>
  <c r="AM45"/>
  <c r="AN45"/>
  <c r="AO45"/>
  <c r="AP45"/>
  <c r="AR45"/>
  <c r="A46"/>
  <c r="D46" s="1"/>
  <c r="E46"/>
  <c r="F46"/>
  <c r="G46"/>
  <c r="H46"/>
  <c r="I46"/>
  <c r="J46"/>
  <c r="K46"/>
  <c r="L46"/>
  <c r="V46"/>
  <c r="W46"/>
  <c r="X46"/>
  <c r="Y46"/>
  <c r="Z46"/>
  <c r="AA46"/>
  <c r="AB46"/>
  <c r="AE46"/>
  <c r="AF46"/>
  <c r="AH46"/>
  <c r="AI46"/>
  <c r="AJ46"/>
  <c r="AK46"/>
  <c r="AL46"/>
  <c r="AM46"/>
  <c r="AN46"/>
  <c r="AO46"/>
  <c r="AP46"/>
  <c r="AR46"/>
  <c r="A47"/>
  <c r="C47" s="1"/>
  <c r="D47"/>
  <c r="E47"/>
  <c r="F47"/>
  <c r="G47"/>
  <c r="H47"/>
  <c r="I47"/>
  <c r="J47"/>
  <c r="K47"/>
  <c r="L47"/>
  <c r="V47"/>
  <c r="W47"/>
  <c r="X47"/>
  <c r="Y47"/>
  <c r="Z47"/>
  <c r="AA47"/>
  <c r="AB47"/>
  <c r="AE47"/>
  <c r="AF47"/>
  <c r="AH47"/>
  <c r="AI47"/>
  <c r="AJ47"/>
  <c r="AK47"/>
  <c r="AL47"/>
  <c r="AM47"/>
  <c r="AN47"/>
  <c r="AO47"/>
  <c r="AP47"/>
  <c r="AR47"/>
  <c r="A48"/>
  <c r="C48"/>
  <c r="D48"/>
  <c r="E48"/>
  <c r="F48"/>
  <c r="G48"/>
  <c r="H48"/>
  <c r="I48"/>
  <c r="J48"/>
  <c r="K48"/>
  <c r="L48"/>
  <c r="V48"/>
  <c r="W48"/>
  <c r="X48"/>
  <c r="Y48"/>
  <c r="Z48"/>
  <c r="AA48"/>
  <c r="AB48"/>
  <c r="AE48"/>
  <c r="AF48"/>
  <c r="AH48"/>
  <c r="AI48"/>
  <c r="AJ48"/>
  <c r="AK48"/>
  <c r="AL48"/>
  <c r="AM48"/>
  <c r="AN48"/>
  <c r="AO48"/>
  <c r="AP48"/>
  <c r="AR48"/>
  <c r="A49"/>
  <c r="C49" s="1"/>
  <c r="D49"/>
  <c r="E49"/>
  <c r="F49"/>
  <c r="G49"/>
  <c r="H49"/>
  <c r="I49"/>
  <c r="J49"/>
  <c r="K49"/>
  <c r="L49"/>
  <c r="V49"/>
  <c r="W49"/>
  <c r="X49"/>
  <c r="Y49"/>
  <c r="Z49"/>
  <c r="AA49"/>
  <c r="AB49"/>
  <c r="AE49"/>
  <c r="AF49"/>
  <c r="AH49"/>
  <c r="AI49"/>
  <c r="AJ49"/>
  <c r="AK49"/>
  <c r="AL49"/>
  <c r="AM49"/>
  <c r="AN49"/>
  <c r="AO49"/>
  <c r="AP49"/>
  <c r="AR49"/>
  <c r="A50"/>
  <c r="D50" s="1"/>
  <c r="C50"/>
  <c r="E50"/>
  <c r="F50"/>
  <c r="G50"/>
  <c r="H50"/>
  <c r="I50"/>
  <c r="J50"/>
  <c r="K50"/>
  <c r="L50"/>
  <c r="V50"/>
  <c r="W50"/>
  <c r="X50"/>
  <c r="Y50"/>
  <c r="Z50"/>
  <c r="AA50"/>
  <c r="AB50"/>
  <c r="AE50"/>
  <c r="AF50"/>
  <c r="AH50"/>
  <c r="AI50"/>
  <c r="AJ50"/>
  <c r="AK50"/>
  <c r="AL50"/>
  <c r="AM50"/>
  <c r="AN50"/>
  <c r="AO50"/>
  <c r="AP50"/>
  <c r="AR50"/>
  <c r="A51"/>
  <c r="C51" s="1"/>
  <c r="D51"/>
  <c r="E51"/>
  <c r="F51"/>
  <c r="G51"/>
  <c r="H51"/>
  <c r="I51"/>
  <c r="J51"/>
  <c r="K51"/>
  <c r="L51"/>
  <c r="V51"/>
  <c r="W51"/>
  <c r="X51"/>
  <c r="Y51"/>
  <c r="Z51"/>
  <c r="AA51"/>
  <c r="AB51"/>
  <c r="AE51"/>
  <c r="AF51"/>
  <c r="AH51"/>
  <c r="AI51"/>
  <c r="AJ51"/>
  <c r="AK51"/>
  <c r="AL51"/>
  <c r="AM51"/>
  <c r="AN51"/>
  <c r="AO51"/>
  <c r="AP51"/>
  <c r="AR51"/>
  <c r="A52"/>
  <c r="C52"/>
  <c r="D52"/>
  <c r="E52"/>
  <c r="F52"/>
  <c r="G52"/>
  <c r="H52"/>
  <c r="I52"/>
  <c r="J52"/>
  <c r="K52"/>
  <c r="L52"/>
  <c r="V52"/>
  <c r="W52"/>
  <c r="X52"/>
  <c r="Y52"/>
  <c r="Z52"/>
  <c r="AA52"/>
  <c r="AB52"/>
  <c r="AE52"/>
  <c r="AF52"/>
  <c r="AH52"/>
  <c r="AI52"/>
  <c r="AJ52"/>
  <c r="AK52"/>
  <c r="AL52"/>
  <c r="AM52"/>
  <c r="AN52"/>
  <c r="AO52"/>
  <c r="AP52"/>
  <c r="AR52"/>
  <c r="A53"/>
  <c r="C53" s="1"/>
  <c r="D53"/>
  <c r="E53"/>
  <c r="F53"/>
  <c r="G53"/>
  <c r="H53"/>
  <c r="I53"/>
  <c r="J53"/>
  <c r="K53"/>
  <c r="L53"/>
  <c r="V53"/>
  <c r="W53"/>
  <c r="X53"/>
  <c r="Y53"/>
  <c r="Z53"/>
  <c r="AA53"/>
  <c r="AB53"/>
  <c r="AE53"/>
  <c r="AF53"/>
  <c r="AH53"/>
  <c r="AI53"/>
  <c r="AJ53"/>
  <c r="AK53"/>
  <c r="AL53"/>
  <c r="AM53"/>
  <c r="AN53"/>
  <c r="AO53"/>
  <c r="AP53"/>
  <c r="AR53"/>
  <c r="A54"/>
  <c r="D54" s="1"/>
  <c r="C54"/>
  <c r="E54"/>
  <c r="F54"/>
  <c r="G54"/>
  <c r="H54"/>
  <c r="I54"/>
  <c r="J54"/>
  <c r="K54"/>
  <c r="L54"/>
  <c r="V54"/>
  <c r="W54"/>
  <c r="X54"/>
  <c r="Y54"/>
  <c r="Z54"/>
  <c r="AA54"/>
  <c r="AB54"/>
  <c r="AE54"/>
  <c r="AF54"/>
  <c r="AH54"/>
  <c r="AI54"/>
  <c r="AJ54"/>
  <c r="AK54"/>
  <c r="AL54"/>
  <c r="AM54"/>
  <c r="AN54"/>
  <c r="AO54"/>
  <c r="AP54"/>
  <c r="AR54"/>
  <c r="A55"/>
  <c r="D55" s="1"/>
  <c r="E55"/>
  <c r="F55"/>
  <c r="G55"/>
  <c r="H55"/>
  <c r="I55"/>
  <c r="J55"/>
  <c r="K55"/>
  <c r="L55"/>
  <c r="V55"/>
  <c r="W55"/>
  <c r="X55"/>
  <c r="Y55"/>
  <c r="Z55"/>
  <c r="AA55"/>
  <c r="AB55"/>
  <c r="AE55"/>
  <c r="AF55"/>
  <c r="AH55"/>
  <c r="AI55"/>
  <c r="AJ55"/>
  <c r="AK55"/>
  <c r="AL55"/>
  <c r="AM55"/>
  <c r="AN55"/>
  <c r="AO55"/>
  <c r="AP55"/>
  <c r="AR55"/>
  <c r="A56"/>
  <c r="C56"/>
  <c r="D56"/>
  <c r="E56"/>
  <c r="F56"/>
  <c r="G56"/>
  <c r="H56"/>
  <c r="I56"/>
  <c r="J56"/>
  <c r="K56"/>
  <c r="L56"/>
  <c r="V56"/>
  <c r="W56"/>
  <c r="X56"/>
  <c r="Y56"/>
  <c r="Z56"/>
  <c r="AA56"/>
  <c r="AB56"/>
  <c r="AE56"/>
  <c r="AF56"/>
  <c r="AH56"/>
  <c r="AI56"/>
  <c r="AJ56"/>
  <c r="AK56"/>
  <c r="AL56"/>
  <c r="AM56"/>
  <c r="AN56"/>
  <c r="AO56"/>
  <c r="AP56"/>
  <c r="AR56"/>
  <c r="A57"/>
  <c r="C57" s="1"/>
  <c r="E57"/>
  <c r="F57"/>
  <c r="G57"/>
  <c r="H57"/>
  <c r="I57"/>
  <c r="J57"/>
  <c r="K57"/>
  <c r="L57"/>
  <c r="V57"/>
  <c r="W57"/>
  <c r="X57"/>
  <c r="Y57"/>
  <c r="Z57"/>
  <c r="AA57"/>
  <c r="AB57"/>
  <c r="AE57"/>
  <c r="AF57"/>
  <c r="AH57"/>
  <c r="AI57"/>
  <c r="AJ57"/>
  <c r="AK57"/>
  <c r="AL57"/>
  <c r="AM57"/>
  <c r="AN57"/>
  <c r="AO57"/>
  <c r="AP57"/>
  <c r="AR57"/>
  <c r="A58"/>
  <c r="D58" s="1"/>
  <c r="C58"/>
  <c r="E58"/>
  <c r="F58"/>
  <c r="G58"/>
  <c r="H58"/>
  <c r="I58"/>
  <c r="J58"/>
  <c r="K58"/>
  <c r="L58"/>
  <c r="V58"/>
  <c r="W58"/>
  <c r="X58"/>
  <c r="Y58"/>
  <c r="Z58"/>
  <c r="AA58"/>
  <c r="AB58"/>
  <c r="AE58"/>
  <c r="AF58"/>
  <c r="AH58"/>
  <c r="AI58"/>
  <c r="AJ58"/>
  <c r="AK58"/>
  <c r="AL58"/>
  <c r="AM58"/>
  <c r="AN58"/>
  <c r="AO58"/>
  <c r="AP58"/>
  <c r="AR58"/>
  <c r="A59"/>
  <c r="C59" s="1"/>
  <c r="D59"/>
  <c r="E59"/>
  <c r="F59"/>
  <c r="G59"/>
  <c r="H59"/>
  <c r="I59"/>
  <c r="J59"/>
  <c r="K59"/>
  <c r="L59"/>
  <c r="V59"/>
  <c r="W59"/>
  <c r="X59"/>
  <c r="Y59"/>
  <c r="Z59"/>
  <c r="AA59"/>
  <c r="AB59"/>
  <c r="AE59"/>
  <c r="AF59"/>
  <c r="AH59"/>
  <c r="AI59"/>
  <c r="AJ59"/>
  <c r="AK59"/>
  <c r="AL59"/>
  <c r="AM59"/>
  <c r="AN59"/>
  <c r="AO59"/>
  <c r="AP59"/>
  <c r="AR59"/>
  <c r="A60"/>
  <c r="C60"/>
  <c r="D60"/>
  <c r="E60"/>
  <c r="F60"/>
  <c r="G60"/>
  <c r="H60"/>
  <c r="I60"/>
  <c r="J60"/>
  <c r="K60"/>
  <c r="L60"/>
  <c r="V60"/>
  <c r="W60"/>
  <c r="X60"/>
  <c r="Y60"/>
  <c r="Z60"/>
  <c r="AA60"/>
  <c r="AB60"/>
  <c r="AE60"/>
  <c r="AF60"/>
  <c r="AH60"/>
  <c r="AI60"/>
  <c r="AJ60"/>
  <c r="AK60"/>
  <c r="AL60"/>
  <c r="AM60"/>
  <c r="AN60"/>
  <c r="AO60"/>
  <c r="AP60"/>
  <c r="AR60"/>
  <c r="A61"/>
  <c r="C61" s="1"/>
  <c r="E61"/>
  <c r="F61"/>
  <c r="G61"/>
  <c r="H61"/>
  <c r="I61"/>
  <c r="J61"/>
  <c r="K61"/>
  <c r="L61"/>
  <c r="V61"/>
  <c r="W61"/>
  <c r="X61"/>
  <c r="Y61"/>
  <c r="Z61"/>
  <c r="AA61"/>
  <c r="AB61"/>
  <c r="AE61"/>
  <c r="AF61"/>
  <c r="AH61"/>
  <c r="AI61"/>
  <c r="AJ61"/>
  <c r="AK61"/>
  <c r="AL61"/>
  <c r="AM61"/>
  <c r="AN61"/>
  <c r="AO61"/>
  <c r="AP61"/>
  <c r="AR61"/>
  <c r="A62"/>
  <c r="D62" s="1"/>
  <c r="C62"/>
  <c r="E62"/>
  <c r="F62"/>
  <c r="G62"/>
  <c r="H62"/>
  <c r="I62"/>
  <c r="J62"/>
  <c r="K62"/>
  <c r="L62"/>
  <c r="V62"/>
  <c r="W62"/>
  <c r="X62"/>
  <c r="Y62"/>
  <c r="Z62"/>
  <c r="AA62"/>
  <c r="AB62"/>
  <c r="AE62"/>
  <c r="AF62"/>
  <c r="AH62"/>
  <c r="AI62"/>
  <c r="AJ62"/>
  <c r="AK62"/>
  <c r="AL62"/>
  <c r="AM62"/>
  <c r="AN62"/>
  <c r="AO62"/>
  <c r="AP62"/>
  <c r="AR62"/>
  <c r="A63"/>
  <c r="C63" s="1"/>
  <c r="D63"/>
  <c r="E63"/>
  <c r="F63"/>
  <c r="G63"/>
  <c r="H63"/>
  <c r="I63"/>
  <c r="J63"/>
  <c r="K63"/>
  <c r="L63"/>
  <c r="V63"/>
  <c r="W63"/>
  <c r="X63"/>
  <c r="Y63"/>
  <c r="Z63"/>
  <c r="AA63"/>
  <c r="AB63"/>
  <c r="AE63"/>
  <c r="AF63"/>
  <c r="AH63"/>
  <c r="AI63"/>
  <c r="AJ63"/>
  <c r="AK63"/>
  <c r="AL63"/>
  <c r="AM63"/>
  <c r="AN63"/>
  <c r="AO63"/>
  <c r="AP63"/>
  <c r="AR63"/>
  <c r="A64"/>
  <c r="C64"/>
  <c r="D64"/>
  <c r="E64"/>
  <c r="F64"/>
  <c r="G64"/>
  <c r="H64"/>
  <c r="I64"/>
  <c r="J64"/>
  <c r="K64"/>
  <c r="L64"/>
  <c r="V64"/>
  <c r="W64"/>
  <c r="X64"/>
  <c r="Y64"/>
  <c r="Z64"/>
  <c r="AA64"/>
  <c r="AB64"/>
  <c r="AE64"/>
  <c r="AF64"/>
  <c r="AH64"/>
  <c r="AI64"/>
  <c r="AJ64"/>
  <c r="AK64"/>
  <c r="AL64"/>
  <c r="AM64"/>
  <c r="AN64"/>
  <c r="AO64"/>
  <c r="AP64"/>
  <c r="AR64"/>
  <c r="A65"/>
  <c r="C65" s="1"/>
  <c r="E65"/>
  <c r="F65"/>
  <c r="G65"/>
  <c r="H65"/>
  <c r="I65"/>
  <c r="J65"/>
  <c r="K65"/>
  <c r="L65"/>
  <c r="V65"/>
  <c r="W65"/>
  <c r="X65"/>
  <c r="Y65"/>
  <c r="Z65"/>
  <c r="AA65"/>
  <c r="AB65"/>
  <c r="AE65"/>
  <c r="AF65"/>
  <c r="AH65"/>
  <c r="AI65"/>
  <c r="AJ65"/>
  <c r="AK65"/>
  <c r="AL65"/>
  <c r="AM65"/>
  <c r="AN65"/>
  <c r="AO65"/>
  <c r="AP65"/>
  <c r="AR65"/>
  <c r="A66"/>
  <c r="D66" s="1"/>
  <c r="C66"/>
  <c r="E66"/>
  <c r="F66"/>
  <c r="G66"/>
  <c r="H66"/>
  <c r="I66"/>
  <c r="J66"/>
  <c r="K66"/>
  <c r="L66"/>
  <c r="V66"/>
  <c r="W66"/>
  <c r="X66"/>
  <c r="Y66"/>
  <c r="Z66"/>
  <c r="AA66"/>
  <c r="AB66"/>
  <c r="AE66"/>
  <c r="AF66"/>
  <c r="AH66"/>
  <c r="AI66"/>
  <c r="AJ66"/>
  <c r="AK66"/>
  <c r="AL66"/>
  <c r="AM66"/>
  <c r="AN66"/>
  <c r="AO66"/>
  <c r="AP66"/>
  <c r="AR66"/>
  <c r="A67"/>
  <c r="C67" s="1"/>
  <c r="D67"/>
  <c r="E67"/>
  <c r="F67"/>
  <c r="G67"/>
  <c r="H67"/>
  <c r="I67"/>
  <c r="J67"/>
  <c r="K67"/>
  <c r="L67"/>
  <c r="V67"/>
  <c r="W67"/>
  <c r="X67"/>
  <c r="Y67"/>
  <c r="Z67"/>
  <c r="AA67"/>
  <c r="AB67"/>
  <c r="AE67"/>
  <c r="AF67"/>
  <c r="AH67"/>
  <c r="AI67"/>
  <c r="AJ67"/>
  <c r="AK67"/>
  <c r="AL67"/>
  <c r="AM67"/>
  <c r="AN67"/>
  <c r="AO67"/>
  <c r="AP67"/>
  <c r="AR67"/>
  <c r="A68"/>
  <c r="C68"/>
  <c r="D68"/>
  <c r="E68"/>
  <c r="F68"/>
  <c r="G68"/>
  <c r="H68"/>
  <c r="I68"/>
  <c r="J68"/>
  <c r="K68"/>
  <c r="L68"/>
  <c r="V68"/>
  <c r="W68"/>
  <c r="X68"/>
  <c r="Y68"/>
  <c r="Z68"/>
  <c r="AA68"/>
  <c r="AB68"/>
  <c r="AE68"/>
  <c r="AF68"/>
  <c r="AH68"/>
  <c r="AI68"/>
  <c r="AJ68"/>
  <c r="AK68"/>
  <c r="AL68"/>
  <c r="AM68"/>
  <c r="AN68"/>
  <c r="AO68"/>
  <c r="AP68"/>
  <c r="AR68"/>
  <c r="A69"/>
  <c r="C69" s="1"/>
  <c r="E69"/>
  <c r="F69"/>
  <c r="G69"/>
  <c r="H69"/>
  <c r="I69"/>
  <c r="J69"/>
  <c r="K69"/>
  <c r="L69"/>
  <c r="V69"/>
  <c r="W69"/>
  <c r="X69"/>
  <c r="Y69"/>
  <c r="Z69"/>
  <c r="AA69"/>
  <c r="AB69"/>
  <c r="AE69"/>
  <c r="AF69"/>
  <c r="AH69"/>
  <c r="AI69"/>
  <c r="AJ69"/>
  <c r="AK69"/>
  <c r="AL69"/>
  <c r="AM69"/>
  <c r="AN69"/>
  <c r="AO69"/>
  <c r="AP69"/>
  <c r="AR69"/>
  <c r="A70"/>
  <c r="D70" s="1"/>
  <c r="C70"/>
  <c r="E70"/>
  <c r="F70"/>
  <c r="G70"/>
  <c r="H70"/>
  <c r="I70"/>
  <c r="J70"/>
  <c r="K70"/>
  <c r="L70"/>
  <c r="V70"/>
  <c r="W70"/>
  <c r="X70"/>
  <c r="Y70"/>
  <c r="Z70"/>
  <c r="AA70"/>
  <c r="AB70"/>
  <c r="AE70"/>
  <c r="AF70"/>
  <c r="AH70"/>
  <c r="AI70"/>
  <c r="AJ70"/>
  <c r="AK70"/>
  <c r="AL70"/>
  <c r="AM70"/>
  <c r="AN70"/>
  <c r="AO70"/>
  <c r="AP70"/>
  <c r="AR70"/>
  <c r="A71"/>
  <c r="C71" s="1"/>
  <c r="D71"/>
  <c r="E71"/>
  <c r="F71"/>
  <c r="G71"/>
  <c r="H71"/>
  <c r="I71"/>
  <c r="J71"/>
  <c r="K71"/>
  <c r="L71"/>
  <c r="V71"/>
  <c r="W71"/>
  <c r="X71"/>
  <c r="Y71"/>
  <c r="Z71"/>
  <c r="AA71"/>
  <c r="AB71"/>
  <c r="AE71"/>
  <c r="AF71"/>
  <c r="AH71"/>
  <c r="AI71"/>
  <c r="AJ71"/>
  <c r="AK71"/>
  <c r="AL71"/>
  <c r="AM71"/>
  <c r="AN71"/>
  <c r="AO71"/>
  <c r="AP71"/>
  <c r="AR71"/>
  <c r="A72"/>
  <c r="C72"/>
  <c r="D72"/>
  <c r="E72"/>
  <c r="F72"/>
  <c r="G72"/>
  <c r="H72"/>
  <c r="I72"/>
  <c r="J72"/>
  <c r="K72"/>
  <c r="L72"/>
  <c r="V72"/>
  <c r="W72"/>
  <c r="X72"/>
  <c r="Y72"/>
  <c r="Z72"/>
  <c r="AA72"/>
  <c r="AB72"/>
  <c r="AE72"/>
  <c r="AF72"/>
  <c r="AH72"/>
  <c r="AI72"/>
  <c r="AJ72"/>
  <c r="AK72"/>
  <c r="AL72"/>
  <c r="AM72"/>
  <c r="AN72"/>
  <c r="AO72"/>
  <c r="AP72"/>
  <c r="AR72"/>
  <c r="A73"/>
  <c r="C73" s="1"/>
  <c r="E73"/>
  <c r="F73"/>
  <c r="G73"/>
  <c r="H73"/>
  <c r="I73"/>
  <c r="J73"/>
  <c r="K73"/>
  <c r="L73"/>
  <c r="V73"/>
  <c r="W73"/>
  <c r="X73"/>
  <c r="Y73"/>
  <c r="Z73"/>
  <c r="AA73"/>
  <c r="AB73"/>
  <c r="AE73"/>
  <c r="AF73"/>
  <c r="AH73"/>
  <c r="AI73"/>
  <c r="AJ73"/>
  <c r="AK73"/>
  <c r="AL73"/>
  <c r="AM73"/>
  <c r="AN73"/>
  <c r="AO73"/>
  <c r="AP73"/>
  <c r="AR73"/>
  <c r="A74"/>
  <c r="D74" s="1"/>
  <c r="C74"/>
  <c r="E74"/>
  <c r="F74"/>
  <c r="G74"/>
  <c r="H74"/>
  <c r="I74"/>
  <c r="J74"/>
  <c r="K74"/>
  <c r="L74"/>
  <c r="V74"/>
  <c r="W74"/>
  <c r="X74"/>
  <c r="Y74"/>
  <c r="Z74"/>
  <c r="AA74"/>
  <c r="AB74"/>
  <c r="AE74"/>
  <c r="AF74"/>
  <c r="AH74"/>
  <c r="AI74"/>
  <c r="AJ74"/>
  <c r="AK74"/>
  <c r="AL74"/>
  <c r="AM74"/>
  <c r="AN74"/>
  <c r="AO74"/>
  <c r="AP74"/>
  <c r="AR74"/>
  <c r="A75"/>
  <c r="C75" s="1"/>
  <c r="D75"/>
  <c r="E75"/>
  <c r="F75"/>
  <c r="G75"/>
  <c r="H75"/>
  <c r="I75"/>
  <c r="J75"/>
  <c r="K75"/>
  <c r="L75"/>
  <c r="V75"/>
  <c r="W75"/>
  <c r="X75"/>
  <c r="Y75"/>
  <c r="Z75"/>
  <c r="AA75"/>
  <c r="AB75"/>
  <c r="AE75"/>
  <c r="AF75"/>
  <c r="AH75"/>
  <c r="AI75"/>
  <c r="AJ75"/>
  <c r="AK75"/>
  <c r="AL75"/>
  <c r="AM75"/>
  <c r="AN75"/>
  <c r="AO75"/>
  <c r="AP75"/>
  <c r="AR75"/>
  <c r="A76"/>
  <c r="C76"/>
  <c r="D76"/>
  <c r="E76"/>
  <c r="F76"/>
  <c r="G76"/>
  <c r="H76"/>
  <c r="I76"/>
  <c r="J76"/>
  <c r="K76"/>
  <c r="L76"/>
  <c r="V76"/>
  <c r="W76"/>
  <c r="X76"/>
  <c r="Y76"/>
  <c r="Z76"/>
  <c r="AA76"/>
  <c r="AB76"/>
  <c r="AE76"/>
  <c r="AF76"/>
  <c r="AH76"/>
  <c r="AI76"/>
  <c r="AJ76"/>
  <c r="AK76"/>
  <c r="AL76"/>
  <c r="AM76"/>
  <c r="AN76"/>
  <c r="AO76"/>
  <c r="AP76"/>
  <c r="AR76"/>
  <c r="A77"/>
  <c r="C77" s="1"/>
  <c r="E77"/>
  <c r="F77"/>
  <c r="G77"/>
  <c r="H77"/>
  <c r="I77"/>
  <c r="J77"/>
  <c r="K77"/>
  <c r="L77"/>
  <c r="V77"/>
  <c r="W77"/>
  <c r="X77"/>
  <c r="Y77"/>
  <c r="Z77"/>
  <c r="AA77"/>
  <c r="AB77"/>
  <c r="AE77"/>
  <c r="AF77"/>
  <c r="AH77"/>
  <c r="AI77"/>
  <c r="AJ77"/>
  <c r="AK77"/>
  <c r="AL77"/>
  <c r="AM77"/>
  <c r="AN77"/>
  <c r="AO77"/>
  <c r="AP77"/>
  <c r="AR77"/>
  <c r="A78"/>
  <c r="D78" s="1"/>
  <c r="C78"/>
  <c r="E78"/>
  <c r="F78"/>
  <c r="G78"/>
  <c r="H78"/>
  <c r="I78"/>
  <c r="J78"/>
  <c r="K78"/>
  <c r="L78"/>
  <c r="V78"/>
  <c r="W78"/>
  <c r="X78"/>
  <c r="Y78"/>
  <c r="Z78"/>
  <c r="AA78"/>
  <c r="AB78"/>
  <c r="AE78"/>
  <c r="AF78"/>
  <c r="AH78"/>
  <c r="AI78"/>
  <c r="AJ78"/>
  <c r="AK78"/>
  <c r="AL78"/>
  <c r="AM78"/>
  <c r="AN78"/>
  <c r="AO78"/>
  <c r="AP78"/>
  <c r="AR78"/>
  <c r="A79"/>
  <c r="C79" s="1"/>
  <c r="D79"/>
  <c r="E79"/>
  <c r="F79"/>
  <c r="G79"/>
  <c r="H79"/>
  <c r="I79"/>
  <c r="J79"/>
  <c r="K79"/>
  <c r="L79"/>
  <c r="V79"/>
  <c r="W79"/>
  <c r="X79"/>
  <c r="Y79"/>
  <c r="Z79"/>
  <c r="AA79"/>
  <c r="AB79"/>
  <c r="AE79"/>
  <c r="AF79"/>
  <c r="AH79"/>
  <c r="AI79"/>
  <c r="AJ79"/>
  <c r="AK79"/>
  <c r="AL79"/>
  <c r="AM79"/>
  <c r="AN79"/>
  <c r="AO79"/>
  <c r="AP79"/>
  <c r="AR79"/>
  <c r="A80"/>
  <c r="C80"/>
  <c r="D80"/>
  <c r="E80"/>
  <c r="F80"/>
  <c r="G80"/>
  <c r="H80"/>
  <c r="I80"/>
  <c r="J80"/>
  <c r="K80"/>
  <c r="L80"/>
  <c r="V80"/>
  <c r="W80"/>
  <c r="X80"/>
  <c r="Y80"/>
  <c r="Z80"/>
  <c r="AA80"/>
  <c r="AB80"/>
  <c r="AE80"/>
  <c r="AF80"/>
  <c r="AH80"/>
  <c r="AI80"/>
  <c r="AJ80"/>
  <c r="AK80"/>
  <c r="AL80"/>
  <c r="AM80"/>
  <c r="AN80"/>
  <c r="AO80"/>
  <c r="AP80"/>
  <c r="AR80"/>
  <c r="A81"/>
  <c r="C81" s="1"/>
  <c r="E81"/>
  <c r="F81"/>
  <c r="G81"/>
  <c r="H81"/>
  <c r="I81"/>
  <c r="J81"/>
  <c r="K81"/>
  <c r="L81"/>
  <c r="V81"/>
  <c r="W81"/>
  <c r="X81"/>
  <c r="Y81"/>
  <c r="Z81"/>
  <c r="AA81"/>
  <c r="AB81"/>
  <c r="AE81"/>
  <c r="AF81"/>
  <c r="AH81"/>
  <c r="AI81"/>
  <c r="AJ81"/>
  <c r="AK81"/>
  <c r="AL81"/>
  <c r="AM81"/>
  <c r="AN81"/>
  <c r="AO81"/>
  <c r="AP81"/>
  <c r="AR81"/>
  <c r="A82"/>
  <c r="D82" s="1"/>
  <c r="C82"/>
  <c r="E82"/>
  <c r="F82"/>
  <c r="G82"/>
  <c r="H82"/>
  <c r="I82"/>
  <c r="J82"/>
  <c r="K82"/>
  <c r="L82"/>
  <c r="V82"/>
  <c r="W82"/>
  <c r="X82"/>
  <c r="Y82"/>
  <c r="Z82"/>
  <c r="AA82"/>
  <c r="AB82"/>
  <c r="AE82"/>
  <c r="AF82"/>
  <c r="AH82"/>
  <c r="AI82"/>
  <c r="AJ82"/>
  <c r="AK82"/>
  <c r="AL82"/>
  <c r="AM82"/>
  <c r="AN82"/>
  <c r="AO82"/>
  <c r="AP82"/>
  <c r="AR82"/>
  <c r="A83"/>
  <c r="C83" s="1"/>
  <c r="D83"/>
  <c r="E83"/>
  <c r="F83"/>
  <c r="G83"/>
  <c r="H83"/>
  <c r="I83"/>
  <c r="J83"/>
  <c r="K83"/>
  <c r="L83"/>
  <c r="V83"/>
  <c r="W83"/>
  <c r="X83"/>
  <c r="Y83"/>
  <c r="Z83"/>
  <c r="AA83"/>
  <c r="AB83"/>
  <c r="AE83"/>
  <c r="AF83"/>
  <c r="AH83"/>
  <c r="AI83"/>
  <c r="AJ83"/>
  <c r="AK83"/>
  <c r="AL83"/>
  <c r="AM83"/>
  <c r="AN83"/>
  <c r="AO83"/>
  <c r="AP83"/>
  <c r="AR83"/>
  <c r="A84"/>
  <c r="C84"/>
  <c r="D84"/>
  <c r="E84"/>
  <c r="F84"/>
  <c r="G84"/>
  <c r="H84"/>
  <c r="I84"/>
  <c r="J84"/>
  <c r="K84"/>
  <c r="L84"/>
  <c r="V84"/>
  <c r="W84"/>
  <c r="X84"/>
  <c r="Y84"/>
  <c r="Z84"/>
  <c r="AA84"/>
  <c r="AB84"/>
  <c r="AE84"/>
  <c r="AF84"/>
  <c r="AH84"/>
  <c r="AI84"/>
  <c r="AJ84"/>
  <c r="AK84"/>
  <c r="AL84"/>
  <c r="AM84"/>
  <c r="AN84"/>
  <c r="AO84"/>
  <c r="AP84"/>
  <c r="AR84"/>
  <c r="A85"/>
  <c r="C85" s="1"/>
  <c r="D85"/>
  <c r="E85"/>
  <c r="F85"/>
  <c r="G85"/>
  <c r="H85"/>
  <c r="I85"/>
  <c r="J85"/>
  <c r="K85"/>
  <c r="L85"/>
  <c r="V85"/>
  <c r="W85"/>
  <c r="X85"/>
  <c r="Y85"/>
  <c r="Z85"/>
  <c r="AA85"/>
  <c r="AB85"/>
  <c r="AE85"/>
  <c r="AF85"/>
  <c r="AH85"/>
  <c r="AI85"/>
  <c r="AJ85"/>
  <c r="AK85"/>
  <c r="AL85"/>
  <c r="AM85"/>
  <c r="AN85"/>
  <c r="AO85"/>
  <c r="AP85"/>
  <c r="AR85"/>
  <c r="A86"/>
  <c r="D86" s="1"/>
  <c r="C86"/>
  <c r="E86"/>
  <c r="F86"/>
  <c r="G86"/>
  <c r="H86"/>
  <c r="I86"/>
  <c r="J86"/>
  <c r="K86"/>
  <c r="L86"/>
  <c r="V86"/>
  <c r="W86"/>
  <c r="X86"/>
  <c r="Y86"/>
  <c r="Z86"/>
  <c r="AA86"/>
  <c r="AB86"/>
  <c r="AE86"/>
  <c r="AF86"/>
  <c r="AH86"/>
  <c r="AI86"/>
  <c r="AJ86"/>
  <c r="AK86"/>
  <c r="AL86"/>
  <c r="AM86"/>
  <c r="AN86"/>
  <c r="AO86"/>
  <c r="AP86"/>
  <c r="AR86"/>
  <c r="A87"/>
  <c r="C87" s="1"/>
  <c r="D87"/>
  <c r="E87"/>
  <c r="F87"/>
  <c r="G87"/>
  <c r="H87"/>
  <c r="I87"/>
  <c r="J87"/>
  <c r="K87"/>
  <c r="L87"/>
  <c r="V87"/>
  <c r="W87"/>
  <c r="X87"/>
  <c r="Y87"/>
  <c r="Z87"/>
  <c r="AA87"/>
  <c r="AB87"/>
  <c r="AE87"/>
  <c r="AF87"/>
  <c r="AH87"/>
  <c r="AI87"/>
  <c r="AJ87"/>
  <c r="AK87"/>
  <c r="AL87"/>
  <c r="AM87"/>
  <c r="AN87"/>
  <c r="AO87"/>
  <c r="AP87"/>
  <c r="AR87"/>
  <c r="A88"/>
  <c r="C88"/>
  <c r="D88"/>
  <c r="E88"/>
  <c r="F88"/>
  <c r="G88"/>
  <c r="H88"/>
  <c r="I88"/>
  <c r="J88"/>
  <c r="K88"/>
  <c r="L88"/>
  <c r="V88"/>
  <c r="W88"/>
  <c r="X88"/>
  <c r="Y88"/>
  <c r="Z88"/>
  <c r="AA88"/>
  <c r="AB88"/>
  <c r="AE88"/>
  <c r="AF88"/>
  <c r="AH88"/>
  <c r="AI88"/>
  <c r="AJ88"/>
  <c r="AK88"/>
  <c r="AL88"/>
  <c r="AM88"/>
  <c r="AN88"/>
  <c r="AO88"/>
  <c r="AP88"/>
  <c r="AR88"/>
  <c r="A89"/>
  <c r="C89" s="1"/>
  <c r="E89"/>
  <c r="F89"/>
  <c r="G89"/>
  <c r="H89"/>
  <c r="I89"/>
  <c r="J89"/>
  <c r="K89"/>
  <c r="L89"/>
  <c r="V89"/>
  <c r="W89"/>
  <c r="X89"/>
  <c r="Y89"/>
  <c r="Z89"/>
  <c r="AA89"/>
  <c r="AB89"/>
  <c r="AE89"/>
  <c r="AF89"/>
  <c r="AH89"/>
  <c r="AI89"/>
  <c r="AJ89"/>
  <c r="AK89"/>
  <c r="AL89"/>
  <c r="AM89"/>
  <c r="AN89"/>
  <c r="AO89"/>
  <c r="AP89"/>
  <c r="AR89"/>
  <c r="A90"/>
  <c r="D90" s="1"/>
  <c r="C90"/>
  <c r="E90"/>
  <c r="F90"/>
  <c r="G90"/>
  <c r="H90"/>
  <c r="I90"/>
  <c r="J90"/>
  <c r="K90"/>
  <c r="L90"/>
  <c r="V90"/>
  <c r="W90"/>
  <c r="X90"/>
  <c r="Y90"/>
  <c r="Z90"/>
  <c r="AA90"/>
  <c r="AB90"/>
  <c r="AE90"/>
  <c r="AF90"/>
  <c r="AH90"/>
  <c r="AI90"/>
  <c r="AJ90"/>
  <c r="AK90"/>
  <c r="AL90"/>
  <c r="AM90"/>
  <c r="AN90"/>
  <c r="AO90"/>
  <c r="AP90"/>
  <c r="AR90"/>
  <c r="A91"/>
  <c r="C91" s="1"/>
  <c r="D91"/>
  <c r="E91"/>
  <c r="F91"/>
  <c r="G91"/>
  <c r="H91"/>
  <c r="I91"/>
  <c r="J91"/>
  <c r="K91"/>
  <c r="L91"/>
  <c r="V91"/>
  <c r="W91"/>
  <c r="X91"/>
  <c r="Y91"/>
  <c r="Z91"/>
  <c r="AA91"/>
  <c r="AB91"/>
  <c r="AE91"/>
  <c r="AF91"/>
  <c r="AH91"/>
  <c r="AI91"/>
  <c r="AJ91"/>
  <c r="AK91"/>
  <c r="AL91"/>
  <c r="AM91"/>
  <c r="AN91"/>
  <c r="AO91"/>
  <c r="AP91"/>
  <c r="AR91"/>
  <c r="A92"/>
  <c r="C92"/>
  <c r="D92"/>
  <c r="E92"/>
  <c r="F92"/>
  <c r="G92"/>
  <c r="H92"/>
  <c r="I92"/>
  <c r="J92"/>
  <c r="K92"/>
  <c r="L92"/>
  <c r="V92"/>
  <c r="W92"/>
  <c r="X92"/>
  <c r="Y92"/>
  <c r="Z92"/>
  <c r="AA92"/>
  <c r="AB92"/>
  <c r="AE92"/>
  <c r="AF92"/>
  <c r="AH92"/>
  <c r="AI92"/>
  <c r="AJ92"/>
  <c r="AK92"/>
  <c r="AL92"/>
  <c r="AM92"/>
  <c r="AN92"/>
  <c r="AO92"/>
  <c r="AP92"/>
  <c r="AR92"/>
  <c r="A93"/>
  <c r="C93" s="1"/>
  <c r="E93"/>
  <c r="F93"/>
  <c r="G93"/>
  <c r="H93"/>
  <c r="I93"/>
  <c r="J93"/>
  <c r="K93"/>
  <c r="L93"/>
  <c r="V93"/>
  <c r="W93"/>
  <c r="X93"/>
  <c r="Y93"/>
  <c r="Z93"/>
  <c r="AA93"/>
  <c r="AB93"/>
  <c r="AE93"/>
  <c r="AF93"/>
  <c r="AH93"/>
  <c r="AI93"/>
  <c r="AJ93"/>
  <c r="AK93"/>
  <c r="AL93"/>
  <c r="AM93"/>
  <c r="AN93"/>
  <c r="AO93"/>
  <c r="AP93"/>
  <c r="AR93"/>
  <c r="A94"/>
  <c r="D94" s="1"/>
  <c r="C94"/>
  <c r="E94"/>
  <c r="F94"/>
  <c r="G94"/>
  <c r="H94"/>
  <c r="I94"/>
  <c r="J94"/>
  <c r="K94"/>
  <c r="L94"/>
  <c r="V94"/>
  <c r="W94"/>
  <c r="X94"/>
  <c r="Y94"/>
  <c r="Z94"/>
  <c r="AA94"/>
  <c r="AB94"/>
  <c r="AE94"/>
  <c r="AF94"/>
  <c r="AH94"/>
  <c r="AI94"/>
  <c r="AJ94"/>
  <c r="AK94"/>
  <c r="AL94"/>
  <c r="AM94"/>
  <c r="AN94"/>
  <c r="AO94"/>
  <c r="AP94"/>
  <c r="AR94"/>
  <c r="A95"/>
  <c r="D95" s="1"/>
  <c r="E95"/>
  <c r="F95"/>
  <c r="G95"/>
  <c r="H95"/>
  <c r="I95"/>
  <c r="J95"/>
  <c r="K95"/>
  <c r="L95"/>
  <c r="V95"/>
  <c r="W95"/>
  <c r="X95"/>
  <c r="Y95"/>
  <c r="Z95"/>
  <c r="AA95"/>
  <c r="AB95"/>
  <c r="AE95"/>
  <c r="AF95"/>
  <c r="AH95"/>
  <c r="AI95"/>
  <c r="AJ95"/>
  <c r="AK95"/>
  <c r="AL95"/>
  <c r="AM95"/>
  <c r="AN95"/>
  <c r="AO95"/>
  <c r="AP95"/>
  <c r="AR95"/>
  <c r="A96"/>
  <c r="C96"/>
  <c r="D96"/>
  <c r="E96"/>
  <c r="F96"/>
  <c r="G96"/>
  <c r="H96"/>
  <c r="I96"/>
  <c r="J96"/>
  <c r="K96"/>
  <c r="L96"/>
  <c r="V96"/>
  <c r="W96"/>
  <c r="X96"/>
  <c r="Y96"/>
  <c r="Z96"/>
  <c r="AA96"/>
  <c r="AB96"/>
  <c r="AE96"/>
  <c r="AF96"/>
  <c r="AH96"/>
  <c r="AI96"/>
  <c r="AJ96"/>
  <c r="AK96"/>
  <c r="AL96"/>
  <c r="AM96"/>
  <c r="AN96"/>
  <c r="AO96"/>
  <c r="AP96"/>
  <c r="AR96"/>
  <c r="A97"/>
  <c r="C97" s="1"/>
  <c r="E97"/>
  <c r="F97"/>
  <c r="G97"/>
  <c r="H97"/>
  <c r="I97"/>
  <c r="J97"/>
  <c r="K97"/>
  <c r="L97"/>
  <c r="V97"/>
  <c r="W97"/>
  <c r="X97"/>
  <c r="Y97"/>
  <c r="Z97"/>
  <c r="AA97"/>
  <c r="AB97"/>
  <c r="AE97"/>
  <c r="AF97"/>
  <c r="AH97"/>
  <c r="AI97"/>
  <c r="AJ97"/>
  <c r="AK97"/>
  <c r="AL97"/>
  <c r="AM97"/>
  <c r="AN97"/>
  <c r="AO97"/>
  <c r="AP97"/>
  <c r="AR97"/>
  <c r="A98"/>
  <c r="D98" s="1"/>
  <c r="C98"/>
  <c r="E98"/>
  <c r="F98"/>
  <c r="G98"/>
  <c r="H98"/>
  <c r="I98"/>
  <c r="J98"/>
  <c r="K98"/>
  <c r="L98"/>
  <c r="V98"/>
  <c r="W98"/>
  <c r="X98"/>
  <c r="Y98"/>
  <c r="Z98"/>
  <c r="AA98"/>
  <c r="AB98"/>
  <c r="AE98"/>
  <c r="AF98"/>
  <c r="AH98"/>
  <c r="AI98"/>
  <c r="AJ98"/>
  <c r="AK98"/>
  <c r="AL98"/>
  <c r="AM98"/>
  <c r="AN98"/>
  <c r="AO98"/>
  <c r="AP98"/>
  <c r="AR98"/>
  <c r="A99"/>
  <c r="C99" s="1"/>
  <c r="D99"/>
  <c r="E99"/>
  <c r="F99"/>
  <c r="G99"/>
  <c r="H99"/>
  <c r="I99"/>
  <c r="J99"/>
  <c r="K99"/>
  <c r="L99"/>
  <c r="V99"/>
  <c r="W99"/>
  <c r="X99"/>
  <c r="Y99"/>
  <c r="Z99"/>
  <c r="AA99"/>
  <c r="AB99"/>
  <c r="AE99"/>
  <c r="AF99"/>
  <c r="AH99"/>
  <c r="AI99"/>
  <c r="AJ99"/>
  <c r="AK99"/>
  <c r="AL99"/>
  <c r="AM99"/>
  <c r="AN99"/>
  <c r="AO99"/>
  <c r="AP99"/>
  <c r="AR99"/>
  <c r="A100"/>
  <c r="C100"/>
  <c r="D100"/>
  <c r="E100"/>
  <c r="F100"/>
  <c r="G100"/>
  <c r="H100"/>
  <c r="I100"/>
  <c r="J100"/>
  <c r="K100"/>
  <c r="L100"/>
  <c r="V100"/>
  <c r="W100"/>
  <c r="X100"/>
  <c r="Y100"/>
  <c r="Z100"/>
  <c r="AA100"/>
  <c r="AB100"/>
  <c r="AE100"/>
  <c r="AF100"/>
  <c r="AH100"/>
  <c r="AI100"/>
  <c r="AJ100"/>
  <c r="AK100"/>
  <c r="AL100"/>
  <c r="AM100"/>
  <c r="AN100"/>
  <c r="AO100"/>
  <c r="AP100"/>
  <c r="AR100"/>
  <c r="A101"/>
  <c r="C101" s="1"/>
  <c r="E101"/>
  <c r="F101"/>
  <c r="G101"/>
  <c r="H101"/>
  <c r="I101"/>
  <c r="J101"/>
  <c r="K101"/>
  <c r="L101"/>
  <c r="V101"/>
  <c r="W101"/>
  <c r="X101"/>
  <c r="Y101"/>
  <c r="Z101"/>
  <c r="AA101"/>
  <c r="AB101"/>
  <c r="AE101"/>
  <c r="AF101"/>
  <c r="AH101"/>
  <c r="AI101"/>
  <c r="AJ101"/>
  <c r="AK101"/>
  <c r="AL101"/>
  <c r="AM101"/>
  <c r="AN101"/>
  <c r="AO101"/>
  <c r="AP101"/>
  <c r="AR101"/>
  <c r="A102"/>
  <c r="D102" s="1"/>
  <c r="C102"/>
  <c r="E102"/>
  <c r="F102"/>
  <c r="G102"/>
  <c r="H102"/>
  <c r="I102"/>
  <c r="J102"/>
  <c r="K102"/>
  <c r="L102"/>
  <c r="V102"/>
  <c r="W102"/>
  <c r="X102"/>
  <c r="Y102"/>
  <c r="Z102"/>
  <c r="AA102"/>
  <c r="AB102"/>
  <c r="AE102"/>
  <c r="AF102"/>
  <c r="AH102"/>
  <c r="AI102"/>
  <c r="AJ102"/>
  <c r="AK102"/>
  <c r="AL102"/>
  <c r="AM102"/>
  <c r="AN102"/>
  <c r="AO102"/>
  <c r="AP102"/>
  <c r="AR102"/>
  <c r="A103"/>
  <c r="C103" s="1"/>
  <c r="D103"/>
  <c r="E103"/>
  <c r="F103"/>
  <c r="G103"/>
  <c r="H103"/>
  <c r="I103"/>
  <c r="J103"/>
  <c r="K103"/>
  <c r="L103"/>
  <c r="V103"/>
  <c r="W103"/>
  <c r="X103"/>
  <c r="Y103"/>
  <c r="Z103"/>
  <c r="AA103"/>
  <c r="AB103"/>
  <c r="AE103"/>
  <c r="AF103"/>
  <c r="AH103"/>
  <c r="AI103"/>
  <c r="AJ103"/>
  <c r="AK103"/>
  <c r="AL103"/>
  <c r="AM103"/>
  <c r="AN103"/>
  <c r="AO103"/>
  <c r="AP103"/>
  <c r="AR103"/>
  <c r="A104"/>
  <c r="C104"/>
  <c r="D104"/>
  <c r="E104"/>
  <c r="F104"/>
  <c r="G104"/>
  <c r="H104"/>
  <c r="I104"/>
  <c r="J104"/>
  <c r="K104"/>
  <c r="L104"/>
  <c r="V104"/>
  <c r="W104"/>
  <c r="X104"/>
  <c r="Y104"/>
  <c r="Z104"/>
  <c r="AA104"/>
  <c r="AB104"/>
  <c r="AE104"/>
  <c r="AF104"/>
  <c r="AH104"/>
  <c r="AI104"/>
  <c r="AJ104"/>
  <c r="AK104"/>
  <c r="AL104"/>
  <c r="AM104"/>
  <c r="AN104"/>
  <c r="AO104"/>
  <c r="AP104"/>
  <c r="AR104"/>
  <c r="A105"/>
  <c r="C105" s="1"/>
  <c r="E105"/>
  <c r="F105"/>
  <c r="G105"/>
  <c r="H105"/>
  <c r="I105"/>
  <c r="J105"/>
  <c r="K105"/>
  <c r="L105"/>
  <c r="V105"/>
  <c r="W105"/>
  <c r="X105"/>
  <c r="Y105"/>
  <c r="Z105"/>
  <c r="AA105"/>
  <c r="AB105"/>
  <c r="AE105"/>
  <c r="AF105"/>
  <c r="AH105"/>
  <c r="AI105"/>
  <c r="AJ105"/>
  <c r="AK105"/>
  <c r="AL105"/>
  <c r="AM105"/>
  <c r="AN105"/>
  <c r="AO105"/>
  <c r="AP105"/>
  <c r="AR105"/>
  <c r="A106"/>
  <c r="D106" s="1"/>
  <c r="C106"/>
  <c r="E106"/>
  <c r="F106"/>
  <c r="G106"/>
  <c r="H106"/>
  <c r="I106"/>
  <c r="J106"/>
  <c r="K106"/>
  <c r="L106"/>
  <c r="V106"/>
  <c r="W106"/>
  <c r="X106"/>
  <c r="Y106"/>
  <c r="Z106"/>
  <c r="AA106"/>
  <c r="AB106"/>
  <c r="AE106"/>
  <c r="AF106"/>
  <c r="AH106"/>
  <c r="AI106"/>
  <c r="AJ106"/>
  <c r="AK106"/>
  <c r="AL106"/>
  <c r="AM106"/>
  <c r="AN106"/>
  <c r="AO106"/>
  <c r="AP106"/>
  <c r="AR106"/>
  <c r="A107"/>
  <c r="C107" s="1"/>
  <c r="D107"/>
  <c r="E107"/>
  <c r="F107"/>
  <c r="G107"/>
  <c r="H107"/>
  <c r="I107"/>
  <c r="J107"/>
  <c r="K107"/>
  <c r="L107"/>
  <c r="V107"/>
  <c r="W107"/>
  <c r="X107"/>
  <c r="Y107"/>
  <c r="Z107"/>
  <c r="AA107"/>
  <c r="AB107"/>
  <c r="AE107"/>
  <c r="AF107"/>
  <c r="AH107"/>
  <c r="AI107"/>
  <c r="AJ107"/>
  <c r="AK107"/>
  <c r="AL107"/>
  <c r="AM107"/>
  <c r="AN107"/>
  <c r="AO107"/>
  <c r="AP107"/>
  <c r="AR107"/>
  <c r="A108"/>
  <c r="C108"/>
  <c r="D108"/>
  <c r="E108"/>
  <c r="F108"/>
  <c r="G108"/>
  <c r="H108"/>
  <c r="I108"/>
  <c r="J108"/>
  <c r="K108"/>
  <c r="L108"/>
  <c r="V108"/>
  <c r="W108"/>
  <c r="X108"/>
  <c r="Y108"/>
  <c r="Z108"/>
  <c r="AA108"/>
  <c r="AB108"/>
  <c r="AE108"/>
  <c r="AF108"/>
  <c r="AH108"/>
  <c r="AI108"/>
  <c r="AJ108"/>
  <c r="AK108"/>
  <c r="AL108"/>
  <c r="AM108"/>
  <c r="AN108"/>
  <c r="AO108"/>
  <c r="AP108"/>
  <c r="AR108"/>
  <c r="A109"/>
  <c r="C109" s="1"/>
  <c r="E109"/>
  <c r="F109"/>
  <c r="G109"/>
  <c r="H109"/>
  <c r="I109"/>
  <c r="J109"/>
  <c r="K109"/>
  <c r="L109"/>
  <c r="V109"/>
  <c r="W109"/>
  <c r="X109"/>
  <c r="Y109"/>
  <c r="Z109"/>
  <c r="AA109"/>
  <c r="AB109"/>
  <c r="AE109"/>
  <c r="AF109"/>
  <c r="AH109"/>
  <c r="AI109"/>
  <c r="AJ109"/>
  <c r="AK109"/>
  <c r="AL109"/>
  <c r="AM109"/>
  <c r="AN109"/>
  <c r="AO109"/>
  <c r="AP109"/>
  <c r="AR109"/>
  <c r="A110"/>
  <c r="D110" s="1"/>
  <c r="C110"/>
  <c r="E110"/>
  <c r="F110"/>
  <c r="G110"/>
  <c r="H110"/>
  <c r="I110"/>
  <c r="J110"/>
  <c r="K110"/>
  <c r="L110"/>
  <c r="V110"/>
  <c r="W110"/>
  <c r="X110"/>
  <c r="Y110"/>
  <c r="Z110"/>
  <c r="AA110"/>
  <c r="AB110"/>
  <c r="AE110"/>
  <c r="AF110"/>
  <c r="AH110"/>
  <c r="AI110"/>
  <c r="AJ110"/>
  <c r="AK110"/>
  <c r="AL110"/>
  <c r="AM110"/>
  <c r="AN110"/>
  <c r="AO110"/>
  <c r="AP110"/>
  <c r="AR110"/>
  <c r="A111"/>
  <c r="C111" s="1"/>
  <c r="D111"/>
  <c r="E111"/>
  <c r="F111"/>
  <c r="G111"/>
  <c r="H111"/>
  <c r="I111"/>
  <c r="J111"/>
  <c r="K111"/>
  <c r="L111"/>
  <c r="V111"/>
  <c r="W111"/>
  <c r="X111"/>
  <c r="Y111"/>
  <c r="Z111"/>
  <c r="AA111"/>
  <c r="AB111"/>
  <c r="AE111"/>
  <c r="AF111"/>
  <c r="AH111"/>
  <c r="AI111"/>
  <c r="AJ111"/>
  <c r="AK111"/>
  <c r="AL111"/>
  <c r="AM111"/>
  <c r="AN111"/>
  <c r="AO111"/>
  <c r="AP111"/>
  <c r="AR111"/>
  <c r="A112"/>
  <c r="C112"/>
  <c r="D112"/>
  <c r="E112"/>
  <c r="F112"/>
  <c r="G112"/>
  <c r="H112"/>
  <c r="I112"/>
  <c r="J112"/>
  <c r="K112"/>
  <c r="L112"/>
  <c r="V112"/>
  <c r="W112"/>
  <c r="X112"/>
  <c r="Y112"/>
  <c r="Z112"/>
  <c r="AA112"/>
  <c r="AB112"/>
  <c r="AE112"/>
  <c r="AF112"/>
  <c r="AH112"/>
  <c r="AI112"/>
  <c r="AJ112"/>
  <c r="AK112"/>
  <c r="AL112"/>
  <c r="AM112"/>
  <c r="AN112"/>
  <c r="AO112"/>
  <c r="AP112"/>
  <c r="AR112"/>
  <c r="A113"/>
  <c r="C113" s="1"/>
  <c r="D113"/>
  <c r="E113"/>
  <c r="F113"/>
  <c r="G113"/>
  <c r="H113"/>
  <c r="I113"/>
  <c r="J113"/>
  <c r="K113"/>
  <c r="L113"/>
  <c r="V113"/>
  <c r="W113"/>
  <c r="X113"/>
  <c r="Y113"/>
  <c r="Z113"/>
  <c r="AA113"/>
  <c r="AB113"/>
  <c r="AE113"/>
  <c r="AF113"/>
  <c r="AH113"/>
  <c r="AI113"/>
  <c r="AJ113"/>
  <c r="AK113"/>
  <c r="AL113"/>
  <c r="AM113"/>
  <c r="AN113"/>
  <c r="AO113"/>
  <c r="AP113"/>
  <c r="AR113"/>
  <c r="A114"/>
  <c r="D114" s="1"/>
  <c r="C114"/>
  <c r="E114"/>
  <c r="F114"/>
  <c r="G114"/>
  <c r="H114"/>
  <c r="I114"/>
  <c r="J114"/>
  <c r="K114"/>
  <c r="L114"/>
  <c r="V114"/>
  <c r="W114"/>
  <c r="X114"/>
  <c r="Y114"/>
  <c r="Z114"/>
  <c r="AA114"/>
  <c r="AB114"/>
  <c r="AE114"/>
  <c r="AF114"/>
  <c r="AH114"/>
  <c r="AI114"/>
  <c r="AJ114"/>
  <c r="AK114"/>
  <c r="AL114"/>
  <c r="AM114"/>
  <c r="AN114"/>
  <c r="AO114"/>
  <c r="AP114"/>
  <c r="AR114"/>
  <c r="A115"/>
  <c r="D115" s="1"/>
  <c r="E115"/>
  <c r="F115"/>
  <c r="G115"/>
  <c r="H115"/>
  <c r="I115"/>
  <c r="J115"/>
  <c r="K115"/>
  <c r="L115"/>
  <c r="V115"/>
  <c r="W115"/>
  <c r="X115"/>
  <c r="Y115"/>
  <c r="Z115"/>
  <c r="AA115"/>
  <c r="AB115"/>
  <c r="AE115"/>
  <c r="AF115"/>
  <c r="AH115"/>
  <c r="AI115"/>
  <c r="AJ115"/>
  <c r="AK115"/>
  <c r="AL115"/>
  <c r="AM115"/>
  <c r="AN115"/>
  <c r="AO115"/>
  <c r="AP115"/>
  <c r="AR115"/>
  <c r="A116"/>
  <c r="C116"/>
  <c r="D116"/>
  <c r="E116"/>
  <c r="F116"/>
  <c r="G116"/>
  <c r="H116"/>
  <c r="I116"/>
  <c r="J116"/>
  <c r="K116"/>
  <c r="L116"/>
  <c r="V116"/>
  <c r="W116"/>
  <c r="X116"/>
  <c r="Y116"/>
  <c r="Z116"/>
  <c r="AA116"/>
  <c r="AB116"/>
  <c r="AE116"/>
  <c r="AF116"/>
  <c r="AH116"/>
  <c r="AI116"/>
  <c r="AJ116"/>
  <c r="AK116"/>
  <c r="AL116"/>
  <c r="AM116"/>
  <c r="AN116"/>
  <c r="AO116"/>
  <c r="AP116"/>
  <c r="AR116"/>
  <c r="A117"/>
  <c r="C117" s="1"/>
  <c r="E117"/>
  <c r="F117"/>
  <c r="G117"/>
  <c r="H117"/>
  <c r="I117"/>
  <c r="J117"/>
  <c r="K117"/>
  <c r="L117"/>
  <c r="V117"/>
  <c r="W117"/>
  <c r="X117"/>
  <c r="Y117"/>
  <c r="Z117"/>
  <c r="AA117"/>
  <c r="AB117"/>
  <c r="AE117"/>
  <c r="AF117"/>
  <c r="AH117"/>
  <c r="AI117"/>
  <c r="AJ117"/>
  <c r="AK117"/>
  <c r="AL117"/>
  <c r="AM117"/>
  <c r="AN117"/>
  <c r="AO117"/>
  <c r="AP117"/>
  <c r="AR117"/>
  <c r="A118"/>
  <c r="D118" s="1"/>
  <c r="C118"/>
  <c r="E118"/>
  <c r="F118"/>
  <c r="G118"/>
  <c r="H118"/>
  <c r="I118"/>
  <c r="J118"/>
  <c r="K118"/>
  <c r="L118"/>
  <c r="V118"/>
  <c r="W118"/>
  <c r="X118"/>
  <c r="Y118"/>
  <c r="Z118"/>
  <c r="AA118"/>
  <c r="AB118"/>
  <c r="AE118"/>
  <c r="AF118"/>
  <c r="AH118"/>
  <c r="AI118"/>
  <c r="AJ118"/>
  <c r="AK118"/>
  <c r="AL118"/>
  <c r="AM118"/>
  <c r="AN118"/>
  <c r="AO118"/>
  <c r="AP118"/>
  <c r="AR118"/>
  <c r="A119"/>
  <c r="C119" s="1"/>
  <c r="D119"/>
  <c r="E119"/>
  <c r="F119"/>
  <c r="G119"/>
  <c r="H119"/>
  <c r="I119"/>
  <c r="J119"/>
  <c r="K119"/>
  <c r="L119"/>
  <c r="V119"/>
  <c r="W119"/>
  <c r="X119"/>
  <c r="Y119"/>
  <c r="Z119"/>
  <c r="AA119"/>
  <c r="AB119"/>
  <c r="AE119"/>
  <c r="AF119"/>
  <c r="AH119"/>
  <c r="AI119"/>
  <c r="AJ119"/>
  <c r="AK119"/>
  <c r="AL119"/>
  <c r="AM119"/>
  <c r="AN119"/>
  <c r="AO119"/>
  <c r="AP119"/>
  <c r="AR119"/>
  <c r="A120"/>
  <c r="C120"/>
  <c r="D120"/>
  <c r="E120"/>
  <c r="F120"/>
  <c r="G120"/>
  <c r="H120"/>
  <c r="I120"/>
  <c r="J120"/>
  <c r="K120"/>
  <c r="L120"/>
  <c r="V120"/>
  <c r="W120"/>
  <c r="X120"/>
  <c r="Y120"/>
  <c r="Z120"/>
  <c r="AA120"/>
  <c r="AB120"/>
  <c r="AE120"/>
  <c r="AF120"/>
  <c r="AH120"/>
  <c r="AI120"/>
  <c r="AJ120"/>
  <c r="AK120"/>
  <c r="AL120"/>
  <c r="AM120"/>
  <c r="AN120"/>
  <c r="AO120"/>
  <c r="AP120"/>
  <c r="AR120"/>
  <c r="A121"/>
  <c r="C121" s="1"/>
  <c r="E121"/>
  <c r="F121"/>
  <c r="G121"/>
  <c r="H121"/>
  <c r="I121"/>
  <c r="J121"/>
  <c r="K121"/>
  <c r="L121"/>
  <c r="V121"/>
  <c r="W121"/>
  <c r="X121"/>
  <c r="Y121"/>
  <c r="Z121"/>
  <c r="AA121"/>
  <c r="AB121"/>
  <c r="AE121"/>
  <c r="AF121"/>
  <c r="AH121"/>
  <c r="AI121"/>
  <c r="AJ121"/>
  <c r="AK121"/>
  <c r="AL121"/>
  <c r="AM121"/>
  <c r="AN121"/>
  <c r="AO121"/>
  <c r="AP121"/>
  <c r="AR121"/>
  <c r="A122"/>
  <c r="D122" s="1"/>
  <c r="C122"/>
  <c r="E122"/>
  <c r="F122"/>
  <c r="G122"/>
  <c r="H122"/>
  <c r="I122"/>
  <c r="J122"/>
  <c r="K122"/>
  <c r="L122"/>
  <c r="V122"/>
  <c r="W122"/>
  <c r="X122"/>
  <c r="Y122"/>
  <c r="Z122"/>
  <c r="AA122"/>
  <c r="AB122"/>
  <c r="AE122"/>
  <c r="AF122"/>
  <c r="AH122"/>
  <c r="AI122"/>
  <c r="AJ122"/>
  <c r="AK122"/>
  <c r="AL122"/>
  <c r="AM122"/>
  <c r="AN122"/>
  <c r="AO122"/>
  <c r="AP122"/>
  <c r="AR122"/>
  <c r="A123"/>
  <c r="C123" s="1"/>
  <c r="D123"/>
  <c r="E123"/>
  <c r="F123"/>
  <c r="G123"/>
  <c r="H123"/>
  <c r="I123"/>
  <c r="J123"/>
  <c r="K123"/>
  <c r="L123"/>
  <c r="V123"/>
  <c r="W123"/>
  <c r="X123"/>
  <c r="Y123"/>
  <c r="Z123"/>
  <c r="AA123"/>
  <c r="AB123"/>
  <c r="AE123"/>
  <c r="AF123"/>
  <c r="AH123"/>
  <c r="AI123"/>
  <c r="AJ123"/>
  <c r="AK123"/>
  <c r="AL123"/>
  <c r="AM123"/>
  <c r="AN123"/>
  <c r="AO123"/>
  <c r="AP123"/>
  <c r="AR123"/>
  <c r="A124"/>
  <c r="C124"/>
  <c r="D124"/>
  <c r="E124"/>
  <c r="F124"/>
  <c r="G124"/>
  <c r="H124"/>
  <c r="I124"/>
  <c r="J124"/>
  <c r="K124"/>
  <c r="L124"/>
  <c r="V124"/>
  <c r="W124"/>
  <c r="X124"/>
  <c r="Y124"/>
  <c r="Z124"/>
  <c r="AA124"/>
  <c r="AB124"/>
  <c r="AE124"/>
  <c r="AF124"/>
  <c r="AH124"/>
  <c r="AI124"/>
  <c r="AJ124"/>
  <c r="AK124"/>
  <c r="AL124"/>
  <c r="AM124"/>
  <c r="AN124"/>
  <c r="AO124"/>
  <c r="AP124"/>
  <c r="AR124"/>
  <c r="A125"/>
  <c r="C125" s="1"/>
  <c r="E125"/>
  <c r="F125"/>
  <c r="G125"/>
  <c r="H125"/>
  <c r="I125"/>
  <c r="J125"/>
  <c r="K125"/>
  <c r="L125"/>
  <c r="V125"/>
  <c r="W125"/>
  <c r="X125"/>
  <c r="Y125"/>
  <c r="Z125"/>
  <c r="AA125"/>
  <c r="AB125"/>
  <c r="AE125"/>
  <c r="AF125"/>
  <c r="AH125"/>
  <c r="AI125"/>
  <c r="AJ125"/>
  <c r="AK125"/>
  <c r="AL125"/>
  <c r="AM125"/>
  <c r="AN125"/>
  <c r="AO125"/>
  <c r="AP125"/>
  <c r="AR125"/>
  <c r="A126"/>
  <c r="D126" s="1"/>
  <c r="C126"/>
  <c r="E126"/>
  <c r="F126"/>
  <c r="G126"/>
  <c r="H126"/>
  <c r="I126"/>
  <c r="J126"/>
  <c r="K126"/>
  <c r="L126"/>
  <c r="V126"/>
  <c r="W126"/>
  <c r="X126"/>
  <c r="Y126"/>
  <c r="Z126"/>
  <c r="AA126"/>
  <c r="AB126"/>
  <c r="AE126"/>
  <c r="AF126"/>
  <c r="AH126"/>
  <c r="AI126"/>
  <c r="AJ126"/>
  <c r="AK126"/>
  <c r="AL126"/>
  <c r="AM126"/>
  <c r="AN126"/>
  <c r="AO126"/>
  <c r="AP126"/>
  <c r="AR126"/>
  <c r="A127"/>
  <c r="C127" s="1"/>
  <c r="D127"/>
  <c r="E127"/>
  <c r="F127"/>
  <c r="G127"/>
  <c r="H127"/>
  <c r="I127"/>
  <c r="J127"/>
  <c r="K127"/>
  <c r="L127"/>
  <c r="V127"/>
  <c r="W127"/>
  <c r="X127"/>
  <c r="Y127"/>
  <c r="Z127"/>
  <c r="AA127"/>
  <c r="AB127"/>
  <c r="AE127"/>
  <c r="AF127"/>
  <c r="AH127"/>
  <c r="AI127"/>
  <c r="AJ127"/>
  <c r="AK127"/>
  <c r="AL127"/>
  <c r="AM127"/>
  <c r="AN127"/>
  <c r="AO127"/>
  <c r="AP127"/>
  <c r="AR127"/>
  <c r="A128"/>
  <c r="C128"/>
  <c r="D128"/>
  <c r="E128"/>
  <c r="F128"/>
  <c r="G128"/>
  <c r="H128"/>
  <c r="I128"/>
  <c r="J128"/>
  <c r="K128"/>
  <c r="L128"/>
  <c r="V128"/>
  <c r="W128"/>
  <c r="X128"/>
  <c r="Y128"/>
  <c r="Z128"/>
  <c r="AA128"/>
  <c r="AB128"/>
  <c r="AE128"/>
  <c r="AF128"/>
  <c r="AH128"/>
  <c r="AI128"/>
  <c r="AJ128"/>
  <c r="AK128"/>
  <c r="AL128"/>
  <c r="AM128"/>
  <c r="AN128"/>
  <c r="AO128"/>
  <c r="AP128"/>
  <c r="AR128"/>
  <c r="A129"/>
  <c r="C129" s="1"/>
  <c r="E129"/>
  <c r="F129"/>
  <c r="G129"/>
  <c r="H129"/>
  <c r="I129"/>
  <c r="J129"/>
  <c r="K129"/>
  <c r="L129"/>
  <c r="V129"/>
  <c r="W129"/>
  <c r="X129"/>
  <c r="Y129"/>
  <c r="Z129"/>
  <c r="AA129"/>
  <c r="AB129"/>
  <c r="AE129"/>
  <c r="AF129"/>
  <c r="AH129"/>
  <c r="AI129"/>
  <c r="AJ129"/>
  <c r="AK129"/>
  <c r="AL129"/>
  <c r="AM129"/>
  <c r="AN129"/>
  <c r="AO129"/>
  <c r="AP129"/>
  <c r="AR129"/>
  <c r="A130"/>
  <c r="D130" s="1"/>
  <c r="C130"/>
  <c r="E130"/>
  <c r="F130"/>
  <c r="G130"/>
  <c r="H130"/>
  <c r="I130"/>
  <c r="J130"/>
  <c r="K130"/>
  <c r="L130"/>
  <c r="V130"/>
  <c r="W130"/>
  <c r="X130"/>
  <c r="Y130"/>
  <c r="Z130"/>
  <c r="AA130"/>
  <c r="AB130"/>
  <c r="AE130"/>
  <c r="AF130"/>
  <c r="AH130"/>
  <c r="AI130"/>
  <c r="AJ130"/>
  <c r="AK130"/>
  <c r="AL130"/>
  <c r="AM130"/>
  <c r="AN130"/>
  <c r="AO130"/>
  <c r="AP130"/>
  <c r="AR130"/>
  <c r="A131"/>
  <c r="D131" s="1"/>
  <c r="E131"/>
  <c r="F131"/>
  <c r="G131"/>
  <c r="H131"/>
  <c r="I131"/>
  <c r="J131"/>
  <c r="K131"/>
  <c r="L131"/>
  <c r="V131"/>
  <c r="W131"/>
  <c r="X131"/>
  <c r="Y131"/>
  <c r="Z131"/>
  <c r="AA131"/>
  <c r="AB131"/>
  <c r="AE131"/>
  <c r="AF131"/>
  <c r="AH131"/>
  <c r="AI131"/>
  <c r="AJ131"/>
  <c r="AK131"/>
  <c r="AL131"/>
  <c r="AM131"/>
  <c r="AN131"/>
  <c r="AO131"/>
  <c r="AP131"/>
  <c r="AR131"/>
  <c r="A132"/>
  <c r="C132"/>
  <c r="D132"/>
  <c r="E132"/>
  <c r="F132"/>
  <c r="G132"/>
  <c r="H132"/>
  <c r="I132"/>
  <c r="J132"/>
  <c r="K132"/>
  <c r="L132"/>
  <c r="V132"/>
  <c r="W132"/>
  <c r="X132"/>
  <c r="Y132"/>
  <c r="Z132"/>
  <c r="AA132"/>
  <c r="AB132"/>
  <c r="AE132"/>
  <c r="AF132"/>
  <c r="AH132"/>
  <c r="AI132"/>
  <c r="AJ132"/>
  <c r="AK132"/>
  <c r="AL132"/>
  <c r="AM132"/>
  <c r="AN132"/>
  <c r="AO132"/>
  <c r="AP132"/>
  <c r="AR132"/>
  <c r="A133"/>
  <c r="C133" s="1"/>
  <c r="D133"/>
  <c r="E133"/>
  <c r="F133"/>
  <c r="G133"/>
  <c r="H133"/>
  <c r="I133"/>
  <c r="J133"/>
  <c r="K133"/>
  <c r="L133"/>
  <c r="V133"/>
  <c r="W133"/>
  <c r="X133"/>
  <c r="Y133"/>
  <c r="Z133"/>
  <c r="AA133"/>
  <c r="AB133"/>
  <c r="AE133"/>
  <c r="AF133"/>
  <c r="AH133"/>
  <c r="AI133"/>
  <c r="AJ133"/>
  <c r="AK133"/>
  <c r="AL133"/>
  <c r="AM133"/>
  <c r="AN133"/>
  <c r="AO133"/>
  <c r="AP133"/>
  <c r="AR133"/>
  <c r="A134"/>
  <c r="D134" s="1"/>
  <c r="C134"/>
  <c r="E134"/>
  <c r="F134"/>
  <c r="G134"/>
  <c r="H134"/>
  <c r="I134"/>
  <c r="J134"/>
  <c r="K134"/>
  <c r="L134"/>
  <c r="V134"/>
  <c r="W134"/>
  <c r="X134"/>
  <c r="Y134"/>
  <c r="Z134"/>
  <c r="AA134"/>
  <c r="AB134"/>
  <c r="AE134"/>
  <c r="AF134"/>
  <c r="AH134"/>
  <c r="AI134"/>
  <c r="AJ134"/>
  <c r="AK134"/>
  <c r="AL134"/>
  <c r="AM134"/>
  <c r="AN134"/>
  <c r="AO134"/>
  <c r="AP134"/>
  <c r="AR134"/>
  <c r="A135"/>
  <c r="D135" s="1"/>
  <c r="E135"/>
  <c r="F135"/>
  <c r="G135"/>
  <c r="H135"/>
  <c r="I135"/>
  <c r="J135"/>
  <c r="K135"/>
  <c r="L135"/>
  <c r="V135"/>
  <c r="W135"/>
  <c r="X135"/>
  <c r="Y135"/>
  <c r="Z135"/>
  <c r="AA135"/>
  <c r="AB135"/>
  <c r="AE135"/>
  <c r="AF135"/>
  <c r="AH135"/>
  <c r="AI135"/>
  <c r="AJ135"/>
  <c r="AK135"/>
  <c r="AL135"/>
  <c r="AM135"/>
  <c r="AN135"/>
  <c r="AO135"/>
  <c r="AP135"/>
  <c r="AR135"/>
  <c r="A136"/>
  <c r="C136"/>
  <c r="D136"/>
  <c r="E136"/>
  <c r="F136"/>
  <c r="G136"/>
  <c r="H136"/>
  <c r="I136"/>
  <c r="J136"/>
  <c r="K136"/>
  <c r="L136"/>
  <c r="V136"/>
  <c r="W136"/>
  <c r="X136"/>
  <c r="Y136"/>
  <c r="Z136"/>
  <c r="AA136"/>
  <c r="AB136"/>
  <c r="AE136"/>
  <c r="AF136"/>
  <c r="AH136"/>
  <c r="AI136"/>
  <c r="AJ136"/>
  <c r="AK136"/>
  <c r="AL136"/>
  <c r="AM136"/>
  <c r="AN136"/>
  <c r="AO136"/>
  <c r="AP136"/>
  <c r="AR136"/>
  <c r="A137"/>
  <c r="C137" s="1"/>
  <c r="D137"/>
  <c r="E137"/>
  <c r="F137"/>
  <c r="G137"/>
  <c r="H137"/>
  <c r="I137"/>
  <c r="J137"/>
  <c r="K137"/>
  <c r="L137"/>
  <c r="V137"/>
  <c r="W137"/>
  <c r="X137"/>
  <c r="Y137"/>
  <c r="Z137"/>
  <c r="AA137"/>
  <c r="AB137"/>
  <c r="AE137"/>
  <c r="AF137"/>
  <c r="AH137"/>
  <c r="AI137"/>
  <c r="AJ137"/>
  <c r="AK137"/>
  <c r="AL137"/>
  <c r="AM137"/>
  <c r="AN137"/>
  <c r="AO137"/>
  <c r="AP137"/>
  <c r="AR137"/>
  <c r="A138"/>
  <c r="D138" s="1"/>
  <c r="E138"/>
  <c r="F138"/>
  <c r="G138"/>
  <c r="H138"/>
  <c r="I138"/>
  <c r="J138"/>
  <c r="K138"/>
  <c r="L138"/>
  <c r="V138"/>
  <c r="W138"/>
  <c r="X138"/>
  <c r="Y138"/>
  <c r="Z138"/>
  <c r="AA138"/>
  <c r="AB138"/>
  <c r="AE138"/>
  <c r="AF138"/>
  <c r="AH138"/>
  <c r="AI138"/>
  <c r="AJ138"/>
  <c r="AK138"/>
  <c r="AL138"/>
  <c r="AM138"/>
  <c r="AN138"/>
  <c r="AO138"/>
  <c r="AP138"/>
  <c r="AR138"/>
  <c r="A139"/>
  <c r="D139" s="1"/>
  <c r="E139"/>
  <c r="F139"/>
  <c r="G139"/>
  <c r="H139"/>
  <c r="I139"/>
  <c r="J139"/>
  <c r="K139"/>
  <c r="L139"/>
  <c r="V139"/>
  <c r="W139"/>
  <c r="X139"/>
  <c r="Y139"/>
  <c r="Z139"/>
  <c r="AA139"/>
  <c r="AB139"/>
  <c r="AE139"/>
  <c r="AF139"/>
  <c r="AH139"/>
  <c r="AI139"/>
  <c r="AJ139"/>
  <c r="AK139"/>
  <c r="AL139"/>
  <c r="AM139"/>
  <c r="AN139"/>
  <c r="AO139"/>
  <c r="AP139"/>
  <c r="AR139"/>
  <c r="A140"/>
  <c r="C140"/>
  <c r="D140"/>
  <c r="E140"/>
  <c r="F140"/>
  <c r="G140"/>
  <c r="H140"/>
  <c r="I140"/>
  <c r="J140"/>
  <c r="K140"/>
  <c r="L140"/>
  <c r="V140"/>
  <c r="W140"/>
  <c r="X140"/>
  <c r="Y140"/>
  <c r="Z140"/>
  <c r="AA140"/>
  <c r="AB140"/>
  <c r="AE140"/>
  <c r="AF140"/>
  <c r="AH140"/>
  <c r="AI140"/>
  <c r="AJ140"/>
  <c r="AK140"/>
  <c r="AL140"/>
  <c r="AM140"/>
  <c r="AN140"/>
  <c r="AO140"/>
  <c r="AP140"/>
  <c r="AR140"/>
  <c r="A141"/>
  <c r="C141" s="1"/>
  <c r="D141"/>
  <c r="E141"/>
  <c r="F141"/>
  <c r="G141"/>
  <c r="H141"/>
  <c r="I141"/>
  <c r="J141"/>
  <c r="K141"/>
  <c r="L141"/>
  <c r="V141"/>
  <c r="W141"/>
  <c r="X141"/>
  <c r="Y141"/>
  <c r="Z141"/>
  <c r="AA141"/>
  <c r="AB141"/>
  <c r="AE141"/>
  <c r="AF141"/>
  <c r="AH141"/>
  <c r="AI141"/>
  <c r="AJ141"/>
  <c r="AK141"/>
  <c r="AL141"/>
  <c r="AM141"/>
  <c r="AN141"/>
  <c r="AO141"/>
  <c r="AP141"/>
  <c r="AR141"/>
  <c r="A142"/>
  <c r="D142" s="1"/>
  <c r="E142"/>
  <c r="F142"/>
  <c r="G142"/>
  <c r="H142"/>
  <c r="I142"/>
  <c r="J142"/>
  <c r="K142"/>
  <c r="L142"/>
  <c r="V142"/>
  <c r="W142"/>
  <c r="X142"/>
  <c r="Y142"/>
  <c r="Z142"/>
  <c r="AA142"/>
  <c r="AB142"/>
  <c r="AE142"/>
  <c r="AF142"/>
  <c r="AH142"/>
  <c r="AI142"/>
  <c r="AJ142"/>
  <c r="AK142"/>
  <c r="AL142"/>
  <c r="AM142"/>
  <c r="AN142"/>
  <c r="AO142"/>
  <c r="AP142"/>
  <c r="AR142"/>
  <c r="A143"/>
  <c r="D143" s="1"/>
  <c r="E143"/>
  <c r="F143"/>
  <c r="G143"/>
  <c r="H143"/>
  <c r="I143"/>
  <c r="J143"/>
  <c r="K143"/>
  <c r="L143"/>
  <c r="V143"/>
  <c r="W143"/>
  <c r="X143"/>
  <c r="Y143"/>
  <c r="Z143"/>
  <c r="AA143"/>
  <c r="AB143"/>
  <c r="AE143"/>
  <c r="AF143"/>
  <c r="AH143"/>
  <c r="AI143"/>
  <c r="AJ143"/>
  <c r="AK143"/>
  <c r="AL143"/>
  <c r="AM143"/>
  <c r="AN143"/>
  <c r="AO143"/>
  <c r="AP143"/>
  <c r="AR143"/>
  <c r="A144"/>
  <c r="C144"/>
  <c r="D144"/>
  <c r="E144"/>
  <c r="F144"/>
  <c r="G144"/>
  <c r="H144"/>
  <c r="I144"/>
  <c r="J144"/>
  <c r="K144"/>
  <c r="L144"/>
  <c r="V144"/>
  <c r="W144"/>
  <c r="X144"/>
  <c r="Y144"/>
  <c r="Z144"/>
  <c r="AA144"/>
  <c r="AB144"/>
  <c r="AE144"/>
  <c r="AF144"/>
  <c r="AH144"/>
  <c r="AI144"/>
  <c r="AJ144"/>
  <c r="AK144"/>
  <c r="AL144"/>
  <c r="AM144"/>
  <c r="AN144"/>
  <c r="AO144"/>
  <c r="AP144"/>
  <c r="AR144"/>
  <c r="A145"/>
  <c r="C145" s="1"/>
  <c r="D145"/>
  <c r="E145"/>
  <c r="F145"/>
  <c r="G145"/>
  <c r="H145"/>
  <c r="I145"/>
  <c r="J145"/>
  <c r="K145"/>
  <c r="L145"/>
  <c r="V145"/>
  <c r="W145"/>
  <c r="X145"/>
  <c r="Y145"/>
  <c r="Z145"/>
  <c r="AA145"/>
  <c r="AB145"/>
  <c r="AE145"/>
  <c r="AF145"/>
  <c r="AH145"/>
  <c r="AI145"/>
  <c r="AJ145"/>
  <c r="AK145"/>
  <c r="AL145"/>
  <c r="AM145"/>
  <c r="AN145"/>
  <c r="AO145"/>
  <c r="AP145"/>
  <c r="AR145"/>
  <c r="A146"/>
  <c r="D146" s="1"/>
  <c r="E146"/>
  <c r="F146"/>
  <c r="G146"/>
  <c r="H146"/>
  <c r="I146"/>
  <c r="J146"/>
  <c r="K146"/>
  <c r="L146"/>
  <c r="V146"/>
  <c r="W146"/>
  <c r="X146"/>
  <c r="Y146"/>
  <c r="Z146"/>
  <c r="AA146"/>
  <c r="AB146"/>
  <c r="AE146"/>
  <c r="AF146"/>
  <c r="AH146"/>
  <c r="AI146"/>
  <c r="AJ146"/>
  <c r="AK146"/>
  <c r="AL146"/>
  <c r="AM146"/>
  <c r="AN146"/>
  <c r="AO146"/>
  <c r="AP146"/>
  <c r="AR146"/>
  <c r="A147"/>
  <c r="D147" s="1"/>
  <c r="C147"/>
  <c r="E147"/>
  <c r="F147"/>
  <c r="G147"/>
  <c r="H147"/>
  <c r="I147"/>
  <c r="J147"/>
  <c r="K147"/>
  <c r="L147"/>
  <c r="V147"/>
  <c r="W147"/>
  <c r="X147"/>
  <c r="Y147"/>
  <c r="Z147"/>
  <c r="AA147"/>
  <c r="AB147"/>
  <c r="AE147"/>
  <c r="AF147"/>
  <c r="AH147"/>
  <c r="AI147"/>
  <c r="AJ147"/>
  <c r="AK147"/>
  <c r="AL147"/>
  <c r="AM147"/>
  <c r="AN147"/>
  <c r="AO147"/>
  <c r="AP147"/>
  <c r="AR147"/>
  <c r="A148"/>
  <c r="C148"/>
  <c r="D148"/>
  <c r="E148"/>
  <c r="F148"/>
  <c r="G148"/>
  <c r="H148"/>
  <c r="I148"/>
  <c r="J148"/>
  <c r="K148"/>
  <c r="L148"/>
  <c r="V148"/>
  <c r="W148"/>
  <c r="X148"/>
  <c r="Y148"/>
  <c r="Z148"/>
  <c r="AA148"/>
  <c r="AB148"/>
  <c r="AE148"/>
  <c r="AF148"/>
  <c r="AH148"/>
  <c r="AI148"/>
  <c r="AJ148"/>
  <c r="AK148"/>
  <c r="AL148"/>
  <c r="AM148"/>
  <c r="AN148"/>
  <c r="AO148"/>
  <c r="AP148"/>
  <c r="AR148"/>
  <c r="A149"/>
  <c r="C149" s="1"/>
  <c r="D149"/>
  <c r="E149"/>
  <c r="F149"/>
  <c r="G149"/>
  <c r="H149"/>
  <c r="I149"/>
  <c r="J149"/>
  <c r="K149"/>
  <c r="L149"/>
  <c r="V149"/>
  <c r="W149"/>
  <c r="X149"/>
  <c r="Y149"/>
  <c r="Z149"/>
  <c r="AA149"/>
  <c r="AB149"/>
  <c r="AE149"/>
  <c r="AF149"/>
  <c r="AH149"/>
  <c r="AI149"/>
  <c r="AJ149"/>
  <c r="AK149"/>
  <c r="AL149"/>
  <c r="AM149"/>
  <c r="AN149"/>
  <c r="AO149"/>
  <c r="AP149"/>
  <c r="AR149"/>
  <c r="A150"/>
  <c r="D150" s="1"/>
  <c r="E150"/>
  <c r="F150"/>
  <c r="G150"/>
  <c r="H150"/>
  <c r="I150"/>
  <c r="J150"/>
  <c r="K150"/>
  <c r="L150"/>
  <c r="V150"/>
  <c r="W150"/>
  <c r="X150"/>
  <c r="Y150"/>
  <c r="Z150"/>
  <c r="AA150"/>
  <c r="AB150"/>
  <c r="AE150"/>
  <c r="AF150"/>
  <c r="AH150"/>
  <c r="AI150"/>
  <c r="AJ150"/>
  <c r="AK150"/>
  <c r="AL150"/>
  <c r="AM150"/>
  <c r="AN150"/>
  <c r="AO150"/>
  <c r="AP150"/>
  <c r="AR150"/>
  <c r="A151"/>
  <c r="D151" s="1"/>
  <c r="C151"/>
  <c r="E151"/>
  <c r="F151"/>
  <c r="G151"/>
  <c r="H151"/>
  <c r="I151"/>
  <c r="J151"/>
  <c r="K151"/>
  <c r="L151"/>
  <c r="V151"/>
  <c r="W151"/>
  <c r="X151"/>
  <c r="Y151"/>
  <c r="Z151"/>
  <c r="AA151"/>
  <c r="AB151"/>
  <c r="AE151"/>
  <c r="AF151"/>
  <c r="AH151"/>
  <c r="AI151"/>
  <c r="AJ151"/>
  <c r="AK151"/>
  <c r="AL151"/>
  <c r="AM151"/>
  <c r="AN151"/>
  <c r="AO151"/>
  <c r="AP151"/>
  <c r="AR151"/>
  <c r="A152"/>
  <c r="C152"/>
  <c r="D152"/>
  <c r="E152"/>
  <c r="F152"/>
  <c r="G152"/>
  <c r="H152"/>
  <c r="I152"/>
  <c r="J152"/>
  <c r="K152"/>
  <c r="L152"/>
  <c r="V152"/>
  <c r="W152"/>
  <c r="X152"/>
  <c r="Y152"/>
  <c r="Z152"/>
  <c r="AA152"/>
  <c r="AB152"/>
  <c r="AE152"/>
  <c r="AF152"/>
  <c r="AH152"/>
  <c r="AI152"/>
  <c r="AJ152"/>
  <c r="AK152"/>
  <c r="AL152"/>
  <c r="AM152"/>
  <c r="AN152"/>
  <c r="AO152"/>
  <c r="AP152"/>
  <c r="AR152"/>
  <c r="A153"/>
  <c r="C153" s="1"/>
  <c r="E153"/>
  <c r="F153"/>
  <c r="G153"/>
  <c r="H153"/>
  <c r="I153"/>
  <c r="J153"/>
  <c r="K153"/>
  <c r="L153"/>
  <c r="V153"/>
  <c r="W153"/>
  <c r="X153"/>
  <c r="Y153"/>
  <c r="Z153"/>
  <c r="AA153"/>
  <c r="AB153"/>
  <c r="AE153"/>
  <c r="AF153"/>
  <c r="AH153"/>
  <c r="AI153"/>
  <c r="AJ153"/>
  <c r="AK153"/>
  <c r="AL153"/>
  <c r="AM153"/>
  <c r="AN153"/>
  <c r="AO153"/>
  <c r="AP153"/>
  <c r="AR153"/>
  <c r="A154"/>
  <c r="D154" s="1"/>
  <c r="E154"/>
  <c r="F154"/>
  <c r="G154"/>
  <c r="H154"/>
  <c r="I154"/>
  <c r="J154"/>
  <c r="K154"/>
  <c r="L154"/>
  <c r="V154"/>
  <c r="W154"/>
  <c r="X154"/>
  <c r="Y154"/>
  <c r="Z154"/>
  <c r="AA154"/>
  <c r="AB154"/>
  <c r="AE154"/>
  <c r="AF154"/>
  <c r="AH154"/>
  <c r="AI154"/>
  <c r="AJ154"/>
  <c r="AK154"/>
  <c r="AL154"/>
  <c r="AM154"/>
  <c r="AN154"/>
  <c r="AO154"/>
  <c r="AP154"/>
  <c r="AR154"/>
  <c r="A155"/>
  <c r="D155" s="1"/>
  <c r="E155"/>
  <c r="F155"/>
  <c r="G155"/>
  <c r="H155"/>
  <c r="I155"/>
  <c r="J155"/>
  <c r="K155"/>
  <c r="L155"/>
  <c r="V155"/>
  <c r="W155"/>
  <c r="X155"/>
  <c r="Y155"/>
  <c r="Z155"/>
  <c r="AA155"/>
  <c r="AB155"/>
  <c r="AE155"/>
  <c r="AF155"/>
  <c r="AH155"/>
  <c r="AI155"/>
  <c r="AJ155"/>
  <c r="AK155"/>
  <c r="AL155"/>
  <c r="AM155"/>
  <c r="AN155"/>
  <c r="AO155"/>
  <c r="AP155"/>
  <c r="AR155"/>
  <c r="A156"/>
  <c r="C156"/>
  <c r="D156"/>
  <c r="E156"/>
  <c r="F156"/>
  <c r="G156"/>
  <c r="H156"/>
  <c r="I156"/>
  <c r="J156"/>
  <c r="K156"/>
  <c r="L156"/>
  <c r="V156"/>
  <c r="W156"/>
  <c r="X156"/>
  <c r="Y156"/>
  <c r="Z156"/>
  <c r="AA156"/>
  <c r="AB156"/>
  <c r="AE156"/>
  <c r="AF156"/>
  <c r="AH156"/>
  <c r="AI156"/>
  <c r="AJ156"/>
  <c r="AK156"/>
  <c r="AL156"/>
  <c r="AM156"/>
  <c r="AN156"/>
  <c r="AO156"/>
  <c r="AP156"/>
  <c r="AR156"/>
  <c r="A157"/>
  <c r="C157" s="1"/>
  <c r="D157"/>
  <c r="E157"/>
  <c r="F157"/>
  <c r="G157"/>
  <c r="H157"/>
  <c r="I157"/>
  <c r="J157"/>
  <c r="K157"/>
  <c r="L157"/>
  <c r="V157"/>
  <c r="W157"/>
  <c r="X157"/>
  <c r="Y157"/>
  <c r="Z157"/>
  <c r="AA157"/>
  <c r="AB157"/>
  <c r="AE157"/>
  <c r="AF157"/>
  <c r="AH157"/>
  <c r="AI157"/>
  <c r="AJ157"/>
  <c r="AK157"/>
  <c r="AL157"/>
  <c r="AM157"/>
  <c r="AN157"/>
  <c r="AO157"/>
  <c r="AP157"/>
  <c r="AR157"/>
  <c r="A158"/>
  <c r="D158" s="1"/>
  <c r="E158"/>
  <c r="F158"/>
  <c r="G158"/>
  <c r="H158"/>
  <c r="I158"/>
  <c r="J158"/>
  <c r="K158"/>
  <c r="L158"/>
  <c r="V158"/>
  <c r="W158"/>
  <c r="X158"/>
  <c r="Y158"/>
  <c r="Z158"/>
  <c r="AA158"/>
  <c r="AB158"/>
  <c r="AE158"/>
  <c r="AF158"/>
  <c r="AH158"/>
  <c r="AI158"/>
  <c r="AJ158"/>
  <c r="AK158"/>
  <c r="AL158"/>
  <c r="AM158"/>
  <c r="AN158"/>
  <c r="AO158"/>
  <c r="AP158"/>
  <c r="AR158"/>
  <c r="A159"/>
  <c r="D159" s="1"/>
  <c r="C159"/>
  <c r="E159"/>
  <c r="F159"/>
  <c r="G159"/>
  <c r="H159"/>
  <c r="I159"/>
  <c r="J159"/>
  <c r="K159"/>
  <c r="L159"/>
  <c r="V159"/>
  <c r="W159"/>
  <c r="X159"/>
  <c r="Y159"/>
  <c r="Z159"/>
  <c r="AA159"/>
  <c r="AB159"/>
  <c r="AE159"/>
  <c r="AF159"/>
  <c r="AH159"/>
  <c r="AI159"/>
  <c r="AJ159"/>
  <c r="AK159"/>
  <c r="AL159"/>
  <c r="AM159"/>
  <c r="AN159"/>
  <c r="AO159"/>
  <c r="AP159"/>
  <c r="AR159"/>
  <c r="A160"/>
  <c r="C160"/>
  <c r="D160"/>
  <c r="E160"/>
  <c r="F160"/>
  <c r="G160"/>
  <c r="H160"/>
  <c r="I160"/>
  <c r="J160"/>
  <c r="K160"/>
  <c r="L160"/>
  <c r="V160"/>
  <c r="W160"/>
  <c r="X160"/>
  <c r="Y160"/>
  <c r="Z160"/>
  <c r="AA160"/>
  <c r="AB160"/>
  <c r="AE160"/>
  <c r="AF160"/>
  <c r="AH160"/>
  <c r="AI160"/>
  <c r="AJ160"/>
  <c r="AK160"/>
  <c r="AL160"/>
  <c r="AM160"/>
  <c r="AN160"/>
  <c r="AO160"/>
  <c r="AP160"/>
  <c r="AR160"/>
  <c r="A161"/>
  <c r="C161" s="1"/>
  <c r="D161"/>
  <c r="E161"/>
  <c r="F161"/>
  <c r="G161"/>
  <c r="H161"/>
  <c r="I161"/>
  <c r="J161"/>
  <c r="K161"/>
  <c r="L161"/>
  <c r="V161"/>
  <c r="W161"/>
  <c r="X161"/>
  <c r="Y161"/>
  <c r="Z161"/>
  <c r="AA161"/>
  <c r="AB161"/>
  <c r="AE161"/>
  <c r="AF161"/>
  <c r="AH161"/>
  <c r="AI161"/>
  <c r="AJ161"/>
  <c r="AK161"/>
  <c r="AL161"/>
  <c r="AM161"/>
  <c r="AN161"/>
  <c r="AO161"/>
  <c r="AP161"/>
  <c r="AR161"/>
  <c r="A162"/>
  <c r="D162" s="1"/>
  <c r="E162"/>
  <c r="F162"/>
  <c r="G162"/>
  <c r="H162"/>
  <c r="I162"/>
  <c r="J162"/>
  <c r="K162"/>
  <c r="L162"/>
  <c r="V162"/>
  <c r="W162"/>
  <c r="X162"/>
  <c r="Y162"/>
  <c r="Z162"/>
  <c r="AA162"/>
  <c r="AB162"/>
  <c r="AE162"/>
  <c r="AF162"/>
  <c r="AH162"/>
  <c r="AI162"/>
  <c r="AJ162"/>
  <c r="AK162"/>
  <c r="AL162"/>
  <c r="AM162"/>
  <c r="AN162"/>
  <c r="AO162"/>
  <c r="AP162"/>
  <c r="AR162"/>
  <c r="A163"/>
  <c r="D163" s="1"/>
  <c r="C163"/>
  <c r="E163"/>
  <c r="F163"/>
  <c r="G163"/>
  <c r="H163"/>
  <c r="I163"/>
  <c r="J163"/>
  <c r="K163"/>
  <c r="L163"/>
  <c r="V163"/>
  <c r="W163"/>
  <c r="X163"/>
  <c r="Y163"/>
  <c r="Z163"/>
  <c r="AA163"/>
  <c r="AB163"/>
  <c r="AE163"/>
  <c r="AF163"/>
  <c r="AH163"/>
  <c r="AI163"/>
  <c r="AJ163"/>
  <c r="AK163"/>
  <c r="AL163"/>
  <c r="AM163"/>
  <c r="AN163"/>
  <c r="AO163"/>
  <c r="AP163"/>
  <c r="AR163"/>
  <c r="A164"/>
  <c r="C164"/>
  <c r="D164"/>
  <c r="E164"/>
  <c r="F164"/>
  <c r="G164"/>
  <c r="H164"/>
  <c r="I164"/>
  <c r="J164"/>
  <c r="K164"/>
  <c r="L164"/>
  <c r="V164"/>
  <c r="W164"/>
  <c r="X164"/>
  <c r="Y164"/>
  <c r="Z164"/>
  <c r="AA164"/>
  <c r="AB164"/>
  <c r="AE164"/>
  <c r="AF164"/>
  <c r="AH164"/>
  <c r="AI164"/>
  <c r="AJ164"/>
  <c r="AK164"/>
  <c r="AL164"/>
  <c r="AM164"/>
  <c r="AN164"/>
  <c r="AO164"/>
  <c r="AP164"/>
  <c r="AR164"/>
  <c r="A165"/>
  <c r="C165" s="1"/>
  <c r="D165"/>
  <c r="E165"/>
  <c r="F165"/>
  <c r="G165"/>
  <c r="H165"/>
  <c r="I165"/>
  <c r="J165"/>
  <c r="K165"/>
  <c r="L165"/>
  <c r="V165"/>
  <c r="W165"/>
  <c r="X165"/>
  <c r="Y165"/>
  <c r="Z165"/>
  <c r="AA165"/>
  <c r="AB165"/>
  <c r="AE165"/>
  <c r="AF165"/>
  <c r="AH165"/>
  <c r="AI165"/>
  <c r="AJ165"/>
  <c r="AK165"/>
  <c r="AL165"/>
  <c r="AM165"/>
  <c r="AN165"/>
  <c r="AO165"/>
  <c r="AP165"/>
  <c r="AR165"/>
  <c r="A166"/>
  <c r="D166" s="1"/>
  <c r="E166"/>
  <c r="F166"/>
  <c r="G166"/>
  <c r="H166"/>
  <c r="I166"/>
  <c r="J166"/>
  <c r="K166"/>
  <c r="L166"/>
  <c r="V166"/>
  <c r="W166"/>
  <c r="X166"/>
  <c r="Y166"/>
  <c r="Z166"/>
  <c r="AA166"/>
  <c r="AB166"/>
  <c r="AE166"/>
  <c r="AF166"/>
  <c r="AH166"/>
  <c r="AI166"/>
  <c r="AJ166"/>
  <c r="AK166"/>
  <c r="AL166"/>
  <c r="AM166"/>
  <c r="AN166"/>
  <c r="AO166"/>
  <c r="AP166"/>
  <c r="AR166"/>
  <c r="A167"/>
  <c r="D167" s="1"/>
  <c r="C167"/>
  <c r="E167"/>
  <c r="F167"/>
  <c r="G167"/>
  <c r="H167"/>
  <c r="I167"/>
  <c r="J167"/>
  <c r="K167"/>
  <c r="L167"/>
  <c r="V167"/>
  <c r="W167"/>
  <c r="X167"/>
  <c r="Y167"/>
  <c r="Z167"/>
  <c r="AA167"/>
  <c r="AB167"/>
  <c r="AE167"/>
  <c r="AF167"/>
  <c r="AH167"/>
  <c r="AI167"/>
  <c r="AJ167"/>
  <c r="AK167"/>
  <c r="AL167"/>
  <c r="AM167"/>
  <c r="AN167"/>
  <c r="AO167"/>
  <c r="AP167"/>
  <c r="AR167"/>
  <c r="A168"/>
  <c r="C168"/>
  <c r="D168"/>
  <c r="E168"/>
  <c r="F168"/>
  <c r="G168"/>
  <c r="H168"/>
  <c r="I168"/>
  <c r="J168"/>
  <c r="K168"/>
  <c r="L168"/>
  <c r="V168"/>
  <c r="W168"/>
  <c r="X168"/>
  <c r="Y168"/>
  <c r="Z168"/>
  <c r="AA168"/>
  <c r="AB168"/>
  <c r="AE168"/>
  <c r="AF168"/>
  <c r="AH168"/>
  <c r="AI168"/>
  <c r="AJ168"/>
  <c r="AK168"/>
  <c r="AL168"/>
  <c r="AM168"/>
  <c r="AN168"/>
  <c r="AO168"/>
  <c r="AP168"/>
  <c r="AR168"/>
  <c r="A169"/>
  <c r="C169" s="1"/>
  <c r="D169"/>
  <c r="E169"/>
  <c r="F169"/>
  <c r="G169"/>
  <c r="H169"/>
  <c r="I169"/>
  <c r="J169"/>
  <c r="K169"/>
  <c r="L169"/>
  <c r="V169"/>
  <c r="W169"/>
  <c r="X169"/>
  <c r="Y169"/>
  <c r="Z169"/>
  <c r="AA169"/>
  <c r="AB169"/>
  <c r="AE169"/>
  <c r="AF169"/>
  <c r="AH169"/>
  <c r="AI169"/>
  <c r="AJ169"/>
  <c r="AK169"/>
  <c r="AL169"/>
  <c r="AM169"/>
  <c r="AN169"/>
  <c r="AO169"/>
  <c r="AP169"/>
  <c r="AR169"/>
  <c r="A170"/>
  <c r="D170" s="1"/>
  <c r="E170"/>
  <c r="F170"/>
  <c r="G170"/>
  <c r="H170"/>
  <c r="I170"/>
  <c r="J170"/>
  <c r="K170"/>
  <c r="L170"/>
  <c r="V170"/>
  <c r="W170"/>
  <c r="X170"/>
  <c r="Y170"/>
  <c r="Z170"/>
  <c r="AA170"/>
  <c r="AB170"/>
  <c r="AE170"/>
  <c r="AF170"/>
  <c r="AH170"/>
  <c r="AI170"/>
  <c r="AJ170"/>
  <c r="AK170"/>
  <c r="AL170"/>
  <c r="AM170"/>
  <c r="AN170"/>
  <c r="AO170"/>
  <c r="AP170"/>
  <c r="AR170"/>
  <c r="A171"/>
  <c r="D171" s="1"/>
  <c r="C171"/>
  <c r="E171"/>
  <c r="F171"/>
  <c r="G171"/>
  <c r="H171"/>
  <c r="I171"/>
  <c r="J171"/>
  <c r="K171"/>
  <c r="L171"/>
  <c r="V171"/>
  <c r="W171"/>
  <c r="X171"/>
  <c r="Y171"/>
  <c r="Z171"/>
  <c r="AA171"/>
  <c r="AB171"/>
  <c r="AE171"/>
  <c r="AF171"/>
  <c r="AH171"/>
  <c r="AI171"/>
  <c r="AJ171"/>
  <c r="AK171"/>
  <c r="AL171"/>
  <c r="AM171"/>
  <c r="AN171"/>
  <c r="AO171"/>
  <c r="AP171"/>
  <c r="AR171"/>
  <c r="A172"/>
  <c r="C172"/>
  <c r="D172"/>
  <c r="E172"/>
  <c r="F172"/>
  <c r="G172"/>
  <c r="H172"/>
  <c r="I172"/>
  <c r="J172"/>
  <c r="K172"/>
  <c r="L172"/>
  <c r="V172"/>
  <c r="W172"/>
  <c r="X172"/>
  <c r="Y172"/>
  <c r="Z172"/>
  <c r="AA172"/>
  <c r="AB172"/>
  <c r="AE172"/>
  <c r="AF172"/>
  <c r="AH172"/>
  <c r="AI172"/>
  <c r="AJ172"/>
  <c r="AK172"/>
  <c r="AL172"/>
  <c r="AM172"/>
  <c r="AN172"/>
  <c r="AO172"/>
  <c r="AP172"/>
  <c r="AR172"/>
  <c r="A173"/>
  <c r="C173" s="1"/>
  <c r="D173"/>
  <c r="E173"/>
  <c r="F173"/>
  <c r="G173"/>
  <c r="H173"/>
  <c r="I173"/>
  <c r="J173"/>
  <c r="K173"/>
  <c r="L173"/>
  <c r="V173"/>
  <c r="W173"/>
  <c r="X173"/>
  <c r="Y173"/>
  <c r="Z173"/>
  <c r="AA173"/>
  <c r="AB173"/>
  <c r="AE173"/>
  <c r="AF173"/>
  <c r="AH173"/>
  <c r="AI173"/>
  <c r="AJ173"/>
  <c r="AK173"/>
  <c r="AL173"/>
  <c r="AM173"/>
  <c r="AN173"/>
  <c r="AO173"/>
  <c r="AP173"/>
  <c r="AR173"/>
  <c r="A174"/>
  <c r="D174" s="1"/>
  <c r="E174"/>
  <c r="F174"/>
  <c r="G174"/>
  <c r="H174"/>
  <c r="I174"/>
  <c r="J174"/>
  <c r="K174"/>
  <c r="L174"/>
  <c r="V174"/>
  <c r="W174"/>
  <c r="X174"/>
  <c r="Y174"/>
  <c r="Z174"/>
  <c r="AA174"/>
  <c r="AB174"/>
  <c r="AE174"/>
  <c r="AF174"/>
  <c r="AH174"/>
  <c r="AI174"/>
  <c r="AJ174"/>
  <c r="AK174"/>
  <c r="AL174"/>
  <c r="AM174"/>
  <c r="AN174"/>
  <c r="AO174"/>
  <c r="AP174"/>
  <c r="AR174"/>
  <c r="A175"/>
  <c r="D175" s="1"/>
  <c r="C175"/>
  <c r="E175"/>
  <c r="F175"/>
  <c r="G175"/>
  <c r="H175"/>
  <c r="I175"/>
  <c r="J175"/>
  <c r="K175"/>
  <c r="L175"/>
  <c r="V175"/>
  <c r="W175"/>
  <c r="X175"/>
  <c r="Y175"/>
  <c r="Z175"/>
  <c r="AA175"/>
  <c r="AB175"/>
  <c r="AE175"/>
  <c r="AF175"/>
  <c r="AH175"/>
  <c r="AI175"/>
  <c r="AJ175"/>
  <c r="AK175"/>
  <c r="AL175"/>
  <c r="AM175"/>
  <c r="AN175"/>
  <c r="AO175"/>
  <c r="AP175"/>
  <c r="AR175"/>
  <c r="A176"/>
  <c r="C176"/>
  <c r="D176"/>
  <c r="E176"/>
  <c r="F176"/>
  <c r="G176"/>
  <c r="H176"/>
  <c r="I176"/>
  <c r="J176"/>
  <c r="K176"/>
  <c r="L176"/>
  <c r="V176"/>
  <c r="W176"/>
  <c r="X176"/>
  <c r="Y176"/>
  <c r="Z176"/>
  <c r="AA176"/>
  <c r="AB176"/>
  <c r="AE176"/>
  <c r="AF176"/>
  <c r="AH176"/>
  <c r="AI176"/>
  <c r="AJ176"/>
  <c r="AK176"/>
  <c r="AL176"/>
  <c r="AM176"/>
  <c r="AN176"/>
  <c r="AO176"/>
  <c r="AP176"/>
  <c r="AR176"/>
  <c r="A177"/>
  <c r="C177" s="1"/>
  <c r="D177"/>
  <c r="E177"/>
  <c r="F177"/>
  <c r="G177"/>
  <c r="H177"/>
  <c r="I177"/>
  <c r="J177"/>
  <c r="K177"/>
  <c r="L177"/>
  <c r="V177"/>
  <c r="W177"/>
  <c r="X177"/>
  <c r="Y177"/>
  <c r="Z177"/>
  <c r="AA177"/>
  <c r="AB177"/>
  <c r="AE177"/>
  <c r="AF177"/>
  <c r="AH177"/>
  <c r="AI177"/>
  <c r="AJ177"/>
  <c r="AK177"/>
  <c r="AL177"/>
  <c r="AM177"/>
  <c r="AN177"/>
  <c r="AO177"/>
  <c r="AP177"/>
  <c r="AR177"/>
  <c r="A178"/>
  <c r="D178" s="1"/>
  <c r="E178"/>
  <c r="F178"/>
  <c r="G178"/>
  <c r="H178"/>
  <c r="I178"/>
  <c r="J178"/>
  <c r="K178"/>
  <c r="L178"/>
  <c r="V178"/>
  <c r="W178"/>
  <c r="X178"/>
  <c r="Y178"/>
  <c r="Z178"/>
  <c r="AA178"/>
  <c r="AB178"/>
  <c r="AE178"/>
  <c r="AF178"/>
  <c r="AH178"/>
  <c r="AI178"/>
  <c r="AJ178"/>
  <c r="AK178"/>
  <c r="AL178"/>
  <c r="AM178"/>
  <c r="AN178"/>
  <c r="AO178"/>
  <c r="AP178"/>
  <c r="AR178"/>
  <c r="A179"/>
  <c r="D179" s="1"/>
  <c r="C179"/>
  <c r="E179"/>
  <c r="F179"/>
  <c r="G179"/>
  <c r="H179"/>
  <c r="I179"/>
  <c r="J179"/>
  <c r="K179"/>
  <c r="L179"/>
  <c r="V179"/>
  <c r="W179"/>
  <c r="X179"/>
  <c r="Y179"/>
  <c r="Z179"/>
  <c r="AA179"/>
  <c r="AB179"/>
  <c r="AE179"/>
  <c r="AF179"/>
  <c r="AH179"/>
  <c r="AI179"/>
  <c r="AJ179"/>
  <c r="AK179"/>
  <c r="AL179"/>
  <c r="AM179"/>
  <c r="AN179"/>
  <c r="AO179"/>
  <c r="AP179"/>
  <c r="AR179"/>
  <c r="A180"/>
  <c r="C180"/>
  <c r="D180"/>
  <c r="E180"/>
  <c r="F180"/>
  <c r="G180"/>
  <c r="H180"/>
  <c r="I180"/>
  <c r="J180"/>
  <c r="K180"/>
  <c r="L180"/>
  <c r="V180"/>
  <c r="W180"/>
  <c r="X180"/>
  <c r="Y180"/>
  <c r="Z180"/>
  <c r="AA180"/>
  <c r="AB180"/>
  <c r="AE180"/>
  <c r="AF180"/>
  <c r="AH180"/>
  <c r="AI180"/>
  <c r="AJ180"/>
  <c r="AK180"/>
  <c r="AL180"/>
  <c r="AM180"/>
  <c r="AN180"/>
  <c r="AO180"/>
  <c r="AP180"/>
  <c r="AR180"/>
  <c r="A181"/>
  <c r="C181" s="1"/>
  <c r="D181"/>
  <c r="E181"/>
  <c r="F181"/>
  <c r="G181"/>
  <c r="H181"/>
  <c r="I181"/>
  <c r="J181"/>
  <c r="K181"/>
  <c r="L181"/>
  <c r="V181"/>
  <c r="W181"/>
  <c r="X181"/>
  <c r="Y181"/>
  <c r="Z181"/>
  <c r="AA181"/>
  <c r="AB181"/>
  <c r="AE181"/>
  <c r="AF181"/>
  <c r="AH181"/>
  <c r="AI181"/>
  <c r="AJ181"/>
  <c r="AK181"/>
  <c r="AL181"/>
  <c r="AM181"/>
  <c r="AN181"/>
  <c r="AO181"/>
  <c r="AP181"/>
  <c r="AR181"/>
  <c r="A182"/>
  <c r="D182" s="1"/>
  <c r="E182"/>
  <c r="F182"/>
  <c r="G182"/>
  <c r="H182"/>
  <c r="I182"/>
  <c r="J182"/>
  <c r="K182"/>
  <c r="L182"/>
  <c r="V182"/>
  <c r="W182"/>
  <c r="X182"/>
  <c r="Y182"/>
  <c r="Z182"/>
  <c r="AA182"/>
  <c r="AB182"/>
  <c r="AE182"/>
  <c r="AF182"/>
  <c r="AH182"/>
  <c r="AI182"/>
  <c r="AJ182"/>
  <c r="AK182"/>
  <c r="AL182"/>
  <c r="AM182"/>
  <c r="AN182"/>
  <c r="AO182"/>
  <c r="AP182"/>
  <c r="AR182"/>
  <c r="A183"/>
  <c r="D183" s="1"/>
  <c r="C183"/>
  <c r="E183"/>
  <c r="F183"/>
  <c r="G183"/>
  <c r="H183"/>
  <c r="I183"/>
  <c r="J183"/>
  <c r="K183"/>
  <c r="L183"/>
  <c r="V183"/>
  <c r="W183"/>
  <c r="X183"/>
  <c r="Y183"/>
  <c r="Z183"/>
  <c r="AA183"/>
  <c r="AB183"/>
  <c r="AE183"/>
  <c r="AF183"/>
  <c r="AH183"/>
  <c r="AI183"/>
  <c r="AJ183"/>
  <c r="AK183"/>
  <c r="AL183"/>
  <c r="AM183"/>
  <c r="AN183"/>
  <c r="AO183"/>
  <c r="AP183"/>
  <c r="AR183"/>
  <c r="A184"/>
  <c r="C184"/>
  <c r="D184"/>
  <c r="E184"/>
  <c r="F184"/>
  <c r="G184"/>
  <c r="H184"/>
  <c r="I184"/>
  <c r="J184"/>
  <c r="K184"/>
  <c r="L184"/>
  <c r="V184"/>
  <c r="W184"/>
  <c r="X184"/>
  <c r="Y184"/>
  <c r="Z184"/>
  <c r="AA184"/>
  <c r="AB184"/>
  <c r="AE184"/>
  <c r="AF184"/>
  <c r="AH184"/>
  <c r="AI184"/>
  <c r="AJ184"/>
  <c r="AK184"/>
  <c r="AL184"/>
  <c r="AM184"/>
  <c r="AN184"/>
  <c r="AO184"/>
  <c r="AP184"/>
  <c r="AR184"/>
  <c r="A185"/>
  <c r="C185" s="1"/>
  <c r="D185"/>
  <c r="E185"/>
  <c r="F185"/>
  <c r="G185"/>
  <c r="H185"/>
  <c r="I185"/>
  <c r="J185"/>
  <c r="K185"/>
  <c r="L185"/>
  <c r="V185"/>
  <c r="W185"/>
  <c r="X185"/>
  <c r="Y185"/>
  <c r="Z185"/>
  <c r="AA185"/>
  <c r="AB185"/>
  <c r="AE185"/>
  <c r="AF185"/>
  <c r="AH185"/>
  <c r="AI185"/>
  <c r="AJ185"/>
  <c r="AK185"/>
  <c r="AL185"/>
  <c r="AM185"/>
  <c r="AN185"/>
  <c r="AO185"/>
  <c r="AP185"/>
  <c r="AR185"/>
  <c r="A186"/>
  <c r="D186" s="1"/>
  <c r="E186"/>
  <c r="F186"/>
  <c r="G186"/>
  <c r="H186"/>
  <c r="I186"/>
  <c r="J186"/>
  <c r="K186"/>
  <c r="L186"/>
  <c r="V186"/>
  <c r="W186"/>
  <c r="X186"/>
  <c r="Y186"/>
  <c r="Z186"/>
  <c r="AA186"/>
  <c r="AB186"/>
  <c r="AE186"/>
  <c r="AF186"/>
  <c r="AH186"/>
  <c r="AI186"/>
  <c r="AJ186"/>
  <c r="AK186"/>
  <c r="AL186"/>
  <c r="AM186"/>
  <c r="AN186"/>
  <c r="AO186"/>
  <c r="AP186"/>
  <c r="AR186"/>
  <c r="A187"/>
  <c r="D187" s="1"/>
  <c r="C187"/>
  <c r="E187"/>
  <c r="F187"/>
  <c r="G187"/>
  <c r="H187"/>
  <c r="I187"/>
  <c r="J187"/>
  <c r="K187"/>
  <c r="L187"/>
  <c r="V187"/>
  <c r="W187"/>
  <c r="X187"/>
  <c r="Y187"/>
  <c r="Z187"/>
  <c r="AA187"/>
  <c r="AB187"/>
  <c r="AE187"/>
  <c r="AF187"/>
  <c r="AH187"/>
  <c r="AI187"/>
  <c r="AJ187"/>
  <c r="AK187"/>
  <c r="AL187"/>
  <c r="AM187"/>
  <c r="AN187"/>
  <c r="AO187"/>
  <c r="AP187"/>
  <c r="AR187"/>
  <c r="A188"/>
  <c r="C188"/>
  <c r="D188"/>
  <c r="E188"/>
  <c r="F188"/>
  <c r="G188"/>
  <c r="H188"/>
  <c r="I188"/>
  <c r="J188"/>
  <c r="K188"/>
  <c r="L188"/>
  <c r="V188"/>
  <c r="W188"/>
  <c r="X188"/>
  <c r="Y188"/>
  <c r="Z188"/>
  <c r="AA188"/>
  <c r="AB188"/>
  <c r="AE188"/>
  <c r="AF188"/>
  <c r="AH188"/>
  <c r="AI188"/>
  <c r="AJ188"/>
  <c r="AK188"/>
  <c r="AL188"/>
  <c r="AM188"/>
  <c r="AN188"/>
  <c r="AO188"/>
  <c r="AP188"/>
  <c r="AR188"/>
  <c r="A189"/>
  <c r="C189" s="1"/>
  <c r="D189"/>
  <c r="E189"/>
  <c r="F189"/>
  <c r="G189"/>
  <c r="H189"/>
  <c r="I189"/>
  <c r="J189"/>
  <c r="K189"/>
  <c r="L189"/>
  <c r="V189"/>
  <c r="W189"/>
  <c r="X189"/>
  <c r="Y189"/>
  <c r="Z189"/>
  <c r="AA189"/>
  <c r="AB189"/>
  <c r="AE189"/>
  <c r="AF189"/>
  <c r="AH189"/>
  <c r="AI189"/>
  <c r="AJ189"/>
  <c r="AK189"/>
  <c r="AL189"/>
  <c r="AM189"/>
  <c r="AN189"/>
  <c r="AO189"/>
  <c r="AP189"/>
  <c r="AR189"/>
  <c r="A190"/>
  <c r="D190" s="1"/>
  <c r="E190"/>
  <c r="F190"/>
  <c r="G190"/>
  <c r="H190"/>
  <c r="I190"/>
  <c r="J190"/>
  <c r="K190"/>
  <c r="L190"/>
  <c r="V190"/>
  <c r="W190"/>
  <c r="X190"/>
  <c r="Y190"/>
  <c r="Z190"/>
  <c r="AA190"/>
  <c r="AB190"/>
  <c r="AE190"/>
  <c r="AF190"/>
  <c r="AH190"/>
  <c r="AI190"/>
  <c r="AJ190"/>
  <c r="AK190"/>
  <c r="AL190"/>
  <c r="AM190"/>
  <c r="AN190"/>
  <c r="AO190"/>
  <c r="AP190"/>
  <c r="AR190"/>
  <c r="A191"/>
  <c r="D191" s="1"/>
  <c r="E191"/>
  <c r="F191"/>
  <c r="G191"/>
  <c r="H191"/>
  <c r="I191"/>
  <c r="J191"/>
  <c r="K191"/>
  <c r="L191"/>
  <c r="V191"/>
  <c r="W191"/>
  <c r="X191"/>
  <c r="Y191"/>
  <c r="Z191"/>
  <c r="AA191"/>
  <c r="AB191"/>
  <c r="AE191"/>
  <c r="AF191"/>
  <c r="AH191"/>
  <c r="AI191"/>
  <c r="AJ191"/>
  <c r="AK191"/>
  <c r="AL191"/>
  <c r="AM191"/>
  <c r="AN191"/>
  <c r="AO191"/>
  <c r="AP191"/>
  <c r="AR191"/>
  <c r="A192"/>
  <c r="C192"/>
  <c r="D192"/>
  <c r="E192"/>
  <c r="F192"/>
  <c r="G192"/>
  <c r="H192"/>
  <c r="I192"/>
  <c r="J192"/>
  <c r="K192"/>
  <c r="L192"/>
  <c r="V192"/>
  <c r="W192"/>
  <c r="X192"/>
  <c r="Y192"/>
  <c r="Z192"/>
  <c r="AA192"/>
  <c r="AB192"/>
  <c r="AE192"/>
  <c r="AF192"/>
  <c r="AH192"/>
  <c r="AI192"/>
  <c r="AJ192"/>
  <c r="AK192"/>
  <c r="AL192"/>
  <c r="AM192"/>
  <c r="AN192"/>
  <c r="AO192"/>
  <c r="AP192"/>
  <c r="AR192"/>
  <c r="A193"/>
  <c r="C193" s="1"/>
  <c r="D193"/>
  <c r="E193"/>
  <c r="F193"/>
  <c r="G193"/>
  <c r="H193"/>
  <c r="I193"/>
  <c r="J193"/>
  <c r="K193"/>
  <c r="L193"/>
  <c r="V193"/>
  <c r="W193"/>
  <c r="X193"/>
  <c r="Y193"/>
  <c r="Z193"/>
  <c r="AA193"/>
  <c r="AB193"/>
  <c r="AE193"/>
  <c r="AF193"/>
  <c r="AH193"/>
  <c r="AI193"/>
  <c r="AJ193"/>
  <c r="AK193"/>
  <c r="AL193"/>
  <c r="AM193"/>
  <c r="AN193"/>
  <c r="AO193"/>
  <c r="AP193"/>
  <c r="AR193"/>
  <c r="A194"/>
  <c r="D194" s="1"/>
  <c r="E194"/>
  <c r="F194"/>
  <c r="G194"/>
  <c r="H194"/>
  <c r="I194"/>
  <c r="J194"/>
  <c r="K194"/>
  <c r="L194"/>
  <c r="V194"/>
  <c r="W194"/>
  <c r="X194"/>
  <c r="Y194"/>
  <c r="Z194"/>
  <c r="AA194"/>
  <c r="AB194"/>
  <c r="AE194"/>
  <c r="AF194"/>
  <c r="AH194"/>
  <c r="AI194"/>
  <c r="AJ194"/>
  <c r="AK194"/>
  <c r="AL194"/>
  <c r="AM194"/>
  <c r="AN194"/>
  <c r="AO194"/>
  <c r="AP194"/>
  <c r="AR194"/>
  <c r="A195"/>
  <c r="D195" s="1"/>
  <c r="C195"/>
  <c r="E195"/>
  <c r="F195"/>
  <c r="G195"/>
  <c r="H195"/>
  <c r="I195"/>
  <c r="J195"/>
  <c r="K195"/>
  <c r="L195"/>
  <c r="V195"/>
  <c r="W195"/>
  <c r="X195"/>
  <c r="Y195"/>
  <c r="Z195"/>
  <c r="AA195"/>
  <c r="AB195"/>
  <c r="AE195"/>
  <c r="AF195"/>
  <c r="AH195"/>
  <c r="AI195"/>
  <c r="AJ195"/>
  <c r="AK195"/>
  <c r="AL195"/>
  <c r="AM195"/>
  <c r="AN195"/>
  <c r="AO195"/>
  <c r="AP195"/>
  <c r="AR195"/>
  <c r="A196"/>
  <c r="C196"/>
  <c r="D196"/>
  <c r="E196"/>
  <c r="F196"/>
  <c r="G196"/>
  <c r="H196"/>
  <c r="I196"/>
  <c r="J196"/>
  <c r="K196"/>
  <c r="L196"/>
  <c r="V196"/>
  <c r="W196"/>
  <c r="X196"/>
  <c r="Y196"/>
  <c r="Z196"/>
  <c r="AA196"/>
  <c r="AB196"/>
  <c r="AE196"/>
  <c r="AF196"/>
  <c r="AH196"/>
  <c r="AI196"/>
  <c r="AJ196"/>
  <c r="AK196"/>
  <c r="AL196"/>
  <c r="AM196"/>
  <c r="AN196"/>
  <c r="AO196"/>
  <c r="AP196"/>
  <c r="AR196"/>
  <c r="A197"/>
  <c r="C197" s="1"/>
  <c r="D197"/>
  <c r="E197"/>
  <c r="F197"/>
  <c r="G197"/>
  <c r="H197"/>
  <c r="I197"/>
  <c r="J197"/>
  <c r="K197"/>
  <c r="L197"/>
  <c r="V197"/>
  <c r="W197"/>
  <c r="X197"/>
  <c r="Y197"/>
  <c r="Z197"/>
  <c r="AA197"/>
  <c r="AB197"/>
  <c r="AE197"/>
  <c r="AF197"/>
  <c r="AH197"/>
  <c r="AI197"/>
  <c r="AJ197"/>
  <c r="AK197"/>
  <c r="AL197"/>
  <c r="AM197"/>
  <c r="AN197"/>
  <c r="AO197"/>
  <c r="AP197"/>
  <c r="AR197"/>
  <c r="A198"/>
  <c r="D198" s="1"/>
  <c r="E198"/>
  <c r="F198"/>
  <c r="G198"/>
  <c r="H198"/>
  <c r="I198"/>
  <c r="J198"/>
  <c r="K198"/>
  <c r="L198"/>
  <c r="V198"/>
  <c r="W198"/>
  <c r="X198"/>
  <c r="Y198"/>
  <c r="Z198"/>
  <c r="AA198"/>
  <c r="AB198"/>
  <c r="AE198"/>
  <c r="AF198"/>
  <c r="AH198"/>
  <c r="AI198"/>
  <c r="AJ198"/>
  <c r="AK198"/>
  <c r="AL198"/>
  <c r="AM198"/>
  <c r="AN198"/>
  <c r="AO198"/>
  <c r="AP198"/>
  <c r="AR198"/>
  <c r="A199"/>
  <c r="D199" s="1"/>
  <c r="C199"/>
  <c r="E199"/>
  <c r="F199"/>
  <c r="G199"/>
  <c r="H199"/>
  <c r="I199"/>
  <c r="J199"/>
  <c r="K199"/>
  <c r="L199"/>
  <c r="V199"/>
  <c r="W199"/>
  <c r="X199"/>
  <c r="Y199"/>
  <c r="Z199"/>
  <c r="AA199"/>
  <c r="AB199"/>
  <c r="AE199"/>
  <c r="AF199"/>
  <c r="AH199"/>
  <c r="AI199"/>
  <c r="AJ199"/>
  <c r="AK199"/>
  <c r="AL199"/>
  <c r="AM199"/>
  <c r="AN199"/>
  <c r="AO199"/>
  <c r="AP199"/>
  <c r="AR199"/>
  <c r="A200"/>
  <c r="C200"/>
  <c r="D200"/>
  <c r="E200"/>
  <c r="F200"/>
  <c r="G200"/>
  <c r="H200"/>
  <c r="I200"/>
  <c r="J200"/>
  <c r="K200"/>
  <c r="L200"/>
  <c r="V200"/>
  <c r="W200"/>
  <c r="X200"/>
  <c r="Y200"/>
  <c r="Z200"/>
  <c r="AA200"/>
  <c r="AB200"/>
  <c r="AE200"/>
  <c r="AF200"/>
  <c r="AH200"/>
  <c r="AI200"/>
  <c r="AJ200"/>
  <c r="AK200"/>
  <c r="AL200"/>
  <c r="AM200"/>
  <c r="AN200"/>
  <c r="AO200"/>
  <c r="AP200"/>
  <c r="AR200"/>
  <c r="A201"/>
  <c r="C201" s="1"/>
  <c r="D201"/>
  <c r="E201"/>
  <c r="F201"/>
  <c r="G201"/>
  <c r="H201"/>
  <c r="I201"/>
  <c r="J201"/>
  <c r="K201"/>
  <c r="L201"/>
  <c r="V201"/>
  <c r="W201"/>
  <c r="X201"/>
  <c r="Y201"/>
  <c r="Z201"/>
  <c r="AA201"/>
  <c r="AB201"/>
  <c r="AE201"/>
  <c r="AF201"/>
  <c r="AH201"/>
  <c r="AI201"/>
  <c r="AJ201"/>
  <c r="AK201"/>
  <c r="AL201"/>
  <c r="AM201"/>
  <c r="AN201"/>
  <c r="AO201"/>
  <c r="AP201"/>
  <c r="AR201"/>
  <c r="A202"/>
  <c r="D202" s="1"/>
  <c r="E202"/>
  <c r="F202"/>
  <c r="G202"/>
  <c r="H202"/>
  <c r="I202"/>
  <c r="J202"/>
  <c r="K202"/>
  <c r="L202"/>
  <c r="V202"/>
  <c r="W202"/>
  <c r="X202"/>
  <c r="Y202"/>
  <c r="Z202"/>
  <c r="AA202"/>
  <c r="AB202"/>
  <c r="AE202"/>
  <c r="AF202"/>
  <c r="AH202"/>
  <c r="AI202"/>
  <c r="AJ202"/>
  <c r="AK202"/>
  <c r="AL202"/>
  <c r="AM202"/>
  <c r="AN202"/>
  <c r="AO202"/>
  <c r="AP202"/>
  <c r="AR202"/>
  <c r="A203"/>
  <c r="D203" s="1"/>
  <c r="C203"/>
  <c r="E203"/>
  <c r="F203"/>
  <c r="G203"/>
  <c r="H203"/>
  <c r="I203"/>
  <c r="J203"/>
  <c r="K203"/>
  <c r="L203"/>
  <c r="V203"/>
  <c r="W203"/>
  <c r="X203"/>
  <c r="Y203"/>
  <c r="Z203"/>
  <c r="AA203"/>
  <c r="AB203"/>
  <c r="AE203"/>
  <c r="AF203"/>
  <c r="AH203"/>
  <c r="AI203"/>
  <c r="AJ203"/>
  <c r="AK203"/>
  <c r="AL203"/>
  <c r="AM203"/>
  <c r="AN203"/>
  <c r="AO203"/>
  <c r="AP203"/>
  <c r="AR203"/>
  <c r="A204"/>
  <c r="C204"/>
  <c r="D204"/>
  <c r="E204"/>
  <c r="F204"/>
  <c r="G204"/>
  <c r="H204"/>
  <c r="I204"/>
  <c r="J204"/>
  <c r="K204"/>
  <c r="L204"/>
  <c r="V204"/>
  <c r="W204"/>
  <c r="X204"/>
  <c r="Y204"/>
  <c r="Z204"/>
  <c r="AA204"/>
  <c r="AB204"/>
  <c r="AE204"/>
  <c r="AF204"/>
  <c r="AH204"/>
  <c r="AI204"/>
  <c r="AJ204"/>
  <c r="AK204"/>
  <c r="AL204"/>
  <c r="AM204"/>
  <c r="AN204"/>
  <c r="AO204"/>
  <c r="AP204"/>
  <c r="AR204"/>
  <c r="A205"/>
  <c r="C205" s="1"/>
  <c r="D205"/>
  <c r="E205"/>
  <c r="F205"/>
  <c r="G205"/>
  <c r="H205"/>
  <c r="I205"/>
  <c r="J205"/>
  <c r="K205"/>
  <c r="L205"/>
  <c r="V205"/>
  <c r="W205"/>
  <c r="X205"/>
  <c r="Y205"/>
  <c r="Z205"/>
  <c r="AA205"/>
  <c r="AB205"/>
  <c r="AE205"/>
  <c r="AF205"/>
  <c r="AH205"/>
  <c r="AI205"/>
  <c r="AJ205"/>
  <c r="AK205"/>
  <c r="AL205"/>
  <c r="AM205"/>
  <c r="AN205"/>
  <c r="AO205"/>
  <c r="AP205"/>
  <c r="AR205"/>
  <c r="A206"/>
  <c r="D206" s="1"/>
  <c r="E206"/>
  <c r="F206"/>
  <c r="G206"/>
  <c r="H206"/>
  <c r="I206"/>
  <c r="J206"/>
  <c r="K206"/>
  <c r="L206"/>
  <c r="V206"/>
  <c r="W206"/>
  <c r="X206"/>
  <c r="Y206"/>
  <c r="Z206"/>
  <c r="AA206"/>
  <c r="AB206"/>
  <c r="AE206"/>
  <c r="AF206"/>
  <c r="AH206"/>
  <c r="AI206"/>
  <c r="AJ206"/>
  <c r="AK206"/>
  <c r="AL206"/>
  <c r="AM206"/>
  <c r="AN206"/>
  <c r="AO206"/>
  <c r="AP206"/>
  <c r="AR206"/>
  <c r="A207"/>
  <c r="D207" s="1"/>
  <c r="C207"/>
  <c r="E207"/>
  <c r="F207"/>
  <c r="G207"/>
  <c r="H207"/>
  <c r="I207"/>
  <c r="J207"/>
  <c r="K207"/>
  <c r="L207"/>
  <c r="V207"/>
  <c r="W207"/>
  <c r="X207"/>
  <c r="Y207"/>
  <c r="Z207"/>
  <c r="AA207"/>
  <c r="AB207"/>
  <c r="AE207"/>
  <c r="AF207"/>
  <c r="AH207"/>
  <c r="AI207"/>
  <c r="AJ207"/>
  <c r="AK207"/>
  <c r="AL207"/>
  <c r="AM207"/>
  <c r="AN207"/>
  <c r="AO207"/>
  <c r="AP207"/>
  <c r="AR207"/>
  <c r="A208"/>
  <c r="C208"/>
  <c r="D208"/>
  <c r="E208"/>
  <c r="F208"/>
  <c r="G208"/>
  <c r="H208"/>
  <c r="I208"/>
  <c r="J208"/>
  <c r="K208"/>
  <c r="L208"/>
  <c r="V208"/>
  <c r="W208"/>
  <c r="X208"/>
  <c r="Y208"/>
  <c r="Z208"/>
  <c r="AA208"/>
  <c r="AB208"/>
  <c r="AE208"/>
  <c r="AF208"/>
  <c r="AH208"/>
  <c r="AI208"/>
  <c r="AJ208"/>
  <c r="AK208"/>
  <c r="AL208"/>
  <c r="AM208"/>
  <c r="AN208"/>
  <c r="AO208"/>
  <c r="AP208"/>
  <c r="AR208"/>
  <c r="A209"/>
  <c r="C209" s="1"/>
  <c r="D209"/>
  <c r="E209"/>
  <c r="F209"/>
  <c r="G209"/>
  <c r="H209"/>
  <c r="I209"/>
  <c r="J209"/>
  <c r="K209"/>
  <c r="L209"/>
  <c r="V209"/>
  <c r="W209"/>
  <c r="X209"/>
  <c r="Y209"/>
  <c r="Z209"/>
  <c r="AA209"/>
  <c r="AB209"/>
  <c r="AE209"/>
  <c r="AF209"/>
  <c r="AH209"/>
  <c r="AI209"/>
  <c r="AJ209"/>
  <c r="AK209"/>
  <c r="AL209"/>
  <c r="AM209"/>
  <c r="AN209"/>
  <c r="AO209"/>
  <c r="AP209"/>
  <c r="AR209"/>
  <c r="A210"/>
  <c r="D210" s="1"/>
  <c r="E210"/>
  <c r="F210"/>
  <c r="G210"/>
  <c r="H210"/>
  <c r="I210"/>
  <c r="J210"/>
  <c r="K210"/>
  <c r="L210"/>
  <c r="V210"/>
  <c r="W210"/>
  <c r="X210"/>
  <c r="Y210"/>
  <c r="Z210"/>
  <c r="AA210"/>
  <c r="AB210"/>
  <c r="AE210"/>
  <c r="AF210"/>
  <c r="AH210"/>
  <c r="AI210"/>
  <c r="AJ210"/>
  <c r="AK210"/>
  <c r="AL210"/>
  <c r="AM210"/>
  <c r="AN210"/>
  <c r="AO210"/>
  <c r="AP210"/>
  <c r="AR210"/>
  <c r="A211"/>
  <c r="D211" s="1"/>
  <c r="C211"/>
  <c r="E211"/>
  <c r="F211"/>
  <c r="G211"/>
  <c r="H211"/>
  <c r="I211"/>
  <c r="J211"/>
  <c r="K211"/>
  <c r="L211"/>
  <c r="V211"/>
  <c r="W211"/>
  <c r="X211"/>
  <c r="Y211"/>
  <c r="Z211"/>
  <c r="AA211"/>
  <c r="AB211"/>
  <c r="AE211"/>
  <c r="AF211"/>
  <c r="AH211"/>
  <c r="AI211"/>
  <c r="AJ211"/>
  <c r="AK211"/>
  <c r="AL211"/>
  <c r="AM211"/>
  <c r="AN211"/>
  <c r="AO211"/>
  <c r="AP211"/>
  <c r="AR211"/>
  <c r="A212"/>
  <c r="C212"/>
  <c r="D212"/>
  <c r="E212"/>
  <c r="F212"/>
  <c r="G212"/>
  <c r="H212"/>
  <c r="I212"/>
  <c r="J212"/>
  <c r="K212"/>
  <c r="L212"/>
  <c r="V212"/>
  <c r="W212"/>
  <c r="X212"/>
  <c r="Y212"/>
  <c r="Z212"/>
  <c r="AA212"/>
  <c r="AB212"/>
  <c r="AE212"/>
  <c r="AF212"/>
  <c r="AH212"/>
  <c r="AI212"/>
  <c r="AJ212"/>
  <c r="AK212"/>
  <c r="AL212"/>
  <c r="AM212"/>
  <c r="AN212"/>
  <c r="AO212"/>
  <c r="AP212"/>
  <c r="AR212"/>
  <c r="A213"/>
  <c r="C213" s="1"/>
  <c r="D213"/>
  <c r="E213"/>
  <c r="F213"/>
  <c r="G213"/>
  <c r="H213"/>
  <c r="I213"/>
  <c r="J213"/>
  <c r="K213"/>
  <c r="L213"/>
  <c r="V213"/>
  <c r="W213"/>
  <c r="X213"/>
  <c r="Y213"/>
  <c r="Z213"/>
  <c r="AA213"/>
  <c r="AB213"/>
  <c r="AE213"/>
  <c r="AF213"/>
  <c r="AH213"/>
  <c r="AI213"/>
  <c r="AJ213"/>
  <c r="AK213"/>
  <c r="AL213"/>
  <c r="AM213"/>
  <c r="AN213"/>
  <c r="AO213"/>
  <c r="AP213"/>
  <c r="AR213"/>
  <c r="A214"/>
  <c r="D214" s="1"/>
  <c r="E214"/>
  <c r="F214"/>
  <c r="G214"/>
  <c r="H214"/>
  <c r="I214"/>
  <c r="J214"/>
  <c r="K214"/>
  <c r="L214"/>
  <c r="V214"/>
  <c r="W214"/>
  <c r="X214"/>
  <c r="Y214"/>
  <c r="Z214"/>
  <c r="AA214"/>
  <c r="AB214"/>
  <c r="AE214"/>
  <c r="AF214"/>
  <c r="AH214"/>
  <c r="AI214"/>
  <c r="AJ214"/>
  <c r="AK214"/>
  <c r="AL214"/>
  <c r="AM214"/>
  <c r="AN214"/>
  <c r="AO214"/>
  <c r="AP214"/>
  <c r="AR214"/>
  <c r="A215"/>
  <c r="D215" s="1"/>
  <c r="C215"/>
  <c r="E215"/>
  <c r="F215"/>
  <c r="G215"/>
  <c r="H215"/>
  <c r="I215"/>
  <c r="J215"/>
  <c r="K215"/>
  <c r="L215"/>
  <c r="V215"/>
  <c r="W215"/>
  <c r="X215"/>
  <c r="Y215"/>
  <c r="Z215"/>
  <c r="AA215"/>
  <c r="AB215"/>
  <c r="AE215"/>
  <c r="AF215"/>
  <c r="AH215"/>
  <c r="AI215"/>
  <c r="AJ215"/>
  <c r="AK215"/>
  <c r="AL215"/>
  <c r="AM215"/>
  <c r="AN215"/>
  <c r="AO215"/>
  <c r="AP215"/>
  <c r="AR215"/>
  <c r="A216"/>
  <c r="C216"/>
  <c r="D216"/>
  <c r="E216"/>
  <c r="F216"/>
  <c r="G216"/>
  <c r="H216"/>
  <c r="I216"/>
  <c r="J216"/>
  <c r="K216"/>
  <c r="L216"/>
  <c r="V216"/>
  <c r="W216"/>
  <c r="X216"/>
  <c r="Y216"/>
  <c r="Z216"/>
  <c r="AA216"/>
  <c r="AB216"/>
  <c r="AE216"/>
  <c r="AF216"/>
  <c r="AH216"/>
  <c r="AI216"/>
  <c r="AJ216"/>
  <c r="AK216"/>
  <c r="AL216"/>
  <c r="AM216"/>
  <c r="AN216"/>
  <c r="AO216"/>
  <c r="AP216"/>
  <c r="AR216"/>
  <c r="A217"/>
  <c r="C217" s="1"/>
  <c r="E217"/>
  <c r="F217"/>
  <c r="G217"/>
  <c r="H217"/>
  <c r="I217"/>
  <c r="J217"/>
  <c r="K217"/>
  <c r="L217"/>
  <c r="V217"/>
  <c r="W217"/>
  <c r="X217"/>
  <c r="Y217"/>
  <c r="Z217"/>
  <c r="AA217"/>
  <c r="AB217"/>
  <c r="AE217"/>
  <c r="AF217"/>
  <c r="AH217"/>
  <c r="AI217"/>
  <c r="AJ217"/>
  <c r="AK217"/>
  <c r="AL217"/>
  <c r="AM217"/>
  <c r="AN217"/>
  <c r="AO217"/>
  <c r="AP217"/>
  <c r="AR217"/>
  <c r="A218"/>
  <c r="D218" s="1"/>
  <c r="E218"/>
  <c r="F218"/>
  <c r="G218"/>
  <c r="H218"/>
  <c r="I218"/>
  <c r="J218"/>
  <c r="K218"/>
  <c r="L218"/>
  <c r="V218"/>
  <c r="W218"/>
  <c r="X218"/>
  <c r="Y218"/>
  <c r="Z218"/>
  <c r="AA218"/>
  <c r="AB218"/>
  <c r="AE218"/>
  <c r="AF218"/>
  <c r="AH218"/>
  <c r="AI218"/>
  <c r="AJ218"/>
  <c r="AK218"/>
  <c r="AL218"/>
  <c r="AM218"/>
  <c r="AN218"/>
  <c r="AO218"/>
  <c r="AP218"/>
  <c r="AR218"/>
  <c r="A219"/>
  <c r="C219"/>
  <c r="D219"/>
  <c r="E219"/>
  <c r="F219"/>
  <c r="G219"/>
  <c r="H219"/>
  <c r="I219"/>
  <c r="J219"/>
  <c r="K219"/>
  <c r="L219"/>
  <c r="V219"/>
  <c r="W219"/>
  <c r="X219"/>
  <c r="Y219"/>
  <c r="Z219"/>
  <c r="AA219"/>
  <c r="AB219"/>
  <c r="AE219"/>
  <c r="AF219"/>
  <c r="AH219"/>
  <c r="AI219"/>
  <c r="AJ219"/>
  <c r="AK219"/>
  <c r="AL219"/>
  <c r="AM219"/>
  <c r="AN219"/>
  <c r="AO219"/>
  <c r="AP219"/>
  <c r="AR219"/>
  <c r="A220"/>
  <c r="C220"/>
  <c r="D220"/>
  <c r="E220"/>
  <c r="F220"/>
  <c r="G220"/>
  <c r="H220"/>
  <c r="I220"/>
  <c r="J220"/>
  <c r="K220"/>
  <c r="L220"/>
  <c r="V220"/>
  <c r="W220"/>
  <c r="X220"/>
  <c r="Y220"/>
  <c r="Z220"/>
  <c r="AA220"/>
  <c r="AB220"/>
  <c r="AE220"/>
  <c r="AF220"/>
  <c r="AH220"/>
  <c r="AI220"/>
  <c r="AJ220"/>
  <c r="AK220"/>
  <c r="AL220"/>
  <c r="AM220"/>
  <c r="AN220"/>
  <c r="AO220"/>
  <c r="AP220"/>
  <c r="AR220"/>
  <c r="A221"/>
  <c r="C221" s="1"/>
  <c r="E221"/>
  <c r="F221"/>
  <c r="G221"/>
  <c r="H221"/>
  <c r="I221"/>
  <c r="J221"/>
  <c r="K221"/>
  <c r="L221"/>
  <c r="V221"/>
  <c r="W221"/>
  <c r="X221"/>
  <c r="Y221"/>
  <c r="Z221"/>
  <c r="AA221"/>
  <c r="AB221"/>
  <c r="AE221"/>
  <c r="AF221"/>
  <c r="AH221"/>
  <c r="AI221"/>
  <c r="AJ221"/>
  <c r="AK221"/>
  <c r="AL221"/>
  <c r="AM221"/>
  <c r="AN221"/>
  <c r="AO221"/>
  <c r="AP221"/>
  <c r="AR221"/>
  <c r="A222"/>
  <c r="D222" s="1"/>
  <c r="E222"/>
  <c r="F222"/>
  <c r="G222"/>
  <c r="H222"/>
  <c r="I222"/>
  <c r="J222"/>
  <c r="K222"/>
  <c r="L222"/>
  <c r="V222"/>
  <c r="W222"/>
  <c r="X222"/>
  <c r="Y222"/>
  <c r="Z222"/>
  <c r="AA222"/>
  <c r="AB222"/>
  <c r="AE222"/>
  <c r="AF222"/>
  <c r="AH222"/>
  <c r="AI222"/>
  <c r="AJ222"/>
  <c r="AK222"/>
  <c r="AL222"/>
  <c r="AM222"/>
  <c r="AN222"/>
  <c r="AO222"/>
  <c r="AP222"/>
  <c r="AR222"/>
  <c r="A223"/>
  <c r="C223"/>
  <c r="D223"/>
  <c r="E223"/>
  <c r="F223"/>
  <c r="G223"/>
  <c r="H223"/>
  <c r="I223"/>
  <c r="J223"/>
  <c r="K223"/>
  <c r="L223"/>
  <c r="V223"/>
  <c r="W223"/>
  <c r="X223"/>
  <c r="Y223"/>
  <c r="Z223"/>
  <c r="AA223"/>
  <c r="AB223"/>
  <c r="AE223"/>
  <c r="AF223"/>
  <c r="AH223"/>
  <c r="AI223"/>
  <c r="AJ223"/>
  <c r="AK223"/>
  <c r="AL223"/>
  <c r="AM223"/>
  <c r="AN223"/>
  <c r="AO223"/>
  <c r="AP223"/>
  <c r="AR223"/>
  <c r="A224"/>
  <c r="C224"/>
  <c r="D224"/>
  <c r="E224"/>
  <c r="F224"/>
  <c r="G224"/>
  <c r="H224"/>
  <c r="I224"/>
  <c r="J224"/>
  <c r="K224"/>
  <c r="L224"/>
  <c r="V224"/>
  <c r="W224"/>
  <c r="X224"/>
  <c r="Y224"/>
  <c r="Z224"/>
  <c r="AA224"/>
  <c r="AB224"/>
  <c r="AE224"/>
  <c r="AF224"/>
  <c r="AH224"/>
  <c r="AI224"/>
  <c r="AJ224"/>
  <c r="AK224"/>
  <c r="AL224"/>
  <c r="AM224"/>
  <c r="AN224"/>
  <c r="AO224"/>
  <c r="AP224"/>
  <c r="AR224"/>
  <c r="A225"/>
  <c r="C225" s="1"/>
  <c r="E225"/>
  <c r="F225"/>
  <c r="G225"/>
  <c r="H225"/>
  <c r="I225"/>
  <c r="J225"/>
  <c r="K225"/>
  <c r="L225"/>
  <c r="V225"/>
  <c r="W225"/>
  <c r="X225"/>
  <c r="Y225"/>
  <c r="Z225"/>
  <c r="AA225"/>
  <c r="AB225"/>
  <c r="AE225"/>
  <c r="AF225"/>
  <c r="AH225"/>
  <c r="AI225"/>
  <c r="AJ225"/>
  <c r="AK225"/>
  <c r="AL225"/>
  <c r="AM225"/>
  <c r="AN225"/>
  <c r="AO225"/>
  <c r="AP225"/>
  <c r="AR225"/>
  <c r="A226"/>
  <c r="D226" s="1"/>
  <c r="E226"/>
  <c r="F226"/>
  <c r="G226"/>
  <c r="H226"/>
  <c r="I226"/>
  <c r="J226"/>
  <c r="K226"/>
  <c r="L226"/>
  <c r="V226"/>
  <c r="W226"/>
  <c r="X226"/>
  <c r="Y226"/>
  <c r="Z226"/>
  <c r="AA226"/>
  <c r="AB226"/>
  <c r="AE226"/>
  <c r="AF226"/>
  <c r="AH226"/>
  <c r="AI226"/>
  <c r="AJ226"/>
  <c r="AK226"/>
  <c r="AL226"/>
  <c r="AM226"/>
  <c r="AN226"/>
  <c r="AO226"/>
  <c r="AP226"/>
  <c r="AR226"/>
  <c r="A227"/>
  <c r="C227"/>
  <c r="D227"/>
  <c r="E227"/>
  <c r="F227"/>
  <c r="G227"/>
  <c r="H227"/>
  <c r="I227"/>
  <c r="J227"/>
  <c r="K227"/>
  <c r="L227"/>
  <c r="V227"/>
  <c r="W227"/>
  <c r="X227"/>
  <c r="Y227"/>
  <c r="Z227"/>
  <c r="AA227"/>
  <c r="AB227"/>
  <c r="AE227"/>
  <c r="AF227"/>
  <c r="AH227"/>
  <c r="AI227"/>
  <c r="AJ227"/>
  <c r="AK227"/>
  <c r="AL227"/>
  <c r="AM227"/>
  <c r="AN227"/>
  <c r="AO227"/>
  <c r="AP227"/>
  <c r="AR227"/>
  <c r="A228"/>
  <c r="C228"/>
  <c r="D228"/>
  <c r="E228"/>
  <c r="F228"/>
  <c r="G228"/>
  <c r="H228"/>
  <c r="I228"/>
  <c r="J228"/>
  <c r="K228"/>
  <c r="L228"/>
  <c r="V228"/>
  <c r="W228"/>
  <c r="X228"/>
  <c r="Y228"/>
  <c r="Z228"/>
  <c r="AA228"/>
  <c r="AB228"/>
  <c r="AE228"/>
  <c r="AF228"/>
  <c r="AH228"/>
  <c r="AI228"/>
  <c r="AJ228"/>
  <c r="AK228"/>
  <c r="AL228"/>
  <c r="AM228"/>
  <c r="AN228"/>
  <c r="AO228"/>
  <c r="AP228"/>
  <c r="AR228"/>
  <c r="A229"/>
  <c r="C229" s="1"/>
  <c r="E229"/>
  <c r="F229"/>
  <c r="G229"/>
  <c r="H229"/>
  <c r="I229"/>
  <c r="J229"/>
  <c r="K229"/>
  <c r="L229"/>
  <c r="V229"/>
  <c r="W229"/>
  <c r="X229"/>
  <c r="Y229"/>
  <c r="Z229"/>
  <c r="AA229"/>
  <c r="AB229"/>
  <c r="AE229"/>
  <c r="AF229"/>
  <c r="AH229"/>
  <c r="AI229"/>
  <c r="AJ229"/>
  <c r="AK229"/>
  <c r="AL229"/>
  <c r="AM229"/>
  <c r="AN229"/>
  <c r="AO229"/>
  <c r="AP229"/>
  <c r="AR229"/>
  <c r="A230"/>
  <c r="D230" s="1"/>
  <c r="E230"/>
  <c r="F230"/>
  <c r="G230"/>
  <c r="H230"/>
  <c r="I230"/>
  <c r="J230"/>
  <c r="K230"/>
  <c r="L230"/>
  <c r="V230"/>
  <c r="W230"/>
  <c r="X230"/>
  <c r="Y230"/>
  <c r="Z230"/>
  <c r="AA230"/>
  <c r="AB230"/>
  <c r="AE230"/>
  <c r="AF230"/>
  <c r="AH230"/>
  <c r="AI230"/>
  <c r="AJ230"/>
  <c r="AK230"/>
  <c r="AL230"/>
  <c r="AM230"/>
  <c r="AN230"/>
  <c r="AO230"/>
  <c r="AP230"/>
  <c r="AR230"/>
  <c r="A231"/>
  <c r="C231"/>
  <c r="D231"/>
  <c r="E231"/>
  <c r="F231"/>
  <c r="G231"/>
  <c r="H231"/>
  <c r="I231"/>
  <c r="J231"/>
  <c r="K231"/>
  <c r="L231"/>
  <c r="V231"/>
  <c r="W231"/>
  <c r="X231"/>
  <c r="Y231"/>
  <c r="Z231"/>
  <c r="AA231"/>
  <c r="AB231"/>
  <c r="AE231"/>
  <c r="AF231"/>
  <c r="AH231"/>
  <c r="AI231"/>
  <c r="AJ231"/>
  <c r="AK231"/>
  <c r="AL231"/>
  <c r="AM231"/>
  <c r="AN231"/>
  <c r="AO231"/>
  <c r="AP231"/>
  <c r="AR231"/>
  <c r="A232"/>
  <c r="C232"/>
  <c r="D232"/>
  <c r="E232"/>
  <c r="F232"/>
  <c r="G232"/>
  <c r="H232"/>
  <c r="I232"/>
  <c r="J232"/>
  <c r="K232"/>
  <c r="L232"/>
  <c r="V232"/>
  <c r="W232"/>
  <c r="X232"/>
  <c r="Y232"/>
  <c r="Z232"/>
  <c r="AA232"/>
  <c r="AB232"/>
  <c r="AE232"/>
  <c r="AF232"/>
  <c r="AH232"/>
  <c r="AI232"/>
  <c r="AJ232"/>
  <c r="AK232"/>
  <c r="AL232"/>
  <c r="AM232"/>
  <c r="AN232"/>
  <c r="AO232"/>
  <c r="AP232"/>
  <c r="AR232"/>
  <c r="A233"/>
  <c r="C233" s="1"/>
  <c r="E233"/>
  <c r="F233"/>
  <c r="G233"/>
  <c r="H233"/>
  <c r="I233"/>
  <c r="J233"/>
  <c r="K233"/>
  <c r="L233"/>
  <c r="V233"/>
  <c r="W233"/>
  <c r="X233"/>
  <c r="Y233"/>
  <c r="Z233"/>
  <c r="AA233"/>
  <c r="AB233"/>
  <c r="AE233"/>
  <c r="AF233"/>
  <c r="AH233"/>
  <c r="AI233"/>
  <c r="AJ233"/>
  <c r="AK233"/>
  <c r="AL233"/>
  <c r="AM233"/>
  <c r="AN233"/>
  <c r="AO233"/>
  <c r="AP233"/>
  <c r="AR233"/>
  <c r="A234"/>
  <c r="D234" s="1"/>
  <c r="E234"/>
  <c r="F234"/>
  <c r="G234"/>
  <c r="H234"/>
  <c r="I234"/>
  <c r="J234"/>
  <c r="K234"/>
  <c r="L234"/>
  <c r="V234"/>
  <c r="W234"/>
  <c r="X234"/>
  <c r="Y234"/>
  <c r="Z234"/>
  <c r="AA234"/>
  <c r="AB234"/>
  <c r="AE234"/>
  <c r="AF234"/>
  <c r="AH234"/>
  <c r="AI234"/>
  <c r="AJ234"/>
  <c r="AK234"/>
  <c r="AL234"/>
  <c r="AM234"/>
  <c r="AN234"/>
  <c r="AO234"/>
  <c r="AP234"/>
  <c r="AR234"/>
  <c r="A235"/>
  <c r="D235" s="1"/>
  <c r="E235"/>
  <c r="F235"/>
  <c r="G235"/>
  <c r="H235"/>
  <c r="I235"/>
  <c r="J235"/>
  <c r="K235"/>
  <c r="L235"/>
  <c r="V235"/>
  <c r="W235"/>
  <c r="X235"/>
  <c r="Y235"/>
  <c r="Z235"/>
  <c r="AA235"/>
  <c r="AB235"/>
  <c r="AE235"/>
  <c r="AF235"/>
  <c r="AH235"/>
  <c r="AI235"/>
  <c r="AJ235"/>
  <c r="AK235"/>
  <c r="AL235"/>
  <c r="AM235"/>
  <c r="AN235"/>
  <c r="AO235"/>
  <c r="AP235"/>
  <c r="AR235"/>
  <c r="A236"/>
  <c r="C236"/>
  <c r="D236"/>
  <c r="E236"/>
  <c r="F236"/>
  <c r="G236"/>
  <c r="H236"/>
  <c r="I236"/>
  <c r="J236"/>
  <c r="K236"/>
  <c r="L236"/>
  <c r="V236"/>
  <c r="W236"/>
  <c r="X236"/>
  <c r="Y236"/>
  <c r="Z236"/>
  <c r="AA236"/>
  <c r="AB236"/>
  <c r="AE236"/>
  <c r="AF236"/>
  <c r="AH236"/>
  <c r="AI236"/>
  <c r="AJ236"/>
  <c r="AK236"/>
  <c r="AL236"/>
  <c r="AM236"/>
  <c r="AN236"/>
  <c r="AO236"/>
  <c r="AP236"/>
  <c r="AR236"/>
  <c r="A237"/>
  <c r="C237" s="1"/>
  <c r="D237"/>
  <c r="E237"/>
  <c r="F237"/>
  <c r="G237"/>
  <c r="H237"/>
  <c r="I237"/>
  <c r="J237"/>
  <c r="K237"/>
  <c r="L237"/>
  <c r="V237"/>
  <c r="W237"/>
  <c r="X237"/>
  <c r="Y237"/>
  <c r="Z237"/>
  <c r="AA237"/>
  <c r="AB237"/>
  <c r="AE237"/>
  <c r="AF237"/>
  <c r="AH237"/>
  <c r="AI237"/>
  <c r="AJ237"/>
  <c r="AK237"/>
  <c r="AL237"/>
  <c r="AM237"/>
  <c r="AN237"/>
  <c r="AO237"/>
  <c r="AP237"/>
  <c r="AR237"/>
  <c r="A238"/>
  <c r="D238" s="1"/>
  <c r="E238"/>
  <c r="F238"/>
  <c r="G238"/>
  <c r="H238"/>
  <c r="I238"/>
  <c r="J238"/>
  <c r="K238"/>
  <c r="L238"/>
  <c r="V238"/>
  <c r="W238"/>
  <c r="X238"/>
  <c r="Y238"/>
  <c r="Z238"/>
  <c r="AA238"/>
  <c r="AB238"/>
  <c r="AE238"/>
  <c r="AF238"/>
  <c r="AH238"/>
  <c r="AI238"/>
  <c r="AJ238"/>
  <c r="AK238"/>
  <c r="AL238"/>
  <c r="AM238"/>
  <c r="AN238"/>
  <c r="AO238"/>
  <c r="AP238"/>
  <c r="AR238"/>
  <c r="A239"/>
  <c r="D239" s="1"/>
  <c r="C239"/>
  <c r="E239"/>
  <c r="F239"/>
  <c r="G239"/>
  <c r="H239"/>
  <c r="I239"/>
  <c r="J239"/>
  <c r="K239"/>
  <c r="L239"/>
  <c r="V239"/>
  <c r="W239"/>
  <c r="X239"/>
  <c r="Y239"/>
  <c r="Z239"/>
  <c r="AA239"/>
  <c r="AB239"/>
  <c r="AE239"/>
  <c r="AF239"/>
  <c r="AH239"/>
  <c r="AI239"/>
  <c r="AJ239"/>
  <c r="AK239"/>
  <c r="AL239"/>
  <c r="AM239"/>
  <c r="AN239"/>
  <c r="AO239"/>
  <c r="AP239"/>
  <c r="AR239"/>
  <c r="A240"/>
  <c r="C240"/>
  <c r="D240"/>
  <c r="E240"/>
  <c r="F240"/>
  <c r="G240"/>
  <c r="H240"/>
  <c r="I240"/>
  <c r="J240"/>
  <c r="K240"/>
  <c r="L240"/>
  <c r="V240"/>
  <c r="W240"/>
  <c r="X240"/>
  <c r="Y240"/>
  <c r="Z240"/>
  <c r="AA240"/>
  <c r="AB240"/>
  <c r="AE240"/>
  <c r="AF240"/>
  <c r="AH240"/>
  <c r="AI240"/>
  <c r="AJ240"/>
  <c r="AK240"/>
  <c r="AL240"/>
  <c r="AM240"/>
  <c r="AN240"/>
  <c r="AO240"/>
  <c r="AP240"/>
  <c r="AR240"/>
  <c r="A241"/>
  <c r="C241" s="1"/>
  <c r="D241"/>
  <c r="E241"/>
  <c r="F241"/>
  <c r="G241"/>
  <c r="H241"/>
  <c r="I241"/>
  <c r="J241"/>
  <c r="K241"/>
  <c r="L241"/>
  <c r="V241"/>
  <c r="W241"/>
  <c r="X241"/>
  <c r="Y241"/>
  <c r="Z241"/>
  <c r="AA241"/>
  <c r="AB241"/>
  <c r="AE241"/>
  <c r="AF241"/>
  <c r="AH241"/>
  <c r="AI241"/>
  <c r="AJ241"/>
  <c r="AK241"/>
  <c r="AL241"/>
  <c r="AM241"/>
  <c r="AN241"/>
  <c r="AO241"/>
  <c r="AP241"/>
  <c r="AR241"/>
  <c r="A242"/>
  <c r="D242" s="1"/>
  <c r="E242"/>
  <c r="F242"/>
  <c r="G242"/>
  <c r="H242"/>
  <c r="I242"/>
  <c r="J242"/>
  <c r="K242"/>
  <c r="L242"/>
  <c r="V242"/>
  <c r="W242"/>
  <c r="X242"/>
  <c r="Y242"/>
  <c r="Z242"/>
  <c r="AA242"/>
  <c r="AB242"/>
  <c r="AE242"/>
  <c r="AF242"/>
  <c r="AH242"/>
  <c r="AI242"/>
  <c r="AJ242"/>
  <c r="AK242"/>
  <c r="AL242"/>
  <c r="AM242"/>
  <c r="AN242"/>
  <c r="AO242"/>
  <c r="AP242"/>
  <c r="AR242"/>
  <c r="A243"/>
  <c r="D243" s="1"/>
  <c r="C243"/>
  <c r="E243"/>
  <c r="F243"/>
  <c r="G243"/>
  <c r="H243"/>
  <c r="I243"/>
  <c r="J243"/>
  <c r="K243"/>
  <c r="L243"/>
  <c r="V243"/>
  <c r="W243"/>
  <c r="X243"/>
  <c r="Y243"/>
  <c r="Z243"/>
  <c r="AA243"/>
  <c r="AB243"/>
  <c r="AE243"/>
  <c r="AF243"/>
  <c r="AH243"/>
  <c r="AI243"/>
  <c r="AJ243"/>
  <c r="AK243"/>
  <c r="AL243"/>
  <c r="AM243"/>
  <c r="AN243"/>
  <c r="AO243"/>
  <c r="AP243"/>
  <c r="AR243"/>
  <c r="A244"/>
  <c r="C244"/>
  <c r="D244"/>
  <c r="E244"/>
  <c r="F244"/>
  <c r="G244"/>
  <c r="H244"/>
  <c r="I244"/>
  <c r="J244"/>
  <c r="K244"/>
  <c r="L244"/>
  <c r="V244"/>
  <c r="W244"/>
  <c r="X244"/>
  <c r="Y244"/>
  <c r="Z244"/>
  <c r="AA244"/>
  <c r="AB244"/>
  <c r="AE244"/>
  <c r="AF244"/>
  <c r="AH244"/>
  <c r="AI244"/>
  <c r="AJ244"/>
  <c r="AK244"/>
  <c r="AL244"/>
  <c r="AM244"/>
  <c r="AN244"/>
  <c r="AO244"/>
  <c r="AP244"/>
  <c r="AR244"/>
  <c r="A245"/>
  <c r="C245" s="1"/>
  <c r="D245"/>
  <c r="E245"/>
  <c r="F245"/>
  <c r="G245"/>
  <c r="H245"/>
  <c r="I245"/>
  <c r="J245"/>
  <c r="K245"/>
  <c r="L245"/>
  <c r="V245"/>
  <c r="W245"/>
  <c r="X245"/>
  <c r="Y245"/>
  <c r="Z245"/>
  <c r="AA245"/>
  <c r="AB245"/>
  <c r="AE245"/>
  <c r="AF245"/>
  <c r="AH245"/>
  <c r="AI245"/>
  <c r="AJ245"/>
  <c r="AK245"/>
  <c r="AL245"/>
  <c r="AM245"/>
  <c r="AN245"/>
  <c r="AO245"/>
  <c r="AP245"/>
  <c r="AR245"/>
  <c r="A246"/>
  <c r="D246" s="1"/>
  <c r="E246"/>
  <c r="F246"/>
  <c r="G246"/>
  <c r="H246"/>
  <c r="I246"/>
  <c r="J246"/>
  <c r="K246"/>
  <c r="L246"/>
  <c r="V246"/>
  <c r="W246"/>
  <c r="X246"/>
  <c r="Y246"/>
  <c r="Z246"/>
  <c r="AA246"/>
  <c r="AB246"/>
  <c r="AE246"/>
  <c r="AF246"/>
  <c r="AH246"/>
  <c r="AI246"/>
  <c r="AJ246"/>
  <c r="AK246"/>
  <c r="AL246"/>
  <c r="AM246"/>
  <c r="AN246"/>
  <c r="AO246"/>
  <c r="AP246"/>
  <c r="AR246"/>
  <c r="A247"/>
  <c r="D247" s="1"/>
  <c r="C247"/>
  <c r="E247"/>
  <c r="F247"/>
  <c r="G247"/>
  <c r="H247"/>
  <c r="I247"/>
  <c r="J247"/>
  <c r="K247"/>
  <c r="L247"/>
  <c r="V247"/>
  <c r="W247"/>
  <c r="X247"/>
  <c r="Y247"/>
  <c r="Z247"/>
  <c r="AA247"/>
  <c r="AB247"/>
  <c r="AE247"/>
  <c r="AF247"/>
  <c r="AH247"/>
  <c r="AI247"/>
  <c r="AJ247"/>
  <c r="AK247"/>
  <c r="AL247"/>
  <c r="AM247"/>
  <c r="AN247"/>
  <c r="AO247"/>
  <c r="AP247"/>
  <c r="AR247"/>
  <c r="A248"/>
  <c r="C248"/>
  <c r="D248"/>
  <c r="E248"/>
  <c r="F248"/>
  <c r="G248"/>
  <c r="H248"/>
  <c r="I248"/>
  <c r="J248"/>
  <c r="K248"/>
  <c r="L248"/>
  <c r="V248"/>
  <c r="W248"/>
  <c r="X248"/>
  <c r="Y248"/>
  <c r="Z248"/>
  <c r="AA248"/>
  <c r="AB248"/>
  <c r="AE248"/>
  <c r="AF248"/>
  <c r="AH248"/>
  <c r="AI248"/>
  <c r="AJ248"/>
  <c r="AK248"/>
  <c r="AL248"/>
  <c r="AM248"/>
  <c r="AN248"/>
  <c r="AO248"/>
  <c r="AP248"/>
  <c r="AR248"/>
  <c r="A249"/>
  <c r="C249" s="1"/>
  <c r="D249"/>
  <c r="E249"/>
  <c r="F249"/>
  <c r="G249"/>
  <c r="H249"/>
  <c r="I249"/>
  <c r="J249"/>
  <c r="K249"/>
  <c r="L249"/>
  <c r="V249"/>
  <c r="W249"/>
  <c r="X249"/>
  <c r="Y249"/>
  <c r="Z249"/>
  <c r="AA249"/>
  <c r="AB249"/>
  <c r="AE249"/>
  <c r="AF249"/>
  <c r="AH249"/>
  <c r="AI249"/>
  <c r="AJ249"/>
  <c r="AK249"/>
  <c r="AL249"/>
  <c r="AM249"/>
  <c r="AN249"/>
  <c r="AO249"/>
  <c r="AP249"/>
  <c r="AR249"/>
  <c r="A250"/>
  <c r="D250" s="1"/>
  <c r="E250"/>
  <c r="F250"/>
  <c r="G250"/>
  <c r="H250"/>
  <c r="I250"/>
  <c r="J250"/>
  <c r="K250"/>
  <c r="L250"/>
  <c r="V250"/>
  <c r="W250"/>
  <c r="X250"/>
  <c r="Y250"/>
  <c r="Z250"/>
  <c r="AA250"/>
  <c r="AB250"/>
  <c r="AE250"/>
  <c r="AF250"/>
  <c r="AH250"/>
  <c r="AI250"/>
  <c r="AJ250"/>
  <c r="AK250"/>
  <c r="AL250"/>
  <c r="AM250"/>
  <c r="AN250"/>
  <c r="AO250"/>
  <c r="AP250"/>
  <c r="AR250"/>
  <c r="A251"/>
  <c r="C251"/>
  <c r="D251"/>
  <c r="E251"/>
  <c r="F251"/>
  <c r="G251"/>
  <c r="H251"/>
  <c r="I251"/>
  <c r="J251"/>
  <c r="K251"/>
  <c r="L251"/>
  <c r="V251"/>
  <c r="W251"/>
  <c r="X251"/>
  <c r="Y251"/>
  <c r="Z251"/>
  <c r="AA251"/>
  <c r="AB251"/>
  <c r="AE251"/>
  <c r="AF251"/>
  <c r="AH251"/>
  <c r="AI251"/>
  <c r="AJ251"/>
  <c r="AK251"/>
  <c r="AL251"/>
  <c r="AM251"/>
  <c r="AN251"/>
  <c r="AO251"/>
  <c r="AP251"/>
  <c r="AR251"/>
  <c r="A252"/>
  <c r="C252"/>
  <c r="D252"/>
  <c r="E252"/>
  <c r="F252"/>
  <c r="G252"/>
  <c r="H252"/>
  <c r="I252"/>
  <c r="J252"/>
  <c r="K252"/>
  <c r="L252"/>
  <c r="V252"/>
  <c r="W252"/>
  <c r="X252"/>
  <c r="Y252"/>
  <c r="Z252"/>
  <c r="AA252"/>
  <c r="AB252"/>
  <c r="AE252"/>
  <c r="AF252"/>
  <c r="AH252"/>
  <c r="AI252"/>
  <c r="AJ252"/>
  <c r="AK252"/>
  <c r="AL252"/>
  <c r="AM252"/>
  <c r="AN252"/>
  <c r="AO252"/>
  <c r="AP252"/>
  <c r="AR252"/>
  <c r="A253"/>
  <c r="C253" s="1"/>
  <c r="E253"/>
  <c r="F253"/>
  <c r="G253"/>
  <c r="H253"/>
  <c r="I253"/>
  <c r="J253"/>
  <c r="K253"/>
  <c r="L253"/>
  <c r="V253"/>
  <c r="W253"/>
  <c r="X253"/>
  <c r="Y253"/>
  <c r="Z253"/>
  <c r="AA253"/>
  <c r="AB253"/>
  <c r="AE253"/>
  <c r="AF253"/>
  <c r="AH253"/>
  <c r="AI253"/>
  <c r="AJ253"/>
  <c r="AK253"/>
  <c r="AL253"/>
  <c r="AM253"/>
  <c r="AN253"/>
  <c r="AO253"/>
  <c r="AP253"/>
  <c r="AR253"/>
  <c r="A254"/>
  <c r="D254" s="1"/>
  <c r="E254"/>
  <c r="F254"/>
  <c r="G254"/>
  <c r="H254"/>
  <c r="I254"/>
  <c r="J254"/>
  <c r="K254"/>
  <c r="L254"/>
  <c r="V254"/>
  <c r="W254"/>
  <c r="X254"/>
  <c r="Y254"/>
  <c r="Z254"/>
  <c r="AA254"/>
  <c r="AB254"/>
  <c r="AE254"/>
  <c r="AF254"/>
  <c r="AH254"/>
  <c r="AI254"/>
  <c r="AJ254"/>
  <c r="AK254"/>
  <c r="AL254"/>
  <c r="AM254"/>
  <c r="AN254"/>
  <c r="AO254"/>
  <c r="AP254"/>
  <c r="AR254"/>
  <c r="A255"/>
  <c r="C255"/>
  <c r="D255"/>
  <c r="E255"/>
  <c r="F255"/>
  <c r="G255"/>
  <c r="H255"/>
  <c r="I255"/>
  <c r="J255"/>
  <c r="K255"/>
  <c r="L255"/>
  <c r="V255"/>
  <c r="W255"/>
  <c r="X255"/>
  <c r="Y255"/>
  <c r="Z255"/>
  <c r="AA255"/>
  <c r="AB255"/>
  <c r="AE255"/>
  <c r="AF255"/>
  <c r="AH255"/>
  <c r="AI255"/>
  <c r="AJ255"/>
  <c r="AK255"/>
  <c r="AL255"/>
  <c r="AM255"/>
  <c r="AN255"/>
  <c r="AO255"/>
  <c r="AP255"/>
  <c r="AR255"/>
  <c r="A256"/>
  <c r="C256"/>
  <c r="D256"/>
  <c r="E256"/>
  <c r="F256"/>
  <c r="G256"/>
  <c r="H256"/>
  <c r="I256"/>
  <c r="J256"/>
  <c r="K256"/>
  <c r="L256"/>
  <c r="V256"/>
  <c r="W256"/>
  <c r="X256"/>
  <c r="Y256"/>
  <c r="Z256"/>
  <c r="AA256"/>
  <c r="AB256"/>
  <c r="AE256"/>
  <c r="AF256"/>
  <c r="AH256"/>
  <c r="AI256"/>
  <c r="AJ256"/>
  <c r="AK256"/>
  <c r="AL256"/>
  <c r="AM256"/>
  <c r="AN256"/>
  <c r="AO256"/>
  <c r="AP256"/>
  <c r="AR256"/>
  <c r="A257"/>
  <c r="C257" s="1"/>
  <c r="E257"/>
  <c r="F257"/>
  <c r="G257"/>
  <c r="H257"/>
  <c r="I257"/>
  <c r="J257"/>
  <c r="K257"/>
  <c r="L257"/>
  <c r="V257"/>
  <c r="W257"/>
  <c r="X257"/>
  <c r="Y257"/>
  <c r="Z257"/>
  <c r="AA257"/>
  <c r="AB257"/>
  <c r="AE257"/>
  <c r="AF257"/>
  <c r="AH257"/>
  <c r="AI257"/>
  <c r="AJ257"/>
  <c r="AK257"/>
  <c r="AL257"/>
  <c r="AM257"/>
  <c r="AN257"/>
  <c r="AO257"/>
  <c r="AP257"/>
  <c r="AR257"/>
  <c r="A258"/>
  <c r="D258" s="1"/>
  <c r="C258"/>
  <c r="E258"/>
  <c r="F258"/>
  <c r="G258"/>
  <c r="H258"/>
  <c r="I258"/>
  <c r="J258"/>
  <c r="K258"/>
  <c r="L258"/>
  <c r="V258"/>
  <c r="W258"/>
  <c r="X258"/>
  <c r="Y258"/>
  <c r="Z258"/>
  <c r="AA258"/>
  <c r="AB258"/>
  <c r="AE258"/>
  <c r="AF258"/>
  <c r="AH258"/>
  <c r="AI258"/>
  <c r="AJ258"/>
  <c r="AK258"/>
  <c r="AL258"/>
  <c r="AM258"/>
  <c r="AN258"/>
  <c r="AO258"/>
  <c r="AP258"/>
  <c r="AR258"/>
  <c r="A259"/>
  <c r="C259"/>
  <c r="D259"/>
  <c r="E259"/>
  <c r="F259"/>
  <c r="G259"/>
  <c r="H259"/>
  <c r="I259"/>
  <c r="J259"/>
  <c r="K259"/>
  <c r="L259"/>
  <c r="V259"/>
  <c r="W259"/>
  <c r="X259"/>
  <c r="Y259"/>
  <c r="Z259"/>
  <c r="AA259"/>
  <c r="AB259"/>
  <c r="AE259"/>
  <c r="AF259"/>
  <c r="AH259"/>
  <c r="AI259"/>
  <c r="AJ259"/>
  <c r="AK259"/>
  <c r="AL259"/>
  <c r="AM259"/>
  <c r="AN259"/>
  <c r="AO259"/>
  <c r="AP259"/>
  <c r="AR259"/>
  <c r="A260"/>
  <c r="C260"/>
  <c r="D260"/>
  <c r="E260"/>
  <c r="F260"/>
  <c r="G260"/>
  <c r="H260"/>
  <c r="I260"/>
  <c r="J260"/>
  <c r="K260"/>
  <c r="L260"/>
  <c r="V260"/>
  <c r="W260"/>
  <c r="X260"/>
  <c r="Y260"/>
  <c r="Z260"/>
  <c r="AA260"/>
  <c r="AB260"/>
  <c r="AE260"/>
  <c r="AF260"/>
  <c r="AH260"/>
  <c r="AI260"/>
  <c r="AJ260"/>
  <c r="AK260"/>
  <c r="AL260"/>
  <c r="AM260"/>
  <c r="AN260"/>
  <c r="AO260"/>
  <c r="AP260"/>
  <c r="AR260"/>
  <c r="A261"/>
  <c r="C261" s="1"/>
  <c r="E261"/>
  <c r="F261"/>
  <c r="G261"/>
  <c r="H261"/>
  <c r="I261"/>
  <c r="J261"/>
  <c r="K261"/>
  <c r="L261"/>
  <c r="V261"/>
  <c r="W261"/>
  <c r="X261"/>
  <c r="Y261"/>
  <c r="Z261"/>
  <c r="AA261"/>
  <c r="AB261"/>
  <c r="AE261"/>
  <c r="AF261"/>
  <c r="AH261"/>
  <c r="AI261"/>
  <c r="AJ261"/>
  <c r="AK261"/>
  <c r="AL261"/>
  <c r="AM261"/>
  <c r="AN261"/>
  <c r="AO261"/>
  <c r="AP261"/>
  <c r="AR261"/>
  <c r="A262"/>
  <c r="D262" s="1"/>
  <c r="C262"/>
  <c r="E262"/>
  <c r="F262"/>
  <c r="G262"/>
  <c r="H262"/>
  <c r="I262"/>
  <c r="J262"/>
  <c r="K262"/>
  <c r="L262"/>
  <c r="V262"/>
  <c r="W262"/>
  <c r="X262"/>
  <c r="Y262"/>
  <c r="Z262"/>
  <c r="AA262"/>
  <c r="AB262"/>
  <c r="AE262"/>
  <c r="AF262"/>
  <c r="AH262"/>
  <c r="AI262"/>
  <c r="AJ262"/>
  <c r="AK262"/>
  <c r="AL262"/>
  <c r="AM262"/>
  <c r="AN262"/>
  <c r="AO262"/>
  <c r="AP262"/>
  <c r="AR262"/>
  <c r="A263"/>
  <c r="C263"/>
  <c r="D263"/>
  <c r="E263"/>
  <c r="F263"/>
  <c r="G263"/>
  <c r="H263"/>
  <c r="I263"/>
  <c r="J263"/>
  <c r="K263"/>
  <c r="L263"/>
  <c r="V263"/>
  <c r="W263"/>
  <c r="X263"/>
  <c r="Y263"/>
  <c r="Z263"/>
  <c r="AA263"/>
  <c r="AB263"/>
  <c r="AE263"/>
  <c r="AF263"/>
  <c r="AH263"/>
  <c r="AI263"/>
  <c r="AJ263"/>
  <c r="AK263"/>
  <c r="AL263"/>
  <c r="AM263"/>
  <c r="AN263"/>
  <c r="AO263"/>
  <c r="AP263"/>
  <c r="AR263"/>
  <c r="A264"/>
  <c r="C264"/>
  <c r="D264"/>
  <c r="E264"/>
  <c r="F264"/>
  <c r="G264"/>
  <c r="H264"/>
  <c r="I264"/>
  <c r="J264"/>
  <c r="K264"/>
  <c r="L264"/>
  <c r="V264"/>
  <c r="W264"/>
  <c r="X264"/>
  <c r="Y264"/>
  <c r="Z264"/>
  <c r="AA264"/>
  <c r="AB264"/>
  <c r="AE264"/>
  <c r="AF264"/>
  <c r="AH264"/>
  <c r="AI264"/>
  <c r="AJ264"/>
  <c r="AK264"/>
  <c r="AL264"/>
  <c r="AM264"/>
  <c r="AN264"/>
  <c r="AO264"/>
  <c r="AP264"/>
  <c r="AR264"/>
  <c r="A265"/>
  <c r="C265" s="1"/>
  <c r="E265"/>
  <c r="F265"/>
  <c r="G265"/>
  <c r="H265"/>
  <c r="I265"/>
  <c r="J265"/>
  <c r="K265"/>
  <c r="L265"/>
  <c r="V265"/>
  <c r="W265"/>
  <c r="X265"/>
  <c r="Y265"/>
  <c r="Z265"/>
  <c r="AA265"/>
  <c r="AB265"/>
  <c r="AE265"/>
  <c r="AF265"/>
  <c r="AH265"/>
  <c r="AI265"/>
  <c r="AJ265"/>
  <c r="AK265"/>
  <c r="AL265"/>
  <c r="AM265"/>
  <c r="AN265"/>
  <c r="AO265"/>
  <c r="AP265"/>
  <c r="AR265"/>
  <c r="A266"/>
  <c r="D266" s="1"/>
  <c r="C266"/>
  <c r="E266"/>
  <c r="F266"/>
  <c r="G266"/>
  <c r="H266"/>
  <c r="I266"/>
  <c r="J266"/>
  <c r="K266"/>
  <c r="L266"/>
  <c r="V266"/>
  <c r="W266"/>
  <c r="X266"/>
  <c r="Y266"/>
  <c r="Z266"/>
  <c r="AA266"/>
  <c r="AB266"/>
  <c r="AE266"/>
  <c r="AF266"/>
  <c r="AH266"/>
  <c r="AI266"/>
  <c r="AJ266"/>
  <c r="AK266"/>
  <c r="AL266"/>
  <c r="AM266"/>
  <c r="AN266"/>
  <c r="AO266"/>
  <c r="AP266"/>
  <c r="AR266"/>
  <c r="A267"/>
  <c r="C267"/>
  <c r="D267"/>
  <c r="E267"/>
  <c r="F267"/>
  <c r="G267"/>
  <c r="H267"/>
  <c r="I267"/>
  <c r="J267"/>
  <c r="K267"/>
  <c r="L267"/>
  <c r="V267"/>
  <c r="W267"/>
  <c r="X267"/>
  <c r="Y267"/>
  <c r="Z267"/>
  <c r="AA267"/>
  <c r="AB267"/>
  <c r="AE267"/>
  <c r="AF267"/>
  <c r="AH267"/>
  <c r="AI267"/>
  <c r="AJ267"/>
  <c r="AK267"/>
  <c r="AL267"/>
  <c r="AM267"/>
  <c r="AN267"/>
  <c r="AO267"/>
  <c r="AP267"/>
  <c r="AR267"/>
  <c r="A268"/>
  <c r="C268"/>
  <c r="D268"/>
  <c r="E268"/>
  <c r="F268"/>
  <c r="G268"/>
  <c r="H268"/>
  <c r="I268"/>
  <c r="J268"/>
  <c r="K268"/>
  <c r="L268"/>
  <c r="V268"/>
  <c r="W268"/>
  <c r="X268"/>
  <c r="Y268"/>
  <c r="Z268"/>
  <c r="AA268"/>
  <c r="AB268"/>
  <c r="AE268"/>
  <c r="AF268"/>
  <c r="AH268"/>
  <c r="AI268"/>
  <c r="AJ268"/>
  <c r="AK268"/>
  <c r="AL268"/>
  <c r="AM268"/>
  <c r="AN268"/>
  <c r="AO268"/>
  <c r="AP268"/>
  <c r="AR268"/>
  <c r="A269"/>
  <c r="C269" s="1"/>
  <c r="E269"/>
  <c r="F269"/>
  <c r="G269"/>
  <c r="H269"/>
  <c r="I269"/>
  <c r="J269"/>
  <c r="K269"/>
  <c r="L269"/>
  <c r="V269"/>
  <c r="W269"/>
  <c r="X269"/>
  <c r="Y269"/>
  <c r="Z269"/>
  <c r="AA269"/>
  <c r="AB269"/>
  <c r="AE269"/>
  <c r="AF269"/>
  <c r="AH269"/>
  <c r="AI269"/>
  <c r="AJ269"/>
  <c r="AK269"/>
  <c r="AL269"/>
  <c r="AM269"/>
  <c r="AN269"/>
  <c r="AO269"/>
  <c r="AP269"/>
  <c r="AR269"/>
  <c r="A270"/>
  <c r="D270" s="1"/>
  <c r="C270"/>
  <c r="E270"/>
  <c r="F270"/>
  <c r="G270"/>
  <c r="H270"/>
  <c r="I270"/>
  <c r="J270"/>
  <c r="K270"/>
  <c r="L270"/>
  <c r="V270"/>
  <c r="W270"/>
  <c r="X270"/>
  <c r="Y270"/>
  <c r="Z270"/>
  <c r="AA270"/>
  <c r="AB270"/>
  <c r="AE270"/>
  <c r="AF270"/>
  <c r="AH270"/>
  <c r="AI270"/>
  <c r="AJ270"/>
  <c r="AK270"/>
  <c r="AL270"/>
  <c r="AM270"/>
  <c r="AN270"/>
  <c r="AO270"/>
  <c r="AP270"/>
  <c r="AR270"/>
  <c r="A271"/>
  <c r="C271"/>
  <c r="D271"/>
  <c r="E271"/>
  <c r="F271"/>
  <c r="G271"/>
  <c r="H271"/>
  <c r="I271"/>
  <c r="J271"/>
  <c r="K271"/>
  <c r="L271"/>
  <c r="V271"/>
  <c r="W271"/>
  <c r="X271"/>
  <c r="Y271"/>
  <c r="Z271"/>
  <c r="AA271"/>
  <c r="AB271"/>
  <c r="AE271"/>
  <c r="AF271"/>
  <c r="AH271"/>
  <c r="AI271"/>
  <c r="AJ271"/>
  <c r="AK271"/>
  <c r="AL271"/>
  <c r="AM271"/>
  <c r="AN271"/>
  <c r="AO271"/>
  <c r="AP271"/>
  <c r="AR271"/>
  <c r="A272"/>
  <c r="C272"/>
  <c r="D272"/>
  <c r="E272"/>
  <c r="F272"/>
  <c r="G272"/>
  <c r="H272"/>
  <c r="I272"/>
  <c r="J272"/>
  <c r="K272"/>
  <c r="L272"/>
  <c r="V272"/>
  <c r="W272"/>
  <c r="X272"/>
  <c r="Y272"/>
  <c r="Z272"/>
  <c r="AA272"/>
  <c r="AB272"/>
  <c r="AE272"/>
  <c r="AF272"/>
  <c r="AH272"/>
  <c r="AI272"/>
  <c r="AJ272"/>
  <c r="AK272"/>
  <c r="AL272"/>
  <c r="AM272"/>
  <c r="AN272"/>
  <c r="AO272"/>
  <c r="AP272"/>
  <c r="AR272"/>
  <c r="A273"/>
  <c r="C273" s="1"/>
  <c r="E273"/>
  <c r="F273"/>
  <c r="G273"/>
  <c r="H273"/>
  <c r="I273"/>
  <c r="J273"/>
  <c r="K273"/>
  <c r="L273"/>
  <c r="V273"/>
  <c r="W273"/>
  <c r="X273"/>
  <c r="Y273"/>
  <c r="Z273"/>
  <c r="AA273"/>
  <c r="AB273"/>
  <c r="AE273"/>
  <c r="AF273"/>
  <c r="AH273"/>
  <c r="AI273"/>
  <c r="AJ273"/>
  <c r="AK273"/>
  <c r="AL273"/>
  <c r="AM273"/>
  <c r="AN273"/>
  <c r="AO273"/>
  <c r="AP273"/>
  <c r="AR273"/>
  <c r="A274"/>
  <c r="D274" s="1"/>
  <c r="C274"/>
  <c r="E274"/>
  <c r="F274"/>
  <c r="G274"/>
  <c r="H274"/>
  <c r="I274"/>
  <c r="J274"/>
  <c r="K274"/>
  <c r="L274"/>
  <c r="V274"/>
  <c r="W274"/>
  <c r="X274"/>
  <c r="Y274"/>
  <c r="Z274"/>
  <c r="AA274"/>
  <c r="AB274"/>
  <c r="AE274"/>
  <c r="AF274"/>
  <c r="AH274"/>
  <c r="AI274"/>
  <c r="AJ274"/>
  <c r="AK274"/>
  <c r="AL274"/>
  <c r="AM274"/>
  <c r="AN274"/>
  <c r="AO274"/>
  <c r="AP274"/>
  <c r="AR274"/>
  <c r="A275"/>
  <c r="C275"/>
  <c r="D275"/>
  <c r="E275"/>
  <c r="F275"/>
  <c r="G275"/>
  <c r="H275"/>
  <c r="I275"/>
  <c r="J275"/>
  <c r="K275"/>
  <c r="L275"/>
  <c r="V275"/>
  <c r="W275"/>
  <c r="X275"/>
  <c r="Y275"/>
  <c r="Z275"/>
  <c r="AA275"/>
  <c r="AB275"/>
  <c r="AE275"/>
  <c r="AF275"/>
  <c r="AH275"/>
  <c r="AI275"/>
  <c r="AJ275"/>
  <c r="AK275"/>
  <c r="AL275"/>
  <c r="AM275"/>
  <c r="AN275"/>
  <c r="AO275"/>
  <c r="AP275"/>
  <c r="AR275"/>
  <c r="A276"/>
  <c r="C276"/>
  <c r="D276"/>
  <c r="E276"/>
  <c r="F276"/>
  <c r="G276"/>
  <c r="H276"/>
  <c r="I276"/>
  <c r="J276"/>
  <c r="K276"/>
  <c r="L276"/>
  <c r="V276"/>
  <c r="W276"/>
  <c r="X276"/>
  <c r="Y276"/>
  <c r="Z276"/>
  <c r="AA276"/>
  <c r="AB276"/>
  <c r="AE276"/>
  <c r="AF276"/>
  <c r="AH276"/>
  <c r="AI276"/>
  <c r="AJ276"/>
  <c r="AK276"/>
  <c r="AL276"/>
  <c r="AM276"/>
  <c r="AN276"/>
  <c r="AO276"/>
  <c r="AP276"/>
  <c r="AR276"/>
  <c r="A277"/>
  <c r="C277" s="1"/>
  <c r="E277"/>
  <c r="F277"/>
  <c r="G277"/>
  <c r="H277"/>
  <c r="I277"/>
  <c r="J277"/>
  <c r="K277"/>
  <c r="L277"/>
  <c r="V277"/>
  <c r="W277"/>
  <c r="X277"/>
  <c r="Y277"/>
  <c r="Z277"/>
  <c r="AA277"/>
  <c r="AB277"/>
  <c r="AE277"/>
  <c r="AF277"/>
  <c r="AH277"/>
  <c r="AI277"/>
  <c r="AJ277"/>
  <c r="AK277"/>
  <c r="AL277"/>
  <c r="AM277"/>
  <c r="AN277"/>
  <c r="AO277"/>
  <c r="AP277"/>
  <c r="AR277"/>
  <c r="A278"/>
  <c r="D278" s="1"/>
  <c r="C278"/>
  <c r="E278"/>
  <c r="F278"/>
  <c r="G278"/>
  <c r="H278"/>
  <c r="I278"/>
  <c r="J278"/>
  <c r="K278"/>
  <c r="L278"/>
  <c r="V278"/>
  <c r="W278"/>
  <c r="X278"/>
  <c r="Y278"/>
  <c r="Z278"/>
  <c r="AA278"/>
  <c r="AB278"/>
  <c r="AE278"/>
  <c r="AF278"/>
  <c r="AH278"/>
  <c r="AI278"/>
  <c r="AJ278"/>
  <c r="AK278"/>
  <c r="AL278"/>
  <c r="AM278"/>
  <c r="AN278"/>
  <c r="AO278"/>
  <c r="AP278"/>
  <c r="AR278"/>
  <c r="A279"/>
  <c r="C279"/>
  <c r="D279"/>
  <c r="E279"/>
  <c r="F279"/>
  <c r="G279"/>
  <c r="H279"/>
  <c r="I279"/>
  <c r="J279"/>
  <c r="K279"/>
  <c r="L279"/>
  <c r="V279"/>
  <c r="W279"/>
  <c r="X279"/>
  <c r="Y279"/>
  <c r="Z279"/>
  <c r="AA279"/>
  <c r="AB279"/>
  <c r="AE279"/>
  <c r="AF279"/>
  <c r="AH279"/>
  <c r="AI279"/>
  <c r="AJ279"/>
  <c r="AK279"/>
  <c r="AL279"/>
  <c r="AM279"/>
  <c r="AN279"/>
  <c r="AO279"/>
  <c r="AP279"/>
  <c r="AR279"/>
  <c r="A280"/>
  <c r="C280"/>
  <c r="D280"/>
  <c r="E280"/>
  <c r="F280"/>
  <c r="G280"/>
  <c r="H280"/>
  <c r="I280"/>
  <c r="J280"/>
  <c r="K280"/>
  <c r="L280"/>
  <c r="V280"/>
  <c r="W280"/>
  <c r="X280"/>
  <c r="Y280"/>
  <c r="Z280"/>
  <c r="AA280"/>
  <c r="AB280"/>
  <c r="AE280"/>
  <c r="AF280"/>
  <c r="AH280"/>
  <c r="AI280"/>
  <c r="AJ280"/>
  <c r="AK280"/>
  <c r="AL280"/>
  <c r="AM280"/>
  <c r="AN280"/>
  <c r="AO280"/>
  <c r="AP280"/>
  <c r="AR280"/>
  <c r="A281"/>
  <c r="C281" s="1"/>
  <c r="E281"/>
  <c r="F281"/>
  <c r="G281"/>
  <c r="H281"/>
  <c r="I281"/>
  <c r="J281"/>
  <c r="K281"/>
  <c r="L281"/>
  <c r="V281"/>
  <c r="W281"/>
  <c r="X281"/>
  <c r="Y281"/>
  <c r="Z281"/>
  <c r="AA281"/>
  <c r="AB281"/>
  <c r="AE281"/>
  <c r="AF281"/>
  <c r="AH281"/>
  <c r="AI281"/>
  <c r="AJ281"/>
  <c r="AK281"/>
  <c r="AL281"/>
  <c r="AM281"/>
  <c r="AN281"/>
  <c r="AO281"/>
  <c r="AP281"/>
  <c r="AR281"/>
  <c r="A282"/>
  <c r="D282" s="1"/>
  <c r="C282"/>
  <c r="E282"/>
  <c r="F282"/>
  <c r="G282"/>
  <c r="H282"/>
  <c r="I282"/>
  <c r="J282"/>
  <c r="K282"/>
  <c r="L282"/>
  <c r="V282"/>
  <c r="W282"/>
  <c r="X282"/>
  <c r="Y282"/>
  <c r="Z282"/>
  <c r="AA282"/>
  <c r="AB282"/>
  <c r="AE282"/>
  <c r="AF282"/>
  <c r="AH282"/>
  <c r="AI282"/>
  <c r="AJ282"/>
  <c r="AK282"/>
  <c r="AL282"/>
  <c r="AM282"/>
  <c r="AN282"/>
  <c r="AO282"/>
  <c r="AP282"/>
  <c r="AR282"/>
  <c r="A283"/>
  <c r="C283"/>
  <c r="D283"/>
  <c r="E283"/>
  <c r="F283"/>
  <c r="G283"/>
  <c r="H283"/>
  <c r="I283"/>
  <c r="J283"/>
  <c r="K283"/>
  <c r="L283"/>
  <c r="V283"/>
  <c r="W283"/>
  <c r="X283"/>
  <c r="Y283"/>
  <c r="Z283"/>
  <c r="AA283"/>
  <c r="AB283"/>
  <c r="AE283"/>
  <c r="AF283"/>
  <c r="AH283"/>
  <c r="AI283"/>
  <c r="AJ283"/>
  <c r="AK283"/>
  <c r="AL283"/>
  <c r="AM283"/>
  <c r="AN283"/>
  <c r="AO283"/>
  <c r="AP283"/>
  <c r="AR283"/>
  <c r="A284"/>
  <c r="C284"/>
  <c r="D284"/>
  <c r="E284"/>
  <c r="F284"/>
  <c r="G284"/>
  <c r="H284"/>
  <c r="I284"/>
  <c r="J284"/>
  <c r="K284"/>
  <c r="L284"/>
  <c r="V284"/>
  <c r="W284"/>
  <c r="X284"/>
  <c r="Y284"/>
  <c r="Z284"/>
  <c r="AA284"/>
  <c r="AB284"/>
  <c r="AE284"/>
  <c r="AF284"/>
  <c r="AH284"/>
  <c r="AI284"/>
  <c r="AJ284"/>
  <c r="AK284"/>
  <c r="AL284"/>
  <c r="AM284"/>
  <c r="AN284"/>
  <c r="AO284"/>
  <c r="AP284"/>
  <c r="AR284"/>
  <c r="A285"/>
  <c r="C285" s="1"/>
  <c r="E285"/>
  <c r="F285"/>
  <c r="G285"/>
  <c r="H285"/>
  <c r="I285"/>
  <c r="J285"/>
  <c r="K285"/>
  <c r="L285"/>
  <c r="V285"/>
  <c r="W285"/>
  <c r="X285"/>
  <c r="Y285"/>
  <c r="Z285"/>
  <c r="AA285"/>
  <c r="AB285"/>
  <c r="AE285"/>
  <c r="AF285"/>
  <c r="AH285"/>
  <c r="AI285"/>
  <c r="AJ285"/>
  <c r="AK285"/>
  <c r="AL285"/>
  <c r="AM285"/>
  <c r="AN285"/>
  <c r="AO285"/>
  <c r="AP285"/>
  <c r="AR285"/>
  <c r="A286"/>
  <c r="D286" s="1"/>
  <c r="C286"/>
  <c r="E286"/>
  <c r="F286"/>
  <c r="G286"/>
  <c r="H286"/>
  <c r="I286"/>
  <c r="J286"/>
  <c r="K286"/>
  <c r="L286"/>
  <c r="V286"/>
  <c r="W286"/>
  <c r="X286"/>
  <c r="Y286"/>
  <c r="Z286"/>
  <c r="AA286"/>
  <c r="AB286"/>
  <c r="AE286"/>
  <c r="AF286"/>
  <c r="AH286"/>
  <c r="AI286"/>
  <c r="AJ286"/>
  <c r="AK286"/>
  <c r="AL286"/>
  <c r="AM286"/>
  <c r="AN286"/>
  <c r="AO286"/>
  <c r="AP286"/>
  <c r="AR286"/>
  <c r="A287"/>
  <c r="C287"/>
  <c r="D287"/>
  <c r="E287"/>
  <c r="F287"/>
  <c r="G287"/>
  <c r="H287"/>
  <c r="I287"/>
  <c r="J287"/>
  <c r="K287"/>
  <c r="L287"/>
  <c r="V287"/>
  <c r="W287"/>
  <c r="X287"/>
  <c r="Y287"/>
  <c r="Z287"/>
  <c r="AA287"/>
  <c r="AB287"/>
  <c r="AE287"/>
  <c r="AF287"/>
  <c r="AH287"/>
  <c r="AI287"/>
  <c r="AJ287"/>
  <c r="AK287"/>
  <c r="AL287"/>
  <c r="AM287"/>
  <c r="AN287"/>
  <c r="AO287"/>
  <c r="AP287"/>
  <c r="AR287"/>
  <c r="A288"/>
  <c r="C288"/>
  <c r="D288"/>
  <c r="E288"/>
  <c r="F288"/>
  <c r="G288"/>
  <c r="H288"/>
  <c r="I288"/>
  <c r="J288"/>
  <c r="K288"/>
  <c r="L288"/>
  <c r="V288"/>
  <c r="W288"/>
  <c r="X288"/>
  <c r="Y288"/>
  <c r="Z288"/>
  <c r="AA288"/>
  <c r="AB288"/>
  <c r="AE288"/>
  <c r="AF288"/>
  <c r="AH288"/>
  <c r="AI288"/>
  <c r="AJ288"/>
  <c r="AK288"/>
  <c r="AL288"/>
  <c r="AM288"/>
  <c r="AN288"/>
  <c r="AO288"/>
  <c r="AP288"/>
  <c r="AR288"/>
  <c r="A289"/>
  <c r="C289" s="1"/>
  <c r="E289"/>
  <c r="F289"/>
  <c r="G289"/>
  <c r="H289"/>
  <c r="I289"/>
  <c r="J289"/>
  <c r="K289"/>
  <c r="L289"/>
  <c r="V289"/>
  <c r="W289"/>
  <c r="X289"/>
  <c r="Y289"/>
  <c r="Z289"/>
  <c r="AA289"/>
  <c r="AB289"/>
  <c r="AE289"/>
  <c r="AF289"/>
  <c r="AH289"/>
  <c r="AI289"/>
  <c r="AJ289"/>
  <c r="AK289"/>
  <c r="AL289"/>
  <c r="AM289"/>
  <c r="AN289"/>
  <c r="AO289"/>
  <c r="AP289"/>
  <c r="AR289"/>
  <c r="A290"/>
  <c r="D290" s="1"/>
  <c r="C290"/>
  <c r="E290"/>
  <c r="F290"/>
  <c r="G290"/>
  <c r="H290"/>
  <c r="I290"/>
  <c r="J290"/>
  <c r="K290"/>
  <c r="L290"/>
  <c r="V290"/>
  <c r="W290"/>
  <c r="X290"/>
  <c r="Y290"/>
  <c r="Z290"/>
  <c r="AA290"/>
  <c r="AB290"/>
  <c r="AE290"/>
  <c r="AF290"/>
  <c r="AH290"/>
  <c r="AI290"/>
  <c r="AJ290"/>
  <c r="AK290"/>
  <c r="AL290"/>
  <c r="AM290"/>
  <c r="AN290"/>
  <c r="AO290"/>
  <c r="AP290"/>
  <c r="AR290"/>
  <c r="A291"/>
  <c r="C291"/>
  <c r="D291"/>
  <c r="E291"/>
  <c r="F291"/>
  <c r="G291"/>
  <c r="H291"/>
  <c r="I291"/>
  <c r="J291"/>
  <c r="K291"/>
  <c r="L291"/>
  <c r="V291"/>
  <c r="W291"/>
  <c r="X291"/>
  <c r="Y291"/>
  <c r="Z291"/>
  <c r="AA291"/>
  <c r="AB291"/>
  <c r="AE291"/>
  <c r="AF291"/>
  <c r="AH291"/>
  <c r="AI291"/>
  <c r="AJ291"/>
  <c r="AK291"/>
  <c r="AL291"/>
  <c r="AM291"/>
  <c r="AN291"/>
  <c r="AO291"/>
  <c r="AP291"/>
  <c r="AR291"/>
  <c r="A292"/>
  <c r="C292"/>
  <c r="D292"/>
  <c r="E292"/>
  <c r="F292"/>
  <c r="G292"/>
  <c r="H292"/>
  <c r="I292"/>
  <c r="J292"/>
  <c r="K292"/>
  <c r="L292"/>
  <c r="V292"/>
  <c r="W292"/>
  <c r="X292"/>
  <c r="Y292"/>
  <c r="Z292"/>
  <c r="AA292"/>
  <c r="AB292"/>
  <c r="AE292"/>
  <c r="AF292"/>
  <c r="AH292"/>
  <c r="AI292"/>
  <c r="AJ292"/>
  <c r="AK292"/>
  <c r="AL292"/>
  <c r="AM292"/>
  <c r="AN292"/>
  <c r="AO292"/>
  <c r="AP292"/>
  <c r="AR292"/>
  <c r="A293"/>
  <c r="C293" s="1"/>
  <c r="E293"/>
  <c r="F293"/>
  <c r="G293"/>
  <c r="H293"/>
  <c r="I293"/>
  <c r="J293"/>
  <c r="K293"/>
  <c r="L293"/>
  <c r="V293"/>
  <c r="W293"/>
  <c r="X293"/>
  <c r="Y293"/>
  <c r="Z293"/>
  <c r="AA293"/>
  <c r="AB293"/>
  <c r="AE293"/>
  <c r="AF293"/>
  <c r="AH293"/>
  <c r="AI293"/>
  <c r="AJ293"/>
  <c r="AK293"/>
  <c r="AL293"/>
  <c r="AM293"/>
  <c r="AN293"/>
  <c r="AO293"/>
  <c r="AP293"/>
  <c r="AR293"/>
  <c r="A294"/>
  <c r="D294" s="1"/>
  <c r="C294"/>
  <c r="E294"/>
  <c r="F294"/>
  <c r="G294"/>
  <c r="H294"/>
  <c r="I294"/>
  <c r="J294"/>
  <c r="K294"/>
  <c r="L294"/>
  <c r="V294"/>
  <c r="W294"/>
  <c r="X294"/>
  <c r="Y294"/>
  <c r="Z294"/>
  <c r="AA294"/>
  <c r="AB294"/>
  <c r="AE294"/>
  <c r="AF294"/>
  <c r="AH294"/>
  <c r="AI294"/>
  <c r="AJ294"/>
  <c r="AK294"/>
  <c r="AL294"/>
  <c r="AM294"/>
  <c r="AN294"/>
  <c r="AO294"/>
  <c r="AP294"/>
  <c r="AR294"/>
  <c r="A295"/>
  <c r="C295"/>
  <c r="D295"/>
  <c r="E295"/>
  <c r="F295"/>
  <c r="G295"/>
  <c r="H295"/>
  <c r="I295"/>
  <c r="J295"/>
  <c r="K295"/>
  <c r="L295"/>
  <c r="V295"/>
  <c r="W295"/>
  <c r="X295"/>
  <c r="Y295"/>
  <c r="Z295"/>
  <c r="AA295"/>
  <c r="AB295"/>
  <c r="AE295"/>
  <c r="AF295"/>
  <c r="AH295"/>
  <c r="AI295"/>
  <c r="AJ295"/>
  <c r="AK295"/>
  <c r="AL295"/>
  <c r="AM295"/>
  <c r="AN295"/>
  <c r="AO295"/>
  <c r="AP295"/>
  <c r="AR295"/>
  <c r="A296"/>
  <c r="C296"/>
  <c r="D296"/>
  <c r="E296"/>
  <c r="F296"/>
  <c r="G296"/>
  <c r="H296"/>
  <c r="I296"/>
  <c r="J296"/>
  <c r="K296"/>
  <c r="L296"/>
  <c r="V296"/>
  <c r="W296"/>
  <c r="X296"/>
  <c r="Y296"/>
  <c r="Z296"/>
  <c r="AA296"/>
  <c r="AB296"/>
  <c r="AE296"/>
  <c r="AF296"/>
  <c r="AH296"/>
  <c r="AI296"/>
  <c r="AJ296"/>
  <c r="AK296"/>
  <c r="AL296"/>
  <c r="AM296"/>
  <c r="AN296"/>
  <c r="AO296"/>
  <c r="AP296"/>
  <c r="AR296"/>
  <c r="A297"/>
  <c r="C297" s="1"/>
  <c r="E297"/>
  <c r="F297"/>
  <c r="G297"/>
  <c r="H297"/>
  <c r="I297"/>
  <c r="J297"/>
  <c r="K297"/>
  <c r="L297"/>
  <c r="V297"/>
  <c r="W297"/>
  <c r="X297"/>
  <c r="Y297"/>
  <c r="Z297"/>
  <c r="AA297"/>
  <c r="AB297"/>
  <c r="AE297"/>
  <c r="AF297"/>
  <c r="AH297"/>
  <c r="AI297"/>
  <c r="AJ297"/>
  <c r="AK297"/>
  <c r="AL297"/>
  <c r="AM297"/>
  <c r="AN297"/>
  <c r="AO297"/>
  <c r="AP297"/>
  <c r="AR297"/>
  <c r="A298"/>
  <c r="D298" s="1"/>
  <c r="C298"/>
  <c r="E298"/>
  <c r="F298"/>
  <c r="G298"/>
  <c r="H298"/>
  <c r="I298"/>
  <c r="J298"/>
  <c r="K298"/>
  <c r="L298"/>
  <c r="V298"/>
  <c r="W298"/>
  <c r="X298"/>
  <c r="Y298"/>
  <c r="Z298"/>
  <c r="AA298"/>
  <c r="AB298"/>
  <c r="AE298"/>
  <c r="AF298"/>
  <c r="AH298"/>
  <c r="AI298"/>
  <c r="AJ298"/>
  <c r="AK298"/>
  <c r="AL298"/>
  <c r="AM298"/>
  <c r="AN298"/>
  <c r="AO298"/>
  <c r="AP298"/>
  <c r="AR298"/>
  <c r="A299"/>
  <c r="C299"/>
  <c r="D299"/>
  <c r="E299"/>
  <c r="F299"/>
  <c r="G299"/>
  <c r="H299"/>
  <c r="I299"/>
  <c r="J299"/>
  <c r="K299"/>
  <c r="L299"/>
  <c r="V299"/>
  <c r="W299"/>
  <c r="X299"/>
  <c r="Y299"/>
  <c r="Z299"/>
  <c r="AA299"/>
  <c r="AB299"/>
  <c r="AE299"/>
  <c r="AF299"/>
  <c r="AH299"/>
  <c r="AI299"/>
  <c r="AJ299"/>
  <c r="AK299"/>
  <c r="AL299"/>
  <c r="AM299"/>
  <c r="AN299"/>
  <c r="AO299"/>
  <c r="AP299"/>
  <c r="AR299"/>
  <c r="A300"/>
  <c r="C300"/>
  <c r="D300"/>
  <c r="E300"/>
  <c r="F300"/>
  <c r="G300"/>
  <c r="H300"/>
  <c r="I300"/>
  <c r="J300"/>
  <c r="K300"/>
  <c r="L300"/>
  <c r="V300"/>
  <c r="W300"/>
  <c r="X300"/>
  <c r="Y300"/>
  <c r="Z300"/>
  <c r="AA300"/>
  <c r="AB300"/>
  <c r="AE300"/>
  <c r="AF300"/>
  <c r="AH300"/>
  <c r="AI300"/>
  <c r="AJ300"/>
  <c r="AK300"/>
  <c r="AL300"/>
  <c r="AM300"/>
  <c r="AN300"/>
  <c r="AO300"/>
  <c r="AP300"/>
  <c r="AR300"/>
  <c r="A301"/>
  <c r="C301" s="1"/>
  <c r="E301"/>
  <c r="F301"/>
  <c r="G301"/>
  <c r="H301"/>
  <c r="I301"/>
  <c r="J301"/>
  <c r="K301"/>
  <c r="L301"/>
  <c r="V301"/>
  <c r="W301"/>
  <c r="X301"/>
  <c r="Y301"/>
  <c r="Z301"/>
  <c r="AA301"/>
  <c r="AB301"/>
  <c r="AE301"/>
  <c r="AF301"/>
  <c r="AH301"/>
  <c r="AI301"/>
  <c r="AJ301"/>
  <c r="AK301"/>
  <c r="AL301"/>
  <c r="AM301"/>
  <c r="AN301"/>
  <c r="AO301"/>
  <c r="AP301"/>
  <c r="AR301"/>
  <c r="A302"/>
  <c r="D302" s="1"/>
  <c r="C302"/>
  <c r="E302"/>
  <c r="F302"/>
  <c r="G302"/>
  <c r="H302"/>
  <c r="I302"/>
  <c r="J302"/>
  <c r="K302"/>
  <c r="L302"/>
  <c r="V302"/>
  <c r="W302"/>
  <c r="X302"/>
  <c r="Y302"/>
  <c r="Z302"/>
  <c r="AA302"/>
  <c r="AB302"/>
  <c r="AE302"/>
  <c r="AF302"/>
  <c r="AH302"/>
  <c r="AI302"/>
  <c r="AJ302"/>
  <c r="AK302"/>
  <c r="AL302"/>
  <c r="AM302"/>
  <c r="AN302"/>
  <c r="AO302"/>
  <c r="AP302"/>
  <c r="AR302"/>
  <c r="A303"/>
  <c r="C303"/>
  <c r="D303"/>
  <c r="E303"/>
  <c r="F303"/>
  <c r="G303"/>
  <c r="H303"/>
  <c r="I303"/>
  <c r="J303"/>
  <c r="K303"/>
  <c r="L303"/>
  <c r="V303"/>
  <c r="W303"/>
  <c r="X303"/>
  <c r="Y303"/>
  <c r="Z303"/>
  <c r="AA303"/>
  <c r="AB303"/>
  <c r="AE303"/>
  <c r="AF303"/>
  <c r="AH303"/>
  <c r="AI303"/>
  <c r="AJ303"/>
  <c r="AK303"/>
  <c r="AL303"/>
  <c r="AM303"/>
  <c r="AN303"/>
  <c r="AO303"/>
  <c r="AP303"/>
  <c r="AR303"/>
  <c r="A304"/>
  <c r="C304"/>
  <c r="D304"/>
  <c r="E304"/>
  <c r="F304"/>
  <c r="G304"/>
  <c r="H304"/>
  <c r="I304"/>
  <c r="J304"/>
  <c r="K304"/>
  <c r="L304"/>
  <c r="V304"/>
  <c r="W304"/>
  <c r="X304"/>
  <c r="Y304"/>
  <c r="Z304"/>
  <c r="AA304"/>
  <c r="AB304"/>
  <c r="AE304"/>
  <c r="AF304"/>
  <c r="AH304"/>
  <c r="AI304"/>
  <c r="AJ304"/>
  <c r="AK304"/>
  <c r="AL304"/>
  <c r="AM304"/>
  <c r="AN304"/>
  <c r="AO304"/>
  <c r="AP304"/>
  <c r="AR304"/>
  <c r="A305"/>
  <c r="C305" s="1"/>
  <c r="E305"/>
  <c r="F305"/>
  <c r="G305"/>
  <c r="H305"/>
  <c r="I305"/>
  <c r="J305"/>
  <c r="K305"/>
  <c r="L305"/>
  <c r="V305"/>
  <c r="W305"/>
  <c r="X305"/>
  <c r="Y305"/>
  <c r="Z305"/>
  <c r="AA305"/>
  <c r="AB305"/>
  <c r="AE305"/>
  <c r="AF305"/>
  <c r="AH305"/>
  <c r="AI305"/>
  <c r="AJ305"/>
  <c r="AK305"/>
  <c r="AL305"/>
  <c r="AM305"/>
  <c r="AN305"/>
  <c r="AO305"/>
  <c r="AP305"/>
  <c r="AR305"/>
  <c r="A306"/>
  <c r="D306" s="1"/>
  <c r="C306"/>
  <c r="E306"/>
  <c r="F306"/>
  <c r="G306"/>
  <c r="H306"/>
  <c r="I306"/>
  <c r="J306"/>
  <c r="K306"/>
  <c r="L306"/>
  <c r="V306"/>
  <c r="W306"/>
  <c r="X306"/>
  <c r="Y306"/>
  <c r="Z306"/>
  <c r="AA306"/>
  <c r="AB306"/>
  <c r="AE306"/>
  <c r="AF306"/>
  <c r="AH306"/>
  <c r="AI306"/>
  <c r="AJ306"/>
  <c r="AK306"/>
  <c r="AL306"/>
  <c r="AM306"/>
  <c r="AN306"/>
  <c r="AO306"/>
  <c r="AP306"/>
  <c r="AR306"/>
  <c r="A307"/>
  <c r="C307"/>
  <c r="D307"/>
  <c r="E307"/>
  <c r="F307"/>
  <c r="G307"/>
  <c r="H307"/>
  <c r="I307"/>
  <c r="J307"/>
  <c r="K307"/>
  <c r="L307"/>
  <c r="V307"/>
  <c r="W307"/>
  <c r="X307"/>
  <c r="Y307"/>
  <c r="Z307"/>
  <c r="AA307"/>
  <c r="AB307"/>
  <c r="AE307"/>
  <c r="AF307"/>
  <c r="AH307"/>
  <c r="AI307"/>
  <c r="AJ307"/>
  <c r="AK307"/>
  <c r="AL307"/>
  <c r="AM307"/>
  <c r="AN307"/>
  <c r="AO307"/>
  <c r="AP307"/>
  <c r="AR307"/>
  <c r="A308"/>
  <c r="C308"/>
  <c r="D308"/>
  <c r="E308"/>
  <c r="F308"/>
  <c r="G308"/>
  <c r="H308"/>
  <c r="I308"/>
  <c r="J308"/>
  <c r="K308"/>
  <c r="L308"/>
  <c r="V308"/>
  <c r="W308"/>
  <c r="X308"/>
  <c r="Y308"/>
  <c r="Z308"/>
  <c r="AA308"/>
  <c r="AB308"/>
  <c r="AE308"/>
  <c r="AF308"/>
  <c r="AH308"/>
  <c r="AI308"/>
  <c r="AJ308"/>
  <c r="AK308"/>
  <c r="AL308"/>
  <c r="AM308"/>
  <c r="AN308"/>
  <c r="AO308"/>
  <c r="AP308"/>
  <c r="AR308"/>
  <c r="A309"/>
  <c r="E309"/>
  <c r="F309"/>
  <c r="G309"/>
  <c r="H309"/>
  <c r="I309"/>
  <c r="J309"/>
  <c r="K309"/>
  <c r="L309"/>
  <c r="V309"/>
  <c r="W309"/>
  <c r="X309"/>
  <c r="Y309"/>
  <c r="Z309"/>
  <c r="AA309"/>
  <c r="AB309"/>
  <c r="AE309"/>
  <c r="AF309"/>
  <c r="AH309"/>
  <c r="AI309"/>
  <c r="AJ309"/>
  <c r="AK309"/>
  <c r="AL309"/>
  <c r="AM309"/>
  <c r="AN309"/>
  <c r="AO309"/>
  <c r="AP309"/>
  <c r="AR309"/>
  <c r="A310"/>
  <c r="D310" s="1"/>
  <c r="E310"/>
  <c r="F310"/>
  <c r="G310"/>
  <c r="H310"/>
  <c r="I310"/>
  <c r="J310"/>
  <c r="K310"/>
  <c r="L310"/>
  <c r="V310"/>
  <c r="W310"/>
  <c r="X310"/>
  <c r="Y310"/>
  <c r="Z310"/>
  <c r="AA310"/>
  <c r="AB310"/>
  <c r="AE310"/>
  <c r="AF310"/>
  <c r="AH310"/>
  <c r="AI310"/>
  <c r="AJ310"/>
  <c r="AK310"/>
  <c r="AL310"/>
  <c r="AM310"/>
  <c r="AN310"/>
  <c r="AO310"/>
  <c r="AP310"/>
  <c r="AR310"/>
  <c r="A311"/>
  <c r="C311"/>
  <c r="D311"/>
  <c r="E311"/>
  <c r="F311"/>
  <c r="G311"/>
  <c r="H311"/>
  <c r="I311"/>
  <c r="J311"/>
  <c r="K311"/>
  <c r="L311"/>
  <c r="V311"/>
  <c r="W311"/>
  <c r="X311"/>
  <c r="Y311"/>
  <c r="Z311"/>
  <c r="AA311"/>
  <c r="AB311"/>
  <c r="AE311"/>
  <c r="AF311"/>
  <c r="AH311"/>
  <c r="AI311"/>
  <c r="AJ311"/>
  <c r="AK311"/>
  <c r="AL311"/>
  <c r="AM311"/>
  <c r="AN311"/>
  <c r="AO311"/>
  <c r="AP311"/>
  <c r="AR311"/>
  <c r="A312"/>
  <c r="C312"/>
  <c r="D312"/>
  <c r="E312"/>
  <c r="F312"/>
  <c r="G312"/>
  <c r="H312"/>
  <c r="I312"/>
  <c r="J312"/>
  <c r="K312"/>
  <c r="L312"/>
  <c r="V312"/>
  <c r="W312"/>
  <c r="X312"/>
  <c r="Y312"/>
  <c r="Z312"/>
  <c r="AA312"/>
  <c r="AB312"/>
  <c r="AE312"/>
  <c r="AF312"/>
  <c r="AH312"/>
  <c r="AI312"/>
  <c r="AJ312"/>
  <c r="AK312"/>
  <c r="AL312"/>
  <c r="AM312"/>
  <c r="AN312"/>
  <c r="AO312"/>
  <c r="AP312"/>
  <c r="AR312"/>
  <c r="A313"/>
  <c r="C313" s="1"/>
  <c r="D313"/>
  <c r="E313"/>
  <c r="F313"/>
  <c r="G313"/>
  <c r="H313"/>
  <c r="I313"/>
  <c r="J313"/>
  <c r="K313"/>
  <c r="L313"/>
  <c r="V313"/>
  <c r="W313"/>
  <c r="X313"/>
  <c r="Y313"/>
  <c r="Z313"/>
  <c r="AA313"/>
  <c r="AB313"/>
  <c r="AE313"/>
  <c r="AF313"/>
  <c r="AH313"/>
  <c r="AI313"/>
  <c r="AJ313"/>
  <c r="AK313"/>
  <c r="AL313"/>
  <c r="AM313"/>
  <c r="AN313"/>
  <c r="AO313"/>
  <c r="AP313"/>
  <c r="AR313"/>
  <c r="A314"/>
  <c r="D314" s="1"/>
  <c r="E314"/>
  <c r="F314"/>
  <c r="G314"/>
  <c r="H314"/>
  <c r="I314"/>
  <c r="J314"/>
  <c r="K314"/>
  <c r="L314"/>
  <c r="V314"/>
  <c r="W314"/>
  <c r="X314"/>
  <c r="Y314"/>
  <c r="Z314"/>
  <c r="AA314"/>
  <c r="AB314"/>
  <c r="AE314"/>
  <c r="AF314"/>
  <c r="AH314"/>
  <c r="AI314"/>
  <c r="AJ314"/>
  <c r="AK314"/>
  <c r="AL314"/>
  <c r="AM314"/>
  <c r="AN314"/>
  <c r="AO314"/>
  <c r="AP314"/>
  <c r="AR314"/>
  <c r="A315"/>
  <c r="C315"/>
  <c r="D315"/>
  <c r="E315"/>
  <c r="F315"/>
  <c r="G315"/>
  <c r="H315"/>
  <c r="I315"/>
  <c r="J315"/>
  <c r="K315"/>
  <c r="L315"/>
  <c r="V315"/>
  <c r="W315"/>
  <c r="X315"/>
  <c r="Y315"/>
  <c r="Z315"/>
  <c r="AA315"/>
  <c r="AB315"/>
  <c r="AE315"/>
  <c r="AF315"/>
  <c r="AH315"/>
  <c r="AI315"/>
  <c r="AJ315"/>
  <c r="AK315"/>
  <c r="AL315"/>
  <c r="AM315"/>
  <c r="AN315"/>
  <c r="AO315"/>
  <c r="AP315"/>
  <c r="AR315"/>
  <c r="A316"/>
  <c r="C316"/>
  <c r="D316"/>
  <c r="E316"/>
  <c r="F316"/>
  <c r="G316"/>
  <c r="H316"/>
  <c r="I316"/>
  <c r="J316"/>
  <c r="K316"/>
  <c r="L316"/>
  <c r="V316"/>
  <c r="W316"/>
  <c r="X316"/>
  <c r="Y316"/>
  <c r="Z316"/>
  <c r="AA316"/>
  <c r="AB316"/>
  <c r="AE316"/>
  <c r="AF316"/>
  <c r="AH316"/>
  <c r="AI316"/>
  <c r="AJ316"/>
  <c r="AK316"/>
  <c r="AL316"/>
  <c r="AM316"/>
  <c r="AN316"/>
  <c r="AO316"/>
  <c r="AP316"/>
  <c r="AR316"/>
  <c r="A317"/>
  <c r="C317" s="1"/>
  <c r="E317"/>
  <c r="F317"/>
  <c r="G317"/>
  <c r="H317"/>
  <c r="I317"/>
  <c r="J317"/>
  <c r="K317"/>
  <c r="L317"/>
  <c r="V317"/>
  <c r="W317"/>
  <c r="X317"/>
  <c r="Y317"/>
  <c r="Z317"/>
  <c r="AA317"/>
  <c r="AB317"/>
  <c r="AE317"/>
  <c r="AF317"/>
  <c r="AH317"/>
  <c r="AI317"/>
  <c r="AJ317"/>
  <c r="AK317"/>
  <c r="AL317"/>
  <c r="AM317"/>
  <c r="AN317"/>
  <c r="AO317"/>
  <c r="AP317"/>
  <c r="AR317"/>
  <c r="A318"/>
  <c r="D318" s="1"/>
  <c r="C318"/>
  <c r="E318"/>
  <c r="F318"/>
  <c r="G318"/>
  <c r="H318"/>
  <c r="I318"/>
  <c r="J318"/>
  <c r="K318"/>
  <c r="L318"/>
  <c r="V318"/>
  <c r="W318"/>
  <c r="X318"/>
  <c r="Y318"/>
  <c r="Z318"/>
  <c r="AA318"/>
  <c r="AB318"/>
  <c r="AE318"/>
  <c r="AF318"/>
  <c r="AH318"/>
  <c r="AI318"/>
  <c r="AJ318"/>
  <c r="AK318"/>
  <c r="AL318"/>
  <c r="AM318"/>
  <c r="AN318"/>
  <c r="AO318"/>
  <c r="AP318"/>
  <c r="AR318"/>
  <c r="A319"/>
  <c r="C319"/>
  <c r="D319"/>
  <c r="E319"/>
  <c r="F319"/>
  <c r="G319"/>
  <c r="H319"/>
  <c r="I319"/>
  <c r="J319"/>
  <c r="K319"/>
  <c r="L319"/>
  <c r="V319"/>
  <c r="W319"/>
  <c r="X319"/>
  <c r="Y319"/>
  <c r="Z319"/>
  <c r="AA319"/>
  <c r="AB319"/>
  <c r="AE319"/>
  <c r="AF319"/>
  <c r="AH319"/>
  <c r="AI319"/>
  <c r="AJ319"/>
  <c r="AK319"/>
  <c r="AL319"/>
  <c r="AM319"/>
  <c r="AN319"/>
  <c r="AO319"/>
  <c r="AP319"/>
  <c r="AR319"/>
  <c r="A320"/>
  <c r="C320"/>
  <c r="D320"/>
  <c r="E320"/>
  <c r="F320"/>
  <c r="G320"/>
  <c r="H320"/>
  <c r="I320"/>
  <c r="J320"/>
  <c r="K320"/>
  <c r="L320"/>
  <c r="V320"/>
  <c r="W320"/>
  <c r="X320"/>
  <c r="Y320"/>
  <c r="Z320"/>
  <c r="AA320"/>
  <c r="AB320"/>
  <c r="AE320"/>
  <c r="AF320"/>
  <c r="AH320"/>
  <c r="AI320"/>
  <c r="AJ320"/>
  <c r="AK320"/>
  <c r="AL320"/>
  <c r="AM320"/>
  <c r="AN320"/>
  <c r="AO320"/>
  <c r="AP320"/>
  <c r="AR320"/>
  <c r="A321"/>
  <c r="C321" s="1"/>
  <c r="E321"/>
  <c r="F321"/>
  <c r="G321"/>
  <c r="H321"/>
  <c r="I321"/>
  <c r="J321"/>
  <c r="K321"/>
  <c r="L321"/>
  <c r="V321"/>
  <c r="W321"/>
  <c r="X321"/>
  <c r="Y321"/>
  <c r="Z321"/>
  <c r="AA321"/>
  <c r="AB321"/>
  <c r="AE321"/>
  <c r="AF321"/>
  <c r="AH321"/>
  <c r="AI321"/>
  <c r="AJ321"/>
  <c r="AK321"/>
  <c r="AL321"/>
  <c r="AM321"/>
  <c r="AN321"/>
  <c r="AO321"/>
  <c r="AP321"/>
  <c r="AR321"/>
  <c r="A322"/>
  <c r="D322" s="1"/>
  <c r="C322"/>
  <c r="E322"/>
  <c r="F322"/>
  <c r="G322"/>
  <c r="H322"/>
  <c r="I322"/>
  <c r="J322"/>
  <c r="K322"/>
  <c r="L322"/>
  <c r="V322"/>
  <c r="W322"/>
  <c r="X322"/>
  <c r="Y322"/>
  <c r="Z322"/>
  <c r="AA322"/>
  <c r="AB322"/>
  <c r="AE322"/>
  <c r="AF322"/>
  <c r="AH322"/>
  <c r="AI322"/>
  <c r="AJ322"/>
  <c r="AK322"/>
  <c r="AL322"/>
  <c r="AM322"/>
  <c r="AN322"/>
  <c r="AO322"/>
  <c r="AP322"/>
  <c r="AR322"/>
  <c r="A323"/>
  <c r="D323" s="1"/>
  <c r="E323"/>
  <c r="F323"/>
  <c r="G323"/>
  <c r="H323"/>
  <c r="I323"/>
  <c r="J323"/>
  <c r="K323"/>
  <c r="L323"/>
  <c r="V323"/>
  <c r="W323"/>
  <c r="X323"/>
  <c r="Y323"/>
  <c r="Z323"/>
  <c r="AA323"/>
  <c r="AB323"/>
  <c r="AE323"/>
  <c r="AF323"/>
  <c r="AH323"/>
  <c r="AI323"/>
  <c r="AJ323"/>
  <c r="AK323"/>
  <c r="AL323"/>
  <c r="AM323"/>
  <c r="AN323"/>
  <c r="AO323"/>
  <c r="AP323"/>
  <c r="AR323"/>
  <c r="A324"/>
  <c r="C324"/>
  <c r="D324"/>
  <c r="E324"/>
  <c r="F324"/>
  <c r="G324"/>
  <c r="H324"/>
  <c r="I324"/>
  <c r="J324"/>
  <c r="K324"/>
  <c r="L324"/>
  <c r="V324"/>
  <c r="W324"/>
  <c r="X324"/>
  <c r="Y324"/>
  <c r="Z324"/>
  <c r="AA324"/>
  <c r="AB324"/>
  <c r="AE324"/>
  <c r="AF324"/>
  <c r="AH324"/>
  <c r="AI324"/>
  <c r="AJ324"/>
  <c r="AK324"/>
  <c r="AL324"/>
  <c r="AM324"/>
  <c r="AN324"/>
  <c r="AO324"/>
  <c r="AP324"/>
  <c r="AR324"/>
  <c r="A325"/>
  <c r="C325" s="1"/>
  <c r="D325"/>
  <c r="E325"/>
  <c r="F325"/>
  <c r="G325"/>
  <c r="H325"/>
  <c r="I325"/>
  <c r="J325"/>
  <c r="K325"/>
  <c r="L325"/>
  <c r="V325"/>
  <c r="W325"/>
  <c r="X325"/>
  <c r="Y325"/>
  <c r="Z325"/>
  <c r="AA325"/>
  <c r="AB325"/>
  <c r="AE325"/>
  <c r="AF325"/>
  <c r="AH325"/>
  <c r="AI325"/>
  <c r="AJ325"/>
  <c r="AK325"/>
  <c r="AL325"/>
  <c r="AM325"/>
  <c r="AN325"/>
  <c r="AO325"/>
  <c r="AP325"/>
  <c r="AR325"/>
  <c r="A326"/>
  <c r="D326" s="1"/>
  <c r="E326"/>
  <c r="F326"/>
  <c r="G326"/>
  <c r="H326"/>
  <c r="I326"/>
  <c r="J326"/>
  <c r="K326"/>
  <c r="L326"/>
  <c r="V326"/>
  <c r="W326"/>
  <c r="X326"/>
  <c r="Y326"/>
  <c r="Z326"/>
  <c r="AA326"/>
  <c r="AB326"/>
  <c r="AE326"/>
  <c r="AF326"/>
  <c r="AH326"/>
  <c r="AI326"/>
  <c r="AJ326"/>
  <c r="AK326"/>
  <c r="AL326"/>
  <c r="AM326"/>
  <c r="AN326"/>
  <c r="AO326"/>
  <c r="AP326"/>
  <c r="AR326"/>
  <c r="A327"/>
  <c r="C327" s="1"/>
  <c r="E327"/>
  <c r="F327"/>
  <c r="G327"/>
  <c r="H327"/>
  <c r="I327"/>
  <c r="J327"/>
  <c r="K327"/>
  <c r="L327"/>
  <c r="V327"/>
  <c r="W327"/>
  <c r="X327"/>
  <c r="Y327"/>
  <c r="Z327"/>
  <c r="AA327"/>
  <c r="AB327"/>
  <c r="AE327"/>
  <c r="AF327"/>
  <c r="AH327"/>
  <c r="AI327"/>
  <c r="AJ327"/>
  <c r="AK327"/>
  <c r="AL327"/>
  <c r="AM327"/>
  <c r="AN327"/>
  <c r="AO327"/>
  <c r="AP327"/>
  <c r="AR327"/>
  <c r="A328"/>
  <c r="C328"/>
  <c r="D328"/>
  <c r="E328"/>
  <c r="F328"/>
  <c r="G328"/>
  <c r="H328"/>
  <c r="I328"/>
  <c r="J328"/>
  <c r="K328"/>
  <c r="L328"/>
  <c r="V328"/>
  <c r="W328"/>
  <c r="X328"/>
  <c r="Y328"/>
  <c r="Z328"/>
  <c r="AA328"/>
  <c r="AB328"/>
  <c r="AE328"/>
  <c r="AF328"/>
  <c r="AH328"/>
  <c r="AI328"/>
  <c r="AJ328"/>
  <c r="AK328"/>
  <c r="AL328"/>
  <c r="AM328"/>
  <c r="AN328"/>
  <c r="AO328"/>
  <c r="AP328"/>
  <c r="AR328"/>
  <c r="A329"/>
  <c r="C329" s="1"/>
  <c r="D329"/>
  <c r="E329"/>
  <c r="F329"/>
  <c r="G329"/>
  <c r="H329"/>
  <c r="I329"/>
  <c r="J329"/>
  <c r="K329"/>
  <c r="L329"/>
  <c r="V329"/>
  <c r="W329"/>
  <c r="X329"/>
  <c r="Y329"/>
  <c r="Z329"/>
  <c r="AA329"/>
  <c r="AB329"/>
  <c r="AE329"/>
  <c r="AF329"/>
  <c r="AH329"/>
  <c r="AI329"/>
  <c r="AJ329"/>
  <c r="AK329"/>
  <c r="AL329"/>
  <c r="AM329"/>
  <c r="AN329"/>
  <c r="AO329"/>
  <c r="AP329"/>
  <c r="AR329"/>
  <c r="A330"/>
  <c r="D330" s="1"/>
  <c r="E330"/>
  <c r="F330"/>
  <c r="G330"/>
  <c r="H330"/>
  <c r="I330"/>
  <c r="J330"/>
  <c r="K330"/>
  <c r="L330"/>
  <c r="V330"/>
  <c r="W330"/>
  <c r="X330"/>
  <c r="Y330"/>
  <c r="Z330"/>
  <c r="AA330"/>
  <c r="AB330"/>
  <c r="AE330"/>
  <c r="AF330"/>
  <c r="AH330"/>
  <c r="AI330"/>
  <c r="AJ330"/>
  <c r="AK330"/>
  <c r="AL330"/>
  <c r="AM330"/>
  <c r="AN330"/>
  <c r="AO330"/>
  <c r="AP330"/>
  <c r="AR330"/>
  <c r="A331"/>
  <c r="C331"/>
  <c r="D331"/>
  <c r="E331"/>
  <c r="F331"/>
  <c r="G331"/>
  <c r="H331"/>
  <c r="I331"/>
  <c r="J331"/>
  <c r="K331"/>
  <c r="L331"/>
  <c r="V331"/>
  <c r="W331"/>
  <c r="X331"/>
  <c r="Y331"/>
  <c r="Z331"/>
  <c r="AA331"/>
  <c r="AB331"/>
  <c r="AE331"/>
  <c r="AF331"/>
  <c r="AH331"/>
  <c r="AI331"/>
  <c r="AJ331"/>
  <c r="AK331"/>
  <c r="AL331"/>
  <c r="AM331"/>
  <c r="AN331"/>
  <c r="AO331"/>
  <c r="AP331"/>
  <c r="AR331"/>
  <c r="A332"/>
  <c r="C332"/>
  <c r="D332"/>
  <c r="E332"/>
  <c r="F332"/>
  <c r="G332"/>
  <c r="H332"/>
  <c r="I332"/>
  <c r="J332"/>
  <c r="K332"/>
  <c r="L332"/>
  <c r="V332"/>
  <c r="W332"/>
  <c r="X332"/>
  <c r="Y332"/>
  <c r="Z332"/>
  <c r="AA332"/>
  <c r="AB332"/>
  <c r="AE332"/>
  <c r="AF332"/>
  <c r="AH332"/>
  <c r="AI332"/>
  <c r="AJ332"/>
  <c r="AK332"/>
  <c r="AL332"/>
  <c r="AM332"/>
  <c r="AN332"/>
  <c r="AO332"/>
  <c r="AP332"/>
  <c r="AR332"/>
  <c r="A333"/>
  <c r="C333" s="1"/>
  <c r="E333"/>
  <c r="F333"/>
  <c r="G333"/>
  <c r="H333"/>
  <c r="I333"/>
  <c r="J333"/>
  <c r="K333"/>
  <c r="L333"/>
  <c r="V333"/>
  <c r="W333"/>
  <c r="X333"/>
  <c r="Y333"/>
  <c r="Z333"/>
  <c r="AA333"/>
  <c r="AB333"/>
  <c r="AE333"/>
  <c r="AF333"/>
  <c r="AH333"/>
  <c r="AI333"/>
  <c r="AJ333"/>
  <c r="AK333"/>
  <c r="AL333"/>
  <c r="AM333"/>
  <c r="AN333"/>
  <c r="AO333"/>
  <c r="AP333"/>
  <c r="AR333"/>
  <c r="A334"/>
  <c r="D334" s="1"/>
  <c r="C334"/>
  <c r="E334"/>
  <c r="F334"/>
  <c r="G334"/>
  <c r="H334"/>
  <c r="I334"/>
  <c r="J334"/>
  <c r="K334"/>
  <c r="L334"/>
  <c r="V334"/>
  <c r="W334"/>
  <c r="X334"/>
  <c r="Y334"/>
  <c r="Z334"/>
  <c r="AA334"/>
  <c r="AB334"/>
  <c r="AE334"/>
  <c r="AF334"/>
  <c r="AH334"/>
  <c r="AI334"/>
  <c r="AJ334"/>
  <c r="AK334"/>
  <c r="AL334"/>
  <c r="AM334"/>
  <c r="AN334"/>
  <c r="AO334"/>
  <c r="AP334"/>
  <c r="AR334"/>
  <c r="A335"/>
  <c r="C335"/>
  <c r="D335"/>
  <c r="E335"/>
  <c r="F335"/>
  <c r="G335"/>
  <c r="H335"/>
  <c r="I335"/>
  <c r="J335"/>
  <c r="K335"/>
  <c r="L335"/>
  <c r="V335"/>
  <c r="W335"/>
  <c r="X335"/>
  <c r="Y335"/>
  <c r="Z335"/>
  <c r="AA335"/>
  <c r="AB335"/>
  <c r="AE335"/>
  <c r="AF335"/>
  <c r="AH335"/>
  <c r="AI335"/>
  <c r="AJ335"/>
  <c r="AK335"/>
  <c r="AL335"/>
  <c r="AM335"/>
  <c r="AN335"/>
  <c r="AO335"/>
  <c r="AP335"/>
  <c r="AR335"/>
  <c r="A336"/>
  <c r="C336"/>
  <c r="D336"/>
  <c r="E336"/>
  <c r="F336"/>
  <c r="G336"/>
  <c r="H336"/>
  <c r="I336"/>
  <c r="J336"/>
  <c r="K336"/>
  <c r="L336"/>
  <c r="V336"/>
  <c r="W336"/>
  <c r="X336"/>
  <c r="Y336"/>
  <c r="Z336"/>
  <c r="AA336"/>
  <c r="AB336"/>
  <c r="AE336"/>
  <c r="AF336"/>
  <c r="AH336"/>
  <c r="AI336"/>
  <c r="AJ336"/>
  <c r="AK336"/>
  <c r="AL336"/>
  <c r="AM336"/>
  <c r="AN336"/>
  <c r="AO336"/>
  <c r="AP336"/>
  <c r="AR336"/>
  <c r="A337"/>
  <c r="C337" s="1"/>
  <c r="E337"/>
  <c r="F337"/>
  <c r="G337"/>
  <c r="H337"/>
  <c r="I337"/>
  <c r="J337"/>
  <c r="K337"/>
  <c r="L337"/>
  <c r="V337"/>
  <c r="W337"/>
  <c r="X337"/>
  <c r="Y337"/>
  <c r="Z337"/>
  <c r="AA337"/>
  <c r="AB337"/>
  <c r="AE337"/>
  <c r="AF337"/>
  <c r="AH337"/>
  <c r="AI337"/>
  <c r="AJ337"/>
  <c r="AK337"/>
  <c r="AL337"/>
  <c r="AM337"/>
  <c r="AN337"/>
  <c r="AO337"/>
  <c r="AP337"/>
  <c r="AR337"/>
  <c r="A338"/>
  <c r="D338" s="1"/>
  <c r="C338"/>
  <c r="E338"/>
  <c r="F338"/>
  <c r="G338"/>
  <c r="H338"/>
  <c r="I338"/>
  <c r="J338"/>
  <c r="K338"/>
  <c r="L338"/>
  <c r="V338"/>
  <c r="W338"/>
  <c r="X338"/>
  <c r="Y338"/>
  <c r="Z338"/>
  <c r="AA338"/>
  <c r="AB338"/>
  <c r="AE338"/>
  <c r="AF338"/>
  <c r="AH338"/>
  <c r="AI338"/>
  <c r="AJ338"/>
  <c r="AK338"/>
  <c r="AL338"/>
  <c r="AM338"/>
  <c r="AN338"/>
  <c r="AO338"/>
  <c r="AP338"/>
  <c r="AR338"/>
  <c r="A339"/>
  <c r="D339" s="1"/>
  <c r="C339"/>
  <c r="E339"/>
  <c r="F339"/>
  <c r="G339"/>
  <c r="H339"/>
  <c r="I339"/>
  <c r="J339"/>
  <c r="K339"/>
  <c r="L339"/>
  <c r="V339"/>
  <c r="W339"/>
  <c r="X339"/>
  <c r="Y339"/>
  <c r="Z339"/>
  <c r="AA339"/>
  <c r="AB339"/>
  <c r="AE339"/>
  <c r="AF339"/>
  <c r="AH339"/>
  <c r="AI339"/>
  <c r="AJ339"/>
  <c r="AK339"/>
  <c r="AL339"/>
  <c r="AM339"/>
  <c r="AN339"/>
  <c r="AO339"/>
  <c r="AP339"/>
  <c r="AR339"/>
  <c r="A340"/>
  <c r="C340"/>
  <c r="D340"/>
  <c r="E340"/>
  <c r="F340"/>
  <c r="G340"/>
  <c r="H340"/>
  <c r="I340"/>
  <c r="J340"/>
  <c r="K340"/>
  <c r="L340"/>
  <c r="V340"/>
  <c r="W340"/>
  <c r="X340"/>
  <c r="Y340"/>
  <c r="Z340"/>
  <c r="AA340"/>
  <c r="AB340"/>
  <c r="AE340"/>
  <c r="AF340"/>
  <c r="AH340"/>
  <c r="AI340"/>
  <c r="AJ340"/>
  <c r="AK340"/>
  <c r="AL340"/>
  <c r="AM340"/>
  <c r="AN340"/>
  <c r="AO340"/>
  <c r="AP340"/>
  <c r="AR340"/>
  <c r="A341"/>
  <c r="C341" s="1"/>
  <c r="D341"/>
  <c r="E341"/>
  <c r="F341"/>
  <c r="G341"/>
  <c r="H341"/>
  <c r="I341"/>
  <c r="J341"/>
  <c r="K341"/>
  <c r="L341"/>
  <c r="V341"/>
  <c r="W341"/>
  <c r="X341"/>
  <c r="Y341"/>
  <c r="Z341"/>
  <c r="AA341"/>
  <c r="AB341"/>
  <c r="AE341"/>
  <c r="AF341"/>
  <c r="AH341"/>
  <c r="AI341"/>
  <c r="AJ341"/>
  <c r="AK341"/>
  <c r="AL341"/>
  <c r="AM341"/>
  <c r="AN341"/>
  <c r="AO341"/>
  <c r="AP341"/>
  <c r="AR341"/>
  <c r="A342"/>
  <c r="D342" s="1"/>
  <c r="C342"/>
  <c r="E342"/>
  <c r="F342"/>
  <c r="G342"/>
  <c r="H342"/>
  <c r="I342"/>
  <c r="J342"/>
  <c r="K342"/>
  <c r="L342"/>
  <c r="V342"/>
  <c r="W342"/>
  <c r="X342"/>
  <c r="Y342"/>
  <c r="Z342"/>
  <c r="AA342"/>
  <c r="AB342"/>
  <c r="AE342"/>
  <c r="AF342"/>
  <c r="AH342"/>
  <c r="AI342"/>
  <c r="AJ342"/>
  <c r="AK342"/>
  <c r="AL342"/>
  <c r="AM342"/>
  <c r="AN342"/>
  <c r="AO342"/>
  <c r="AP342"/>
  <c r="AR342"/>
  <c r="A343"/>
  <c r="C343" s="1"/>
  <c r="E343"/>
  <c r="F343"/>
  <c r="G343"/>
  <c r="H343"/>
  <c r="I343"/>
  <c r="J343"/>
  <c r="K343"/>
  <c r="L343"/>
  <c r="V343"/>
  <c r="W343"/>
  <c r="X343"/>
  <c r="Y343"/>
  <c r="Z343"/>
  <c r="AA343"/>
  <c r="AB343"/>
  <c r="AE343"/>
  <c r="AF343"/>
  <c r="AH343"/>
  <c r="AI343"/>
  <c r="AJ343"/>
  <c r="AK343"/>
  <c r="AL343"/>
  <c r="AM343"/>
  <c r="AN343"/>
  <c r="AO343"/>
  <c r="AP343"/>
  <c r="AR343"/>
  <c r="A344"/>
  <c r="C344"/>
  <c r="D344"/>
  <c r="E344"/>
  <c r="F344"/>
  <c r="G344"/>
  <c r="H344"/>
  <c r="I344"/>
  <c r="J344"/>
  <c r="K344"/>
  <c r="L344"/>
  <c r="V344"/>
  <c r="W344"/>
  <c r="X344"/>
  <c r="Y344"/>
  <c r="Z344"/>
  <c r="AA344"/>
  <c r="AB344"/>
  <c r="AE344"/>
  <c r="AF344"/>
  <c r="AH344"/>
  <c r="AI344"/>
  <c r="AJ344"/>
  <c r="AK344"/>
  <c r="AL344"/>
  <c r="AM344"/>
  <c r="AN344"/>
  <c r="AO344"/>
  <c r="AP344"/>
  <c r="AR344"/>
  <c r="A345"/>
  <c r="C345" s="1"/>
  <c r="D345"/>
  <c r="E345"/>
  <c r="F345"/>
  <c r="G345"/>
  <c r="H345"/>
  <c r="I345"/>
  <c r="J345"/>
  <c r="K345"/>
  <c r="L345"/>
  <c r="V345"/>
  <c r="W345"/>
  <c r="X345"/>
  <c r="Y345"/>
  <c r="Z345"/>
  <c r="AA345"/>
  <c r="AB345"/>
  <c r="AE345"/>
  <c r="AF345"/>
  <c r="AH345"/>
  <c r="AI345"/>
  <c r="AJ345"/>
  <c r="AK345"/>
  <c r="AL345"/>
  <c r="AM345"/>
  <c r="AN345"/>
  <c r="AO345"/>
  <c r="AP345"/>
  <c r="AR345"/>
  <c r="A346"/>
  <c r="D346" s="1"/>
  <c r="E346"/>
  <c r="F346"/>
  <c r="G346"/>
  <c r="H346"/>
  <c r="I346"/>
  <c r="J346"/>
  <c r="K346"/>
  <c r="L346"/>
  <c r="V346"/>
  <c r="W346"/>
  <c r="X346"/>
  <c r="Y346"/>
  <c r="Z346"/>
  <c r="AA346"/>
  <c r="AB346"/>
  <c r="AE346"/>
  <c r="AF346"/>
  <c r="AH346"/>
  <c r="AI346"/>
  <c r="AJ346"/>
  <c r="AK346"/>
  <c r="AL346"/>
  <c r="AM346"/>
  <c r="AN346"/>
  <c r="AO346"/>
  <c r="AP346"/>
  <c r="AR346"/>
  <c r="A347"/>
  <c r="C347"/>
  <c r="D347"/>
  <c r="E347"/>
  <c r="F347"/>
  <c r="G347"/>
  <c r="H347"/>
  <c r="I347"/>
  <c r="J347"/>
  <c r="K347"/>
  <c r="L347"/>
  <c r="V347"/>
  <c r="W347"/>
  <c r="X347"/>
  <c r="Y347"/>
  <c r="Z347"/>
  <c r="AA347"/>
  <c r="AB347"/>
  <c r="AE347"/>
  <c r="AF347"/>
  <c r="AH347"/>
  <c r="AI347"/>
  <c r="AJ347"/>
  <c r="AK347"/>
  <c r="AL347"/>
  <c r="AM347"/>
  <c r="AN347"/>
  <c r="AO347"/>
  <c r="AP347"/>
  <c r="AR347"/>
  <c r="A348"/>
  <c r="C348"/>
  <c r="D348"/>
  <c r="E348"/>
  <c r="F348"/>
  <c r="G348"/>
  <c r="H348"/>
  <c r="I348"/>
  <c r="J348"/>
  <c r="K348"/>
  <c r="L348"/>
  <c r="V348"/>
  <c r="W348"/>
  <c r="X348"/>
  <c r="Y348"/>
  <c r="Z348"/>
  <c r="AA348"/>
  <c r="AB348"/>
  <c r="AE348"/>
  <c r="AF348"/>
  <c r="AH348"/>
  <c r="AI348"/>
  <c r="AJ348"/>
  <c r="AK348"/>
  <c r="AL348"/>
  <c r="AM348"/>
  <c r="AN348"/>
  <c r="AO348"/>
  <c r="AP348"/>
  <c r="AR348"/>
  <c r="A349"/>
  <c r="C349" s="1"/>
  <c r="D349"/>
  <c r="E349"/>
  <c r="F349"/>
  <c r="G349"/>
  <c r="H349"/>
  <c r="I349"/>
  <c r="J349"/>
  <c r="K349"/>
  <c r="L349"/>
  <c r="V349"/>
  <c r="W349"/>
  <c r="X349"/>
  <c r="Y349"/>
  <c r="Z349"/>
  <c r="AA349"/>
  <c r="AB349"/>
  <c r="AE349"/>
  <c r="AF349"/>
  <c r="AH349"/>
  <c r="AI349"/>
  <c r="AJ349"/>
  <c r="AK349"/>
  <c r="AL349"/>
  <c r="AM349"/>
  <c r="AN349"/>
  <c r="AO349"/>
  <c r="AP349"/>
  <c r="AR349"/>
  <c r="A350"/>
  <c r="D350" s="1"/>
  <c r="C350"/>
  <c r="E350"/>
  <c r="F350"/>
  <c r="G350"/>
  <c r="H350"/>
  <c r="I350"/>
  <c r="J350"/>
  <c r="K350"/>
  <c r="L350"/>
  <c r="V350"/>
  <c r="W350"/>
  <c r="X350"/>
  <c r="Y350"/>
  <c r="Z350"/>
  <c r="AA350"/>
  <c r="AB350"/>
  <c r="AE350"/>
  <c r="AF350"/>
  <c r="AH350"/>
  <c r="AI350"/>
  <c r="AJ350"/>
  <c r="AK350"/>
  <c r="AL350"/>
  <c r="AM350"/>
  <c r="AN350"/>
  <c r="AO350"/>
  <c r="AP350"/>
  <c r="AR350"/>
  <c r="A351"/>
  <c r="C351"/>
  <c r="D351"/>
  <c r="E351"/>
  <c r="F351"/>
  <c r="G351"/>
  <c r="H351"/>
  <c r="I351"/>
  <c r="J351"/>
  <c r="K351"/>
  <c r="L351"/>
  <c r="V351"/>
  <c r="W351"/>
  <c r="X351"/>
  <c r="Y351"/>
  <c r="Z351"/>
  <c r="AA351"/>
  <c r="AB351"/>
  <c r="AE351"/>
  <c r="AF351"/>
  <c r="AH351"/>
  <c r="AI351"/>
  <c r="AJ351"/>
  <c r="AK351"/>
  <c r="AL351"/>
  <c r="AM351"/>
  <c r="AN351"/>
  <c r="AO351"/>
  <c r="AP351"/>
  <c r="AR351"/>
  <c r="A352"/>
  <c r="C352"/>
  <c r="D352"/>
  <c r="E352"/>
  <c r="F352"/>
  <c r="G352"/>
  <c r="H352"/>
  <c r="I352"/>
  <c r="J352"/>
  <c r="K352"/>
  <c r="L352"/>
  <c r="V352"/>
  <c r="W352"/>
  <c r="X352"/>
  <c r="Y352"/>
  <c r="Z352"/>
  <c r="AA352"/>
  <c r="AB352"/>
  <c r="AE352"/>
  <c r="AF352"/>
  <c r="AH352"/>
  <c r="AI352"/>
  <c r="AJ352"/>
  <c r="AK352"/>
  <c r="AL352"/>
  <c r="AM352"/>
  <c r="AN352"/>
  <c r="AO352"/>
  <c r="AP352"/>
  <c r="AR352"/>
  <c r="A353"/>
  <c r="C353" s="1"/>
  <c r="E353"/>
  <c r="F353"/>
  <c r="G353"/>
  <c r="H353"/>
  <c r="I353"/>
  <c r="J353"/>
  <c r="K353"/>
  <c r="L353"/>
  <c r="V353"/>
  <c r="W353"/>
  <c r="X353"/>
  <c r="Y353"/>
  <c r="Z353"/>
  <c r="AA353"/>
  <c r="AB353"/>
  <c r="AE353"/>
  <c r="AF353"/>
  <c r="AH353"/>
  <c r="AI353"/>
  <c r="AJ353"/>
  <c r="AK353"/>
  <c r="AL353"/>
  <c r="AM353"/>
  <c r="AN353"/>
  <c r="AO353"/>
  <c r="AP353"/>
  <c r="AR353"/>
  <c r="A354"/>
  <c r="C354"/>
  <c r="D354"/>
  <c r="E354"/>
  <c r="F354"/>
  <c r="G354"/>
  <c r="H354"/>
  <c r="I354"/>
  <c r="J354"/>
  <c r="K354"/>
  <c r="L354"/>
  <c r="V354"/>
  <c r="W354"/>
  <c r="X354"/>
  <c r="Y354"/>
  <c r="Z354"/>
  <c r="AA354"/>
  <c r="AB354"/>
  <c r="AE354"/>
  <c r="AF354"/>
  <c r="AH354"/>
  <c r="AI354"/>
  <c r="AJ354"/>
  <c r="AK354"/>
  <c r="AL354"/>
  <c r="AM354"/>
  <c r="AN354"/>
  <c r="AO354"/>
  <c r="AP354"/>
  <c r="AR354"/>
  <c r="A355"/>
  <c r="C355"/>
  <c r="D355"/>
  <c r="E355"/>
  <c r="F355"/>
  <c r="G355"/>
  <c r="H355"/>
  <c r="I355"/>
  <c r="J355"/>
  <c r="K355"/>
  <c r="L355"/>
  <c r="V355"/>
  <c r="W355"/>
  <c r="X355"/>
  <c r="Y355"/>
  <c r="Z355"/>
  <c r="AA355"/>
  <c r="AB355"/>
  <c r="AE355"/>
  <c r="AF355"/>
  <c r="AH355"/>
  <c r="AI355"/>
  <c r="AJ355"/>
  <c r="AK355"/>
  <c r="AL355"/>
  <c r="AM355"/>
  <c r="AN355"/>
  <c r="AO355"/>
  <c r="AP355"/>
  <c r="AR355"/>
  <c r="A356"/>
  <c r="C356" s="1"/>
  <c r="E356"/>
  <c r="F356"/>
  <c r="G356"/>
  <c r="H356"/>
  <c r="I356"/>
  <c r="J356"/>
  <c r="K356"/>
  <c r="L356"/>
  <c r="V356"/>
  <c r="W356"/>
  <c r="X356"/>
  <c r="Y356"/>
  <c r="Z356"/>
  <c r="AA356"/>
  <c r="AB356"/>
  <c r="AE356"/>
  <c r="AF356"/>
  <c r="AH356"/>
  <c r="AI356"/>
  <c r="AJ356"/>
  <c r="AK356"/>
  <c r="AL356"/>
  <c r="AM356"/>
  <c r="AN356"/>
  <c r="AO356"/>
  <c r="AP356"/>
  <c r="AR356"/>
  <c r="A357"/>
  <c r="D357" s="1"/>
  <c r="C357"/>
  <c r="E357"/>
  <c r="F357"/>
  <c r="G357"/>
  <c r="H357"/>
  <c r="I357"/>
  <c r="J357"/>
  <c r="K357"/>
  <c r="L357"/>
  <c r="V357"/>
  <c r="W357"/>
  <c r="X357"/>
  <c r="Y357"/>
  <c r="Z357"/>
  <c r="AA357"/>
  <c r="AB357"/>
  <c r="AE357"/>
  <c r="AF357"/>
  <c r="AH357"/>
  <c r="AI357"/>
  <c r="AJ357"/>
  <c r="AK357"/>
  <c r="AL357"/>
  <c r="AM357"/>
  <c r="AN357"/>
  <c r="AO357"/>
  <c r="AP357"/>
  <c r="AR357"/>
  <c r="A358"/>
  <c r="C358"/>
  <c r="D358"/>
  <c r="E358"/>
  <c r="F358"/>
  <c r="G358"/>
  <c r="H358"/>
  <c r="I358"/>
  <c r="J358"/>
  <c r="K358"/>
  <c r="L358"/>
  <c r="V358"/>
  <c r="W358"/>
  <c r="X358"/>
  <c r="Y358"/>
  <c r="Z358"/>
  <c r="AA358"/>
  <c r="AB358"/>
  <c r="AE358"/>
  <c r="AF358"/>
  <c r="AH358"/>
  <c r="AI358"/>
  <c r="AJ358"/>
  <c r="AK358"/>
  <c r="AL358"/>
  <c r="AM358"/>
  <c r="AN358"/>
  <c r="AO358"/>
  <c r="AP358"/>
  <c r="AR358"/>
  <c r="A359"/>
  <c r="C359"/>
  <c r="D359"/>
  <c r="E359"/>
  <c r="F359"/>
  <c r="G359"/>
  <c r="H359"/>
  <c r="I359"/>
  <c r="J359"/>
  <c r="K359"/>
  <c r="L359"/>
  <c r="V359"/>
  <c r="W359"/>
  <c r="X359"/>
  <c r="Y359"/>
  <c r="Z359"/>
  <c r="AA359"/>
  <c r="AB359"/>
  <c r="AE359"/>
  <c r="AF359"/>
  <c r="AH359"/>
  <c r="AI359"/>
  <c r="AJ359"/>
  <c r="AK359"/>
  <c r="AL359"/>
  <c r="AM359"/>
  <c r="AN359"/>
  <c r="AO359"/>
  <c r="AP359"/>
  <c r="AR359"/>
  <c r="A360"/>
  <c r="C360" s="1"/>
  <c r="E360"/>
  <c r="F360"/>
  <c r="G360"/>
  <c r="H360"/>
  <c r="I360"/>
  <c r="J360"/>
  <c r="K360"/>
  <c r="L360"/>
  <c r="V360"/>
  <c r="W360"/>
  <c r="X360"/>
  <c r="Y360"/>
  <c r="Z360"/>
  <c r="AA360"/>
  <c r="AB360"/>
  <c r="AE360"/>
  <c r="AF360"/>
  <c r="AH360"/>
  <c r="AI360"/>
  <c r="AJ360"/>
  <c r="AK360"/>
  <c r="AL360"/>
  <c r="AM360"/>
  <c r="AN360"/>
  <c r="AO360"/>
  <c r="AP360"/>
  <c r="AR360"/>
  <c r="A361"/>
  <c r="D361" s="1"/>
  <c r="C361"/>
  <c r="E361"/>
  <c r="F361"/>
  <c r="G361"/>
  <c r="H361"/>
  <c r="I361"/>
  <c r="J361"/>
  <c r="K361"/>
  <c r="L361"/>
  <c r="V361"/>
  <c r="W361"/>
  <c r="X361"/>
  <c r="Y361"/>
  <c r="Z361"/>
  <c r="AA361"/>
  <c r="AB361"/>
  <c r="AE361"/>
  <c r="AF361"/>
  <c r="AH361"/>
  <c r="AI361"/>
  <c r="AJ361"/>
  <c r="AK361"/>
  <c r="AL361"/>
  <c r="AM361"/>
  <c r="AN361"/>
  <c r="AO361"/>
  <c r="AP361"/>
  <c r="AR361"/>
  <c r="A362"/>
  <c r="C362"/>
  <c r="D362"/>
  <c r="E362"/>
  <c r="F362"/>
  <c r="G362"/>
  <c r="H362"/>
  <c r="I362"/>
  <c r="J362"/>
  <c r="K362"/>
  <c r="L362"/>
  <c r="V362"/>
  <c r="W362"/>
  <c r="X362"/>
  <c r="Y362"/>
  <c r="Z362"/>
  <c r="AA362"/>
  <c r="AB362"/>
  <c r="AE362"/>
  <c r="AF362"/>
  <c r="AH362"/>
  <c r="AI362"/>
  <c r="AJ362"/>
  <c r="AK362"/>
  <c r="AL362"/>
  <c r="AM362"/>
  <c r="AN362"/>
  <c r="AO362"/>
  <c r="AP362"/>
  <c r="AR362"/>
  <c r="A363"/>
  <c r="C363"/>
  <c r="D363"/>
  <c r="E363"/>
  <c r="F363"/>
  <c r="G363"/>
  <c r="H363"/>
  <c r="I363"/>
  <c r="J363"/>
  <c r="K363"/>
  <c r="L363"/>
  <c r="V363"/>
  <c r="W363"/>
  <c r="X363"/>
  <c r="Y363"/>
  <c r="Z363"/>
  <c r="AA363"/>
  <c r="AB363"/>
  <c r="AE363"/>
  <c r="AF363"/>
  <c r="AH363"/>
  <c r="AI363"/>
  <c r="AJ363"/>
  <c r="AK363"/>
  <c r="AL363"/>
  <c r="AM363"/>
  <c r="AN363"/>
  <c r="AO363"/>
  <c r="AP363"/>
  <c r="AR363"/>
  <c r="A364"/>
  <c r="C364" s="1"/>
  <c r="E364"/>
  <c r="F364"/>
  <c r="G364"/>
  <c r="H364"/>
  <c r="I364"/>
  <c r="J364"/>
  <c r="K364"/>
  <c r="L364"/>
  <c r="V364"/>
  <c r="W364"/>
  <c r="X364"/>
  <c r="Y364"/>
  <c r="Z364"/>
  <c r="AA364"/>
  <c r="AB364"/>
  <c r="AE364"/>
  <c r="AF364"/>
  <c r="AH364"/>
  <c r="AI364"/>
  <c r="AJ364"/>
  <c r="AK364"/>
  <c r="AL364"/>
  <c r="AM364"/>
  <c r="AN364"/>
  <c r="AO364"/>
  <c r="AP364"/>
  <c r="AR364"/>
  <c r="A365"/>
  <c r="D365" s="1"/>
  <c r="C365"/>
  <c r="E365"/>
  <c r="F365"/>
  <c r="G365"/>
  <c r="H365"/>
  <c r="I365"/>
  <c r="J365"/>
  <c r="K365"/>
  <c r="L365"/>
  <c r="V365"/>
  <c r="W365"/>
  <c r="X365"/>
  <c r="Y365"/>
  <c r="Z365"/>
  <c r="AA365"/>
  <c r="AB365"/>
  <c r="AE365"/>
  <c r="AF365"/>
  <c r="AH365"/>
  <c r="AI365"/>
  <c r="AJ365"/>
  <c r="AK365"/>
  <c r="AL365"/>
  <c r="AM365"/>
  <c r="AN365"/>
  <c r="AO365"/>
  <c r="AP365"/>
  <c r="AR365"/>
  <c r="A366"/>
  <c r="C366"/>
  <c r="D366"/>
  <c r="E366"/>
  <c r="F366"/>
  <c r="G366"/>
  <c r="H366"/>
  <c r="I366"/>
  <c r="J366"/>
  <c r="K366"/>
  <c r="L366"/>
  <c r="V366"/>
  <c r="W366"/>
  <c r="X366"/>
  <c r="Y366"/>
  <c r="Z366"/>
  <c r="AA366"/>
  <c r="AB366"/>
  <c r="AE366"/>
  <c r="AF366"/>
  <c r="AH366"/>
  <c r="AI366"/>
  <c r="AJ366"/>
  <c r="AK366"/>
  <c r="AL366"/>
  <c r="AM366"/>
  <c r="AN366"/>
  <c r="AO366"/>
  <c r="AP366"/>
  <c r="AR366"/>
  <c r="A367"/>
  <c r="C367"/>
  <c r="D367"/>
  <c r="E367"/>
  <c r="F367"/>
  <c r="G367"/>
  <c r="H367"/>
  <c r="I367"/>
  <c r="J367"/>
  <c r="K367"/>
  <c r="L367"/>
  <c r="V367"/>
  <c r="W367"/>
  <c r="X367"/>
  <c r="Y367"/>
  <c r="Z367"/>
  <c r="AA367"/>
  <c r="AB367"/>
  <c r="AE367"/>
  <c r="AF367"/>
  <c r="AH367"/>
  <c r="AI367"/>
  <c r="AJ367"/>
  <c r="AK367"/>
  <c r="AL367"/>
  <c r="AM367"/>
  <c r="AN367"/>
  <c r="AO367"/>
  <c r="AP367"/>
  <c r="AR367"/>
  <c r="A368"/>
  <c r="C368" s="1"/>
  <c r="E368"/>
  <c r="F368"/>
  <c r="G368"/>
  <c r="H368"/>
  <c r="I368"/>
  <c r="J368"/>
  <c r="K368"/>
  <c r="L368"/>
  <c r="V368"/>
  <c r="W368"/>
  <c r="X368"/>
  <c r="Y368"/>
  <c r="Z368"/>
  <c r="AA368"/>
  <c r="AB368"/>
  <c r="AE368"/>
  <c r="AF368"/>
  <c r="AH368"/>
  <c r="AI368"/>
  <c r="AJ368"/>
  <c r="AK368"/>
  <c r="AL368"/>
  <c r="AM368"/>
  <c r="AN368"/>
  <c r="AO368"/>
  <c r="AP368"/>
  <c r="AR368"/>
  <c r="A369"/>
  <c r="D369" s="1"/>
  <c r="C369"/>
  <c r="E369"/>
  <c r="F369"/>
  <c r="G369"/>
  <c r="H369"/>
  <c r="I369"/>
  <c r="J369"/>
  <c r="K369"/>
  <c r="L369"/>
  <c r="V369"/>
  <c r="W369"/>
  <c r="X369"/>
  <c r="Y369"/>
  <c r="Z369"/>
  <c r="AA369"/>
  <c r="AB369"/>
  <c r="AE369"/>
  <c r="AF369"/>
  <c r="AH369"/>
  <c r="AI369"/>
  <c r="AJ369"/>
  <c r="AK369"/>
  <c r="AL369"/>
  <c r="AM369"/>
  <c r="AN369"/>
  <c r="AO369"/>
  <c r="AP369"/>
  <c r="AR369"/>
  <c r="A370"/>
  <c r="C370"/>
  <c r="D370"/>
  <c r="E370"/>
  <c r="F370"/>
  <c r="G370"/>
  <c r="H370"/>
  <c r="I370"/>
  <c r="J370"/>
  <c r="K370"/>
  <c r="L370"/>
  <c r="V370"/>
  <c r="W370"/>
  <c r="X370"/>
  <c r="Y370"/>
  <c r="Z370"/>
  <c r="AA370"/>
  <c r="AB370"/>
  <c r="AE370"/>
  <c r="AF370"/>
  <c r="AH370"/>
  <c r="AI370"/>
  <c r="AJ370"/>
  <c r="AK370"/>
  <c r="AL370"/>
  <c r="AM370"/>
  <c r="AN370"/>
  <c r="AO370"/>
  <c r="AP370"/>
  <c r="AR370"/>
  <c r="A371"/>
  <c r="C371"/>
  <c r="D371"/>
  <c r="E371"/>
  <c r="F371"/>
  <c r="G371"/>
  <c r="H371"/>
  <c r="I371"/>
  <c r="J371"/>
  <c r="K371"/>
  <c r="L371"/>
  <c r="V371"/>
  <c r="W371"/>
  <c r="X371"/>
  <c r="Y371"/>
  <c r="Z371"/>
  <c r="AA371"/>
  <c r="AB371"/>
  <c r="AE371"/>
  <c r="AF371"/>
  <c r="AH371"/>
  <c r="AI371"/>
  <c r="AJ371"/>
  <c r="AK371"/>
  <c r="AL371"/>
  <c r="AM371"/>
  <c r="AN371"/>
  <c r="AO371"/>
  <c r="AP371"/>
  <c r="AR371"/>
  <c r="A372"/>
  <c r="C372" s="1"/>
  <c r="E372"/>
  <c r="F372"/>
  <c r="G372"/>
  <c r="H372"/>
  <c r="I372"/>
  <c r="J372"/>
  <c r="K372"/>
  <c r="L372"/>
  <c r="V372"/>
  <c r="W372"/>
  <c r="X372"/>
  <c r="Y372"/>
  <c r="Z372"/>
  <c r="AA372"/>
  <c r="AB372"/>
  <c r="AE372"/>
  <c r="AF372"/>
  <c r="AH372"/>
  <c r="AI372"/>
  <c r="AJ372"/>
  <c r="AK372"/>
  <c r="AL372"/>
  <c r="AM372"/>
  <c r="AN372"/>
  <c r="AO372"/>
  <c r="AP372"/>
  <c r="AR372"/>
  <c r="A373"/>
  <c r="D373" s="1"/>
  <c r="C373"/>
  <c r="E373"/>
  <c r="F373"/>
  <c r="G373"/>
  <c r="H373"/>
  <c r="I373"/>
  <c r="J373"/>
  <c r="K373"/>
  <c r="L373"/>
  <c r="V373"/>
  <c r="W373"/>
  <c r="X373"/>
  <c r="Y373"/>
  <c r="Z373"/>
  <c r="AA373"/>
  <c r="AB373"/>
  <c r="AE373"/>
  <c r="AF373"/>
  <c r="AH373"/>
  <c r="AI373"/>
  <c r="AJ373"/>
  <c r="AK373"/>
  <c r="AL373"/>
  <c r="AM373"/>
  <c r="AN373"/>
  <c r="AO373"/>
  <c r="AP373"/>
  <c r="AR373"/>
  <c r="A374"/>
  <c r="C374"/>
  <c r="D374"/>
  <c r="E374"/>
  <c r="F374"/>
  <c r="G374"/>
  <c r="H374"/>
  <c r="I374"/>
  <c r="J374"/>
  <c r="K374"/>
  <c r="L374"/>
  <c r="V374"/>
  <c r="W374"/>
  <c r="X374"/>
  <c r="Y374"/>
  <c r="Z374"/>
  <c r="AA374"/>
  <c r="AB374"/>
  <c r="AE374"/>
  <c r="AF374"/>
  <c r="AH374"/>
  <c r="AI374"/>
  <c r="AJ374"/>
  <c r="AK374"/>
  <c r="AL374"/>
  <c r="AM374"/>
  <c r="AN374"/>
  <c r="AO374"/>
  <c r="AP374"/>
  <c r="AR374"/>
  <c r="A375"/>
  <c r="C375"/>
  <c r="D375"/>
  <c r="E375"/>
  <c r="F375"/>
  <c r="G375"/>
  <c r="H375"/>
  <c r="I375"/>
  <c r="J375"/>
  <c r="K375"/>
  <c r="L375"/>
  <c r="V375"/>
  <c r="W375"/>
  <c r="X375"/>
  <c r="Y375"/>
  <c r="Z375"/>
  <c r="AA375"/>
  <c r="AB375"/>
  <c r="AE375"/>
  <c r="AF375"/>
  <c r="AH375"/>
  <c r="AI375"/>
  <c r="AJ375"/>
  <c r="AK375"/>
  <c r="AL375"/>
  <c r="AM375"/>
  <c r="AN375"/>
  <c r="AO375"/>
  <c r="AP375"/>
  <c r="AR375"/>
  <c r="A376"/>
  <c r="C376" s="1"/>
  <c r="E376"/>
  <c r="F376"/>
  <c r="G376"/>
  <c r="H376"/>
  <c r="I376"/>
  <c r="J376"/>
  <c r="K376"/>
  <c r="L376"/>
  <c r="V376"/>
  <c r="W376"/>
  <c r="X376"/>
  <c r="Y376"/>
  <c r="Z376"/>
  <c r="AA376"/>
  <c r="AB376"/>
  <c r="AE376"/>
  <c r="AF376"/>
  <c r="AH376"/>
  <c r="AI376"/>
  <c r="AJ376"/>
  <c r="AK376"/>
  <c r="AL376"/>
  <c r="AM376"/>
  <c r="AN376"/>
  <c r="AO376"/>
  <c r="AP376"/>
  <c r="AR376"/>
  <c r="A377"/>
  <c r="D377" s="1"/>
  <c r="C377"/>
  <c r="E377"/>
  <c r="F377"/>
  <c r="G377"/>
  <c r="H377"/>
  <c r="I377"/>
  <c r="J377"/>
  <c r="K377"/>
  <c r="L377"/>
  <c r="V377"/>
  <c r="W377"/>
  <c r="X377"/>
  <c r="Y377"/>
  <c r="Z377"/>
  <c r="AA377"/>
  <c r="AB377"/>
  <c r="AE377"/>
  <c r="AF377"/>
  <c r="AH377"/>
  <c r="AI377"/>
  <c r="AJ377"/>
  <c r="AK377"/>
  <c r="AL377"/>
  <c r="AM377"/>
  <c r="AN377"/>
  <c r="AO377"/>
  <c r="AP377"/>
  <c r="AR377"/>
  <c r="A378"/>
  <c r="C378"/>
  <c r="D378"/>
  <c r="E378"/>
  <c r="F378"/>
  <c r="G378"/>
  <c r="H378"/>
  <c r="I378"/>
  <c r="J378"/>
  <c r="K378"/>
  <c r="L378"/>
  <c r="V378"/>
  <c r="W378"/>
  <c r="X378"/>
  <c r="Y378"/>
  <c r="Z378"/>
  <c r="AA378"/>
  <c r="AB378"/>
  <c r="AE378"/>
  <c r="AF378"/>
  <c r="AH378"/>
  <c r="AI378"/>
  <c r="AJ378"/>
  <c r="AK378"/>
  <c r="AL378"/>
  <c r="AM378"/>
  <c r="AN378"/>
  <c r="AO378"/>
  <c r="AP378"/>
  <c r="AR378"/>
  <c r="A379"/>
  <c r="C379"/>
  <c r="D379"/>
  <c r="E379"/>
  <c r="F379"/>
  <c r="G379"/>
  <c r="H379"/>
  <c r="I379"/>
  <c r="J379"/>
  <c r="K379"/>
  <c r="L379"/>
  <c r="V379"/>
  <c r="W379"/>
  <c r="X379"/>
  <c r="Y379"/>
  <c r="Z379"/>
  <c r="AA379"/>
  <c r="AB379"/>
  <c r="AE379"/>
  <c r="AF379"/>
  <c r="AH379"/>
  <c r="AI379"/>
  <c r="AJ379"/>
  <c r="AK379"/>
  <c r="AL379"/>
  <c r="AM379"/>
  <c r="AN379"/>
  <c r="AO379"/>
  <c r="AP379"/>
  <c r="AR379"/>
  <c r="A380"/>
  <c r="C380" s="1"/>
  <c r="E380"/>
  <c r="F380"/>
  <c r="G380"/>
  <c r="H380"/>
  <c r="I380"/>
  <c r="J380"/>
  <c r="K380"/>
  <c r="L380"/>
  <c r="V380"/>
  <c r="W380"/>
  <c r="X380"/>
  <c r="Y380"/>
  <c r="Z380"/>
  <c r="AA380"/>
  <c r="AB380"/>
  <c r="AE380"/>
  <c r="AF380"/>
  <c r="AH380"/>
  <c r="AI380"/>
  <c r="AJ380"/>
  <c r="AK380"/>
  <c r="AL380"/>
  <c r="AM380"/>
  <c r="AN380"/>
  <c r="AO380"/>
  <c r="AP380"/>
  <c r="AR380"/>
  <c r="A381"/>
  <c r="D381" s="1"/>
  <c r="C381"/>
  <c r="E381"/>
  <c r="F381"/>
  <c r="G381"/>
  <c r="H381"/>
  <c r="I381"/>
  <c r="J381"/>
  <c r="K381"/>
  <c r="L381"/>
  <c r="V381"/>
  <c r="W381"/>
  <c r="X381"/>
  <c r="Y381"/>
  <c r="Z381"/>
  <c r="AA381"/>
  <c r="AB381"/>
  <c r="AE381"/>
  <c r="AF381"/>
  <c r="AH381"/>
  <c r="AI381"/>
  <c r="AJ381"/>
  <c r="AK381"/>
  <c r="AL381"/>
  <c r="AM381"/>
  <c r="AN381"/>
  <c r="AO381"/>
  <c r="AP381"/>
  <c r="AR381"/>
  <c r="A382"/>
  <c r="C382"/>
  <c r="D382"/>
  <c r="E382"/>
  <c r="F382"/>
  <c r="G382"/>
  <c r="H382"/>
  <c r="I382"/>
  <c r="J382"/>
  <c r="K382"/>
  <c r="L382"/>
  <c r="V382"/>
  <c r="W382"/>
  <c r="X382"/>
  <c r="Y382"/>
  <c r="Z382"/>
  <c r="AA382"/>
  <c r="AB382"/>
  <c r="AE382"/>
  <c r="AF382"/>
  <c r="AH382"/>
  <c r="AI382"/>
  <c r="AJ382"/>
  <c r="AK382"/>
  <c r="AL382"/>
  <c r="AM382"/>
  <c r="AN382"/>
  <c r="AO382"/>
  <c r="AP382"/>
  <c r="AR382"/>
  <c r="A383"/>
  <c r="C383"/>
  <c r="D383"/>
  <c r="E383"/>
  <c r="F383"/>
  <c r="G383"/>
  <c r="H383"/>
  <c r="I383"/>
  <c r="J383"/>
  <c r="K383"/>
  <c r="L383"/>
  <c r="V383"/>
  <c r="W383"/>
  <c r="X383"/>
  <c r="Y383"/>
  <c r="Z383"/>
  <c r="AA383"/>
  <c r="AB383"/>
  <c r="AE383"/>
  <c r="AF383"/>
  <c r="AH383"/>
  <c r="AI383"/>
  <c r="AJ383"/>
  <c r="AK383"/>
  <c r="AL383"/>
  <c r="AM383"/>
  <c r="AN383"/>
  <c r="AO383"/>
  <c r="AP383"/>
  <c r="AR383"/>
  <c r="BK287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Q152"/>
  <c r="BQ90"/>
  <c r="BQ91"/>
  <c r="BQ89"/>
  <c r="BQ87"/>
  <c r="BQ88" s="1"/>
  <c r="BI348"/>
  <c r="BI349"/>
  <c r="BI350"/>
  <c r="BI347"/>
  <c r="BK242"/>
  <c r="BK243" s="1"/>
  <c r="CA241"/>
  <c r="BY241"/>
  <c r="BK180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L180"/>
  <c r="BL18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K154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Q130"/>
  <c r="BQ131" s="1"/>
  <c r="BK58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CC26"/>
  <c r="CE11"/>
  <c r="CE15"/>
  <c r="CE19"/>
  <c r="CE23"/>
  <c r="CE4"/>
  <c r="J4" s="1"/>
  <c r="K3"/>
  <c r="K5"/>
  <c r="J2"/>
  <c r="K2"/>
  <c r="I2"/>
  <c r="CF4"/>
  <c r="CF5" s="1"/>
  <c r="CF6" s="1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6" s="1"/>
  <c r="CF27" s="1"/>
  <c r="CF31" s="1"/>
  <c r="CF33" s="1"/>
  <c r="CF35" s="1"/>
  <c r="CF37" s="1"/>
  <c r="CF39" s="1"/>
  <c r="CF41" s="1"/>
  <c r="CF42" s="1"/>
  <c r="CF43" s="1"/>
  <c r="CF44" s="1"/>
  <c r="CF45" s="1"/>
  <c r="CF46" s="1"/>
  <c r="CF47" s="1"/>
  <c r="CF48" s="1"/>
  <c r="CF49" s="1"/>
  <c r="CF50" s="1"/>
  <c r="CF51" s="1"/>
  <c r="CF52" s="1"/>
  <c r="CF53" s="1"/>
  <c r="CF54" s="1"/>
  <c r="CF55" s="1"/>
  <c r="CF56" s="1"/>
  <c r="CF57" s="1"/>
  <c r="CF58" s="1"/>
  <c r="CF59" s="1"/>
  <c r="CF60" s="1"/>
  <c r="CF61" s="1"/>
  <c r="CF62" s="1"/>
  <c r="CF63" s="1"/>
  <c r="CF64" s="1"/>
  <c r="CF65" s="1"/>
  <c r="CF66" s="1"/>
  <c r="CF67" s="1"/>
  <c r="CF68" s="1"/>
  <c r="CF69" s="1"/>
  <c r="CF70" s="1"/>
  <c r="CF71" s="1"/>
  <c r="CF72" s="1"/>
  <c r="CF73" s="1"/>
  <c r="CF74" s="1"/>
  <c r="CF75" s="1"/>
  <c r="CF76" s="1"/>
  <c r="CF77" s="1"/>
  <c r="CF78" s="1"/>
  <c r="CF79" s="1"/>
  <c r="CF80" s="1"/>
  <c r="CF81" s="1"/>
  <c r="CF82" s="1"/>
  <c r="CF83" s="1"/>
  <c r="CF84" s="1"/>
  <c r="CF85" s="1"/>
  <c r="CF86" s="1"/>
  <c r="CF87" s="1"/>
  <c r="CF88" s="1"/>
  <c r="CF89" s="1"/>
  <c r="CF90" s="1"/>
  <c r="CF91" s="1"/>
  <c r="CF92" s="1"/>
  <c r="CF93" s="1"/>
  <c r="CF94" s="1"/>
  <c r="CF95" s="1"/>
  <c r="CF96" s="1"/>
  <c r="CF97" s="1"/>
  <c r="CF98" s="1"/>
  <c r="CF99" s="1"/>
  <c r="CF100" s="1"/>
  <c r="CF101" s="1"/>
  <c r="CF102" s="1"/>
  <c r="CF103" s="1"/>
  <c r="CF104" s="1"/>
  <c r="CF105" s="1"/>
  <c r="CF106" s="1"/>
  <c r="CF107" s="1"/>
  <c r="CF108" s="1"/>
  <c r="CF109" s="1"/>
  <c r="CF110" s="1"/>
  <c r="CF111" s="1"/>
  <c r="CF112" s="1"/>
  <c r="CF113" s="1"/>
  <c r="CF114" s="1"/>
  <c r="CF115" s="1"/>
  <c r="CF116" s="1"/>
  <c r="CF117" s="1"/>
  <c r="CF118" s="1"/>
  <c r="CF119" s="1"/>
  <c r="CF120" s="1"/>
  <c r="CF121" s="1"/>
  <c r="CF122" s="1"/>
  <c r="CF123" s="1"/>
  <c r="CF124" s="1"/>
  <c r="CF125" s="1"/>
  <c r="CF126" s="1"/>
  <c r="CF127" s="1"/>
  <c r="CF128" s="1"/>
  <c r="CF129" s="1"/>
  <c r="CF130" s="1"/>
  <c r="CF131" s="1"/>
  <c r="CF132" s="1"/>
  <c r="CF133" s="1"/>
  <c r="CF134" s="1"/>
  <c r="CF135" s="1"/>
  <c r="CF136" s="1"/>
  <c r="CF137" s="1"/>
  <c r="CF138" s="1"/>
  <c r="CF139" s="1"/>
  <c r="CF140" s="1"/>
  <c r="CF141" s="1"/>
  <c r="CF142" s="1"/>
  <c r="CF143" s="1"/>
  <c r="CF144" s="1"/>
  <c r="CF145" s="1"/>
  <c r="CF146" s="1"/>
  <c r="CF147" s="1"/>
  <c r="CF148" s="1"/>
  <c r="CF149" s="1"/>
  <c r="CF150" s="1"/>
  <c r="CF151" s="1"/>
  <c r="CF152" s="1"/>
  <c r="CF153" s="1"/>
  <c r="CF154" s="1"/>
  <c r="CF155" s="1"/>
  <c r="CF156" s="1"/>
  <c r="CF157" s="1"/>
  <c r="CF158" s="1"/>
  <c r="CF159" s="1"/>
  <c r="CF160" s="1"/>
  <c r="CF161" s="1"/>
  <c r="CF162" s="1"/>
  <c r="CF163" s="1"/>
  <c r="CF164" s="1"/>
  <c r="CF165" s="1"/>
  <c r="CF166" s="1"/>
  <c r="CF167" s="1"/>
  <c r="CF168" s="1"/>
  <c r="CF169" s="1"/>
  <c r="CF170" s="1"/>
  <c r="CF171" s="1"/>
  <c r="CF172" s="1"/>
  <c r="CF173" s="1"/>
  <c r="CF174" s="1"/>
  <c r="CF175" s="1"/>
  <c r="CF176" s="1"/>
  <c r="CF177" s="1"/>
  <c r="CF178" s="1"/>
  <c r="CF179" s="1"/>
  <c r="CF180" s="1"/>
  <c r="CF181" s="1"/>
  <c r="CF182" s="1"/>
  <c r="CF183" s="1"/>
  <c r="CF184" s="1"/>
  <c r="CF185" s="1"/>
  <c r="CF186" s="1"/>
  <c r="CF187" s="1"/>
  <c r="CF188" s="1"/>
  <c r="CF189" s="1"/>
  <c r="CF190" s="1"/>
  <c r="CF191" s="1"/>
  <c r="CF192" s="1"/>
  <c r="CF193" s="1"/>
  <c r="CF194" s="1"/>
  <c r="CF195" s="1"/>
  <c r="CF196" s="1"/>
  <c r="CF197" s="1"/>
  <c r="CF198" s="1"/>
  <c r="CF199" s="1"/>
  <c r="CF200" s="1"/>
  <c r="CF201" s="1"/>
  <c r="CF202" s="1"/>
  <c r="CF203" s="1"/>
  <c r="CF204" s="1"/>
  <c r="CF205" s="1"/>
  <c r="CF206" s="1"/>
  <c r="CF207" s="1"/>
  <c r="CF208" s="1"/>
  <c r="CF209" s="1"/>
  <c r="CF210" s="1"/>
  <c r="CF211" s="1"/>
  <c r="CF212" s="1"/>
  <c r="CF213" s="1"/>
  <c r="CF214" s="1"/>
  <c r="CF215" s="1"/>
  <c r="CF216" s="1"/>
  <c r="CF217" s="1"/>
  <c r="CF218" s="1"/>
  <c r="CF219" s="1"/>
  <c r="CF220" s="1"/>
  <c r="CF221" s="1"/>
  <c r="CF222" s="1"/>
  <c r="CF223" s="1"/>
  <c r="CF224" s="1"/>
  <c r="CF225" s="1"/>
  <c r="CF226" s="1"/>
  <c r="CF227" s="1"/>
  <c r="CF228" s="1"/>
  <c r="CF229" s="1"/>
  <c r="CF230" s="1"/>
  <c r="CF231" s="1"/>
  <c r="CF232" s="1"/>
  <c r="CF233" s="1"/>
  <c r="CF234" s="1"/>
  <c r="CF235" s="1"/>
  <c r="CF236" s="1"/>
  <c r="CF237" s="1"/>
  <c r="CF238" s="1"/>
  <c r="CF239" s="1"/>
  <c r="CF240" s="1"/>
  <c r="CF241" s="1"/>
  <c r="CF242" s="1"/>
  <c r="CF243" s="1"/>
  <c r="CF244" s="1"/>
  <c r="CF246" s="1"/>
  <c r="CF247" s="1"/>
  <c r="CF248" s="1"/>
  <c r="CF249" s="1"/>
  <c r="CF250" s="1"/>
  <c r="CF251" s="1"/>
  <c r="CF252" s="1"/>
  <c r="CF253" s="1"/>
  <c r="CF254" s="1"/>
  <c r="CF255" s="1"/>
  <c r="CF256" s="1"/>
  <c r="CF257" s="1"/>
  <c r="CF258" s="1"/>
  <c r="CF260" s="1"/>
  <c r="CF261" s="1"/>
  <c r="CF262" s="1"/>
  <c r="CF263" s="1"/>
  <c r="CF264" s="1"/>
  <c r="CF265" s="1"/>
  <c r="CF266" s="1"/>
  <c r="CF267" s="1"/>
  <c r="CF268" s="1"/>
  <c r="CF269" s="1"/>
  <c r="CF270" s="1"/>
  <c r="CF271" s="1"/>
  <c r="CF272" s="1"/>
  <c r="CF273" s="1"/>
  <c r="CF274" s="1"/>
  <c r="CF275" s="1"/>
  <c r="CF276" s="1"/>
  <c r="CF277" s="1"/>
  <c r="CF278" s="1"/>
  <c r="CF279" s="1"/>
  <c r="CF280" s="1"/>
  <c r="CF281" s="1"/>
  <c r="CF282" s="1"/>
  <c r="CF283" s="1"/>
  <c r="CF284" s="1"/>
  <c r="CF285" s="1"/>
  <c r="CF286" s="1"/>
  <c r="CF287" s="1"/>
  <c r="CF288" s="1"/>
  <c r="CF289" s="1"/>
  <c r="CF290" s="1"/>
  <c r="CF291" s="1"/>
  <c r="CF292" s="1"/>
  <c r="CF293" s="1"/>
  <c r="CF294" s="1"/>
  <c r="CF295" s="1"/>
  <c r="CF296" s="1"/>
  <c r="CF297" s="1"/>
  <c r="CF298" s="1"/>
  <c r="CF299" s="1"/>
  <c r="CF300" s="1"/>
  <c r="CF301" s="1"/>
  <c r="CF302" s="1"/>
  <c r="CF303" s="1"/>
  <c r="CF304" s="1"/>
  <c r="CF305" s="1"/>
  <c r="CF306" s="1"/>
  <c r="CF307" s="1"/>
  <c r="CF308" s="1"/>
  <c r="CF309" s="1"/>
  <c r="CF310" s="1"/>
  <c r="CF311" s="1"/>
  <c r="CF312" s="1"/>
  <c r="CF313" s="1"/>
  <c r="CF314" s="1"/>
  <c r="CF315" s="1"/>
  <c r="CF316" s="1"/>
  <c r="CF317" s="1"/>
  <c r="CF318" s="1"/>
  <c r="CF320" s="1"/>
  <c r="CF321" s="1"/>
  <c r="CF322" s="1"/>
  <c r="CF323" s="1"/>
  <c r="CF324" s="1"/>
  <c r="CF325" s="1"/>
  <c r="CF326" s="1"/>
  <c r="CF327" s="1"/>
  <c r="CF328" s="1"/>
  <c r="CF329" s="1"/>
  <c r="CF330" s="1"/>
  <c r="CF331" s="1"/>
  <c r="CF332" s="1"/>
  <c r="CF333" s="1"/>
  <c r="CF334" s="1"/>
  <c r="CF335" s="1"/>
  <c r="CF336" s="1"/>
  <c r="CF337" s="1"/>
  <c r="CF339" s="1"/>
  <c r="CF340" s="1"/>
  <c r="CF341" s="1"/>
  <c r="CF342" s="1"/>
  <c r="CF343" s="1"/>
  <c r="CF344" s="1"/>
  <c r="CF345" s="1"/>
  <c r="CF346" s="1"/>
  <c r="CF347" s="1"/>
  <c r="CF348" s="1"/>
  <c r="CF349" s="1"/>
  <c r="CF351" s="1"/>
  <c r="CF352" s="1"/>
  <c r="CF353" s="1"/>
  <c r="CF354" s="1"/>
  <c r="CF355" s="1"/>
  <c r="CF356" s="1"/>
  <c r="CF357" s="1"/>
  <c r="CF358" s="1"/>
  <c r="CF359" s="1"/>
  <c r="CF360" s="1"/>
  <c r="CF361" s="1"/>
  <c r="CF362" s="1"/>
  <c r="CF363" s="1"/>
  <c r="CF364" s="1"/>
  <c r="CF365" s="1"/>
  <c r="CF366" s="1"/>
  <c r="CF367" s="1"/>
  <c r="CF368" s="1"/>
  <c r="CF369" s="1"/>
  <c r="CF370" s="1"/>
  <c r="CF372" s="1"/>
  <c r="CF373" s="1"/>
  <c r="CF374" s="1"/>
  <c r="CF375" s="1"/>
  <c r="CF376" s="1"/>
  <c r="CF377" s="1"/>
  <c r="CF378" s="1"/>
  <c r="CF379" s="1"/>
  <c r="CF381" s="1"/>
  <c r="CF382" s="1"/>
  <c r="CF383" s="1"/>
  <c r="CE3"/>
  <c r="J3" s="1"/>
  <c r="CF3"/>
  <c r="CE5" s="1"/>
  <c r="CD3"/>
  <c r="I3" s="1"/>
  <c r="BF6"/>
  <c r="BJ48"/>
  <c r="BK2"/>
  <c r="BF373"/>
  <c r="BM373"/>
  <c r="BN373"/>
  <c r="BO373"/>
  <c r="BP373"/>
  <c r="BF374"/>
  <c r="BM374"/>
  <c r="BN374"/>
  <c r="BO374"/>
  <c r="BP374"/>
  <c r="BF375"/>
  <c r="BM375"/>
  <c r="BN375"/>
  <c r="BO375"/>
  <c r="BP375"/>
  <c r="BF376"/>
  <c r="BM376"/>
  <c r="BN376"/>
  <c r="BO376"/>
  <c r="BP376"/>
  <c r="BF377"/>
  <c r="BM377"/>
  <c r="BN377"/>
  <c r="BO377"/>
  <c r="BP377"/>
  <c r="BF378"/>
  <c r="BM378"/>
  <c r="BN378"/>
  <c r="BO378"/>
  <c r="BP378"/>
  <c r="BF379"/>
  <c r="BM379"/>
  <c r="BN379"/>
  <c r="BO379"/>
  <c r="BP379"/>
  <c r="BF380"/>
  <c r="BM380"/>
  <c r="BN380"/>
  <c r="BO380"/>
  <c r="BP380"/>
  <c r="BF381"/>
  <c r="BM381"/>
  <c r="BN381"/>
  <c r="BO381"/>
  <c r="BP381"/>
  <c r="BF382"/>
  <c r="BM382"/>
  <c r="BN382"/>
  <c r="BO382"/>
  <c r="BP382"/>
  <c r="BF383"/>
  <c r="BM383"/>
  <c r="BN383"/>
  <c r="BO383"/>
  <c r="BP383"/>
  <c r="BF363"/>
  <c r="BI363"/>
  <c r="BM363"/>
  <c r="BN363"/>
  <c r="BO363"/>
  <c r="BP363"/>
  <c r="BF364"/>
  <c r="BM364"/>
  <c r="BN364"/>
  <c r="BO364"/>
  <c r="BP364"/>
  <c r="BF365"/>
  <c r="BM365"/>
  <c r="BN365"/>
  <c r="BO365"/>
  <c r="BP365"/>
  <c r="BF366"/>
  <c r="BM366"/>
  <c r="BN366"/>
  <c r="BO366"/>
  <c r="BP366"/>
  <c r="BF367"/>
  <c r="BM367"/>
  <c r="BN367"/>
  <c r="BO367"/>
  <c r="BP367"/>
  <c r="BF368"/>
  <c r="BM368"/>
  <c r="BN368"/>
  <c r="BO368"/>
  <c r="BP368"/>
  <c r="BF369"/>
  <c r="BM369"/>
  <c r="BN369"/>
  <c r="BO369"/>
  <c r="BP369"/>
  <c r="BF370"/>
  <c r="BM370"/>
  <c r="BN370"/>
  <c r="BO370"/>
  <c r="BP370"/>
  <c r="BF371"/>
  <c r="BM371"/>
  <c r="BN371"/>
  <c r="BO371"/>
  <c r="BP371"/>
  <c r="BF372"/>
  <c r="BM372"/>
  <c r="BN372"/>
  <c r="BO372"/>
  <c r="BP372"/>
  <c r="BI338"/>
  <c r="BI316"/>
  <c r="BI305"/>
  <c r="BI294"/>
  <c r="BI283"/>
  <c r="BF319"/>
  <c r="BM319"/>
  <c r="BN319"/>
  <c r="BO319"/>
  <c r="BP319"/>
  <c r="BF320"/>
  <c r="BM320"/>
  <c r="BN320"/>
  <c r="BO320"/>
  <c r="BP320"/>
  <c r="BF321"/>
  <c r="BM321"/>
  <c r="BN321"/>
  <c r="BO321"/>
  <c r="BP321"/>
  <c r="BF322"/>
  <c r="BM322"/>
  <c r="BN322"/>
  <c r="BO322"/>
  <c r="BP322"/>
  <c r="BF323"/>
  <c r="BM323"/>
  <c r="BN323"/>
  <c r="BO323"/>
  <c r="BP323"/>
  <c r="BF324"/>
  <c r="BM324"/>
  <c r="BN324"/>
  <c r="BO324"/>
  <c r="BP324"/>
  <c r="BF325"/>
  <c r="BM325"/>
  <c r="BN325"/>
  <c r="BO325"/>
  <c r="BP325"/>
  <c r="BF326"/>
  <c r="BM326"/>
  <c r="BN326"/>
  <c r="BO326"/>
  <c r="BP326"/>
  <c r="BF327"/>
  <c r="BM327"/>
  <c r="BN327"/>
  <c r="BO327"/>
  <c r="BP327"/>
  <c r="BF328"/>
  <c r="BM328"/>
  <c r="BN328"/>
  <c r="BO328"/>
  <c r="BP328"/>
  <c r="BF329"/>
  <c r="BM329"/>
  <c r="BN329"/>
  <c r="BO329"/>
  <c r="BP329"/>
  <c r="BF330"/>
  <c r="BM330"/>
  <c r="BN330"/>
  <c r="BO330"/>
  <c r="BP330"/>
  <c r="BF331"/>
  <c r="BM331"/>
  <c r="BN331"/>
  <c r="BO331"/>
  <c r="BP331"/>
  <c r="BF332"/>
  <c r="BM332"/>
  <c r="BN332"/>
  <c r="BO332"/>
  <c r="BP332"/>
  <c r="BF333"/>
  <c r="BM333"/>
  <c r="BN333"/>
  <c r="BO333"/>
  <c r="BP333"/>
  <c r="BF334"/>
  <c r="BM334"/>
  <c r="BN334"/>
  <c r="BO334"/>
  <c r="BP334"/>
  <c r="BF335"/>
  <c r="BM335"/>
  <c r="BN335"/>
  <c r="BO335"/>
  <c r="BP335"/>
  <c r="BF336"/>
  <c r="BM336"/>
  <c r="BN336"/>
  <c r="BO336"/>
  <c r="BP336"/>
  <c r="BF337"/>
  <c r="BM337"/>
  <c r="BN337"/>
  <c r="BO337"/>
  <c r="BP337"/>
  <c r="BF338"/>
  <c r="BM338"/>
  <c r="BN338"/>
  <c r="BO338"/>
  <c r="BP338"/>
  <c r="BF339"/>
  <c r="BM339"/>
  <c r="BN339"/>
  <c r="BO339"/>
  <c r="BP339"/>
  <c r="BF340"/>
  <c r="BM340"/>
  <c r="BN340"/>
  <c r="BO340"/>
  <c r="BP340"/>
  <c r="BF341"/>
  <c r="BM341"/>
  <c r="BN341"/>
  <c r="BO341"/>
  <c r="BP341"/>
  <c r="BF342"/>
  <c r="BM342"/>
  <c r="BN342"/>
  <c r="BO342"/>
  <c r="BP342"/>
  <c r="BF343"/>
  <c r="BM343"/>
  <c r="BN343"/>
  <c r="BO343"/>
  <c r="BP343"/>
  <c r="BF344"/>
  <c r="BM344"/>
  <c r="BN344"/>
  <c r="BO344"/>
  <c r="BP344"/>
  <c r="BF345"/>
  <c r="BM345"/>
  <c r="BN345"/>
  <c r="BO345"/>
  <c r="BP345"/>
  <c r="BF346"/>
  <c r="BM346"/>
  <c r="BN346"/>
  <c r="BO346"/>
  <c r="BP346"/>
  <c r="BF347"/>
  <c r="BM347"/>
  <c r="BN347"/>
  <c r="BO347"/>
  <c r="BP347"/>
  <c r="BF348"/>
  <c r="BM348"/>
  <c r="BN348"/>
  <c r="BO348"/>
  <c r="BP348"/>
  <c r="BF349"/>
  <c r="BM349"/>
  <c r="BN349"/>
  <c r="BO349"/>
  <c r="BP349"/>
  <c r="BF350"/>
  <c r="BM350"/>
  <c r="BN350"/>
  <c r="BO350"/>
  <c r="BP350"/>
  <c r="BF351"/>
  <c r="BM351"/>
  <c r="BN351"/>
  <c r="BO351"/>
  <c r="BP351"/>
  <c r="BF352"/>
  <c r="BM352"/>
  <c r="BN352"/>
  <c r="BO352"/>
  <c r="BP352"/>
  <c r="BF353"/>
  <c r="BM353"/>
  <c r="BN353"/>
  <c r="BO353"/>
  <c r="BP353"/>
  <c r="BF354"/>
  <c r="BM354"/>
  <c r="BN354"/>
  <c r="BO354"/>
  <c r="BP354"/>
  <c r="BF355"/>
  <c r="BM355"/>
  <c r="BN355"/>
  <c r="BO355"/>
  <c r="BP355"/>
  <c r="BF356"/>
  <c r="BM356"/>
  <c r="BN356"/>
  <c r="BO356"/>
  <c r="BP356"/>
  <c r="BF357"/>
  <c r="BM357"/>
  <c r="BN357"/>
  <c r="BO357"/>
  <c r="BP357"/>
  <c r="BF358"/>
  <c r="BM358"/>
  <c r="BN358"/>
  <c r="BO358"/>
  <c r="BP358"/>
  <c r="BF359"/>
  <c r="BM359"/>
  <c r="BN359"/>
  <c r="BO359"/>
  <c r="BP359"/>
  <c r="BF360"/>
  <c r="BM360"/>
  <c r="BN360"/>
  <c r="BO360"/>
  <c r="BP360"/>
  <c r="BF361"/>
  <c r="BM361"/>
  <c r="BN361"/>
  <c r="BO361"/>
  <c r="BP361"/>
  <c r="BF362"/>
  <c r="BM362"/>
  <c r="BN362"/>
  <c r="BO362"/>
  <c r="BP362"/>
  <c r="BF270"/>
  <c r="BM270"/>
  <c r="BN270"/>
  <c r="BO270"/>
  <c r="BP270"/>
  <c r="BF271"/>
  <c r="BM271"/>
  <c r="BN271"/>
  <c r="BO271"/>
  <c r="BP271"/>
  <c r="BF272"/>
  <c r="BM272"/>
  <c r="BN272"/>
  <c r="BO272"/>
  <c r="BP272"/>
  <c r="BF273"/>
  <c r="BM273"/>
  <c r="BN273"/>
  <c r="BO273"/>
  <c r="BP273"/>
  <c r="BF274"/>
  <c r="BM274"/>
  <c r="BN274"/>
  <c r="BO274"/>
  <c r="BP274"/>
  <c r="BF275"/>
  <c r="BM275"/>
  <c r="BN275"/>
  <c r="BO275"/>
  <c r="BP275"/>
  <c r="BF276"/>
  <c r="BM276"/>
  <c r="BN276"/>
  <c r="BO276"/>
  <c r="BP276"/>
  <c r="BF277"/>
  <c r="BM277"/>
  <c r="BN277"/>
  <c r="BO277"/>
  <c r="BP277"/>
  <c r="BF278"/>
  <c r="BM278"/>
  <c r="BN278"/>
  <c r="BO278"/>
  <c r="BP278"/>
  <c r="BF279"/>
  <c r="BM279"/>
  <c r="BN279"/>
  <c r="BO279"/>
  <c r="BP279"/>
  <c r="BF280"/>
  <c r="BM280"/>
  <c r="BN280"/>
  <c r="BO280"/>
  <c r="BP280"/>
  <c r="BF281"/>
  <c r="BM281"/>
  <c r="BN281"/>
  <c r="BO281"/>
  <c r="BP281"/>
  <c r="BF282"/>
  <c r="BM282"/>
  <c r="BN282"/>
  <c r="BO282"/>
  <c r="BP282"/>
  <c r="BF283"/>
  <c r="BM283"/>
  <c r="BN283"/>
  <c r="BO283"/>
  <c r="BP283"/>
  <c r="BF284"/>
  <c r="BM284"/>
  <c r="BN284"/>
  <c r="BO284"/>
  <c r="BP284"/>
  <c r="BF285"/>
  <c r="BM285"/>
  <c r="BN285"/>
  <c r="BO285"/>
  <c r="BP285"/>
  <c r="BF286"/>
  <c r="BM286"/>
  <c r="BN286"/>
  <c r="BO286"/>
  <c r="BP286"/>
  <c r="BF287"/>
  <c r="BM287"/>
  <c r="BN287"/>
  <c r="BO287"/>
  <c r="BP287"/>
  <c r="BF288"/>
  <c r="BM288"/>
  <c r="BN288"/>
  <c r="BO288"/>
  <c r="BP288"/>
  <c r="BF289"/>
  <c r="BM289"/>
  <c r="BN289"/>
  <c r="BO289"/>
  <c r="BP289"/>
  <c r="BF290"/>
  <c r="BM290"/>
  <c r="BN290"/>
  <c r="BO290"/>
  <c r="BP290"/>
  <c r="BF291"/>
  <c r="BM291"/>
  <c r="BN291"/>
  <c r="BO291"/>
  <c r="BP291"/>
  <c r="BF292"/>
  <c r="BM292"/>
  <c r="BN292"/>
  <c r="BO292"/>
  <c r="BP292"/>
  <c r="BF293"/>
  <c r="BM293"/>
  <c r="BN293"/>
  <c r="BO293"/>
  <c r="BP293"/>
  <c r="BF294"/>
  <c r="BM294"/>
  <c r="BN294"/>
  <c r="BO294"/>
  <c r="BP294"/>
  <c r="BF295"/>
  <c r="BM295"/>
  <c r="BN295"/>
  <c r="BO295"/>
  <c r="BP295"/>
  <c r="BF296"/>
  <c r="BM296"/>
  <c r="BN296"/>
  <c r="BO296"/>
  <c r="BP296"/>
  <c r="BF297"/>
  <c r="BM297"/>
  <c r="BN297"/>
  <c r="BO297"/>
  <c r="BP297"/>
  <c r="BF298"/>
  <c r="BM298"/>
  <c r="BN298"/>
  <c r="BO298"/>
  <c r="BP298"/>
  <c r="BF299"/>
  <c r="BM299"/>
  <c r="BN299"/>
  <c r="BO299"/>
  <c r="BP299"/>
  <c r="BF300"/>
  <c r="BM300"/>
  <c r="BN300"/>
  <c r="BO300"/>
  <c r="BP300"/>
  <c r="BF301"/>
  <c r="BM301"/>
  <c r="BN301"/>
  <c r="BO301"/>
  <c r="BP301"/>
  <c r="BF302"/>
  <c r="BM302"/>
  <c r="BN302"/>
  <c r="BO302"/>
  <c r="BP302"/>
  <c r="BF303"/>
  <c r="BM303"/>
  <c r="BN303"/>
  <c r="BO303"/>
  <c r="BP303"/>
  <c r="BF304"/>
  <c r="BM304"/>
  <c r="BN304"/>
  <c r="BO304"/>
  <c r="BP304"/>
  <c r="BF305"/>
  <c r="BM305"/>
  <c r="BN305"/>
  <c r="BO305"/>
  <c r="BP305"/>
  <c r="BF306"/>
  <c r="BM306"/>
  <c r="BN306"/>
  <c r="BO306"/>
  <c r="BP306"/>
  <c r="BF307"/>
  <c r="BM307"/>
  <c r="BN307"/>
  <c r="BO307"/>
  <c r="BP307"/>
  <c r="BF308"/>
  <c r="BM308"/>
  <c r="BN308"/>
  <c r="BO308"/>
  <c r="BP308"/>
  <c r="BF309"/>
  <c r="BM309"/>
  <c r="BN309"/>
  <c r="BO309"/>
  <c r="BP309"/>
  <c r="BF310"/>
  <c r="BM310"/>
  <c r="BN310"/>
  <c r="BO310"/>
  <c r="BP310"/>
  <c r="BF311"/>
  <c r="BM311"/>
  <c r="BN311"/>
  <c r="BO311"/>
  <c r="BP311"/>
  <c r="BF312"/>
  <c r="BM312"/>
  <c r="BN312"/>
  <c r="BO312"/>
  <c r="BP312"/>
  <c r="BF313"/>
  <c r="BM313"/>
  <c r="BN313"/>
  <c r="BO313"/>
  <c r="BP313"/>
  <c r="BF314"/>
  <c r="BM314"/>
  <c r="BN314"/>
  <c r="BO314"/>
  <c r="BP314"/>
  <c r="BF315"/>
  <c r="BM315"/>
  <c r="BN315"/>
  <c r="BO315"/>
  <c r="BP315"/>
  <c r="BF316"/>
  <c r="BM316"/>
  <c r="BN316"/>
  <c r="BO316"/>
  <c r="BP316"/>
  <c r="BF317"/>
  <c r="BM317"/>
  <c r="BN317"/>
  <c r="BO317"/>
  <c r="BP317"/>
  <c r="BF318"/>
  <c r="BM318"/>
  <c r="BN318"/>
  <c r="BO318"/>
  <c r="BP318"/>
  <c r="BV3"/>
  <c r="BX3"/>
  <c r="BX4"/>
  <c r="BX5" s="1"/>
  <c r="BX6" s="1"/>
  <c r="BX7" s="1"/>
  <c r="BF7"/>
  <c r="BN7"/>
  <c r="BO7"/>
  <c r="BP7"/>
  <c r="BQ7"/>
  <c r="BR7"/>
  <c r="BF8"/>
  <c r="BN8"/>
  <c r="BO8"/>
  <c r="BP8"/>
  <c r="BQ8"/>
  <c r="BR8"/>
  <c r="BF9"/>
  <c r="BN9"/>
  <c r="BO9"/>
  <c r="BP9"/>
  <c r="BQ9"/>
  <c r="BR9"/>
  <c r="BF10"/>
  <c r="BN10"/>
  <c r="BO10"/>
  <c r="BP10"/>
  <c r="BQ10"/>
  <c r="BR10"/>
  <c r="BF11"/>
  <c r="BN11"/>
  <c r="BO11"/>
  <c r="BP11"/>
  <c r="BQ11"/>
  <c r="BR11"/>
  <c r="BF12"/>
  <c r="BN12"/>
  <c r="BO12"/>
  <c r="BP12"/>
  <c r="BQ12"/>
  <c r="BR12"/>
  <c r="BF13"/>
  <c r="BN13"/>
  <c r="BN14" s="1"/>
  <c r="BO13"/>
  <c r="BP13"/>
  <c r="BQ13"/>
  <c r="BR13"/>
  <c r="BR14" s="1"/>
  <c r="BF14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O14"/>
  <c r="BP14"/>
  <c r="BQ14"/>
  <c r="BN15"/>
  <c r="BO15"/>
  <c r="BP15"/>
  <c r="BQ15"/>
  <c r="BR15"/>
  <c r="BN16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O16"/>
  <c r="BP16"/>
  <c r="BQ16"/>
  <c r="BR16"/>
  <c r="BR17" s="1"/>
  <c r="BR18" s="1"/>
  <c r="BR19" s="1"/>
  <c r="BR20" s="1"/>
  <c r="BR21" s="1"/>
  <c r="BR22" s="1"/>
  <c r="BR23" s="1"/>
  <c r="BR24" s="1"/>
  <c r="BR25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O29"/>
  <c r="BP29"/>
  <c r="BQ29"/>
  <c r="BO30"/>
  <c r="BP30"/>
  <c r="BQ30"/>
  <c r="BO31"/>
  <c r="BP31"/>
  <c r="BO32"/>
  <c r="BP32"/>
  <c r="BQ32"/>
  <c r="BO33"/>
  <c r="BP33"/>
  <c r="BQ33"/>
  <c r="BQ34" s="1"/>
  <c r="BQ36" s="1"/>
  <c r="BQ37" s="1"/>
  <c r="BQ38" s="1"/>
  <c r="BQ39" s="1"/>
  <c r="BQ40" s="1"/>
  <c r="BQ41" s="1"/>
  <c r="BQ42" s="1"/>
  <c r="BQ43" s="1"/>
  <c r="BQ44" s="1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O34"/>
  <c r="BP34"/>
  <c r="BO35"/>
  <c r="BP35"/>
  <c r="BO36"/>
  <c r="BP36"/>
  <c r="BO37"/>
  <c r="BP37"/>
  <c r="BO38"/>
  <c r="BP38"/>
  <c r="BO39"/>
  <c r="BP39"/>
  <c r="BO40"/>
  <c r="BP40"/>
  <c r="BO41"/>
  <c r="BP41"/>
  <c r="BO42"/>
  <c r="BP42"/>
  <c r="BO43"/>
  <c r="BP43"/>
  <c r="BO44"/>
  <c r="BP44"/>
  <c r="BO45"/>
  <c r="BP45"/>
  <c r="BO46"/>
  <c r="BP46"/>
  <c r="BO47"/>
  <c r="BP47"/>
  <c r="BO48"/>
  <c r="BP48"/>
  <c r="BO49"/>
  <c r="BP49"/>
  <c r="BO50"/>
  <c r="BP50"/>
  <c r="BO51"/>
  <c r="BP51"/>
  <c r="BO52"/>
  <c r="BP52"/>
  <c r="BO53"/>
  <c r="BP53"/>
  <c r="BO54"/>
  <c r="BP54"/>
  <c r="BO55"/>
  <c r="BP55"/>
  <c r="BO56"/>
  <c r="BP56"/>
  <c r="BO57"/>
  <c r="BP57"/>
  <c r="BO58"/>
  <c r="BP58"/>
  <c r="BO59"/>
  <c r="BP59"/>
  <c r="BO60"/>
  <c r="BP60"/>
  <c r="BO61"/>
  <c r="BP61"/>
  <c r="BO62"/>
  <c r="BP62"/>
  <c r="BO63"/>
  <c r="BP63"/>
  <c r="BO64"/>
  <c r="BP64"/>
  <c r="BO65"/>
  <c r="BP65"/>
  <c r="BO66"/>
  <c r="BP66"/>
  <c r="BO67"/>
  <c r="BP67"/>
  <c r="BO68"/>
  <c r="BP68"/>
  <c r="BO69"/>
  <c r="BP69"/>
  <c r="BO70"/>
  <c r="BP70"/>
  <c r="BO7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O98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P98"/>
  <c r="BP99"/>
  <c r="BP100"/>
  <c r="BP101"/>
  <c r="BF102"/>
  <c r="BP102"/>
  <c r="BF103"/>
  <c r="BF104" s="1"/>
  <c r="BN103"/>
  <c r="BN104" s="1"/>
  <c r="BP103"/>
  <c r="BR103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R270" s="1"/>
  <c r="BR271" s="1"/>
  <c r="BR272" s="1"/>
  <c r="BR273" s="1"/>
  <c r="BR274" s="1"/>
  <c r="BR275" s="1"/>
  <c r="BR276" s="1"/>
  <c r="BR277" s="1"/>
  <c r="BR278" s="1"/>
  <c r="BR279" s="1"/>
  <c r="BR280" s="1"/>
  <c r="BR281" s="1"/>
  <c r="BR282" s="1"/>
  <c r="BR283" s="1"/>
  <c r="BR284" s="1"/>
  <c r="BR285" s="1"/>
  <c r="BR286" s="1"/>
  <c r="BR287" s="1"/>
  <c r="BR288" s="1"/>
  <c r="BR289" s="1"/>
  <c r="BR290" s="1"/>
  <c r="BR291" s="1"/>
  <c r="BR292" s="1"/>
  <c r="BR293" s="1"/>
  <c r="BR294" s="1"/>
  <c r="BR295" s="1"/>
  <c r="BR296" s="1"/>
  <c r="BR297" s="1"/>
  <c r="BR298" s="1"/>
  <c r="BR299" s="1"/>
  <c r="BR300" s="1"/>
  <c r="BR301" s="1"/>
  <c r="BR302" s="1"/>
  <c r="BR303" s="1"/>
  <c r="BR304" s="1"/>
  <c r="BR305" s="1"/>
  <c r="BR306" s="1"/>
  <c r="BR307" s="1"/>
  <c r="BR308" s="1"/>
  <c r="BR309" s="1"/>
  <c r="BR310" s="1"/>
  <c r="BR311" s="1"/>
  <c r="BR312" s="1"/>
  <c r="BR313" s="1"/>
  <c r="BR314" s="1"/>
  <c r="BR315" s="1"/>
  <c r="BR316" s="1"/>
  <c r="BR317" s="1"/>
  <c r="BR318" s="1"/>
  <c r="BR319" s="1"/>
  <c r="BR320" s="1"/>
  <c r="BR321" s="1"/>
  <c r="BR322" s="1"/>
  <c r="BR323" s="1"/>
  <c r="BR324" s="1"/>
  <c r="BR325" s="1"/>
  <c r="BR326" s="1"/>
  <c r="BR327" s="1"/>
  <c r="BR328" s="1"/>
  <c r="BR329" s="1"/>
  <c r="BR330" s="1"/>
  <c r="BR331" s="1"/>
  <c r="BR332" s="1"/>
  <c r="BR333" s="1"/>
  <c r="BR334" s="1"/>
  <c r="BR335" s="1"/>
  <c r="BR336" s="1"/>
  <c r="BR337" s="1"/>
  <c r="BR338" s="1"/>
  <c r="BR339" s="1"/>
  <c r="BR340" s="1"/>
  <c r="BR341" s="1"/>
  <c r="BR342" s="1"/>
  <c r="BR343" s="1"/>
  <c r="BR344" s="1"/>
  <c r="BR345" s="1"/>
  <c r="BR346" s="1"/>
  <c r="BR347" s="1"/>
  <c r="BR348" s="1"/>
  <c r="BR349" s="1"/>
  <c r="BR350" s="1"/>
  <c r="BR351" s="1"/>
  <c r="BR352" s="1"/>
  <c r="BR353" s="1"/>
  <c r="BR354" s="1"/>
  <c r="BR355" s="1"/>
  <c r="BR356" s="1"/>
  <c r="BR357" s="1"/>
  <c r="BR358" s="1"/>
  <c r="BR359" s="1"/>
  <c r="BR360" s="1"/>
  <c r="BR361" s="1"/>
  <c r="BR362" s="1"/>
  <c r="BR363" s="1"/>
  <c r="BR364" s="1"/>
  <c r="BR365" s="1"/>
  <c r="BR366" s="1"/>
  <c r="BR367" s="1"/>
  <c r="BR368" s="1"/>
  <c r="BR369" s="1"/>
  <c r="BR370" s="1"/>
  <c r="BR371" s="1"/>
  <c r="BR372" s="1"/>
  <c r="BR373" s="1"/>
  <c r="BR374" s="1"/>
  <c r="BR375" s="1"/>
  <c r="BR376" s="1"/>
  <c r="BR377" s="1"/>
  <c r="BR378" s="1"/>
  <c r="BR379" s="1"/>
  <c r="BR380" s="1"/>
  <c r="BR381" s="1"/>
  <c r="BR382" s="1"/>
  <c r="BR383" s="1"/>
  <c r="BP104"/>
  <c r="BF105"/>
  <c r="BF106" s="1"/>
  <c r="BN105"/>
  <c r="BN106" s="1"/>
  <c r="BP105"/>
  <c r="BP106"/>
  <c r="BF107"/>
  <c r="BF108" s="1"/>
  <c r="BN107"/>
  <c r="BN108" s="1"/>
  <c r="BP107"/>
  <c r="BP108"/>
  <c r="BF109"/>
  <c r="BF110" s="1"/>
  <c r="BN109"/>
  <c r="BN110" s="1"/>
  <c r="BP109"/>
  <c r="BP110"/>
  <c r="BF111"/>
  <c r="BF112" s="1"/>
  <c r="BN111"/>
  <c r="BN112" s="1"/>
  <c r="BP111"/>
  <c r="BP112"/>
  <c r="BF113"/>
  <c r="BN113"/>
  <c r="BN114" s="1"/>
  <c r="BP113"/>
  <c r="BF114"/>
  <c r="BP114"/>
  <c r="BF115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N115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P178"/>
  <c r="BP179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F199"/>
  <c r="BN199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P199"/>
  <c r="BF200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P200"/>
  <c r="BP201"/>
  <c r="BP202"/>
  <c r="BP203"/>
  <c r="BP204"/>
  <c r="BP205"/>
  <c r="BP206"/>
  <c r="BP207"/>
  <c r="BP208"/>
  <c r="BP209"/>
  <c r="BP210"/>
  <c r="BP211"/>
  <c r="BP212"/>
  <c r="BP213"/>
  <c r="BP214"/>
  <c r="BP215"/>
  <c r="BP216"/>
  <c r="BP217"/>
  <c r="BP218"/>
  <c r="BP219"/>
  <c r="BP220"/>
  <c r="BP221"/>
  <c r="BP222"/>
  <c r="BP223"/>
  <c r="BP224"/>
  <c r="BP225"/>
  <c r="BP226"/>
  <c r="BP227"/>
  <c r="BP228"/>
  <c r="BP229"/>
  <c r="BP230"/>
  <c r="BP231"/>
  <c r="BP232"/>
  <c r="BP233"/>
  <c r="BP234"/>
  <c r="BP235"/>
  <c r="BP236"/>
  <c r="BP237"/>
  <c r="BP238"/>
  <c r="BP239"/>
  <c r="BP240"/>
  <c r="BP241"/>
  <c r="BP242"/>
  <c r="BP243"/>
  <c r="BP244"/>
  <c r="BP245"/>
  <c r="BP246"/>
  <c r="BP247"/>
  <c r="BP248"/>
  <c r="BP249"/>
  <c r="BP250"/>
  <c r="BP251"/>
  <c r="BP252"/>
  <c r="BP253"/>
  <c r="BP254"/>
  <c r="BP255"/>
  <c r="BP256"/>
  <c r="BP257"/>
  <c r="BP258"/>
  <c r="BP259"/>
  <c r="BP260"/>
  <c r="BP261"/>
  <c r="BP262"/>
  <c r="BP263"/>
  <c r="BP264"/>
  <c r="BP265"/>
  <c r="BP266"/>
  <c r="BP267"/>
  <c r="BP268"/>
  <c r="BP269"/>
  <c r="H3"/>
  <c r="L3"/>
  <c r="AA3"/>
  <c r="AB3"/>
  <c r="AE3"/>
  <c r="AF3"/>
  <c r="AH3"/>
  <c r="AI3"/>
  <c r="AN3"/>
  <c r="H4"/>
  <c r="L4"/>
  <c r="X4"/>
  <c r="Y4"/>
  <c r="AB4"/>
  <c r="AE4"/>
  <c r="AF4"/>
  <c r="AH4"/>
  <c r="AI4"/>
  <c r="H5"/>
  <c r="L5"/>
  <c r="X5"/>
  <c r="Y5"/>
  <c r="AA5"/>
  <c r="AB5"/>
  <c r="AE5"/>
  <c r="AF5"/>
  <c r="AH5"/>
  <c r="AI5"/>
  <c r="H6"/>
  <c r="L6"/>
  <c r="X6"/>
  <c r="AB6"/>
  <c r="AE6"/>
  <c r="AF6"/>
  <c r="AH6"/>
  <c r="AI6"/>
  <c r="AR2"/>
  <c r="CC4"/>
  <c r="AR4" s="1"/>
  <c r="CC3"/>
  <c r="AR3" s="1"/>
  <c r="CA3"/>
  <c r="CA4" s="1"/>
  <c r="AN2"/>
  <c r="AO2"/>
  <c r="BY3"/>
  <c r="BY4" s="1"/>
  <c r="BY5" s="1"/>
  <c r="BV4"/>
  <c r="BV5" s="1"/>
  <c r="AM5" s="1"/>
  <c r="BW2"/>
  <c r="AM2"/>
  <c r="AL2"/>
  <c r="BU3"/>
  <c r="AL3" s="1"/>
  <c r="A2"/>
  <c r="D2" s="1"/>
  <c r="BT2"/>
  <c r="AP2" s="1"/>
  <c r="BS2"/>
  <c r="AJ2" s="1"/>
  <c r="AI2"/>
  <c r="BR4"/>
  <c r="BR5" s="1"/>
  <c r="BR6" s="1"/>
  <c r="BR3"/>
  <c r="BQ4"/>
  <c r="BQ5" s="1"/>
  <c r="BQ6" s="1"/>
  <c r="AH2"/>
  <c r="BQ3"/>
  <c r="BP3"/>
  <c r="BP4"/>
  <c r="BP5"/>
  <c r="BP6"/>
  <c r="AF2"/>
  <c r="AE2"/>
  <c r="BP2"/>
  <c r="CO7"/>
  <c r="AC317" s="1"/>
  <c r="BO2"/>
  <c r="AB2" s="1"/>
  <c r="BH3"/>
  <c r="BG3" s="1"/>
  <c r="V3" s="1"/>
  <c r="BF4"/>
  <c r="BF5" s="1"/>
  <c r="BF3"/>
  <c r="AA2"/>
  <c r="Z2"/>
  <c r="BN3"/>
  <c r="BN4" s="1"/>
  <c r="BN5" s="1"/>
  <c r="BN6" s="1"/>
  <c r="AA6" s="1"/>
  <c r="Y2"/>
  <c r="X2"/>
  <c r="BM3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W2"/>
  <c r="BL3"/>
  <c r="W3" s="1"/>
  <c r="V2"/>
  <c r="L2"/>
  <c r="H2"/>
  <c r="G2"/>
  <c r="F2"/>
  <c r="E2"/>
  <c r="BJ3"/>
  <c r="BJ4" s="1"/>
  <c r="BJ5" s="1"/>
  <c r="BJ6" s="1"/>
  <c r="BJ7" s="1"/>
  <c r="BI3"/>
  <c r="BI4" s="1"/>
  <c r="G4" s="1"/>
  <c r="AC380" l="1"/>
  <c r="D380"/>
  <c r="AC376"/>
  <c r="D376"/>
  <c r="AC372"/>
  <c r="D372"/>
  <c r="AC368"/>
  <c r="D368"/>
  <c r="AC364"/>
  <c r="D364"/>
  <c r="AC360"/>
  <c r="D360"/>
  <c r="AC356"/>
  <c r="D356"/>
  <c r="AC348"/>
  <c r="AC343"/>
  <c r="D343"/>
  <c r="AC341"/>
  <c r="AC332"/>
  <c r="AC327"/>
  <c r="D327"/>
  <c r="AC325"/>
  <c r="AC316"/>
  <c r="AC311"/>
  <c r="AC308"/>
  <c r="C309"/>
  <c r="D309"/>
  <c r="AC383"/>
  <c r="AC379"/>
  <c r="AC375"/>
  <c r="AC371"/>
  <c r="AC367"/>
  <c r="AC363"/>
  <c r="AC359"/>
  <c r="AC355"/>
  <c r="AC352"/>
  <c r="AC347"/>
  <c r="AC345"/>
  <c r="AC336"/>
  <c r="AC331"/>
  <c r="AC329"/>
  <c r="AC320"/>
  <c r="AC315"/>
  <c r="AC313"/>
  <c r="AC307"/>
  <c r="AC382"/>
  <c r="AC378"/>
  <c r="AC374"/>
  <c r="AC370"/>
  <c r="AC366"/>
  <c r="AC362"/>
  <c r="AC358"/>
  <c r="AC354"/>
  <c r="AC351"/>
  <c r="AC349"/>
  <c r="AC340"/>
  <c r="AC335"/>
  <c r="AC333"/>
  <c r="D333"/>
  <c r="C326"/>
  <c r="AC324"/>
  <c r="C323"/>
  <c r="AC319"/>
  <c r="D317"/>
  <c r="C310"/>
  <c r="AC2"/>
  <c r="AC10"/>
  <c r="AC14"/>
  <c r="AC18"/>
  <c r="AC22"/>
  <c r="AC26"/>
  <c r="AC30"/>
  <c r="AC34"/>
  <c r="AC38"/>
  <c r="AC42"/>
  <c r="AC46"/>
  <c r="AC50"/>
  <c r="AC54"/>
  <c r="AC58"/>
  <c r="AC62"/>
  <c r="AC66"/>
  <c r="AC70"/>
  <c r="AC74"/>
  <c r="AC78"/>
  <c r="AC82"/>
  <c r="AC86"/>
  <c r="AC90"/>
  <c r="AC94"/>
  <c r="AC98"/>
  <c r="AC102"/>
  <c r="AC106"/>
  <c r="AC110"/>
  <c r="AC114"/>
  <c r="AC118"/>
  <c r="AC122"/>
  <c r="AC126"/>
  <c r="AC130"/>
  <c r="AC134"/>
  <c r="AC138"/>
  <c r="AC142"/>
  <c r="AC146"/>
  <c r="AC150"/>
  <c r="AC154"/>
  <c r="AC158"/>
  <c r="AC162"/>
  <c r="AC166"/>
  <c r="AC170"/>
  <c r="AC174"/>
  <c r="AC178"/>
  <c r="AC182"/>
  <c r="AC186"/>
  <c r="AC190"/>
  <c r="AC194"/>
  <c r="AC198"/>
  <c r="AC202"/>
  <c r="AC206"/>
  <c r="AC210"/>
  <c r="AC214"/>
  <c r="AC218"/>
  <c r="AC222"/>
  <c r="AC226"/>
  <c r="AC230"/>
  <c r="AC234"/>
  <c r="AC238"/>
  <c r="AC242"/>
  <c r="AC246"/>
  <c r="AC250"/>
  <c r="AC254"/>
  <c r="AC258"/>
  <c r="AC262"/>
  <c r="AC266"/>
  <c r="AC270"/>
  <c r="AC274"/>
  <c r="AC278"/>
  <c r="AC282"/>
  <c r="AC286"/>
  <c r="AC290"/>
  <c r="AC294"/>
  <c r="AC298"/>
  <c r="AC302"/>
  <c r="AC306"/>
  <c r="AC310"/>
  <c r="AC314"/>
  <c r="AC318"/>
  <c r="AC322"/>
  <c r="AC326"/>
  <c r="AC330"/>
  <c r="AC334"/>
  <c r="AC338"/>
  <c r="AC342"/>
  <c r="AC346"/>
  <c r="AC350"/>
  <c r="AC7"/>
  <c r="AC11"/>
  <c r="AC15"/>
  <c r="AC19"/>
  <c r="AC23"/>
  <c r="AC27"/>
  <c r="AC31"/>
  <c r="AC35"/>
  <c r="AC39"/>
  <c r="AC43"/>
  <c r="AC47"/>
  <c r="AC51"/>
  <c r="AC55"/>
  <c r="AC59"/>
  <c r="AC63"/>
  <c r="AC67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7"/>
  <c r="AC151"/>
  <c r="AC155"/>
  <c r="AC159"/>
  <c r="AC163"/>
  <c r="AC167"/>
  <c r="AC171"/>
  <c r="AC175"/>
  <c r="AC179"/>
  <c r="AC183"/>
  <c r="AC187"/>
  <c r="AC191"/>
  <c r="AC195"/>
  <c r="AC199"/>
  <c r="AC203"/>
  <c r="AC207"/>
  <c r="AC211"/>
  <c r="AC215"/>
  <c r="AC219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87"/>
  <c r="AC291"/>
  <c r="AC295"/>
  <c r="AC299"/>
  <c r="AC303"/>
  <c r="AC8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144"/>
  <c r="AC148"/>
  <c r="AC152"/>
  <c r="AC156"/>
  <c r="AC160"/>
  <c r="AC164"/>
  <c r="AC168"/>
  <c r="AC172"/>
  <c r="AC176"/>
  <c r="AC180"/>
  <c r="AC184"/>
  <c r="AC188"/>
  <c r="AC192"/>
  <c r="AC196"/>
  <c r="AC200"/>
  <c r="AC204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292"/>
  <c r="AC296"/>
  <c r="AC300"/>
  <c r="AC304"/>
  <c r="AC9"/>
  <c r="AC13"/>
  <c r="AC17"/>
  <c r="AC21"/>
  <c r="AC25"/>
  <c r="AC29"/>
  <c r="AC33"/>
  <c r="AC37"/>
  <c r="AC41"/>
  <c r="AC45"/>
  <c r="AC49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49"/>
  <c r="AC153"/>
  <c r="AC157"/>
  <c r="AC161"/>
  <c r="AC165"/>
  <c r="AC169"/>
  <c r="AC173"/>
  <c r="AC177"/>
  <c r="AC181"/>
  <c r="AC185"/>
  <c r="AC189"/>
  <c r="AC193"/>
  <c r="AC197"/>
  <c r="AC201"/>
  <c r="AC205"/>
  <c r="AC209"/>
  <c r="AC213"/>
  <c r="AC217"/>
  <c r="AC221"/>
  <c r="AC225"/>
  <c r="AC229"/>
  <c r="AC233"/>
  <c r="AC237"/>
  <c r="AC241"/>
  <c r="AC245"/>
  <c r="AC249"/>
  <c r="AC253"/>
  <c r="AC257"/>
  <c r="AC261"/>
  <c r="AC265"/>
  <c r="AC269"/>
  <c r="AC273"/>
  <c r="AC277"/>
  <c r="AC281"/>
  <c r="AC285"/>
  <c r="AC289"/>
  <c r="AC293"/>
  <c r="AC297"/>
  <c r="AC301"/>
  <c r="AC305"/>
  <c r="AC309"/>
  <c r="AC381"/>
  <c r="AC377"/>
  <c r="AC373"/>
  <c r="AC369"/>
  <c r="AC365"/>
  <c r="AC361"/>
  <c r="AC357"/>
  <c r="AC353"/>
  <c r="D353"/>
  <c r="C346"/>
  <c r="AC344"/>
  <c r="AC339"/>
  <c r="AC337"/>
  <c r="D337"/>
  <c r="C330"/>
  <c r="AC328"/>
  <c r="AC323"/>
  <c r="AC321"/>
  <c r="D321"/>
  <c r="C314"/>
  <c r="AC312"/>
  <c r="D305"/>
  <c r="D301"/>
  <c r="D297"/>
  <c r="D293"/>
  <c r="D289"/>
  <c r="D285"/>
  <c r="D281"/>
  <c r="D277"/>
  <c r="D273"/>
  <c r="D269"/>
  <c r="D265"/>
  <c r="D261"/>
  <c r="D257"/>
  <c r="D253"/>
  <c r="D233"/>
  <c r="D229"/>
  <c r="D225"/>
  <c r="D221"/>
  <c r="D217"/>
  <c r="D153"/>
  <c r="D129"/>
  <c r="D125"/>
  <c r="D121"/>
  <c r="D117"/>
  <c r="D109"/>
  <c r="D105"/>
  <c r="D101"/>
  <c r="D97"/>
  <c r="D93"/>
  <c r="D89"/>
  <c r="D81"/>
  <c r="D77"/>
  <c r="D73"/>
  <c r="D69"/>
  <c r="D65"/>
  <c r="D61"/>
  <c r="D57"/>
  <c r="D45"/>
  <c r="D33"/>
  <c r="D29"/>
  <c r="D25"/>
  <c r="C16"/>
  <c r="D13"/>
  <c r="C8"/>
  <c r="C235"/>
  <c r="C191"/>
  <c r="C155"/>
  <c r="C143"/>
  <c r="C139"/>
  <c r="C135"/>
  <c r="C131"/>
  <c r="C115"/>
  <c r="C95"/>
  <c r="C55"/>
  <c r="C39"/>
  <c r="C23"/>
  <c r="C19"/>
  <c r="C15"/>
  <c r="C11"/>
  <c r="C7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46"/>
  <c r="C42"/>
  <c r="C38"/>
  <c r="C34"/>
  <c r="C30"/>
  <c r="C22"/>
  <c r="C18"/>
  <c r="C14"/>
  <c r="C10"/>
  <c r="BK244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Q93"/>
  <c r="BQ94" s="1"/>
  <c r="BQ95" s="1"/>
  <c r="BQ96" s="1"/>
  <c r="BQ97" s="1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CE303"/>
  <c r="CE239"/>
  <c r="CE175"/>
  <c r="CE111"/>
  <c r="CE47"/>
  <c r="CE42"/>
  <c r="CE38"/>
  <c r="CE34"/>
  <c r="CE30"/>
  <c r="CE319"/>
  <c r="CE255"/>
  <c r="CE191"/>
  <c r="CE127"/>
  <c r="CE63"/>
  <c r="CE39"/>
  <c r="CE35"/>
  <c r="CE31"/>
  <c r="CE335"/>
  <c r="CE271"/>
  <c r="CE207"/>
  <c r="CE143"/>
  <c r="CE79"/>
  <c r="CE40"/>
  <c r="CE36"/>
  <c r="CE32"/>
  <c r="CE367"/>
  <c r="CE287"/>
  <c r="CE223"/>
  <c r="CE159"/>
  <c r="CE95"/>
  <c r="CE41"/>
  <c r="CE37"/>
  <c r="CE33"/>
  <c r="BQ132"/>
  <c r="BQ134"/>
  <c r="BQ135" s="1"/>
  <c r="BQ136" s="1"/>
  <c r="BQ137" s="1"/>
  <c r="BQ139" s="1"/>
  <c r="BQ140" s="1"/>
  <c r="BQ141" s="1"/>
  <c r="BQ143" s="1"/>
  <c r="BQ144" s="1"/>
  <c r="BQ145" s="1"/>
  <c r="BQ146" s="1"/>
  <c r="BQ147" s="1"/>
  <c r="BQ148" s="1"/>
  <c r="BQ149" s="1"/>
  <c r="BQ150" s="1"/>
  <c r="BQ151" s="1"/>
  <c r="BQ154" s="1"/>
  <c r="BQ155" s="1"/>
  <c r="BQ156" s="1"/>
  <c r="BQ157" s="1"/>
  <c r="BQ159" s="1"/>
  <c r="BQ160" s="1"/>
  <c r="BQ161" s="1"/>
  <c r="BQ162" s="1"/>
  <c r="BQ163" s="1"/>
  <c r="BQ164" s="1"/>
  <c r="BQ165" s="1"/>
  <c r="BQ166" s="1"/>
  <c r="BQ167" s="1"/>
  <c r="BQ168" s="1"/>
  <c r="BQ169" s="1"/>
  <c r="BQ170" s="1"/>
  <c r="BQ171" s="1"/>
  <c r="BQ172" s="1"/>
  <c r="BQ173" s="1"/>
  <c r="BQ174" s="1"/>
  <c r="BQ175" s="1"/>
  <c r="BQ176" s="1"/>
  <c r="BQ177" s="1"/>
  <c r="BQ178" s="1"/>
  <c r="BQ179" s="1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Q203" s="1"/>
  <c r="BQ204" s="1"/>
  <c r="BQ205" s="1"/>
  <c r="BQ206" s="1"/>
  <c r="BQ207" s="1"/>
  <c r="BQ209" s="1"/>
  <c r="BQ210" s="1"/>
  <c r="BQ211" s="1"/>
  <c r="BQ212" s="1"/>
  <c r="BQ213" s="1"/>
  <c r="BQ214" s="1"/>
  <c r="BQ215" s="1"/>
  <c r="BQ217" s="1"/>
  <c r="BQ218" s="1"/>
  <c r="BQ219" s="1"/>
  <c r="BQ220" s="1"/>
  <c r="BQ221" s="1"/>
  <c r="BQ222" s="1"/>
  <c r="BQ223" s="1"/>
  <c r="BQ224" s="1"/>
  <c r="BQ225" s="1"/>
  <c r="BQ226" s="1"/>
  <c r="BQ227" s="1"/>
  <c r="BQ228" s="1"/>
  <c r="BQ229" s="1"/>
  <c r="BQ230" s="1"/>
  <c r="BQ231" s="1"/>
  <c r="BQ232" s="1"/>
  <c r="BQ233" s="1"/>
  <c r="BQ234" s="1"/>
  <c r="BQ235" s="1"/>
  <c r="BQ236" s="1"/>
  <c r="BQ237" s="1"/>
  <c r="BQ238" s="1"/>
  <c r="BQ239" s="1"/>
  <c r="BQ240" s="1"/>
  <c r="BQ242" s="1"/>
  <c r="BQ243" s="1"/>
  <c r="BQ244" s="1"/>
  <c r="BQ245" s="1"/>
  <c r="BQ247" s="1"/>
  <c r="BQ248" s="1"/>
  <c r="BQ249" s="1"/>
  <c r="BQ250" s="1"/>
  <c r="BQ251" s="1"/>
  <c r="BQ252" s="1"/>
  <c r="BQ253" s="1"/>
  <c r="BQ254" s="1"/>
  <c r="BQ255" s="1"/>
  <c r="BQ256" s="1"/>
  <c r="BQ257" s="1"/>
  <c r="BQ258" s="1"/>
  <c r="BQ259" s="1"/>
  <c r="BQ260" s="1"/>
  <c r="BQ261" s="1"/>
  <c r="BQ262" s="1"/>
  <c r="BQ263" s="1"/>
  <c r="BQ264" s="1"/>
  <c r="BQ265" s="1"/>
  <c r="BQ266" s="1"/>
  <c r="BQ267" s="1"/>
  <c r="BQ268" s="1"/>
  <c r="BQ269" s="1"/>
  <c r="BQ270" s="1"/>
  <c r="BQ271" s="1"/>
  <c r="BQ272" s="1"/>
  <c r="BQ273" s="1"/>
  <c r="BQ274" s="1"/>
  <c r="BQ275" s="1"/>
  <c r="BQ276" s="1"/>
  <c r="BQ277" s="1"/>
  <c r="BQ278" s="1"/>
  <c r="BQ279" s="1"/>
  <c r="BQ280" s="1"/>
  <c r="BQ281" s="1"/>
  <c r="BQ282" s="1"/>
  <c r="BQ283" s="1"/>
  <c r="BQ284" s="1"/>
  <c r="BQ285" s="1"/>
  <c r="BQ287" s="1"/>
  <c r="BQ288" s="1"/>
  <c r="BQ289" s="1"/>
  <c r="BQ290" s="1"/>
  <c r="BQ291" s="1"/>
  <c r="BQ293" s="1"/>
  <c r="BQ294" s="1"/>
  <c r="BQ295" s="1"/>
  <c r="BQ296" s="1"/>
  <c r="BQ297" s="1"/>
  <c r="BQ298" s="1"/>
  <c r="BQ299" s="1"/>
  <c r="BQ300" s="1"/>
  <c r="BQ301" s="1"/>
  <c r="BQ302" s="1"/>
  <c r="BQ303" s="1"/>
  <c r="BQ304" s="1"/>
  <c r="BQ305" s="1"/>
  <c r="BQ306" s="1"/>
  <c r="BQ307" s="1"/>
  <c r="BQ308" s="1"/>
  <c r="BQ309" s="1"/>
  <c r="BQ310" s="1"/>
  <c r="BQ311" s="1"/>
  <c r="BQ312" s="1"/>
  <c r="BQ313" s="1"/>
  <c r="BQ314" s="1"/>
  <c r="BQ315" s="1"/>
  <c r="BQ316" s="1"/>
  <c r="BQ317" s="1"/>
  <c r="BQ318" s="1"/>
  <c r="BQ319" s="1"/>
  <c r="BQ320" s="1"/>
  <c r="BQ321" s="1"/>
  <c r="BQ322" s="1"/>
  <c r="BQ323" s="1"/>
  <c r="BQ324" s="1"/>
  <c r="BQ325" s="1"/>
  <c r="BQ326" s="1"/>
  <c r="BQ327" s="1"/>
  <c r="BQ328" s="1"/>
  <c r="BQ329" s="1"/>
  <c r="BQ330" s="1"/>
  <c r="BQ331" s="1"/>
  <c r="BQ332" s="1"/>
  <c r="BQ333" s="1"/>
  <c r="BQ334" s="1"/>
  <c r="BQ335" s="1"/>
  <c r="BQ336" s="1"/>
  <c r="BQ337" s="1"/>
  <c r="BQ338" s="1"/>
  <c r="BQ339" s="1"/>
  <c r="BQ340" s="1"/>
  <c r="BQ341" s="1"/>
  <c r="BQ342" s="1"/>
  <c r="BQ343" s="1"/>
  <c r="BQ344" s="1"/>
  <c r="BQ345" s="1"/>
  <c r="BQ346" s="1"/>
  <c r="BQ347" s="1"/>
  <c r="BQ348" s="1"/>
  <c r="BQ349" s="1"/>
  <c r="BQ350" s="1"/>
  <c r="BQ351" s="1"/>
  <c r="BQ352" s="1"/>
  <c r="BQ353" s="1"/>
  <c r="BQ354" s="1"/>
  <c r="BQ355" s="1"/>
  <c r="BQ356" s="1"/>
  <c r="BQ357" s="1"/>
  <c r="BQ358" s="1"/>
  <c r="BQ359" s="1"/>
  <c r="BQ360" s="1"/>
  <c r="BQ361" s="1"/>
  <c r="BQ362" s="1"/>
  <c r="BQ363" s="1"/>
  <c r="BQ364" s="1"/>
  <c r="BQ365" s="1"/>
  <c r="BQ366" s="1"/>
  <c r="BQ367" s="1"/>
  <c r="BQ368" s="1"/>
  <c r="BQ369" s="1"/>
  <c r="BQ370" s="1"/>
  <c r="BQ371" s="1"/>
  <c r="BQ372" s="1"/>
  <c r="BQ373" s="1"/>
  <c r="BQ374" s="1"/>
  <c r="BQ375" s="1"/>
  <c r="BQ376" s="1"/>
  <c r="BQ377" s="1"/>
  <c r="BQ378" s="1"/>
  <c r="BQ379" s="1"/>
  <c r="BQ380" s="1"/>
  <c r="BQ381" s="1"/>
  <c r="BQ382" s="1"/>
  <c r="BQ383" s="1"/>
  <c r="BK9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33" s="1"/>
  <c r="BK34" s="1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CE379"/>
  <c r="CE363"/>
  <c r="CE347"/>
  <c r="CE331"/>
  <c r="CE315"/>
  <c r="CE299"/>
  <c r="CE283"/>
  <c r="CE267"/>
  <c r="CE251"/>
  <c r="CE235"/>
  <c r="CE219"/>
  <c r="CE203"/>
  <c r="CE187"/>
  <c r="CE171"/>
  <c r="CE155"/>
  <c r="CE139"/>
  <c r="CE123"/>
  <c r="CE107"/>
  <c r="CE91"/>
  <c r="CE75"/>
  <c r="CE59"/>
  <c r="CE43"/>
  <c r="CE27"/>
  <c r="CE383"/>
  <c r="CE351"/>
  <c r="CE371"/>
  <c r="CE355"/>
  <c r="CE339"/>
  <c r="CE323"/>
  <c r="CE307"/>
  <c r="CE291"/>
  <c r="CE275"/>
  <c r="CE259"/>
  <c r="CE243"/>
  <c r="CE227"/>
  <c r="CE211"/>
  <c r="CE195"/>
  <c r="CE179"/>
  <c r="CE163"/>
  <c r="CE147"/>
  <c r="CE131"/>
  <c r="CE115"/>
  <c r="CE99"/>
  <c r="CE83"/>
  <c r="CE67"/>
  <c r="CE51"/>
  <c r="CE375"/>
  <c r="CE359"/>
  <c r="CE343"/>
  <c r="CE327"/>
  <c r="CE311"/>
  <c r="CE295"/>
  <c r="CE279"/>
  <c r="CE263"/>
  <c r="CE247"/>
  <c r="CE231"/>
  <c r="CE215"/>
  <c r="CE199"/>
  <c r="CE183"/>
  <c r="CE167"/>
  <c r="CE151"/>
  <c r="CE135"/>
  <c r="CE119"/>
  <c r="CE103"/>
  <c r="CE87"/>
  <c r="CE71"/>
  <c r="CE55"/>
  <c r="CD4"/>
  <c r="K6"/>
  <c r="K4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29"/>
  <c r="CE25"/>
  <c r="CE21"/>
  <c r="CE17"/>
  <c r="CE13"/>
  <c r="CE9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26"/>
  <c r="CE22"/>
  <c r="CE18"/>
  <c r="CE14"/>
  <c r="CE10"/>
  <c r="CE6"/>
  <c r="CE7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28"/>
  <c r="CE24"/>
  <c r="CE20"/>
  <c r="CE16"/>
  <c r="CE12"/>
  <c r="CE8"/>
  <c r="BT3"/>
  <c r="AK3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L270" s="1"/>
  <c r="BL271" s="1"/>
  <c r="BL272" s="1"/>
  <c r="BL273" s="1"/>
  <c r="BL274" s="1"/>
  <c r="BL275" s="1"/>
  <c r="BL276" s="1"/>
  <c r="BL277" s="1"/>
  <c r="BL278" s="1"/>
  <c r="BL279" s="1"/>
  <c r="BL280" s="1"/>
  <c r="BL281" s="1"/>
  <c r="BL282" s="1"/>
  <c r="BL283" s="1"/>
  <c r="BL284" s="1"/>
  <c r="BL285" s="1"/>
  <c r="BL287" s="1"/>
  <c r="BL288" s="1"/>
  <c r="BL289" s="1"/>
  <c r="BL290" s="1"/>
  <c r="BL291" s="1"/>
  <c r="BL292" s="1"/>
  <c r="BL293" s="1"/>
  <c r="BL294" s="1"/>
  <c r="BL295" s="1"/>
  <c r="BL296" s="1"/>
  <c r="BL297" s="1"/>
  <c r="BL298" s="1"/>
  <c r="BL299" s="1"/>
  <c r="BL300" s="1"/>
  <c r="BL301" s="1"/>
  <c r="BL302" s="1"/>
  <c r="BL303" s="1"/>
  <c r="BL304" s="1"/>
  <c r="BL305" s="1"/>
  <c r="BL306" s="1"/>
  <c r="BL307" s="1"/>
  <c r="BL308" s="1"/>
  <c r="BL309" s="1"/>
  <c r="BL310" s="1"/>
  <c r="BL311" s="1"/>
  <c r="BL312" s="1"/>
  <c r="BL313" s="1"/>
  <c r="BL314" s="1"/>
  <c r="BL315" s="1"/>
  <c r="BL316" s="1"/>
  <c r="BL317" s="1"/>
  <c r="BL318" s="1"/>
  <c r="BL319" s="1"/>
  <c r="BL320" s="1"/>
  <c r="BL321" s="1"/>
  <c r="BL322" s="1"/>
  <c r="BL323" s="1"/>
  <c r="BL324" s="1"/>
  <c r="BL325" s="1"/>
  <c r="BL326" s="1"/>
  <c r="BL327" s="1"/>
  <c r="BL328" s="1"/>
  <c r="BL329" s="1"/>
  <c r="BL330" s="1"/>
  <c r="BL331" s="1"/>
  <c r="BL332" s="1"/>
  <c r="BL333" s="1"/>
  <c r="BL334" s="1"/>
  <c r="BL335" s="1"/>
  <c r="BL336" s="1"/>
  <c r="BL337" s="1"/>
  <c r="BL338" s="1"/>
  <c r="BL339" s="1"/>
  <c r="BL340" s="1"/>
  <c r="BL341" s="1"/>
  <c r="BL342" s="1"/>
  <c r="BL343" s="1"/>
  <c r="BL344" s="1"/>
  <c r="BL345" s="1"/>
  <c r="BL346" s="1"/>
  <c r="BL347" s="1"/>
  <c r="BL348" s="1"/>
  <c r="BL349" s="1"/>
  <c r="BL350" s="1"/>
  <c r="BL351" s="1"/>
  <c r="BL352" s="1"/>
  <c r="BL353" s="1"/>
  <c r="BL354" s="1"/>
  <c r="BL355" s="1"/>
  <c r="BL356" s="1"/>
  <c r="BL357" s="1"/>
  <c r="BL358" s="1"/>
  <c r="BL359" s="1"/>
  <c r="BL360" s="1"/>
  <c r="BL361" s="1"/>
  <c r="BL362" s="1"/>
  <c r="BL363" s="1"/>
  <c r="BL364" s="1"/>
  <c r="BL365" s="1"/>
  <c r="BL366" s="1"/>
  <c r="BL367" s="1"/>
  <c r="BL368" s="1"/>
  <c r="BL369" s="1"/>
  <c r="BL370" s="1"/>
  <c r="BL371" s="1"/>
  <c r="BL372" s="1"/>
  <c r="BL373" s="1"/>
  <c r="BL374" s="1"/>
  <c r="BL375" s="1"/>
  <c r="BL376" s="1"/>
  <c r="BL377" s="1"/>
  <c r="BL378" s="1"/>
  <c r="BL379" s="1"/>
  <c r="BL380" s="1"/>
  <c r="BL381" s="1"/>
  <c r="BL382" s="1"/>
  <c r="BL383" s="1"/>
  <c r="BJ9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9" s="1"/>
  <c r="BJ50" s="1"/>
  <c r="BJ51" s="1"/>
  <c r="BJ52" s="1"/>
  <c r="BJ53" s="1"/>
  <c r="BJ54" s="1"/>
  <c r="BJ55" s="1"/>
  <c r="BJ56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J102" s="1"/>
  <c r="BJ103" s="1"/>
  <c r="BJ104" s="1"/>
  <c r="BJ105" s="1"/>
  <c r="BJ106" s="1"/>
  <c r="BJ107" s="1"/>
  <c r="BJ108" s="1"/>
  <c r="BJ109" s="1"/>
  <c r="BJ110" s="1"/>
  <c r="BJ111" s="1"/>
  <c r="BJ112" s="1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9" s="1"/>
  <c r="F6"/>
  <c r="F5"/>
  <c r="F4"/>
  <c r="F3"/>
  <c r="BI368"/>
  <c r="BI369" s="1"/>
  <c r="BI376" s="1"/>
  <c r="BI378" s="1"/>
  <c r="BI380" s="1"/>
  <c r="BI382" s="1"/>
  <c r="BI383" s="1"/>
  <c r="BI342"/>
  <c r="BI343" s="1"/>
  <c r="BI345" s="1"/>
  <c r="BI346" s="1"/>
  <c r="BI359" s="1"/>
  <c r="BI361" s="1"/>
  <c r="BI362" s="1"/>
  <c r="AK2"/>
  <c r="W4"/>
  <c r="W6"/>
  <c r="Y6"/>
  <c r="X3"/>
  <c r="Y3"/>
  <c r="BU4"/>
  <c r="AM4"/>
  <c r="AM3"/>
  <c r="BW3"/>
  <c r="BX9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BX270" s="1"/>
  <c r="BX271" s="1"/>
  <c r="BX272" s="1"/>
  <c r="BX273" s="1"/>
  <c r="BX274" s="1"/>
  <c r="BX275" s="1"/>
  <c r="BX276" s="1"/>
  <c r="BX277" s="1"/>
  <c r="BX278" s="1"/>
  <c r="BX279" s="1"/>
  <c r="BX280" s="1"/>
  <c r="BX281" s="1"/>
  <c r="BX282" s="1"/>
  <c r="BX283" s="1"/>
  <c r="BX284" s="1"/>
  <c r="BX285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X319" s="1"/>
  <c r="BX320" s="1"/>
  <c r="BX321" s="1"/>
  <c r="BX322" s="1"/>
  <c r="BX323" s="1"/>
  <c r="BX324" s="1"/>
  <c r="BX325" s="1"/>
  <c r="BX326" s="1"/>
  <c r="BX327" s="1"/>
  <c r="BX328" s="1"/>
  <c r="BX329" s="1"/>
  <c r="BX330" s="1"/>
  <c r="BX331" s="1"/>
  <c r="BX332" s="1"/>
  <c r="BX333" s="1"/>
  <c r="BX334" s="1"/>
  <c r="BX335" s="1"/>
  <c r="BX336" s="1"/>
  <c r="BX337" s="1"/>
  <c r="BX338" s="1"/>
  <c r="BX339" s="1"/>
  <c r="BX340" s="1"/>
  <c r="BX341" s="1"/>
  <c r="BX342" s="1"/>
  <c r="BX343" s="1"/>
  <c r="BX344" s="1"/>
  <c r="BX345" s="1"/>
  <c r="BX346" s="1"/>
  <c r="BX347" s="1"/>
  <c r="BX348" s="1"/>
  <c r="BX349" s="1"/>
  <c r="BX350" s="1"/>
  <c r="BX351" s="1"/>
  <c r="BX352" s="1"/>
  <c r="BX353" s="1"/>
  <c r="BX354" s="1"/>
  <c r="BX355" s="1"/>
  <c r="BX356" s="1"/>
  <c r="BX357" s="1"/>
  <c r="BX358" s="1"/>
  <c r="BX359" s="1"/>
  <c r="BX360" s="1"/>
  <c r="BX361" s="1"/>
  <c r="BX362" s="1"/>
  <c r="BX363" s="1"/>
  <c r="BX364" s="1"/>
  <c r="BX365" s="1"/>
  <c r="BX366" s="1"/>
  <c r="BX367" s="1"/>
  <c r="BX368" s="1"/>
  <c r="BX369" s="1"/>
  <c r="BX370" s="1"/>
  <c r="BX371" s="1"/>
  <c r="BX372" s="1"/>
  <c r="BX373" s="1"/>
  <c r="BX374" s="1"/>
  <c r="BX375" s="1"/>
  <c r="BX376" s="1"/>
  <c r="BX377" s="1"/>
  <c r="BX378" s="1"/>
  <c r="BX379" s="1"/>
  <c r="BX380" s="1"/>
  <c r="BX381" s="1"/>
  <c r="BX382" s="1"/>
  <c r="BX383" s="1"/>
  <c r="AN6"/>
  <c r="AN5"/>
  <c r="AN4"/>
  <c r="CC5"/>
  <c r="AO3"/>
  <c r="G3"/>
  <c r="A3"/>
  <c r="BH4"/>
  <c r="AC6"/>
  <c r="Z6"/>
  <c r="Z4"/>
  <c r="AA4"/>
  <c r="Z5"/>
  <c r="Z3"/>
  <c r="AC5"/>
  <c r="AC4"/>
  <c r="AC3"/>
  <c r="BI5"/>
  <c r="BY6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CA5"/>
  <c r="AP3"/>
  <c r="BO3"/>
  <c r="BO4" s="1"/>
  <c r="BO5" s="1"/>
  <c r="BO6" s="1"/>
  <c r="BS3"/>
  <c r="AJ3" s="1"/>
  <c r="BW4"/>
  <c r="BV6"/>
  <c r="BW5"/>
  <c r="C2"/>
  <c r="BK3"/>
  <c r="BJ140" l="1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4" s="1"/>
  <c r="BJ155" s="1"/>
  <c r="BJ156" s="1"/>
  <c r="BJ157" s="1"/>
  <c r="BJ158" s="1"/>
  <c r="BJ159" s="1"/>
  <c r="BJ160" s="1"/>
  <c r="BJ161" s="1"/>
  <c r="BJ162" s="1"/>
  <c r="BJ163" s="1"/>
  <c r="BJ164" s="1"/>
  <c r="BJ165" s="1"/>
  <c r="BJ166" s="1"/>
  <c r="BJ167" s="1"/>
  <c r="BJ168" s="1"/>
  <c r="BJ169" s="1"/>
  <c r="BJ170" s="1"/>
  <c r="BJ171" s="1"/>
  <c r="BJ172" s="1"/>
  <c r="BJ173" s="1"/>
  <c r="BJ174" s="1"/>
  <c r="BJ175" s="1"/>
  <c r="BJ176" s="1"/>
  <c r="BJ177" s="1"/>
  <c r="BJ178" s="1"/>
  <c r="BJ180" s="1"/>
  <c r="BK87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CD5"/>
  <c r="I4"/>
  <c r="J5"/>
  <c r="W5"/>
  <c r="BK4"/>
  <c r="E3"/>
  <c r="BU5"/>
  <c r="AL4"/>
  <c r="BW6"/>
  <c r="BV7"/>
  <c r="AM6"/>
  <c r="AR5"/>
  <c r="BY43"/>
  <c r="BI6"/>
  <c r="G5"/>
  <c r="C3"/>
  <c r="D3"/>
  <c r="BG4"/>
  <c r="A4"/>
  <c r="BS4"/>
  <c r="AJ4" s="1"/>
  <c r="BH5"/>
  <c r="A5" s="1"/>
  <c r="CA6"/>
  <c r="CA7" s="1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CA33" s="1"/>
  <c r="CA34" s="1"/>
  <c r="CA35" s="1"/>
  <c r="CA36" s="1"/>
  <c r="CA37" s="1"/>
  <c r="CA38" s="1"/>
  <c r="CA39" s="1"/>
  <c r="CA40" s="1"/>
  <c r="CA41" s="1"/>
  <c r="CA42" s="1"/>
  <c r="CA43" s="1"/>
  <c r="CA44" s="1"/>
  <c r="CA45" s="1"/>
  <c r="CA46" s="1"/>
  <c r="CA47" s="1"/>
  <c r="CA48" s="1"/>
  <c r="CA49" s="1"/>
  <c r="CA50" s="1"/>
  <c r="CA51" s="1"/>
  <c r="CA52" s="1"/>
  <c r="CA53" s="1"/>
  <c r="CA54" s="1"/>
  <c r="CA55" s="1"/>
  <c r="CA56" s="1"/>
  <c r="CA57" s="1"/>
  <c r="CA58" s="1"/>
  <c r="CA59" s="1"/>
  <c r="CA60" s="1"/>
  <c r="CA61" s="1"/>
  <c r="CA62" s="1"/>
  <c r="CA63" s="1"/>
  <c r="CA64" s="1"/>
  <c r="CA65" s="1"/>
  <c r="CA66" s="1"/>
  <c r="CA67" s="1"/>
  <c r="CA68" s="1"/>
  <c r="CA69" s="1"/>
  <c r="CA70" s="1"/>
  <c r="CA71" s="1"/>
  <c r="CA72" s="1"/>
  <c r="CA73" s="1"/>
  <c r="CA74" s="1"/>
  <c r="BJ181" l="1"/>
  <c r="BJ182" s="1"/>
  <c r="BJ183" s="1"/>
  <c r="BJ184" s="1"/>
  <c r="BJ185" s="1"/>
  <c r="BJ186" s="1"/>
  <c r="BJ187" s="1"/>
  <c r="BJ188" s="1"/>
  <c r="BJ189" s="1"/>
  <c r="BJ190" s="1"/>
  <c r="BJ191" s="1"/>
  <c r="BJ192" s="1"/>
  <c r="BJ194" s="1"/>
  <c r="BJ195" s="1"/>
  <c r="BJ196" s="1"/>
  <c r="BJ197" s="1"/>
  <c r="BJ198" s="1"/>
  <c r="BJ199" s="1"/>
  <c r="BJ200" s="1"/>
  <c r="BJ201" s="1"/>
  <c r="BJ202" s="1"/>
  <c r="BJ203" s="1"/>
  <c r="BJ204" s="1"/>
  <c r="BJ205" s="1"/>
  <c r="BJ206" s="1"/>
  <c r="BJ207" s="1"/>
  <c r="BJ208" s="1"/>
  <c r="BJ209" s="1"/>
  <c r="BJ210" s="1"/>
  <c r="BJ211" s="1"/>
  <c r="BJ212" s="1"/>
  <c r="BJ213" s="1"/>
  <c r="BJ214" s="1"/>
  <c r="BJ215" s="1"/>
  <c r="BJ216" s="1"/>
  <c r="BJ217" s="1"/>
  <c r="BJ218" s="1"/>
  <c r="BJ219" s="1"/>
  <c r="BJ220" s="1"/>
  <c r="BJ221" s="1"/>
  <c r="BJ222" s="1"/>
  <c r="BJ223" s="1"/>
  <c r="BJ224" s="1"/>
  <c r="BJ225" s="1"/>
  <c r="BJ226" s="1"/>
  <c r="BJ227" s="1"/>
  <c r="BJ228" s="1"/>
  <c r="BJ229" s="1"/>
  <c r="BJ230" s="1"/>
  <c r="BJ231" s="1"/>
  <c r="BJ232" s="1"/>
  <c r="BJ233" s="1"/>
  <c r="BJ234" s="1"/>
  <c r="BJ235" s="1"/>
  <c r="BJ236" s="1"/>
  <c r="BJ237" s="1"/>
  <c r="BJ238" s="1"/>
  <c r="BJ239" s="1"/>
  <c r="BJ240" s="1"/>
  <c r="BJ242" s="1"/>
  <c r="CD6"/>
  <c r="I5"/>
  <c r="J6"/>
  <c r="G6"/>
  <c r="BI7"/>
  <c r="BS5"/>
  <c r="AJ5" s="1"/>
  <c r="BK5"/>
  <c r="E4"/>
  <c r="BU6"/>
  <c r="AL5"/>
  <c r="BW7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CC270" s="1"/>
  <c r="CC271" s="1"/>
  <c r="CC272" s="1"/>
  <c r="CC273" s="1"/>
  <c r="CC274" s="1"/>
  <c r="CC275" s="1"/>
  <c r="CC276" s="1"/>
  <c r="CC277" s="1"/>
  <c r="CC278" s="1"/>
  <c r="CC279" s="1"/>
  <c r="CC280" s="1"/>
  <c r="CC281" s="1"/>
  <c r="CC282" s="1"/>
  <c r="CC283" s="1"/>
  <c r="CC284" s="1"/>
  <c r="CC285" s="1"/>
  <c r="CC286" s="1"/>
  <c r="CC287" s="1"/>
  <c r="CC288" s="1"/>
  <c r="CC289" s="1"/>
  <c r="CC290" s="1"/>
  <c r="CC291" s="1"/>
  <c r="CC292" s="1"/>
  <c r="CC293" s="1"/>
  <c r="CC294" s="1"/>
  <c r="CC295" s="1"/>
  <c r="CC296" s="1"/>
  <c r="CC297" s="1"/>
  <c r="CC298" s="1"/>
  <c r="CC299" s="1"/>
  <c r="CC300" s="1"/>
  <c r="CC301" s="1"/>
  <c r="CC302" s="1"/>
  <c r="CC303" s="1"/>
  <c r="CC304" s="1"/>
  <c r="CC305" s="1"/>
  <c r="CC306" s="1"/>
  <c r="CC307" s="1"/>
  <c r="CC308" s="1"/>
  <c r="CC309" s="1"/>
  <c r="CC310" s="1"/>
  <c r="CC311" s="1"/>
  <c r="CC312" s="1"/>
  <c r="CC313" s="1"/>
  <c r="CC314" s="1"/>
  <c r="CC315" s="1"/>
  <c r="CC316" s="1"/>
  <c r="CC317" s="1"/>
  <c r="CC318" s="1"/>
  <c r="CC319" s="1"/>
  <c r="CC320" s="1"/>
  <c r="CC321" s="1"/>
  <c r="CC322" s="1"/>
  <c r="CC323" s="1"/>
  <c r="CC324" s="1"/>
  <c r="CC325" s="1"/>
  <c r="CC326" s="1"/>
  <c r="CC327" s="1"/>
  <c r="CC328" s="1"/>
  <c r="CC329" s="1"/>
  <c r="CC330" s="1"/>
  <c r="CC331" s="1"/>
  <c r="CC332" s="1"/>
  <c r="CC333" s="1"/>
  <c r="CC334" s="1"/>
  <c r="CC335" s="1"/>
  <c r="CC336" s="1"/>
  <c r="CC337" s="1"/>
  <c r="CC338" s="1"/>
  <c r="CC339" s="1"/>
  <c r="CC340" s="1"/>
  <c r="CC341" s="1"/>
  <c r="CC342" s="1"/>
  <c r="CC343" s="1"/>
  <c r="CC344" s="1"/>
  <c r="CC345" s="1"/>
  <c r="CC346" s="1"/>
  <c r="CC347" s="1"/>
  <c r="CC348" s="1"/>
  <c r="CC349" s="1"/>
  <c r="CC350" s="1"/>
  <c r="CC351" s="1"/>
  <c r="CC352" s="1"/>
  <c r="CC353" s="1"/>
  <c r="CC354" s="1"/>
  <c r="CC355" s="1"/>
  <c r="CC356" s="1"/>
  <c r="CC357" s="1"/>
  <c r="CC358" s="1"/>
  <c r="CC359" s="1"/>
  <c r="CC360" s="1"/>
  <c r="CC361" s="1"/>
  <c r="CC362" s="1"/>
  <c r="CC363" s="1"/>
  <c r="CC364" s="1"/>
  <c r="CC365" s="1"/>
  <c r="CC366" s="1"/>
  <c r="CC367" s="1"/>
  <c r="CC368" s="1"/>
  <c r="CC369" s="1"/>
  <c r="CC370" s="1"/>
  <c r="CC371" s="1"/>
  <c r="CC372" s="1"/>
  <c r="CC373" s="1"/>
  <c r="CC374" s="1"/>
  <c r="CC375" s="1"/>
  <c r="CC376" s="1"/>
  <c r="CC377" s="1"/>
  <c r="CC378" s="1"/>
  <c r="CC379" s="1"/>
  <c r="CC380" s="1"/>
  <c r="CC381" s="1"/>
  <c r="CC382" s="1"/>
  <c r="CC383" s="1"/>
  <c r="AR6"/>
  <c r="CA75"/>
  <c r="BY44"/>
  <c r="C5"/>
  <c r="D5"/>
  <c r="BT4"/>
  <c r="V4"/>
  <c r="BG5"/>
  <c r="C4"/>
  <c r="D4"/>
  <c r="BH6"/>
  <c r="BH7" s="1"/>
  <c r="BJ243" l="1"/>
  <c r="BJ244" s="1"/>
  <c r="BJ245" s="1"/>
  <c r="BJ246" s="1"/>
  <c r="BJ247" s="1"/>
  <c r="BJ248" s="1"/>
  <c r="BJ249" s="1"/>
  <c r="BJ250" s="1"/>
  <c r="BJ251" s="1"/>
  <c r="BJ252" s="1"/>
  <c r="BJ253" s="1"/>
  <c r="BJ254" s="1"/>
  <c r="BJ255" s="1"/>
  <c r="BJ256" s="1"/>
  <c r="BJ257" s="1"/>
  <c r="BJ258" s="1"/>
  <c r="BJ259" s="1"/>
  <c r="BJ260" s="1"/>
  <c r="BJ261" s="1"/>
  <c r="BJ262" s="1"/>
  <c r="BJ263" s="1"/>
  <c r="BJ264" s="1"/>
  <c r="BJ265" s="1"/>
  <c r="BJ266" s="1"/>
  <c r="BJ267" s="1"/>
  <c r="BJ268" s="1"/>
  <c r="BJ269" s="1"/>
  <c r="BJ270" s="1"/>
  <c r="BJ271" s="1"/>
  <c r="BJ272" s="1"/>
  <c r="BJ273" s="1"/>
  <c r="BJ274" s="1"/>
  <c r="BJ275" s="1"/>
  <c r="BJ276" s="1"/>
  <c r="BJ277" s="1"/>
  <c r="BJ278" s="1"/>
  <c r="BJ279" s="1"/>
  <c r="BJ280" s="1"/>
  <c r="BJ281" s="1"/>
  <c r="BJ282" s="1"/>
  <c r="BJ283" s="1"/>
  <c r="BJ284" s="1"/>
  <c r="BJ285" s="1"/>
  <c r="BJ287" s="1"/>
  <c r="BJ288" s="1"/>
  <c r="BJ289" s="1"/>
  <c r="BJ290" s="1"/>
  <c r="BJ291" s="1"/>
  <c r="BJ292" s="1"/>
  <c r="BJ293" s="1"/>
  <c r="BJ294" s="1"/>
  <c r="BJ295" s="1"/>
  <c r="BJ296" s="1"/>
  <c r="BJ297" s="1"/>
  <c r="BJ298" s="1"/>
  <c r="BJ299" s="1"/>
  <c r="BJ300" s="1"/>
  <c r="BJ301" s="1"/>
  <c r="BJ302" s="1"/>
  <c r="BJ303" s="1"/>
  <c r="BJ304" s="1"/>
  <c r="BJ305" s="1"/>
  <c r="BJ306" s="1"/>
  <c r="BJ307" s="1"/>
  <c r="BJ308" s="1"/>
  <c r="BJ309" s="1"/>
  <c r="BJ310" s="1"/>
  <c r="BJ311" s="1"/>
  <c r="BJ312" s="1"/>
  <c r="BJ313" s="1"/>
  <c r="BJ314" s="1"/>
  <c r="BJ315" s="1"/>
  <c r="BJ316" s="1"/>
  <c r="BJ317" s="1"/>
  <c r="BJ318" s="1"/>
  <c r="BJ319" s="1"/>
  <c r="BJ320" s="1"/>
  <c r="BJ321" s="1"/>
  <c r="BJ322" s="1"/>
  <c r="BJ323" s="1"/>
  <c r="BJ324" s="1"/>
  <c r="BJ325" s="1"/>
  <c r="BJ326" s="1"/>
  <c r="BJ327" s="1"/>
  <c r="BJ328" s="1"/>
  <c r="BJ329" s="1"/>
  <c r="BJ330" s="1"/>
  <c r="BJ331" s="1"/>
  <c r="BJ332" s="1"/>
  <c r="BJ333" s="1"/>
  <c r="BJ334" s="1"/>
  <c r="BJ335" s="1"/>
  <c r="BJ336" s="1"/>
  <c r="BJ337" s="1"/>
  <c r="BJ338" s="1"/>
  <c r="BJ339" s="1"/>
  <c r="BJ340" s="1"/>
  <c r="BJ341" s="1"/>
  <c r="BJ342" s="1"/>
  <c r="BJ343" s="1"/>
  <c r="BJ344" s="1"/>
  <c r="BJ345" s="1"/>
  <c r="BJ346" s="1"/>
  <c r="BJ347" s="1"/>
  <c r="BJ348" s="1"/>
  <c r="BJ349" s="1"/>
  <c r="BJ350" s="1"/>
  <c r="BJ351" s="1"/>
  <c r="BJ352" s="1"/>
  <c r="BJ353" s="1"/>
  <c r="BJ354" s="1"/>
  <c r="BJ355" s="1"/>
  <c r="BJ356" s="1"/>
  <c r="BJ357" s="1"/>
  <c r="BJ358" s="1"/>
  <c r="BJ359" s="1"/>
  <c r="BJ360" s="1"/>
  <c r="BJ361" s="1"/>
  <c r="BJ362" s="1"/>
  <c r="BJ363" s="1"/>
  <c r="BJ364" s="1"/>
  <c r="BJ365" s="1"/>
  <c r="BJ366" s="1"/>
  <c r="BJ367" s="1"/>
  <c r="BJ368" s="1"/>
  <c r="BJ369" s="1"/>
  <c r="BJ370" s="1"/>
  <c r="BJ371" s="1"/>
  <c r="BJ372" s="1"/>
  <c r="BJ373" s="1"/>
  <c r="BJ374" s="1"/>
  <c r="BJ375" s="1"/>
  <c r="BJ376" s="1"/>
  <c r="BJ377" s="1"/>
  <c r="BJ378" s="1"/>
  <c r="BJ379" s="1"/>
  <c r="BJ380" s="1"/>
  <c r="BJ381" s="1"/>
  <c r="BJ382" s="1"/>
  <c r="BJ383" s="1"/>
  <c r="BK286"/>
  <c r="CD7"/>
  <c r="CD8" s="1"/>
  <c r="CD9" s="1"/>
  <c r="CD10" s="1"/>
  <c r="CD11" s="1"/>
  <c r="CD12" s="1"/>
  <c r="CD13" s="1"/>
  <c r="CD14" s="1"/>
  <c r="CD15" s="1"/>
  <c r="CD16" s="1"/>
  <c r="CD17" s="1"/>
  <c r="CD18" s="1"/>
  <c r="CD19" s="1"/>
  <c r="CD20" s="1"/>
  <c r="CD21" s="1"/>
  <c r="CD22" s="1"/>
  <c r="CD23" s="1"/>
  <c r="CD24" s="1"/>
  <c r="CD25" s="1"/>
  <c r="CD29" s="1"/>
  <c r="CD30" s="1"/>
  <c r="CD31" s="1"/>
  <c r="CD32" s="1"/>
  <c r="CD33" s="1"/>
  <c r="CD34" s="1"/>
  <c r="CD35" s="1"/>
  <c r="CD36" s="1"/>
  <c r="CD37" s="1"/>
  <c r="CD38" s="1"/>
  <c r="CD39" s="1"/>
  <c r="CD40" s="1"/>
  <c r="CD41" s="1"/>
  <c r="CD42" s="1"/>
  <c r="CD43" s="1"/>
  <c r="CD44" s="1"/>
  <c r="CD45" s="1"/>
  <c r="CD46" s="1"/>
  <c r="CD47" s="1"/>
  <c r="CD48" s="1"/>
  <c r="CD49" s="1"/>
  <c r="CD50" s="1"/>
  <c r="CD51" s="1"/>
  <c r="CD52" s="1"/>
  <c r="CD53" s="1"/>
  <c r="CD54" s="1"/>
  <c r="CD55" s="1"/>
  <c r="CD56" s="1"/>
  <c r="CD57" s="1"/>
  <c r="CD58" s="1"/>
  <c r="CD59" s="1"/>
  <c r="CD60" s="1"/>
  <c r="CD61" s="1"/>
  <c r="CD62" s="1"/>
  <c r="CD63" s="1"/>
  <c r="CD64" s="1"/>
  <c r="CD65" s="1"/>
  <c r="CD66" s="1"/>
  <c r="CD67" s="1"/>
  <c r="CD68" s="1"/>
  <c r="CD69" s="1"/>
  <c r="CD70" s="1"/>
  <c r="CD71" s="1"/>
  <c r="CD72" s="1"/>
  <c r="CD73" s="1"/>
  <c r="CD74" s="1"/>
  <c r="CD75" s="1"/>
  <c r="CD76" s="1"/>
  <c r="CD77" s="1"/>
  <c r="CD78" s="1"/>
  <c r="CD79" s="1"/>
  <c r="CD80" s="1"/>
  <c r="CD81" s="1"/>
  <c r="CD82" s="1"/>
  <c r="CD83" s="1"/>
  <c r="CD84" s="1"/>
  <c r="CD85" s="1"/>
  <c r="CD86" s="1"/>
  <c r="CD87" s="1"/>
  <c r="CD88" s="1"/>
  <c r="CD89" s="1"/>
  <c r="CD90" s="1"/>
  <c r="CD91" s="1"/>
  <c r="CD92" s="1"/>
  <c r="CD93" s="1"/>
  <c r="CD94" s="1"/>
  <c r="CD95" s="1"/>
  <c r="CD96" s="1"/>
  <c r="CD97" s="1"/>
  <c r="CD98" s="1"/>
  <c r="CD99" s="1"/>
  <c r="CD100" s="1"/>
  <c r="CD101" s="1"/>
  <c r="CD102" s="1"/>
  <c r="CD103" s="1"/>
  <c r="CD104" s="1"/>
  <c r="CD105" s="1"/>
  <c r="CD106" s="1"/>
  <c r="CD107" s="1"/>
  <c r="CD108" s="1"/>
  <c r="CD109" s="1"/>
  <c r="CD110" s="1"/>
  <c r="CD111" s="1"/>
  <c r="CD112" s="1"/>
  <c r="CD113" s="1"/>
  <c r="CD114" s="1"/>
  <c r="CD115" s="1"/>
  <c r="CD116" s="1"/>
  <c r="CD117" s="1"/>
  <c r="CD118" s="1"/>
  <c r="CD119" s="1"/>
  <c r="CD120" s="1"/>
  <c r="CD121" s="1"/>
  <c r="CD122" s="1"/>
  <c r="CD123" s="1"/>
  <c r="CD124" s="1"/>
  <c r="CD125" s="1"/>
  <c r="CD126" s="1"/>
  <c r="CD127" s="1"/>
  <c r="CD128" s="1"/>
  <c r="CD129" s="1"/>
  <c r="CD130" s="1"/>
  <c r="CD131" s="1"/>
  <c r="CD132" s="1"/>
  <c r="CD133" s="1"/>
  <c r="CD134" s="1"/>
  <c r="CD135" s="1"/>
  <c r="CD136" s="1"/>
  <c r="CD137" s="1"/>
  <c r="CD138" s="1"/>
  <c r="CD139" s="1"/>
  <c r="CD140" s="1"/>
  <c r="CD141" s="1"/>
  <c r="CD142" s="1"/>
  <c r="CD143" s="1"/>
  <c r="CD144" s="1"/>
  <c r="CD145" s="1"/>
  <c r="CD146" s="1"/>
  <c r="CD147" s="1"/>
  <c r="CD148" s="1"/>
  <c r="CD149" s="1"/>
  <c r="CD150" s="1"/>
  <c r="CD151" s="1"/>
  <c r="CD152" s="1"/>
  <c r="CD153" s="1"/>
  <c r="CD154" s="1"/>
  <c r="CD155" s="1"/>
  <c r="CD156" s="1"/>
  <c r="CD157" s="1"/>
  <c r="CD158" s="1"/>
  <c r="CD159" s="1"/>
  <c r="CD160" s="1"/>
  <c r="CD161" s="1"/>
  <c r="CD162" s="1"/>
  <c r="CD163" s="1"/>
  <c r="CD164" s="1"/>
  <c r="CD165" s="1"/>
  <c r="CD166" s="1"/>
  <c r="CD167" s="1"/>
  <c r="CD168" s="1"/>
  <c r="CD169" s="1"/>
  <c r="CD170" s="1"/>
  <c r="CD171" s="1"/>
  <c r="CD172" s="1"/>
  <c r="CD173" s="1"/>
  <c r="CD174" s="1"/>
  <c r="CD175" s="1"/>
  <c r="CD176" s="1"/>
  <c r="CD177" s="1"/>
  <c r="CD178" s="1"/>
  <c r="CD179" s="1"/>
  <c r="CD180" s="1"/>
  <c r="CD181" s="1"/>
  <c r="CD182" s="1"/>
  <c r="CD183" s="1"/>
  <c r="CD184" s="1"/>
  <c r="CD185" s="1"/>
  <c r="CD186" s="1"/>
  <c r="CD187" s="1"/>
  <c r="CD188" s="1"/>
  <c r="CD189" s="1"/>
  <c r="CD190" s="1"/>
  <c r="CD191" s="1"/>
  <c r="CD192" s="1"/>
  <c r="CD193" s="1"/>
  <c r="CD194" s="1"/>
  <c r="CD195" s="1"/>
  <c r="CD196" s="1"/>
  <c r="CD197" s="1"/>
  <c r="CD198" s="1"/>
  <c r="CD199" s="1"/>
  <c r="CD200" s="1"/>
  <c r="CD201" s="1"/>
  <c r="CD202" s="1"/>
  <c r="CD203" s="1"/>
  <c r="CD204" s="1"/>
  <c r="CD205" s="1"/>
  <c r="CD206" s="1"/>
  <c r="CD207" s="1"/>
  <c r="CD208" s="1"/>
  <c r="CD209" s="1"/>
  <c r="CD210" s="1"/>
  <c r="CD211" s="1"/>
  <c r="CD212" s="1"/>
  <c r="CD213" s="1"/>
  <c r="CD214" s="1"/>
  <c r="CD215" s="1"/>
  <c r="CD216" s="1"/>
  <c r="CD217" s="1"/>
  <c r="CD218" s="1"/>
  <c r="CD219" s="1"/>
  <c r="CD220" s="1"/>
  <c r="CD221" s="1"/>
  <c r="CD222" s="1"/>
  <c r="CD223" s="1"/>
  <c r="CD224" s="1"/>
  <c r="CD225" s="1"/>
  <c r="CD226" s="1"/>
  <c r="CD227" s="1"/>
  <c r="CD228" s="1"/>
  <c r="CD229" s="1"/>
  <c r="CD230" s="1"/>
  <c r="CD231" s="1"/>
  <c r="CD232" s="1"/>
  <c r="CD233" s="1"/>
  <c r="CD234" s="1"/>
  <c r="CD235" s="1"/>
  <c r="CD236" s="1"/>
  <c r="CD237" s="1"/>
  <c r="CD238" s="1"/>
  <c r="CD239" s="1"/>
  <c r="CD240" s="1"/>
  <c r="CD241" s="1"/>
  <c r="CD242" s="1"/>
  <c r="CD243" s="1"/>
  <c r="CD244" s="1"/>
  <c r="CD245" s="1"/>
  <c r="CD248" s="1"/>
  <c r="CD249" s="1"/>
  <c r="CD250" s="1"/>
  <c r="CD251" s="1"/>
  <c r="CD252" s="1"/>
  <c r="CD253" s="1"/>
  <c r="CD254" s="1"/>
  <c r="CD255" s="1"/>
  <c r="CD256" s="1"/>
  <c r="CD257" s="1"/>
  <c r="CD258" s="1"/>
  <c r="CD259" s="1"/>
  <c r="CD260" s="1"/>
  <c r="CD263" s="1"/>
  <c r="CD264" s="1"/>
  <c r="CD265" s="1"/>
  <c r="CD266" s="1"/>
  <c r="CD267" s="1"/>
  <c r="CD268" s="1"/>
  <c r="CD269" s="1"/>
  <c r="CD270" s="1"/>
  <c r="CD271" s="1"/>
  <c r="CD272" s="1"/>
  <c r="CD273" s="1"/>
  <c r="CD274" s="1"/>
  <c r="CD275" s="1"/>
  <c r="CD276" s="1"/>
  <c r="CD277" s="1"/>
  <c r="CD278" s="1"/>
  <c r="CD279" s="1"/>
  <c r="CD280" s="1"/>
  <c r="CD281" s="1"/>
  <c r="CD282" s="1"/>
  <c r="CD283" s="1"/>
  <c r="CD284" s="1"/>
  <c r="CD285" s="1"/>
  <c r="CD286" s="1"/>
  <c r="CD287" s="1"/>
  <c r="CD288" s="1"/>
  <c r="CD289" s="1"/>
  <c r="CD290" s="1"/>
  <c r="CD291" s="1"/>
  <c r="CD292" s="1"/>
  <c r="CD293" s="1"/>
  <c r="CD294" s="1"/>
  <c r="CD295" s="1"/>
  <c r="CD296" s="1"/>
  <c r="CD297" s="1"/>
  <c r="CD298" s="1"/>
  <c r="CD299" s="1"/>
  <c r="CD300" s="1"/>
  <c r="CD301" s="1"/>
  <c r="CD302" s="1"/>
  <c r="CD303" s="1"/>
  <c r="CD304" s="1"/>
  <c r="CD305" s="1"/>
  <c r="CD306" s="1"/>
  <c r="CD307" s="1"/>
  <c r="CD308" s="1"/>
  <c r="CD309" s="1"/>
  <c r="CD310" s="1"/>
  <c r="CD311" s="1"/>
  <c r="CD312" s="1"/>
  <c r="CD313" s="1"/>
  <c r="CD314" s="1"/>
  <c r="CD315" s="1"/>
  <c r="CD316" s="1"/>
  <c r="CD317" s="1"/>
  <c r="CD318" s="1"/>
  <c r="CD319" s="1"/>
  <c r="CD322" s="1"/>
  <c r="CD323" s="1"/>
  <c r="CD324" s="1"/>
  <c r="CD325" s="1"/>
  <c r="CD326" s="1"/>
  <c r="CD327" s="1"/>
  <c r="CD328" s="1"/>
  <c r="CD329" s="1"/>
  <c r="CD330" s="1"/>
  <c r="CD331" s="1"/>
  <c r="CD332" s="1"/>
  <c r="CD333" s="1"/>
  <c r="CD334" s="1"/>
  <c r="CD335" s="1"/>
  <c r="CD336" s="1"/>
  <c r="CD337" s="1"/>
  <c r="CD338" s="1"/>
  <c r="CD339" s="1"/>
  <c r="CD340" s="1"/>
  <c r="CD341" s="1"/>
  <c r="CD342" s="1"/>
  <c r="CD343" s="1"/>
  <c r="CD344" s="1"/>
  <c r="CD345" s="1"/>
  <c r="CD346" s="1"/>
  <c r="CD347" s="1"/>
  <c r="CD348" s="1"/>
  <c r="CD349" s="1"/>
  <c r="CD350" s="1"/>
  <c r="CD353" s="1"/>
  <c r="CD354" s="1"/>
  <c r="CD355" s="1"/>
  <c r="CD356" s="1"/>
  <c r="CD357" s="1"/>
  <c r="CD358" s="1"/>
  <c r="CD359" s="1"/>
  <c r="CD360" s="1"/>
  <c r="CD361" s="1"/>
  <c r="CD362" s="1"/>
  <c r="CD363" s="1"/>
  <c r="CD364" s="1"/>
  <c r="CD365" s="1"/>
  <c r="CD366" s="1"/>
  <c r="CD367" s="1"/>
  <c r="CD368" s="1"/>
  <c r="CD369" s="1"/>
  <c r="CD370" s="1"/>
  <c r="CD371" s="1"/>
  <c r="CD374" s="1"/>
  <c r="CD375" s="1"/>
  <c r="CD376" s="1"/>
  <c r="CD377" s="1"/>
  <c r="CD378" s="1"/>
  <c r="CD379" s="1"/>
  <c r="CD380" s="1"/>
  <c r="CD383" s="1"/>
  <c r="I6"/>
  <c r="BH8"/>
  <c r="BI8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47" s="1"/>
  <c r="BI50" s="1"/>
  <c r="BI51" s="1"/>
  <c r="BI62" s="1"/>
  <c r="BI63" s="1"/>
  <c r="BI64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30" s="1"/>
  <c r="BI131" s="1"/>
  <c r="BI134" s="1"/>
  <c r="BI135" s="1"/>
  <c r="BI141" s="1"/>
  <c r="BI142" s="1"/>
  <c r="BI143" s="1"/>
  <c r="BI145" s="1"/>
  <c r="BI148" s="1"/>
  <c r="BI150" s="1"/>
  <c r="BI152" s="1"/>
  <c r="BI153" s="1"/>
  <c r="BI154" s="1"/>
  <c r="BI176" s="1"/>
  <c r="BI177" s="1"/>
  <c r="BI178" s="1"/>
  <c r="BI179" s="1"/>
  <c r="BI180" s="1"/>
  <c r="BI189" s="1"/>
  <c r="BI190" s="1"/>
  <c r="BI191" s="1"/>
  <c r="BI192" s="1"/>
  <c r="BI198" s="1"/>
  <c r="BI199" s="1"/>
  <c r="BI200" s="1"/>
  <c r="BI201" s="1"/>
  <c r="BI215" s="1"/>
  <c r="BI216" s="1"/>
  <c r="BI217" s="1"/>
  <c r="BI218" s="1"/>
  <c r="BI219" s="1"/>
  <c r="BI220" s="1"/>
  <c r="BI221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4" s="1"/>
  <c r="BI245" s="1"/>
  <c r="BI272" s="1"/>
  <c r="BS7"/>
  <c r="BK6"/>
  <c r="E5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U164" s="1"/>
  <c r="BU165" s="1"/>
  <c r="BU166" s="1"/>
  <c r="BU167" s="1"/>
  <c r="BU168" s="1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U188" s="1"/>
  <c r="BU189" s="1"/>
  <c r="BU190" s="1"/>
  <c r="BU191" s="1"/>
  <c r="BU192" s="1"/>
  <c r="BU193" s="1"/>
  <c r="BU194" s="1"/>
  <c r="BU195" s="1"/>
  <c r="BU196" s="1"/>
  <c r="BU197" s="1"/>
  <c r="BU198" s="1"/>
  <c r="BU199" s="1"/>
  <c r="BU200" s="1"/>
  <c r="BU201" s="1"/>
  <c r="BU202" s="1"/>
  <c r="BU203" s="1"/>
  <c r="BU204" s="1"/>
  <c r="BU205" s="1"/>
  <c r="BU206" s="1"/>
  <c r="BU207" s="1"/>
  <c r="BU208" s="1"/>
  <c r="BU209" s="1"/>
  <c r="BU210" s="1"/>
  <c r="BU211" s="1"/>
  <c r="BU212" s="1"/>
  <c r="BU213" s="1"/>
  <c r="BU214" s="1"/>
  <c r="BU215" s="1"/>
  <c r="BU216" s="1"/>
  <c r="BU217" s="1"/>
  <c r="BU218" s="1"/>
  <c r="BU219" s="1"/>
  <c r="BU220" s="1"/>
  <c r="BU221" s="1"/>
  <c r="BU222" s="1"/>
  <c r="BU223" s="1"/>
  <c r="BU224" s="1"/>
  <c r="BU225" s="1"/>
  <c r="BU226" s="1"/>
  <c r="BU227" s="1"/>
  <c r="BU228" s="1"/>
  <c r="BU229" s="1"/>
  <c r="BU230" s="1"/>
  <c r="BU231" s="1"/>
  <c r="BU232" s="1"/>
  <c r="BU233" s="1"/>
  <c r="BU234" s="1"/>
  <c r="BU235" s="1"/>
  <c r="BU236" s="1"/>
  <c r="BU237" s="1"/>
  <c r="BU238" s="1"/>
  <c r="BU239" s="1"/>
  <c r="BU240" s="1"/>
  <c r="BU241" s="1"/>
  <c r="BU242" s="1"/>
  <c r="BU243" s="1"/>
  <c r="BU244" s="1"/>
  <c r="BU245" s="1"/>
  <c r="BU246" s="1"/>
  <c r="BU247" s="1"/>
  <c r="BU248" s="1"/>
  <c r="BU249" s="1"/>
  <c r="BU250" s="1"/>
  <c r="BU251" s="1"/>
  <c r="BU252" s="1"/>
  <c r="BU253" s="1"/>
  <c r="BU254" s="1"/>
  <c r="BU255" s="1"/>
  <c r="BU256" s="1"/>
  <c r="BU257" s="1"/>
  <c r="BU258" s="1"/>
  <c r="BU259" s="1"/>
  <c r="BU260" s="1"/>
  <c r="BU261" s="1"/>
  <c r="BU262" s="1"/>
  <c r="BU263" s="1"/>
  <c r="BU264" s="1"/>
  <c r="BU265" s="1"/>
  <c r="BU266" s="1"/>
  <c r="BU267" s="1"/>
  <c r="BU268" s="1"/>
  <c r="BU269" s="1"/>
  <c r="BU270" s="1"/>
  <c r="BU271" s="1"/>
  <c r="BU272" s="1"/>
  <c r="BU273" s="1"/>
  <c r="BU274" s="1"/>
  <c r="BU275" s="1"/>
  <c r="BU276" s="1"/>
  <c r="BU277" s="1"/>
  <c r="BU278" s="1"/>
  <c r="BU279" s="1"/>
  <c r="BU280" s="1"/>
  <c r="BU281" s="1"/>
  <c r="BU282" s="1"/>
  <c r="BU283" s="1"/>
  <c r="BU284" s="1"/>
  <c r="BU285" s="1"/>
  <c r="BU287" s="1"/>
  <c r="BU288" s="1"/>
  <c r="BU289" s="1"/>
  <c r="BU290" s="1"/>
  <c r="BU291" s="1"/>
  <c r="BU292" s="1"/>
  <c r="BU293" s="1"/>
  <c r="BU294" s="1"/>
  <c r="BU295" s="1"/>
  <c r="BU296" s="1"/>
  <c r="BU297" s="1"/>
  <c r="BU298" s="1"/>
  <c r="BU299" s="1"/>
  <c r="BU300" s="1"/>
  <c r="BU301" s="1"/>
  <c r="BU302" s="1"/>
  <c r="BU303" s="1"/>
  <c r="BU304" s="1"/>
  <c r="BU305" s="1"/>
  <c r="BU306" s="1"/>
  <c r="BU307" s="1"/>
  <c r="BU308" s="1"/>
  <c r="BU309" s="1"/>
  <c r="BU310" s="1"/>
  <c r="BU311" s="1"/>
  <c r="BU312" s="1"/>
  <c r="BU313" s="1"/>
  <c r="BU314" s="1"/>
  <c r="BU315" s="1"/>
  <c r="BU316" s="1"/>
  <c r="BU317" s="1"/>
  <c r="BU318" s="1"/>
  <c r="BU319" s="1"/>
  <c r="BU320" s="1"/>
  <c r="BU321" s="1"/>
  <c r="BU322" s="1"/>
  <c r="BU323" s="1"/>
  <c r="BU324" s="1"/>
  <c r="BU325" s="1"/>
  <c r="BU326" s="1"/>
  <c r="BU327" s="1"/>
  <c r="BU328" s="1"/>
  <c r="BU329" s="1"/>
  <c r="BU330" s="1"/>
  <c r="BU331" s="1"/>
  <c r="BU332" s="1"/>
  <c r="BU333" s="1"/>
  <c r="BU334" s="1"/>
  <c r="BU335" s="1"/>
  <c r="BU336" s="1"/>
  <c r="BU337" s="1"/>
  <c r="BU338" s="1"/>
  <c r="BU339" s="1"/>
  <c r="BU340" s="1"/>
  <c r="BU341" s="1"/>
  <c r="BU342" s="1"/>
  <c r="BU343" s="1"/>
  <c r="BU344" s="1"/>
  <c r="BU345" s="1"/>
  <c r="BU346" s="1"/>
  <c r="BU347" s="1"/>
  <c r="BU348" s="1"/>
  <c r="BU349" s="1"/>
  <c r="BU350" s="1"/>
  <c r="BU351" s="1"/>
  <c r="BU352" s="1"/>
  <c r="BU353" s="1"/>
  <c r="BU354" s="1"/>
  <c r="BU355" s="1"/>
  <c r="BU356" s="1"/>
  <c r="BU357" s="1"/>
  <c r="BU358" s="1"/>
  <c r="BU359" s="1"/>
  <c r="BU360" s="1"/>
  <c r="BU361" s="1"/>
  <c r="BU362" s="1"/>
  <c r="BU363" s="1"/>
  <c r="BU364" s="1"/>
  <c r="BU365" s="1"/>
  <c r="BU366" s="1"/>
  <c r="BU367" s="1"/>
  <c r="BU368" s="1"/>
  <c r="BU369" s="1"/>
  <c r="BU370" s="1"/>
  <c r="BU371" s="1"/>
  <c r="BU372" s="1"/>
  <c r="BU373" s="1"/>
  <c r="BU374" s="1"/>
  <c r="BU375" s="1"/>
  <c r="BU376" s="1"/>
  <c r="BU377" s="1"/>
  <c r="BU378" s="1"/>
  <c r="BU379" s="1"/>
  <c r="BU380" s="1"/>
  <c r="BU381" s="1"/>
  <c r="BU382" s="1"/>
  <c r="BU383" s="1"/>
  <c r="AL6"/>
  <c r="BW8"/>
  <c r="BV9"/>
  <c r="CA76"/>
  <c r="BY45"/>
  <c r="AK4"/>
  <c r="AP4"/>
  <c r="AO4"/>
  <c r="BS6"/>
  <c r="AJ6" s="1"/>
  <c r="A6"/>
  <c r="V5"/>
  <c r="BT5"/>
  <c r="BG6"/>
  <c r="BG7" s="1"/>
  <c r="BG8" l="1"/>
  <c r="BT7"/>
  <c r="BS8"/>
  <c r="BH9"/>
  <c r="E6"/>
  <c r="BK7"/>
  <c r="BW9"/>
  <c r="BV10"/>
  <c r="BY46"/>
  <c r="CA77"/>
  <c r="C6"/>
  <c r="D6"/>
  <c r="BT6"/>
  <c r="V6"/>
  <c r="AO5"/>
  <c r="AK5"/>
  <c r="AP5"/>
  <c r="BG9" l="1"/>
  <c r="BT8"/>
  <c r="BZ8" s="1"/>
  <c r="BS9"/>
  <c r="BH10"/>
  <c r="BW10"/>
  <c r="BV11"/>
  <c r="CA78"/>
  <c r="BY47"/>
  <c r="AO6"/>
  <c r="AK6"/>
  <c r="AP6"/>
  <c r="BG10" l="1"/>
  <c r="BT9"/>
  <c r="BZ9" s="1"/>
  <c r="BS10"/>
  <c r="BH11"/>
  <c r="BW11"/>
  <c r="BV12"/>
  <c r="BY48"/>
  <c r="CA79"/>
  <c r="BG11" l="1"/>
  <c r="BT10"/>
  <c r="BZ10" s="1"/>
  <c r="BH12"/>
  <c r="BS11"/>
  <c r="BW12"/>
  <c r="BV13"/>
  <c r="CA80"/>
  <c r="BY49"/>
  <c r="BG12" l="1"/>
  <c r="BT11"/>
  <c r="BZ11" s="1"/>
  <c r="BH13"/>
  <c r="BS12"/>
  <c r="BW13"/>
  <c r="BV14"/>
  <c r="BY50"/>
  <c r="CA81"/>
  <c r="BG13" l="1"/>
  <c r="BT12"/>
  <c r="BZ12" s="1"/>
  <c r="BS13"/>
  <c r="BH14"/>
  <c r="BW14"/>
  <c r="BV15"/>
  <c r="CA82"/>
  <c r="BY51"/>
  <c r="BT13" l="1"/>
  <c r="BZ13" s="1"/>
  <c r="BG14"/>
  <c r="BH15"/>
  <c r="BS14"/>
  <c r="BV16"/>
  <c r="BW15"/>
  <c r="CA83"/>
  <c r="BY52"/>
  <c r="BT14" l="1"/>
  <c r="BZ14" s="1"/>
  <c r="BG15"/>
  <c r="BS15"/>
  <c r="BH16"/>
  <c r="BV17"/>
  <c r="BW16"/>
  <c r="CA84"/>
  <c r="BY53"/>
  <c r="BT15" l="1"/>
  <c r="BZ15" s="1"/>
  <c r="BG16"/>
  <c r="BS16"/>
  <c r="BH17"/>
  <c r="BV18"/>
  <c r="BW17"/>
  <c r="CA85"/>
  <c r="BY54"/>
  <c r="BT16" l="1"/>
  <c r="BZ16" s="1"/>
  <c r="BG17"/>
  <c r="BH18"/>
  <c r="BS17"/>
  <c r="BV19"/>
  <c r="BW18"/>
  <c r="BY55"/>
  <c r="BG18" l="1"/>
  <c r="BT17"/>
  <c r="BZ17" s="1"/>
  <c r="BH19"/>
  <c r="BS18"/>
  <c r="BW19"/>
  <c r="BV20"/>
  <c r="BY56"/>
  <c r="BG19" l="1"/>
  <c r="BT18"/>
  <c r="BZ18" s="1"/>
  <c r="BH20"/>
  <c r="BS19"/>
  <c r="BW20"/>
  <c r="BV21"/>
  <c r="BY57"/>
  <c r="BG20" l="1"/>
  <c r="BT19"/>
  <c r="BH21"/>
  <c r="BS20"/>
  <c r="BV22"/>
  <c r="BW21"/>
  <c r="BY58"/>
  <c r="BG21" l="1"/>
  <c r="BT20"/>
  <c r="BZ19"/>
  <c r="BS21"/>
  <c r="BH22"/>
  <c r="BW22"/>
  <c r="BV23"/>
  <c r="BY59"/>
  <c r="BG22" l="1"/>
  <c r="BT21"/>
  <c r="BZ20"/>
  <c r="BH23"/>
  <c r="BS22"/>
  <c r="BW23"/>
  <c r="BV24"/>
  <c r="BY60"/>
  <c r="BZ21" l="1"/>
  <c r="BT22"/>
  <c r="BG23"/>
  <c r="BH24"/>
  <c r="BS23"/>
  <c r="BV25"/>
  <c r="BW24"/>
  <c r="BY61"/>
  <c r="BS24" l="1"/>
  <c r="BH25"/>
  <c r="BZ22"/>
  <c r="BG24"/>
  <c r="BT23"/>
  <c r="BV26"/>
  <c r="BW25"/>
  <c r="BY62"/>
  <c r="BZ23" l="1"/>
  <c r="BT24"/>
  <c r="BG25"/>
  <c r="BH26"/>
  <c r="BS25"/>
  <c r="BV27"/>
  <c r="BW26"/>
  <c r="BY63"/>
  <c r="BS26" l="1"/>
  <c r="BH27"/>
  <c r="BZ24"/>
  <c r="BT25"/>
  <c r="BG26"/>
  <c r="BV28"/>
  <c r="BW27"/>
  <c r="BY64"/>
  <c r="BZ25" l="1"/>
  <c r="BG27"/>
  <c r="BT26"/>
  <c r="BH28"/>
  <c r="BS27"/>
  <c r="BV29"/>
  <c r="BW28"/>
  <c r="BY65"/>
  <c r="BS28" l="1"/>
  <c r="BH29"/>
  <c r="BG28"/>
  <c r="BT27"/>
  <c r="BZ26"/>
  <c r="BV30"/>
  <c r="BW29"/>
  <c r="BY66"/>
  <c r="BH30" l="1"/>
  <c r="BS29"/>
  <c r="BG29"/>
  <c r="BT28"/>
  <c r="BZ27"/>
  <c r="BV31"/>
  <c r="BW30"/>
  <c r="BY67"/>
  <c r="BH31" l="1"/>
  <c r="BS30"/>
  <c r="BG30"/>
  <c r="BT29"/>
  <c r="BZ28"/>
  <c r="BV32"/>
  <c r="BW31"/>
  <c r="BY68"/>
  <c r="BS31" l="1"/>
  <c r="BH32"/>
  <c r="BG31"/>
  <c r="BT30"/>
  <c r="BZ29"/>
  <c r="BW32"/>
  <c r="BV33"/>
  <c r="BY69"/>
  <c r="BH33" l="1"/>
  <c r="BS32"/>
  <c r="BG32"/>
  <c r="BT31"/>
  <c r="BZ30"/>
  <c r="BV34"/>
  <c r="BW33"/>
  <c r="BY70"/>
  <c r="BS33" l="1"/>
  <c r="BH34"/>
  <c r="BT32"/>
  <c r="BG33"/>
  <c r="BZ31"/>
  <c r="BV35"/>
  <c r="BW34"/>
  <c r="BY71"/>
  <c r="BS34" l="1"/>
  <c r="BH35"/>
  <c r="BZ32"/>
  <c r="BT33"/>
  <c r="BG34"/>
  <c r="BV36"/>
  <c r="BW35"/>
  <c r="BY72"/>
  <c r="BZ33" l="1"/>
  <c r="BG35"/>
  <c r="BT34"/>
  <c r="BH36"/>
  <c r="BS35"/>
  <c r="BV37"/>
  <c r="BW36"/>
  <c r="BY73"/>
  <c r="BS36" l="1"/>
  <c r="BH37"/>
  <c r="BG36"/>
  <c r="BT35"/>
  <c r="BZ34"/>
  <c r="BV38"/>
  <c r="BW37"/>
  <c r="BY74"/>
  <c r="BG37" l="1"/>
  <c r="BT36"/>
  <c r="BH38"/>
  <c r="BS37"/>
  <c r="BZ35"/>
  <c r="BW38"/>
  <c r="BV39"/>
  <c r="BY75"/>
  <c r="BG38" l="1"/>
  <c r="BT37"/>
  <c r="BS38"/>
  <c r="BH39"/>
  <c r="BZ36"/>
  <c r="BV40"/>
  <c r="BW39"/>
  <c r="BY76"/>
  <c r="BG39" l="1"/>
  <c r="BT38"/>
  <c r="BZ37"/>
  <c r="BH40"/>
  <c r="BS39"/>
  <c r="BV41"/>
  <c r="BW40"/>
  <c r="BY77"/>
  <c r="BH41" l="1"/>
  <c r="BS40"/>
  <c r="BG40"/>
  <c r="BT39"/>
  <c r="BZ38"/>
  <c r="BV42"/>
  <c r="BW41"/>
  <c r="BY78"/>
  <c r="BS41" l="1"/>
  <c r="BH42"/>
  <c r="BG41"/>
  <c r="BT40"/>
  <c r="BZ39"/>
  <c r="BV43"/>
  <c r="BW42"/>
  <c r="BY79"/>
  <c r="BG42" l="1"/>
  <c r="BT41"/>
  <c r="BH43"/>
  <c r="BS42"/>
  <c r="BZ40"/>
  <c r="BV44"/>
  <c r="BW43"/>
  <c r="BY80"/>
  <c r="BG43" l="1"/>
  <c r="BT42"/>
  <c r="BH44"/>
  <c r="BS43"/>
  <c r="BZ41"/>
  <c r="BV45"/>
  <c r="BW44"/>
  <c r="BY81"/>
  <c r="BG44" l="1"/>
  <c r="BT43"/>
  <c r="BZ42"/>
  <c r="BS44"/>
  <c r="BH45"/>
  <c r="BV46"/>
  <c r="BW45"/>
  <c r="BY82"/>
  <c r="BG45" l="1"/>
  <c r="BT44"/>
  <c r="BS45"/>
  <c r="BH46"/>
  <c r="BZ43"/>
  <c r="BV47"/>
  <c r="BW46"/>
  <c r="BY83"/>
  <c r="BG46" l="1"/>
  <c r="BT45"/>
  <c r="BZ44"/>
  <c r="BS46"/>
  <c r="BH47"/>
  <c r="BV48"/>
  <c r="BW47"/>
  <c r="BY84"/>
  <c r="BG47" l="1"/>
  <c r="BT46"/>
  <c r="BS47"/>
  <c r="BH48"/>
  <c r="BZ45"/>
  <c r="BV49"/>
  <c r="BW48"/>
  <c r="BY85"/>
  <c r="BG48" l="1"/>
  <c r="BT47"/>
  <c r="BZ46"/>
  <c r="BH49"/>
  <c r="BS48"/>
  <c r="BV50"/>
  <c r="BW49"/>
  <c r="BS49" l="1"/>
  <c r="BH50"/>
  <c r="BG49"/>
  <c r="BT48"/>
  <c r="BZ47"/>
  <c r="BV51"/>
  <c r="BW50"/>
  <c r="BG50" l="1"/>
  <c r="BT49"/>
  <c r="BH51"/>
  <c r="BS50"/>
  <c r="BZ48"/>
  <c r="BW51"/>
  <c r="BV52"/>
  <c r="BG51" l="1"/>
  <c r="BT50"/>
  <c r="BZ49"/>
  <c r="BS51"/>
  <c r="BH52"/>
  <c r="BV53"/>
  <c r="BW52"/>
  <c r="BG52" l="1"/>
  <c r="BT51"/>
  <c r="BS52"/>
  <c r="BH53"/>
  <c r="BZ50"/>
  <c r="BV54"/>
  <c r="BW53"/>
  <c r="BG53" l="1"/>
  <c r="BT52"/>
  <c r="BZ51"/>
  <c r="BS53"/>
  <c r="BH54"/>
  <c r="BV55"/>
  <c r="BW54"/>
  <c r="BG54" l="1"/>
  <c r="BT53"/>
  <c r="BS54"/>
  <c r="BH55"/>
  <c r="BZ52"/>
  <c r="BV56"/>
  <c r="BW55"/>
  <c r="BG55" l="1"/>
  <c r="BT54"/>
  <c r="BZ53"/>
  <c r="BH56"/>
  <c r="BS55"/>
  <c r="BV57"/>
  <c r="BW56"/>
  <c r="BH57" l="1"/>
  <c r="BS56"/>
  <c r="BG56"/>
  <c r="BT55"/>
  <c r="BZ54"/>
  <c r="BV58"/>
  <c r="BW57"/>
  <c r="BH58" l="1"/>
  <c r="BS57"/>
  <c r="BG57"/>
  <c r="BT56"/>
  <c r="BZ55"/>
  <c r="BV59"/>
  <c r="BW58"/>
  <c r="BH59" l="1"/>
  <c r="BS58"/>
  <c r="BT57"/>
  <c r="BG58"/>
  <c r="BZ56"/>
  <c r="BV60"/>
  <c r="BW59"/>
  <c r="BH60" l="1"/>
  <c r="BS59"/>
  <c r="BZ57"/>
  <c r="BG59"/>
  <c r="BT58"/>
  <c r="BV61"/>
  <c r="BW60"/>
  <c r="BT59" l="1"/>
  <c r="BG60"/>
  <c r="BH61"/>
  <c r="BS60"/>
  <c r="BZ58"/>
  <c r="BW61"/>
  <c r="BV62"/>
  <c r="BZ59" l="1"/>
  <c r="BT60"/>
  <c r="BG61"/>
  <c r="BH62"/>
  <c r="BS61"/>
  <c r="BV63"/>
  <c r="BW62"/>
  <c r="BH63" l="1"/>
  <c r="BS62"/>
  <c r="BZ60"/>
  <c r="BT61"/>
  <c r="BG62"/>
  <c r="BV64"/>
  <c r="BW63"/>
  <c r="BZ61" l="1"/>
  <c r="BS63"/>
  <c r="BH64"/>
  <c r="BT62"/>
  <c r="BG63"/>
  <c r="BV65"/>
  <c r="BW64"/>
  <c r="BZ62" l="1"/>
  <c r="BT63"/>
  <c r="BG64"/>
  <c r="BH65"/>
  <c r="BS64"/>
  <c r="BV66"/>
  <c r="BW65"/>
  <c r="BH66" l="1"/>
  <c r="BS65"/>
  <c r="BZ63"/>
  <c r="BG65"/>
  <c r="BT64"/>
  <c r="BW66"/>
  <c r="BV67"/>
  <c r="BT65" l="1"/>
  <c r="BG66"/>
  <c r="BH67"/>
  <c r="BS66"/>
  <c r="BZ64"/>
  <c r="BV68"/>
  <c r="BW67"/>
  <c r="BZ65" l="1"/>
  <c r="BT66"/>
  <c r="BG67"/>
  <c r="BH68"/>
  <c r="BS67"/>
  <c r="BV69"/>
  <c r="BW68"/>
  <c r="BH69" l="1"/>
  <c r="BS68"/>
  <c r="BZ66"/>
  <c r="BT67"/>
  <c r="BG68"/>
  <c r="BV70"/>
  <c r="BW69"/>
  <c r="BZ67" l="1"/>
  <c r="BH70"/>
  <c r="BS69"/>
  <c r="BT68"/>
  <c r="BG69"/>
  <c r="BV71"/>
  <c r="BW70"/>
  <c r="BZ68" l="1"/>
  <c r="BS70"/>
  <c r="BH71"/>
  <c r="BT69"/>
  <c r="BG70"/>
  <c r="BW71"/>
  <c r="BV72"/>
  <c r="BZ69" l="1"/>
  <c r="BT70"/>
  <c r="BG71"/>
  <c r="BS71"/>
  <c r="BH72"/>
  <c r="BV73"/>
  <c r="BW72"/>
  <c r="BS72" l="1"/>
  <c r="BH73"/>
  <c r="BZ70"/>
  <c r="BT71"/>
  <c r="BG72"/>
  <c r="BV74"/>
  <c r="BW73"/>
  <c r="BZ71" l="1"/>
  <c r="BT72"/>
  <c r="BG73"/>
  <c r="BS73"/>
  <c r="BH74"/>
  <c r="BW74"/>
  <c r="BV75"/>
  <c r="BS74" l="1"/>
  <c r="BH75"/>
  <c r="BZ72"/>
  <c r="BG74"/>
  <c r="BT73"/>
  <c r="BW75"/>
  <c r="BV76"/>
  <c r="BG75" l="1"/>
  <c r="BT74"/>
  <c r="BZ73"/>
  <c r="BS75"/>
  <c r="BH76"/>
  <c r="BV77"/>
  <c r="BW76"/>
  <c r="BG76" l="1"/>
  <c r="BT75"/>
  <c r="BZ74"/>
  <c r="BS76"/>
  <c r="BH77"/>
  <c r="BV78"/>
  <c r="BW77"/>
  <c r="BG77" l="1"/>
  <c r="BT76"/>
  <c r="BS77"/>
  <c r="BH78"/>
  <c r="BZ75"/>
  <c r="BW78"/>
  <c r="BV79"/>
  <c r="BG78" l="1"/>
  <c r="BT77"/>
  <c r="BZ76"/>
  <c r="BH79"/>
  <c r="BS78"/>
  <c r="BV80"/>
  <c r="BW79"/>
  <c r="BG79" l="1"/>
  <c r="BT78"/>
  <c r="BS79"/>
  <c r="BH80"/>
  <c r="BZ77"/>
  <c r="BV81"/>
  <c r="BW80"/>
  <c r="BT79" l="1"/>
  <c r="BG80"/>
  <c r="BZ78"/>
  <c r="BS80"/>
  <c r="BH81"/>
  <c r="BV82"/>
  <c r="BW81"/>
  <c r="BZ79" l="1"/>
  <c r="BS81"/>
  <c r="BH82"/>
  <c r="BG81"/>
  <c r="BT80"/>
  <c r="BV83"/>
  <c r="BW82"/>
  <c r="BT81" l="1"/>
  <c r="BG82"/>
  <c r="BZ80"/>
  <c r="BS82"/>
  <c r="BH83"/>
  <c r="BW83"/>
  <c r="BV84"/>
  <c r="BZ81" l="1"/>
  <c r="BS83"/>
  <c r="BH84"/>
  <c r="BT82"/>
  <c r="BG83"/>
  <c r="BV85"/>
  <c r="BW84"/>
  <c r="BZ82" l="1"/>
  <c r="BT83"/>
  <c r="BG84"/>
  <c r="BS84"/>
  <c r="BH85"/>
  <c r="BV86"/>
  <c r="BW85"/>
  <c r="BS85" l="1"/>
  <c r="BH86"/>
  <c r="BZ83"/>
  <c r="BT84"/>
  <c r="BG85"/>
  <c r="BW86"/>
  <c r="BV87"/>
  <c r="BZ84" l="1"/>
  <c r="BH87"/>
  <c r="BS86"/>
  <c r="BG86"/>
  <c r="BT85"/>
  <c r="BW87"/>
  <c r="BV88"/>
  <c r="BG87" l="1"/>
  <c r="BT86"/>
  <c r="BZ85"/>
  <c r="BS87"/>
  <c r="BH88"/>
  <c r="BV89"/>
  <c r="BW88"/>
  <c r="CA86" l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CA127" s="1"/>
  <c r="CA128" s="1"/>
  <c r="CA129" s="1"/>
  <c r="CA130" s="1"/>
  <c r="CA131" s="1"/>
  <c r="CA132" s="1"/>
  <c r="CA133" s="1"/>
  <c r="CA134" s="1"/>
  <c r="CA135" s="1"/>
  <c r="CA136" s="1"/>
  <c r="CA137" s="1"/>
  <c r="BY86"/>
  <c r="BY87" s="1"/>
  <c r="BY88" s="1"/>
  <c r="BY89" s="1"/>
  <c r="BY90" s="1"/>
  <c r="BY91" s="1"/>
  <c r="BY92" s="1"/>
  <c r="BY93" s="1"/>
  <c r="BY94" s="1"/>
  <c r="BY95" s="1"/>
  <c r="BY96" s="1"/>
  <c r="BY97" s="1"/>
  <c r="BY98" s="1"/>
  <c r="BY99" s="1"/>
  <c r="BY100" s="1"/>
  <c r="BY101" s="1"/>
  <c r="BY102" s="1"/>
  <c r="BY103" s="1"/>
  <c r="BY104" s="1"/>
  <c r="BY105" s="1"/>
  <c r="BY106" s="1"/>
  <c r="BY107" s="1"/>
  <c r="BY108" s="1"/>
  <c r="BY109" s="1"/>
  <c r="BY110" s="1"/>
  <c r="BY111" s="1"/>
  <c r="BY112" s="1"/>
  <c r="BY113" s="1"/>
  <c r="BY114" s="1"/>
  <c r="BY115" s="1"/>
  <c r="BY116" s="1"/>
  <c r="BY117" s="1"/>
  <c r="BY118" s="1"/>
  <c r="BY119" s="1"/>
  <c r="BY120" s="1"/>
  <c r="BY121" s="1"/>
  <c r="BY122" s="1"/>
  <c r="BY123" s="1"/>
  <c r="BY124" s="1"/>
  <c r="BY125" s="1"/>
  <c r="BY126" s="1"/>
  <c r="BG88"/>
  <c r="BT87"/>
  <c r="BS88"/>
  <c r="BH89"/>
  <c r="BV90"/>
  <c r="BW89"/>
  <c r="BG89" l="1"/>
  <c r="BT88"/>
  <c r="BZ87"/>
  <c r="CB87"/>
  <c r="BS89"/>
  <c r="BH90"/>
  <c r="BW90"/>
  <c r="BV91"/>
  <c r="BY127"/>
  <c r="BG90" l="1"/>
  <c r="BT89"/>
  <c r="CB88"/>
  <c r="BZ88"/>
  <c r="BS90"/>
  <c r="BH91"/>
  <c r="BV92"/>
  <c r="BW91"/>
  <c r="BY128"/>
  <c r="BG91" l="1"/>
  <c r="BT90"/>
  <c r="BZ89"/>
  <c r="CB89"/>
  <c r="BS91"/>
  <c r="BH92"/>
  <c r="BV93"/>
  <c r="BW92"/>
  <c r="BY129"/>
  <c r="BG92" l="1"/>
  <c r="BT91"/>
  <c r="BS92"/>
  <c r="BH93"/>
  <c r="BZ90"/>
  <c r="CB90"/>
  <c r="BV94"/>
  <c r="BW93"/>
  <c r="BY130"/>
  <c r="BG93" l="1"/>
  <c r="BT92"/>
  <c r="CB91"/>
  <c r="BZ91"/>
  <c r="BH94"/>
  <c r="BS93"/>
  <c r="BV95"/>
  <c r="BW94"/>
  <c r="BY131"/>
  <c r="BH95" l="1"/>
  <c r="BS94"/>
  <c r="BT93"/>
  <c r="BG94"/>
  <c r="BZ92"/>
  <c r="CB92"/>
  <c r="BV96"/>
  <c r="BW95"/>
  <c r="BY132"/>
  <c r="BH96" l="1"/>
  <c r="BS95"/>
  <c r="CB93"/>
  <c r="BZ93"/>
  <c r="BT94"/>
  <c r="BG95"/>
  <c r="BV97"/>
  <c r="BW96"/>
  <c r="BY133"/>
  <c r="BZ94" l="1"/>
  <c r="CB94"/>
  <c r="BH97"/>
  <c r="BS96"/>
  <c r="BG96"/>
  <c r="BT95"/>
  <c r="BV98"/>
  <c r="BW97"/>
  <c r="BY134"/>
  <c r="BT96" l="1"/>
  <c r="BG97"/>
  <c r="BH98"/>
  <c r="BS97"/>
  <c r="CB95"/>
  <c r="BZ95"/>
  <c r="BW98"/>
  <c r="BV99"/>
  <c r="BY135"/>
  <c r="BZ96" l="1"/>
  <c r="CB96"/>
  <c r="BS98"/>
  <c r="BH99"/>
  <c r="BG98"/>
  <c r="BT97"/>
  <c r="BW99"/>
  <c r="BV100"/>
  <c r="BY136"/>
  <c r="BG99" l="1"/>
  <c r="BT98"/>
  <c r="BZ97"/>
  <c r="CB97"/>
  <c r="BH100"/>
  <c r="BS99"/>
  <c r="BW100"/>
  <c r="BV101"/>
  <c r="BY137"/>
  <c r="BS100" l="1"/>
  <c r="BH101"/>
  <c r="BG100"/>
  <c r="BT99"/>
  <c r="CB98"/>
  <c r="BZ98"/>
  <c r="BW101"/>
  <c r="BV102"/>
  <c r="BG101" l="1"/>
  <c r="BT100"/>
  <c r="BS101"/>
  <c r="BH102"/>
  <c r="BZ99"/>
  <c r="CB99"/>
  <c r="BW102"/>
  <c r="BV103"/>
  <c r="BG102" l="1"/>
  <c r="BT101"/>
  <c r="BZ100"/>
  <c r="CB100"/>
  <c r="BS102"/>
  <c r="BH103"/>
  <c r="BV104"/>
  <c r="BW103"/>
  <c r="BG103" l="1"/>
  <c r="BT102"/>
  <c r="BZ101"/>
  <c r="CB101"/>
  <c r="BS103"/>
  <c r="BH104"/>
  <c r="BV105"/>
  <c r="BW104"/>
  <c r="BT103" l="1"/>
  <c r="BG104"/>
  <c r="BS104"/>
  <c r="BH105"/>
  <c r="CB102"/>
  <c r="BZ102"/>
  <c r="BW105"/>
  <c r="BV106"/>
  <c r="BZ103" l="1"/>
  <c r="CB103"/>
  <c r="BG105"/>
  <c r="BT104"/>
  <c r="BS105"/>
  <c r="BH106"/>
  <c r="BW106"/>
  <c r="BV107"/>
  <c r="BG106" l="1"/>
  <c r="BT105"/>
  <c r="BS106"/>
  <c r="BH107"/>
  <c r="CB104"/>
  <c r="BZ104"/>
  <c r="BV108"/>
  <c r="BW107"/>
  <c r="BT106" l="1"/>
  <c r="BG107"/>
  <c r="BZ105"/>
  <c r="CB105"/>
  <c r="BS107"/>
  <c r="BH108"/>
  <c r="BV109"/>
  <c r="BW108"/>
  <c r="BZ106" l="1"/>
  <c r="CB106"/>
  <c r="BS108"/>
  <c r="BH109"/>
  <c r="BG108"/>
  <c r="BT107"/>
  <c r="BV110"/>
  <c r="BW109"/>
  <c r="BG109" l="1"/>
  <c r="BT108"/>
  <c r="CB107"/>
  <c r="BZ107"/>
  <c r="BH110"/>
  <c r="BS109"/>
  <c r="BW110"/>
  <c r="BV111"/>
  <c r="BS110" l="1"/>
  <c r="BH111"/>
  <c r="BG110"/>
  <c r="BT109"/>
  <c r="BZ108"/>
  <c r="CB108"/>
  <c r="BW111"/>
  <c r="BV112"/>
  <c r="BS111" l="1"/>
  <c r="BH112"/>
  <c r="BT110"/>
  <c r="BG111"/>
  <c r="BZ109"/>
  <c r="CB109"/>
  <c r="BV113"/>
  <c r="BW112"/>
  <c r="CB110" l="1"/>
  <c r="BZ110"/>
  <c r="BS112"/>
  <c r="BH113"/>
  <c r="BG112"/>
  <c r="BT111"/>
  <c r="BW113"/>
  <c r="BV114"/>
  <c r="BG113" l="1"/>
  <c r="BT112"/>
  <c r="BZ111"/>
  <c r="CB111"/>
  <c r="BH114"/>
  <c r="BS113"/>
  <c r="BW114"/>
  <c r="BV115"/>
  <c r="BS114" l="1"/>
  <c r="BH115"/>
  <c r="BG114"/>
  <c r="BT113"/>
  <c r="CB112"/>
  <c r="BZ112"/>
  <c r="BW115"/>
  <c r="BV116"/>
  <c r="BG115" l="1"/>
  <c r="BT114"/>
  <c r="BS115"/>
  <c r="BH116"/>
  <c r="CB113"/>
  <c r="BZ113"/>
  <c r="BW116"/>
  <c r="BV117"/>
  <c r="BG116" l="1"/>
  <c r="BT115"/>
  <c r="BZ114"/>
  <c r="CB114"/>
  <c r="BH117"/>
  <c r="BS116"/>
  <c r="BV118"/>
  <c r="BW117"/>
  <c r="BS117" l="1"/>
  <c r="BH118"/>
  <c r="BG117"/>
  <c r="BT116"/>
  <c r="BZ115"/>
  <c r="CB115"/>
  <c r="BW118"/>
  <c r="BV119"/>
  <c r="BG118" l="1"/>
  <c r="BT117"/>
  <c r="BS118"/>
  <c r="BH119"/>
  <c r="BZ116"/>
  <c r="CB116"/>
  <c r="BV120"/>
  <c r="BW119"/>
  <c r="BG119" l="1"/>
  <c r="BT118"/>
  <c r="CB117"/>
  <c r="BZ117"/>
  <c r="BS119"/>
  <c r="BH120"/>
  <c r="BW120"/>
  <c r="BV121"/>
  <c r="BG120" l="1"/>
  <c r="BT119"/>
  <c r="BZ118"/>
  <c r="CB118"/>
  <c r="BH121"/>
  <c r="BS120"/>
  <c r="BW121"/>
  <c r="BV122"/>
  <c r="BS121" l="1"/>
  <c r="BH122"/>
  <c r="BG121"/>
  <c r="BT120"/>
  <c r="CB119"/>
  <c r="BZ119"/>
  <c r="BV123"/>
  <c r="BW122"/>
  <c r="BT121" l="1"/>
  <c r="BG122"/>
  <c r="BS122"/>
  <c r="BH123"/>
  <c r="BZ120"/>
  <c r="CB120"/>
  <c r="BW123"/>
  <c r="BV124"/>
  <c r="BZ121" l="1"/>
  <c r="CB121"/>
  <c r="BG123"/>
  <c r="BT122"/>
  <c r="BS123"/>
  <c r="BH124"/>
  <c r="BW124"/>
  <c r="BV125"/>
  <c r="BS124" l="1"/>
  <c r="BH125"/>
  <c r="BG124"/>
  <c r="BT123"/>
  <c r="CB122"/>
  <c r="BZ122"/>
  <c r="BV126"/>
  <c r="BW125"/>
  <c r="BG125" l="1"/>
  <c r="BT124"/>
  <c r="BS125"/>
  <c r="BH126"/>
  <c r="CB123"/>
  <c r="BZ123"/>
  <c r="BV127"/>
  <c r="BW126"/>
  <c r="BG126" l="1"/>
  <c r="BT125"/>
  <c r="BZ124"/>
  <c r="CB124"/>
  <c r="BH127"/>
  <c r="BS126"/>
  <c r="BV128"/>
  <c r="BW127"/>
  <c r="BG127" l="1"/>
  <c r="BT126"/>
  <c r="BS127"/>
  <c r="BH128"/>
  <c r="CB125"/>
  <c r="BZ125"/>
  <c r="BW128"/>
  <c r="BV129"/>
  <c r="BT127" l="1"/>
  <c r="BG128"/>
  <c r="BZ126"/>
  <c r="CB126"/>
  <c r="BS128"/>
  <c r="BH129"/>
  <c r="BW129"/>
  <c r="BV130"/>
  <c r="BZ127" l="1"/>
  <c r="CB127"/>
  <c r="BS129"/>
  <c r="BH130"/>
  <c r="BG129"/>
  <c r="BT128"/>
  <c r="BV131"/>
  <c r="BW130"/>
  <c r="BG130" l="1"/>
  <c r="BT129"/>
  <c r="BZ128"/>
  <c r="CB128"/>
  <c r="BS130"/>
  <c r="BH131"/>
  <c r="BV132"/>
  <c r="BW131"/>
  <c r="BG131" l="1"/>
  <c r="BT130"/>
  <c r="BH132"/>
  <c r="BS131"/>
  <c r="BZ129"/>
  <c r="CB129"/>
  <c r="BW132"/>
  <c r="BV133"/>
  <c r="BG132" l="1"/>
  <c r="BT131"/>
  <c r="BS132"/>
  <c r="BH133"/>
  <c r="BZ130"/>
  <c r="CB130"/>
  <c r="BV134"/>
  <c r="BW133"/>
  <c r="BG133" l="1"/>
  <c r="BT132"/>
  <c r="BZ131"/>
  <c r="CB131"/>
  <c r="BH134"/>
  <c r="BS133"/>
  <c r="BV135"/>
  <c r="BW134"/>
  <c r="BS134" l="1"/>
  <c r="BH135"/>
  <c r="BT133"/>
  <c r="BG134"/>
  <c r="BZ132"/>
  <c r="CB132"/>
  <c r="BV136"/>
  <c r="BW135"/>
  <c r="BH136" l="1"/>
  <c r="BS135"/>
  <c r="BZ133"/>
  <c r="CB133"/>
  <c r="BT134"/>
  <c r="BG135"/>
  <c r="BW136"/>
  <c r="BV137"/>
  <c r="BZ134" l="1"/>
  <c r="CB134"/>
  <c r="BS136"/>
  <c r="BH137"/>
  <c r="BT135"/>
  <c r="BG136"/>
  <c r="BW137"/>
  <c r="BV138"/>
  <c r="BZ135" l="1"/>
  <c r="CB135"/>
  <c r="BT136"/>
  <c r="BG137"/>
  <c r="BS137"/>
  <c r="BH138"/>
  <c r="BV139"/>
  <c r="BW138"/>
  <c r="BH139" l="1"/>
  <c r="BS138"/>
  <c r="BZ136"/>
  <c r="CB136"/>
  <c r="BT137"/>
  <c r="BG138"/>
  <c r="BW139"/>
  <c r="BV140"/>
  <c r="CB137" l="1"/>
  <c r="BZ137"/>
  <c r="BS139"/>
  <c r="BH140"/>
  <c r="BG139"/>
  <c r="BT138"/>
  <c r="BW140"/>
  <c r="BV141"/>
  <c r="BY138" l="1"/>
  <c r="BY139" s="1"/>
  <c r="BY140" s="1"/>
  <c r="BY141" s="1"/>
  <c r="BY142" s="1"/>
  <c r="BY143" s="1"/>
  <c r="BY144" s="1"/>
  <c r="BY145" s="1"/>
  <c r="BY146" s="1"/>
  <c r="BY147" s="1"/>
  <c r="BY148" s="1"/>
  <c r="BY149" s="1"/>
  <c r="BY150" s="1"/>
  <c r="BY151" s="1"/>
  <c r="BY152" s="1"/>
  <c r="BY153" s="1"/>
  <c r="BY154" s="1"/>
  <c r="BY155" s="1"/>
  <c r="BY156" s="1"/>
  <c r="BY157" s="1"/>
  <c r="BY158" s="1"/>
  <c r="BY159" s="1"/>
  <c r="BY160" s="1"/>
  <c r="BY161" s="1"/>
  <c r="BY162" s="1"/>
  <c r="BY163" s="1"/>
  <c r="BY164" s="1"/>
  <c r="BY165" s="1"/>
  <c r="BY166" s="1"/>
  <c r="BY167" s="1"/>
  <c r="BY168" s="1"/>
  <c r="BY169" s="1"/>
  <c r="BY170" s="1"/>
  <c r="BY171" s="1"/>
  <c r="BY172" s="1"/>
  <c r="BY173" s="1"/>
  <c r="BY174" s="1"/>
  <c r="BY175" s="1"/>
  <c r="BY176" s="1"/>
  <c r="BY177" s="1"/>
  <c r="BY178" s="1"/>
  <c r="CA138"/>
  <c r="CA139" s="1"/>
  <c r="CA140" s="1"/>
  <c r="CA141" s="1"/>
  <c r="CA142" s="1"/>
  <c r="CA143" s="1"/>
  <c r="CA144" s="1"/>
  <c r="CA145" s="1"/>
  <c r="CA146" s="1"/>
  <c r="CA147" s="1"/>
  <c r="CA148" s="1"/>
  <c r="CA149" s="1"/>
  <c r="CA150" s="1"/>
  <c r="CA151" s="1"/>
  <c r="CA152" s="1"/>
  <c r="CA153" s="1"/>
  <c r="CA154" s="1"/>
  <c r="CA155" s="1"/>
  <c r="CA156" s="1"/>
  <c r="CA157" s="1"/>
  <c r="CA158" s="1"/>
  <c r="CA159" s="1"/>
  <c r="CA160" s="1"/>
  <c r="CA161" s="1"/>
  <c r="CA162" s="1"/>
  <c r="CA163" s="1"/>
  <c r="CA164" s="1"/>
  <c r="CA165" s="1"/>
  <c r="CA166" s="1"/>
  <c r="CA167" s="1"/>
  <c r="CA168" s="1"/>
  <c r="CA169" s="1"/>
  <c r="CA170" s="1"/>
  <c r="CA171" s="1"/>
  <c r="CA172" s="1"/>
  <c r="CA173" s="1"/>
  <c r="CA174" s="1"/>
  <c r="CA175" s="1"/>
  <c r="CA176" s="1"/>
  <c r="CA177" s="1"/>
  <c r="CA178" s="1"/>
  <c r="CA179" s="1"/>
  <c r="CA180" s="1"/>
  <c r="CA181" s="1"/>
  <c r="CA182" s="1"/>
  <c r="CA183" s="1"/>
  <c r="CA184" s="1"/>
  <c r="CA185" s="1"/>
  <c r="CA186" s="1"/>
  <c r="CA187" s="1"/>
  <c r="CA188" s="1"/>
  <c r="CA189" s="1"/>
  <c r="CA190" s="1"/>
  <c r="CA191" s="1"/>
  <c r="CA192" s="1"/>
  <c r="CA193" s="1"/>
  <c r="CA194" s="1"/>
  <c r="CA195" s="1"/>
  <c r="CA196" s="1"/>
  <c r="CA197" s="1"/>
  <c r="CA198" s="1"/>
  <c r="CA199" s="1"/>
  <c r="CA200" s="1"/>
  <c r="CA201" s="1"/>
  <c r="CA202" s="1"/>
  <c r="CA203" s="1"/>
  <c r="CA204" s="1"/>
  <c r="CA205" s="1"/>
  <c r="CA206" s="1"/>
  <c r="CA207" s="1"/>
  <c r="CA208" s="1"/>
  <c r="CA209" s="1"/>
  <c r="BG140"/>
  <c r="BT139"/>
  <c r="BS140"/>
  <c r="BH141"/>
  <c r="BV142"/>
  <c r="BW141"/>
  <c r="BT140" l="1"/>
  <c r="BG141"/>
  <c r="BS141"/>
  <c r="BH142"/>
  <c r="CB139"/>
  <c r="BZ139"/>
  <c r="BV143"/>
  <c r="BW142"/>
  <c r="BY179"/>
  <c r="CA210"/>
  <c r="CB140" l="1"/>
  <c r="BZ140"/>
  <c r="BG142"/>
  <c r="BT141"/>
  <c r="BS142"/>
  <c r="BH143"/>
  <c r="BV144"/>
  <c r="BW143"/>
  <c r="BY180"/>
  <c r="CA211"/>
  <c r="BS143" l="1"/>
  <c r="BH144"/>
  <c r="BG143"/>
  <c r="BT142"/>
  <c r="BZ141"/>
  <c r="CB141"/>
  <c r="BW144"/>
  <c r="BV145"/>
  <c r="CA212"/>
  <c r="BY181"/>
  <c r="BG144" l="1"/>
  <c r="BT143"/>
  <c r="BS144"/>
  <c r="BH145"/>
  <c r="CB142"/>
  <c r="BZ142"/>
  <c r="BV146"/>
  <c r="BW145"/>
  <c r="CA213"/>
  <c r="BY182"/>
  <c r="BG145" l="1"/>
  <c r="BT144"/>
  <c r="BZ143"/>
  <c r="CB143"/>
  <c r="BS145"/>
  <c r="BH146"/>
  <c r="BV147"/>
  <c r="BW146"/>
  <c r="CA214"/>
  <c r="BY183"/>
  <c r="BT145" l="1"/>
  <c r="BG146"/>
  <c r="BS146"/>
  <c r="BH147"/>
  <c r="BZ144"/>
  <c r="CB144"/>
  <c r="BW147"/>
  <c r="BV148"/>
  <c r="BY184"/>
  <c r="CA215"/>
  <c r="BZ145" l="1"/>
  <c r="CB145"/>
  <c r="BT146"/>
  <c r="BG147"/>
  <c r="BS147"/>
  <c r="BH148"/>
  <c r="BV149"/>
  <c r="BW148"/>
  <c r="CA216"/>
  <c r="BY185"/>
  <c r="BS148" l="1"/>
  <c r="BH149"/>
  <c r="BZ146"/>
  <c r="CB146"/>
  <c r="BG148"/>
  <c r="BT147"/>
  <c r="BV150"/>
  <c r="BW149"/>
  <c r="CA217"/>
  <c r="BY186"/>
  <c r="BG149" l="1"/>
  <c r="BT148"/>
  <c r="CB147"/>
  <c r="BZ147"/>
  <c r="BS149"/>
  <c r="BH150"/>
  <c r="BW150"/>
  <c r="BV151"/>
  <c r="BY187"/>
  <c r="CA218"/>
  <c r="BZ148" l="1"/>
  <c r="CB148"/>
  <c r="BG150"/>
  <c r="BT149"/>
  <c r="BS150"/>
  <c r="BH151"/>
  <c r="BV152"/>
  <c r="BW151"/>
  <c r="CA219"/>
  <c r="BY188"/>
  <c r="BG151" l="1"/>
  <c r="BT150"/>
  <c r="BH152"/>
  <c r="BS151"/>
  <c r="BZ149"/>
  <c r="CB149"/>
  <c r="BW152"/>
  <c r="BV153"/>
  <c r="CA220"/>
  <c r="BY189"/>
  <c r="BT151" l="1"/>
  <c r="BG152"/>
  <c r="BZ150"/>
  <c r="CB150"/>
  <c r="BS152"/>
  <c r="BH153"/>
  <c r="BV154"/>
  <c r="BW153"/>
  <c r="CA221"/>
  <c r="BY190"/>
  <c r="CB151" l="1"/>
  <c r="BZ151"/>
  <c r="BS153"/>
  <c r="BH154"/>
  <c r="BG153"/>
  <c r="BT152"/>
  <c r="BV155"/>
  <c r="BW154"/>
  <c r="BY191"/>
  <c r="CA222"/>
  <c r="BG154" l="1"/>
  <c r="BT153"/>
  <c r="BZ152"/>
  <c r="CB152"/>
  <c r="BS154"/>
  <c r="BH155"/>
  <c r="BW155"/>
  <c r="BV156"/>
  <c r="BY192"/>
  <c r="CA223"/>
  <c r="BT154" l="1"/>
  <c r="BG155"/>
  <c r="BS155"/>
  <c r="BH156"/>
  <c r="BZ153"/>
  <c r="CB153"/>
  <c r="BW156"/>
  <c r="BV157"/>
  <c r="CA224"/>
  <c r="BY193"/>
  <c r="BZ154" l="1"/>
  <c r="CB154"/>
  <c r="BT155"/>
  <c r="BG156"/>
  <c r="BS156"/>
  <c r="BH157"/>
  <c r="BW157"/>
  <c r="BV158"/>
  <c r="CA225"/>
  <c r="BY194"/>
  <c r="BS157" l="1"/>
  <c r="BH158"/>
  <c r="CB155"/>
  <c r="BZ155"/>
  <c r="BG157"/>
  <c r="BT156"/>
  <c r="BV159"/>
  <c r="BW158"/>
  <c r="CA226"/>
  <c r="BY195"/>
  <c r="BT157" l="1"/>
  <c r="BG158"/>
  <c r="BS158"/>
  <c r="BH159"/>
  <c r="CB156"/>
  <c r="BZ156"/>
  <c r="BW159"/>
  <c r="BV160"/>
  <c r="CA227"/>
  <c r="BY196"/>
  <c r="BZ157" l="1"/>
  <c r="CB157"/>
  <c r="BT158"/>
  <c r="BG159"/>
  <c r="BH160"/>
  <c r="BS159"/>
  <c r="BW160"/>
  <c r="BV161"/>
  <c r="BY197"/>
  <c r="CA228"/>
  <c r="BS160" l="1"/>
  <c r="BH161"/>
  <c r="CB158"/>
  <c r="BZ158"/>
  <c r="BT159"/>
  <c r="BG160"/>
  <c r="BV162"/>
  <c r="BW161"/>
  <c r="CA229"/>
  <c r="BY198"/>
  <c r="BZ159" l="1"/>
  <c r="CB159"/>
  <c r="BH162"/>
  <c r="BS161"/>
  <c r="BG161"/>
  <c r="BT160"/>
  <c r="BW162"/>
  <c r="BV163"/>
  <c r="BY199"/>
  <c r="CA230"/>
  <c r="BG162" l="1"/>
  <c r="BT161"/>
  <c r="BS162"/>
  <c r="BH163"/>
  <c r="BZ160"/>
  <c r="CB160"/>
  <c r="BV164"/>
  <c r="BW163"/>
  <c r="BY200"/>
  <c r="CA231"/>
  <c r="BG163" l="1"/>
  <c r="BT162"/>
  <c r="CB161"/>
  <c r="BZ161"/>
  <c r="BS163"/>
  <c r="BH164"/>
  <c r="BW164"/>
  <c r="BV165"/>
  <c r="CA232"/>
  <c r="BY201"/>
  <c r="BG164" l="1"/>
  <c r="BT163"/>
  <c r="BS164"/>
  <c r="BH165"/>
  <c r="CB162"/>
  <c r="BZ162"/>
  <c r="BV166"/>
  <c r="BW165"/>
  <c r="CA233"/>
  <c r="BY202"/>
  <c r="BG165" l="1"/>
  <c r="BT164"/>
  <c r="BZ163"/>
  <c r="CB163"/>
  <c r="BS165"/>
  <c r="BH166"/>
  <c r="BW166"/>
  <c r="BV167"/>
  <c r="BY203"/>
  <c r="CA234"/>
  <c r="BT165" l="1"/>
  <c r="BG166"/>
  <c r="BZ164"/>
  <c r="CB164"/>
  <c r="BS166"/>
  <c r="BH167"/>
  <c r="BW167"/>
  <c r="BV168"/>
  <c r="CA235"/>
  <c r="BY204"/>
  <c r="BZ165" l="1"/>
  <c r="CB165"/>
  <c r="BH168"/>
  <c r="BS167"/>
  <c r="BG167"/>
  <c r="BT166"/>
  <c r="BV169"/>
  <c r="BW168"/>
  <c r="CA236"/>
  <c r="BY205"/>
  <c r="BG168" l="1"/>
  <c r="BT167"/>
  <c r="BH169"/>
  <c r="BS168"/>
  <c r="BZ166"/>
  <c r="CB166"/>
  <c r="BW169"/>
  <c r="BV170"/>
  <c r="BY206"/>
  <c r="CA237"/>
  <c r="BG169" l="1"/>
  <c r="BT168"/>
  <c r="BZ167"/>
  <c r="CB167"/>
  <c r="BS169"/>
  <c r="BH170"/>
  <c r="BW170"/>
  <c r="BV171"/>
  <c r="BY207"/>
  <c r="CA238"/>
  <c r="BG170" l="1"/>
  <c r="BT169"/>
  <c r="BH171"/>
  <c r="BS170"/>
  <c r="BZ168"/>
  <c r="CB168"/>
  <c r="BV172"/>
  <c r="BW171"/>
  <c r="CA239"/>
  <c r="BY208"/>
  <c r="BG171" l="1"/>
  <c r="BT170"/>
  <c r="BZ169"/>
  <c r="CB169"/>
  <c r="BS171"/>
  <c r="BH172"/>
  <c r="BW172"/>
  <c r="BV173"/>
  <c r="BY209"/>
  <c r="CA240"/>
  <c r="BG172" l="1"/>
  <c r="BT171"/>
  <c r="BZ170"/>
  <c r="CB170"/>
  <c r="BH173"/>
  <c r="BS172"/>
  <c r="BW173"/>
  <c r="BV174"/>
  <c r="BY210"/>
  <c r="BG173" l="1"/>
  <c r="BT172"/>
  <c r="BH174"/>
  <c r="BS173"/>
  <c r="CB171"/>
  <c r="BZ171"/>
  <c r="BW174"/>
  <c r="BV175"/>
  <c r="BY211"/>
  <c r="CA242"/>
  <c r="BG174" l="1"/>
  <c r="BT173"/>
  <c r="BH175"/>
  <c r="BS174"/>
  <c r="CB172"/>
  <c r="BZ172"/>
  <c r="BW175"/>
  <c r="BV176"/>
  <c r="BY212"/>
  <c r="CA243"/>
  <c r="BG175" l="1"/>
  <c r="BT174"/>
  <c r="BZ173"/>
  <c r="CB173"/>
  <c r="BS175"/>
  <c r="BH176"/>
  <c r="BW176"/>
  <c r="BV177"/>
  <c r="BY213"/>
  <c r="CA244"/>
  <c r="BG176" l="1"/>
  <c r="BT175"/>
  <c r="BH177"/>
  <c r="BS176"/>
  <c r="BZ174"/>
  <c r="CB174"/>
  <c r="BW177"/>
  <c r="BV178"/>
  <c r="BY214"/>
  <c r="CA245"/>
  <c r="BT176" l="1"/>
  <c r="BG177"/>
  <c r="BS177"/>
  <c r="BH178"/>
  <c r="CB175"/>
  <c r="BZ175"/>
  <c r="BW178"/>
  <c r="BV179"/>
  <c r="CA246"/>
  <c r="BY215"/>
  <c r="BZ176" l="1"/>
  <c r="CB176"/>
  <c r="BT177"/>
  <c r="BG178"/>
  <c r="BH179"/>
  <c r="BS178"/>
  <c r="BW179"/>
  <c r="BV180"/>
  <c r="BY216"/>
  <c r="CA247"/>
  <c r="BS179" l="1"/>
  <c r="BH180"/>
  <c r="BZ177"/>
  <c r="CB177"/>
  <c r="BT178"/>
  <c r="BG179"/>
  <c r="BW180"/>
  <c r="BV181"/>
  <c r="CA248"/>
  <c r="BY217"/>
  <c r="BZ178" l="1"/>
  <c r="CB178"/>
  <c r="BT179"/>
  <c r="BG180"/>
  <c r="BH181"/>
  <c r="BS180"/>
  <c r="BW181"/>
  <c r="BV182"/>
  <c r="CA249"/>
  <c r="BY218"/>
  <c r="BS181" l="1"/>
  <c r="BH182"/>
  <c r="BZ179"/>
  <c r="CB179"/>
  <c r="BG181"/>
  <c r="BT180"/>
  <c r="BV183"/>
  <c r="BW182"/>
  <c r="BY219"/>
  <c r="CA250"/>
  <c r="BG182" l="1"/>
  <c r="BT181"/>
  <c r="BZ180"/>
  <c r="CB180"/>
  <c r="BH183"/>
  <c r="BS182"/>
  <c r="BW183"/>
  <c r="BV184"/>
  <c r="BY220"/>
  <c r="CA251"/>
  <c r="BS183" l="1"/>
  <c r="BH184"/>
  <c r="BT182"/>
  <c r="BG183"/>
  <c r="CB181"/>
  <c r="BZ181"/>
  <c r="BW184"/>
  <c r="BV185"/>
  <c r="BY221"/>
  <c r="CA252"/>
  <c r="BH185" l="1"/>
  <c r="BS184"/>
  <c r="BZ182"/>
  <c r="CB182"/>
  <c r="BG184"/>
  <c r="BT183"/>
  <c r="BW185"/>
  <c r="BV186"/>
  <c r="CA253"/>
  <c r="BY222"/>
  <c r="BG185" l="1"/>
  <c r="BT184"/>
  <c r="BH186"/>
  <c r="BS185"/>
  <c r="BZ183"/>
  <c r="CB183"/>
  <c r="BW186"/>
  <c r="BV187"/>
  <c r="CA254"/>
  <c r="BY223"/>
  <c r="BG186" l="1"/>
  <c r="BT185"/>
  <c r="CB184"/>
  <c r="BZ184"/>
  <c r="BH187"/>
  <c r="BS186"/>
  <c r="BV188"/>
  <c r="BW187"/>
  <c r="BY224"/>
  <c r="CA255"/>
  <c r="BG187" l="1"/>
  <c r="BT186"/>
  <c r="BH188"/>
  <c r="BS187"/>
  <c r="BZ185"/>
  <c r="CB185"/>
  <c r="BW188"/>
  <c r="BV189"/>
  <c r="BY225"/>
  <c r="CA256"/>
  <c r="BG188" l="1"/>
  <c r="BT187"/>
  <c r="BZ186"/>
  <c r="CB186"/>
  <c r="BH189"/>
  <c r="BS188"/>
  <c r="BW189"/>
  <c r="BV190"/>
  <c r="BY226"/>
  <c r="CA257"/>
  <c r="BH190" l="1"/>
  <c r="BS189"/>
  <c r="BT188"/>
  <c r="BG189"/>
  <c r="BZ187"/>
  <c r="CB187"/>
  <c r="BW190"/>
  <c r="BV191"/>
  <c r="CA258"/>
  <c r="BY227"/>
  <c r="BH191" l="1"/>
  <c r="BS190"/>
  <c r="BZ188"/>
  <c r="CB188"/>
  <c r="BG190"/>
  <c r="BT189"/>
  <c r="BW191"/>
  <c r="BV192"/>
  <c r="BY228"/>
  <c r="CA259"/>
  <c r="BT190" l="1"/>
  <c r="BG191"/>
  <c r="BS191"/>
  <c r="BH192"/>
  <c r="BZ189"/>
  <c r="CB189"/>
  <c r="BW192"/>
  <c r="BV193"/>
  <c r="BY229"/>
  <c r="CA260"/>
  <c r="BZ190" l="1"/>
  <c r="CB190"/>
  <c r="BT191"/>
  <c r="BG192"/>
  <c r="BH193"/>
  <c r="BS192"/>
  <c r="BW193"/>
  <c r="BV194"/>
  <c r="BY230"/>
  <c r="CA261"/>
  <c r="BH194" l="1"/>
  <c r="BS193"/>
  <c r="CB191"/>
  <c r="BZ191"/>
  <c r="BG193"/>
  <c r="BT192"/>
  <c r="BW194"/>
  <c r="BV195"/>
  <c r="BY231"/>
  <c r="CA262"/>
  <c r="BG194" l="1"/>
  <c r="BT193"/>
  <c r="BH195"/>
  <c r="BS194"/>
  <c r="CB192"/>
  <c r="BZ192"/>
  <c r="BW195"/>
  <c r="BV196"/>
  <c r="CA263"/>
  <c r="BY232"/>
  <c r="BG195" l="1"/>
  <c r="BT194"/>
  <c r="CB193"/>
  <c r="BZ193"/>
  <c r="BH196"/>
  <c r="BS195"/>
  <c r="BW196"/>
  <c r="BV197"/>
  <c r="CA264"/>
  <c r="BY233"/>
  <c r="BH197" l="1"/>
  <c r="BS196"/>
  <c r="BT195"/>
  <c r="BG196"/>
  <c r="BZ194"/>
  <c r="CB194"/>
  <c r="BV198"/>
  <c r="BW197"/>
  <c r="BY234"/>
  <c r="CA265"/>
  <c r="BH198" l="1"/>
  <c r="BS197"/>
  <c r="BZ195"/>
  <c r="CB195"/>
  <c r="BT196"/>
  <c r="BG197"/>
  <c r="BV199"/>
  <c r="BW198"/>
  <c r="BY235"/>
  <c r="CA266"/>
  <c r="BZ196" l="1"/>
  <c r="CB196"/>
  <c r="BH199"/>
  <c r="BS198"/>
  <c r="BG198"/>
  <c r="BT197"/>
  <c r="BW199"/>
  <c r="BV200"/>
  <c r="BY236"/>
  <c r="CA267"/>
  <c r="BT198" l="1"/>
  <c r="BG199"/>
  <c r="BH200"/>
  <c r="BS199"/>
  <c r="BZ197"/>
  <c r="CB197"/>
  <c r="BW200"/>
  <c r="BV201"/>
  <c r="BY237"/>
  <c r="CA268"/>
  <c r="BZ198" l="1"/>
  <c r="CB198"/>
  <c r="BG200"/>
  <c r="BT199"/>
  <c r="BH201"/>
  <c r="BS200"/>
  <c r="BW201"/>
  <c r="BV202"/>
  <c r="BY238"/>
  <c r="CA269"/>
  <c r="CA270" s="1"/>
  <c r="CA271" s="1"/>
  <c r="CA272" s="1"/>
  <c r="CA273" s="1"/>
  <c r="CA274" s="1"/>
  <c r="CA275" s="1"/>
  <c r="CA276" s="1"/>
  <c r="CA277" s="1"/>
  <c r="CA278" s="1"/>
  <c r="CA279" s="1"/>
  <c r="CA280" s="1"/>
  <c r="CA281" s="1"/>
  <c r="CA282" s="1"/>
  <c r="CA283" s="1"/>
  <c r="CA284" s="1"/>
  <c r="CA285" s="1"/>
  <c r="BS201" l="1"/>
  <c r="BH202"/>
  <c r="BG201"/>
  <c r="BT200"/>
  <c r="BZ199"/>
  <c r="CB199"/>
  <c r="BW202"/>
  <c r="BV203"/>
  <c r="BY239"/>
  <c r="BS202" l="1"/>
  <c r="BH203"/>
  <c r="BG202"/>
  <c r="BT201"/>
  <c r="BZ200"/>
  <c r="CB200"/>
  <c r="BV204"/>
  <c r="BW203"/>
  <c r="BY240"/>
  <c r="BS203" l="1"/>
  <c r="BH204"/>
  <c r="BG203"/>
  <c r="BT202"/>
  <c r="BZ201"/>
  <c r="CB201"/>
  <c r="BW204"/>
  <c r="BV205"/>
  <c r="BH205" l="1"/>
  <c r="BS204"/>
  <c r="BG204"/>
  <c r="BT203"/>
  <c r="CB202"/>
  <c r="BZ202"/>
  <c r="BW205"/>
  <c r="BV206"/>
  <c r="BY242"/>
  <c r="BH206" l="1"/>
  <c r="BS205"/>
  <c r="BT204"/>
  <c r="BG205"/>
  <c r="BZ203"/>
  <c r="CB203"/>
  <c r="BW206"/>
  <c r="BV207"/>
  <c r="BY243"/>
  <c r="BS206" l="1"/>
  <c r="BH207"/>
  <c r="BZ204"/>
  <c r="CB204"/>
  <c r="BT205"/>
  <c r="BG206"/>
  <c r="BW207"/>
  <c r="BV208"/>
  <c r="BY244"/>
  <c r="CB205" l="1"/>
  <c r="BZ205"/>
  <c r="BG207"/>
  <c r="BT206"/>
  <c r="BS207"/>
  <c r="BH208"/>
  <c r="BW208"/>
  <c r="BV209"/>
  <c r="BY245"/>
  <c r="BT207" l="1"/>
  <c r="BG208"/>
  <c r="BH209"/>
  <c r="BS208"/>
  <c r="CB206"/>
  <c r="BZ206"/>
  <c r="BW209"/>
  <c r="BV210"/>
  <c r="BY246"/>
  <c r="BZ207" l="1"/>
  <c r="CB207"/>
  <c r="BG209"/>
  <c r="BT208"/>
  <c r="BH210"/>
  <c r="BS209"/>
  <c r="BV211"/>
  <c r="BW210"/>
  <c r="BY247"/>
  <c r="BH211" l="1"/>
  <c r="BS210"/>
  <c r="BG210"/>
  <c r="BT209"/>
  <c r="CB208"/>
  <c r="BZ208"/>
  <c r="BW211"/>
  <c r="BV212"/>
  <c r="BY248"/>
  <c r="BH212" l="1"/>
  <c r="BS211"/>
  <c r="BG211"/>
  <c r="BT210"/>
  <c r="BZ209"/>
  <c r="CB209"/>
  <c r="BW212"/>
  <c r="BV213"/>
  <c r="BY249"/>
  <c r="BH213" l="1"/>
  <c r="BS212"/>
  <c r="BT211"/>
  <c r="BG212"/>
  <c r="BZ210"/>
  <c r="CB210"/>
  <c r="BW213"/>
  <c r="BV214"/>
  <c r="BY250"/>
  <c r="BS213" l="1"/>
  <c r="BH214"/>
  <c r="BZ211"/>
  <c r="CB211"/>
  <c r="BG213"/>
  <c r="BT212"/>
  <c r="BW214"/>
  <c r="BV215"/>
  <c r="BY251"/>
  <c r="BT213" l="1"/>
  <c r="BG214"/>
  <c r="BZ212"/>
  <c r="CB212"/>
  <c r="BS214"/>
  <c r="BH215"/>
  <c r="BW215"/>
  <c r="BV216"/>
  <c r="BY252"/>
  <c r="CB213" l="1"/>
  <c r="BZ213"/>
  <c r="BH216"/>
  <c r="BS215"/>
  <c r="BG215"/>
  <c r="BT214"/>
  <c r="BW216"/>
  <c r="BV217"/>
  <c r="BY253"/>
  <c r="BG216" l="1"/>
  <c r="BT215"/>
  <c r="BS216"/>
  <c r="BH217"/>
  <c r="BZ214"/>
  <c r="CB214"/>
  <c r="BW217"/>
  <c r="BV218"/>
  <c r="BY254"/>
  <c r="BT216" l="1"/>
  <c r="BG217"/>
  <c r="BZ215"/>
  <c r="CB215"/>
  <c r="BS217"/>
  <c r="BH218"/>
  <c r="BW218"/>
  <c r="BV219"/>
  <c r="BY255"/>
  <c r="BZ216" l="1"/>
  <c r="CB216"/>
  <c r="BS218"/>
  <c r="BH219"/>
  <c r="BG218"/>
  <c r="BT217"/>
  <c r="BW219"/>
  <c r="BV220"/>
  <c r="BY256"/>
  <c r="BT218" l="1"/>
  <c r="BG219"/>
  <c r="BZ217"/>
  <c r="CB217"/>
  <c r="BS219"/>
  <c r="BH220"/>
  <c r="BW220"/>
  <c r="BV221"/>
  <c r="BY257"/>
  <c r="BZ218" l="1"/>
  <c r="CB218"/>
  <c r="BS220"/>
  <c r="BH221"/>
  <c r="BT219"/>
  <c r="BG220"/>
  <c r="BV222"/>
  <c r="BW221"/>
  <c r="BY258"/>
  <c r="BZ219" l="1"/>
  <c r="CB219"/>
  <c r="BG221"/>
  <c r="BT220"/>
  <c r="BS221"/>
  <c r="BH222"/>
  <c r="BW222"/>
  <c r="BV223"/>
  <c r="BY259"/>
  <c r="BT221" l="1"/>
  <c r="BG222"/>
  <c r="BH223"/>
  <c r="BS222"/>
  <c r="CB220"/>
  <c r="BZ220"/>
  <c r="BW223"/>
  <c r="BV224"/>
  <c r="BY260"/>
  <c r="BZ221" l="1"/>
  <c r="CB221"/>
  <c r="BS223"/>
  <c r="BH224"/>
  <c r="BG223"/>
  <c r="BT222"/>
  <c r="BW224"/>
  <c r="BV225"/>
  <c r="BY261"/>
  <c r="BT223" l="1"/>
  <c r="BG224"/>
  <c r="CB222"/>
  <c r="BZ222"/>
  <c r="BS224"/>
  <c r="BH225"/>
  <c r="BW225"/>
  <c r="BV226"/>
  <c r="BY262"/>
  <c r="CB223" l="1"/>
  <c r="BZ223"/>
  <c r="BS225"/>
  <c r="BH226"/>
  <c r="BG225"/>
  <c r="BT224"/>
  <c r="BW226"/>
  <c r="BV227"/>
  <c r="BY263"/>
  <c r="BT225" l="1"/>
  <c r="BG226"/>
  <c r="CB224"/>
  <c r="BZ224"/>
  <c r="BH227"/>
  <c r="BS226"/>
  <c r="BW227"/>
  <c r="BV228"/>
  <c r="BY264"/>
  <c r="BS227" l="1"/>
  <c r="BH228"/>
  <c r="CB225"/>
  <c r="BZ225"/>
  <c r="BG227"/>
  <c r="BT226"/>
  <c r="BW228"/>
  <c r="BV229"/>
  <c r="BY265"/>
  <c r="BT227" l="1"/>
  <c r="BG228"/>
  <c r="BZ226"/>
  <c r="CB226"/>
  <c r="BS228"/>
  <c r="BH229"/>
  <c r="BW229"/>
  <c r="BV230"/>
  <c r="BY266"/>
  <c r="BZ227" l="1"/>
  <c r="CB227"/>
  <c r="BH230"/>
  <c r="BS229"/>
  <c r="BG229"/>
  <c r="BT228"/>
  <c r="BW230"/>
  <c r="BV231"/>
  <c r="BY267"/>
  <c r="BT229" l="1"/>
  <c r="BG230"/>
  <c r="BZ228"/>
  <c r="CB228"/>
  <c r="BH231"/>
  <c r="BS230"/>
  <c r="BW231"/>
  <c r="BV232"/>
  <c r="BY268"/>
  <c r="BS231" l="1"/>
  <c r="BH232"/>
  <c r="CB229"/>
  <c r="BZ229"/>
  <c r="BG231"/>
  <c r="BT230"/>
  <c r="BW232"/>
  <c r="BV233"/>
  <c r="BY269"/>
  <c r="BY270" s="1"/>
  <c r="BY271" s="1"/>
  <c r="BY272" s="1"/>
  <c r="BY273" s="1"/>
  <c r="BY274" s="1"/>
  <c r="BY275" s="1"/>
  <c r="BY276" s="1"/>
  <c r="BY277" s="1"/>
  <c r="BY278" s="1"/>
  <c r="BY279" s="1"/>
  <c r="BY280" s="1"/>
  <c r="BY281" s="1"/>
  <c r="BY282" s="1"/>
  <c r="BY283" s="1"/>
  <c r="BY284" s="1"/>
  <c r="BY285" s="1"/>
  <c r="BG232" l="1"/>
  <c r="BT231"/>
  <c r="BH233"/>
  <c r="BS232"/>
  <c r="CB230"/>
  <c r="BZ230"/>
  <c r="BW233"/>
  <c r="BV234"/>
  <c r="BT232" l="1"/>
  <c r="BG233"/>
  <c r="BZ231"/>
  <c r="CB231"/>
  <c r="BS233"/>
  <c r="BH234"/>
  <c r="BW234"/>
  <c r="BV235"/>
  <c r="BZ232" l="1"/>
  <c r="CB232"/>
  <c r="BH235"/>
  <c r="BS234"/>
  <c r="BG234"/>
  <c r="BT233"/>
  <c r="BW235"/>
  <c r="BV236"/>
  <c r="BG235" l="1"/>
  <c r="BT234"/>
  <c r="BH236"/>
  <c r="BS235"/>
  <c r="CB233"/>
  <c r="BZ233"/>
  <c r="BV237"/>
  <c r="BW236"/>
  <c r="BG236" l="1"/>
  <c r="BT235"/>
  <c r="BZ234"/>
  <c r="CB234"/>
  <c r="BH237"/>
  <c r="BS236"/>
  <c r="BW237"/>
  <c r="BV238"/>
  <c r="BH238" l="1"/>
  <c r="BS237"/>
  <c r="BG237"/>
  <c r="BT236"/>
  <c r="CB235"/>
  <c r="BZ235"/>
  <c r="BV239"/>
  <c r="BW238"/>
  <c r="BS238" l="1"/>
  <c r="BH239"/>
  <c r="BG238"/>
  <c r="BT237"/>
  <c r="BZ236"/>
  <c r="CB236"/>
  <c r="BW239"/>
  <c r="BV240"/>
  <c r="BG239" l="1"/>
  <c r="BT238"/>
  <c r="BH240"/>
  <c r="BS239"/>
  <c r="BZ237"/>
  <c r="CB237"/>
  <c r="BW240"/>
  <c r="BV241"/>
  <c r="BG240" l="1"/>
  <c r="BT239"/>
  <c r="BZ238"/>
  <c r="CB238"/>
  <c r="BS240"/>
  <c r="BH241"/>
  <c r="BW241"/>
  <c r="BV242"/>
  <c r="BG241" l="1"/>
  <c r="BT240"/>
  <c r="BS241"/>
  <c r="BH242"/>
  <c r="BZ239"/>
  <c r="CB239"/>
  <c r="BW242"/>
  <c r="BV243"/>
  <c r="BG242" l="1"/>
  <c r="BT241"/>
  <c r="BZ240"/>
  <c r="CB240"/>
  <c r="BS242"/>
  <c r="BH243"/>
  <c r="BW243"/>
  <c r="BV244"/>
  <c r="BG243" l="1"/>
  <c r="BT242"/>
  <c r="BS243"/>
  <c r="BH244"/>
  <c r="BV245"/>
  <c r="BW244"/>
  <c r="BG244" l="1"/>
  <c r="BT243"/>
  <c r="BZ242"/>
  <c r="CB242"/>
  <c r="BH245"/>
  <c r="BS244"/>
  <c r="BW245"/>
  <c r="BV246"/>
  <c r="BH246" l="1"/>
  <c r="BS245"/>
  <c r="BG245"/>
  <c r="BT244"/>
  <c r="BZ243"/>
  <c r="CB243"/>
  <c r="BV247"/>
  <c r="BW246"/>
  <c r="BH247" l="1"/>
  <c r="BS246"/>
  <c r="BG246"/>
  <c r="BT245"/>
  <c r="BZ244"/>
  <c r="CB244"/>
  <c r="BW247"/>
  <c r="BV248"/>
  <c r="BH248" l="1"/>
  <c r="BS247"/>
  <c r="BG247"/>
  <c r="BT246"/>
  <c r="BZ245"/>
  <c r="CB245"/>
  <c r="BV249"/>
  <c r="BW248"/>
  <c r="BS248" l="1"/>
  <c r="BH249"/>
  <c r="BG248"/>
  <c r="BT247"/>
  <c r="BZ246"/>
  <c r="CB246"/>
  <c r="BW249"/>
  <c r="BV250"/>
  <c r="BG249" l="1"/>
  <c r="BT248"/>
  <c r="BH250"/>
  <c r="BS249"/>
  <c r="BZ247"/>
  <c r="CB247"/>
  <c r="BW250"/>
  <c r="BV251"/>
  <c r="BG250" l="1"/>
  <c r="BT249"/>
  <c r="BZ248"/>
  <c r="CB248"/>
  <c r="BS250"/>
  <c r="BH251"/>
  <c r="BW251"/>
  <c r="BV252"/>
  <c r="BG251" l="1"/>
  <c r="BT250"/>
  <c r="BH252"/>
  <c r="BS251"/>
  <c r="BZ249"/>
  <c r="CB249"/>
  <c r="BV253"/>
  <c r="BW252"/>
  <c r="BG252" l="1"/>
  <c r="BT251"/>
  <c r="BZ250"/>
  <c r="CB250"/>
  <c r="BS252"/>
  <c r="BH253"/>
  <c r="BW253"/>
  <c r="BV254"/>
  <c r="BG253" l="1"/>
  <c r="BT252"/>
  <c r="BH254"/>
  <c r="BS253"/>
  <c r="BZ251"/>
  <c r="CB251"/>
  <c r="BV255"/>
  <c r="BW254"/>
  <c r="BG254" l="1"/>
  <c r="BT253"/>
  <c r="BS254"/>
  <c r="BH255"/>
  <c r="BZ252"/>
  <c r="CB252"/>
  <c r="BW255"/>
  <c r="BV256"/>
  <c r="BG255" l="1"/>
  <c r="BT254"/>
  <c r="BZ253"/>
  <c r="CB253"/>
  <c r="BS255"/>
  <c r="BH256"/>
  <c r="BV257"/>
  <c r="BW256"/>
  <c r="BT255" l="1"/>
  <c r="BG256"/>
  <c r="BH257"/>
  <c r="BS256"/>
  <c r="BZ254"/>
  <c r="CB254"/>
  <c r="BW257"/>
  <c r="BV258"/>
  <c r="BZ255" l="1"/>
  <c r="CB255"/>
  <c r="BT256"/>
  <c r="BG257"/>
  <c r="BS257"/>
  <c r="BH258"/>
  <c r="BV259"/>
  <c r="BW258"/>
  <c r="BS258" l="1"/>
  <c r="BH259"/>
  <c r="BZ256"/>
  <c r="CB256"/>
  <c r="BG258"/>
  <c r="BT257"/>
  <c r="BW259"/>
  <c r="BV260"/>
  <c r="BZ257" l="1"/>
  <c r="CB257"/>
  <c r="BT258"/>
  <c r="BG259"/>
  <c r="BH260"/>
  <c r="BS259"/>
  <c r="BV261"/>
  <c r="BW260"/>
  <c r="BS260" l="1"/>
  <c r="BH261"/>
  <c r="BZ258"/>
  <c r="CB258"/>
  <c r="BG260"/>
  <c r="BT259"/>
  <c r="BV262"/>
  <c r="BW261"/>
  <c r="BG261" l="1"/>
  <c r="BT260"/>
  <c r="BS261"/>
  <c r="BH262"/>
  <c r="BZ259"/>
  <c r="CB259"/>
  <c r="BW262"/>
  <c r="BV263"/>
  <c r="BG262" l="1"/>
  <c r="BT261"/>
  <c r="CB260"/>
  <c r="BZ260"/>
  <c r="BH263"/>
  <c r="BS262"/>
  <c r="BV264"/>
  <c r="BW263"/>
  <c r="BS263" l="1"/>
  <c r="BH264"/>
  <c r="BT262"/>
  <c r="BG263"/>
  <c r="BZ261"/>
  <c r="CB261"/>
  <c r="BV265"/>
  <c r="BW264"/>
  <c r="BZ262" l="1"/>
  <c r="CB262"/>
  <c r="BH265"/>
  <c r="BS264"/>
  <c r="BG264"/>
  <c r="BT263"/>
  <c r="BW265"/>
  <c r="BV266"/>
  <c r="BG265" l="1"/>
  <c r="BT264"/>
  <c r="BZ263"/>
  <c r="CB263"/>
  <c r="BS265"/>
  <c r="BH266"/>
  <c r="BW266"/>
  <c r="BV267"/>
  <c r="BT265" l="1"/>
  <c r="BG266"/>
  <c r="BS266"/>
  <c r="BH267"/>
  <c r="BZ264"/>
  <c r="CB264"/>
  <c r="BV268"/>
  <c r="BW267"/>
  <c r="BZ265" l="1"/>
  <c r="CB265"/>
  <c r="BG267"/>
  <c r="BT266"/>
  <c r="BH268"/>
  <c r="BS267"/>
  <c r="BV269"/>
  <c r="BW268"/>
  <c r="BS268" l="1"/>
  <c r="BH269"/>
  <c r="BT267"/>
  <c r="BG268"/>
  <c r="BZ266"/>
  <c r="CB266"/>
  <c r="BW269"/>
  <c r="BV270"/>
  <c r="BZ267" l="1"/>
  <c r="CB267"/>
  <c r="BH270"/>
  <c r="BS269"/>
  <c r="BG269"/>
  <c r="BT268"/>
  <c r="BV271"/>
  <c r="BW270"/>
  <c r="BT269" l="1"/>
  <c r="BG270"/>
  <c r="CB268"/>
  <c r="BZ268"/>
  <c r="BH271"/>
  <c r="BS270"/>
  <c r="BV272"/>
  <c r="BW271"/>
  <c r="BH272" l="1"/>
  <c r="BS271"/>
  <c r="BZ269"/>
  <c r="CB269"/>
  <c r="BG271"/>
  <c r="BT270"/>
  <c r="BV273"/>
  <c r="BW272"/>
  <c r="BG272" l="1"/>
  <c r="BT271"/>
  <c r="BS272"/>
  <c r="BH273"/>
  <c r="BZ270"/>
  <c r="CB270"/>
  <c r="BV274"/>
  <c r="BW273"/>
  <c r="BG273" l="1"/>
  <c r="BT272"/>
  <c r="CB271"/>
  <c r="BZ271"/>
  <c r="BH274"/>
  <c r="BS273"/>
  <c r="BV275"/>
  <c r="BW274"/>
  <c r="BG274" l="1"/>
  <c r="BT273"/>
  <c r="BH275"/>
  <c r="BS274"/>
  <c r="CB272"/>
  <c r="BZ272"/>
  <c r="BV276"/>
  <c r="BW275"/>
  <c r="BT274" l="1"/>
  <c r="BG275"/>
  <c r="CB273"/>
  <c r="BZ273"/>
  <c r="BH276"/>
  <c r="BS275"/>
  <c r="BV277"/>
  <c r="BW276"/>
  <c r="BH277" l="1"/>
  <c r="BS276"/>
  <c r="CB274"/>
  <c r="BZ274"/>
  <c r="BG276"/>
  <c r="BT275"/>
  <c r="BV278"/>
  <c r="BW277"/>
  <c r="BT276" l="1"/>
  <c r="BG277"/>
  <c r="BH278"/>
  <c r="BS277"/>
  <c r="BZ275"/>
  <c r="CB275"/>
  <c r="BV279"/>
  <c r="BW278"/>
  <c r="BZ276" l="1"/>
  <c r="CB276"/>
  <c r="BH279"/>
  <c r="BS278"/>
  <c r="BT277"/>
  <c r="BG278"/>
  <c r="BV280"/>
  <c r="BW279"/>
  <c r="CB277" l="1"/>
  <c r="BZ277"/>
  <c r="BT278"/>
  <c r="BG279"/>
  <c r="BH280"/>
  <c r="BS279"/>
  <c r="BV281"/>
  <c r="BW280"/>
  <c r="BS280" l="1"/>
  <c r="BH281"/>
  <c r="CB278"/>
  <c r="BZ278"/>
  <c r="BT279"/>
  <c r="BG280"/>
  <c r="BV282"/>
  <c r="BW281"/>
  <c r="CB279" l="1"/>
  <c r="BZ279"/>
  <c r="BT280"/>
  <c r="BG281"/>
  <c r="BH282"/>
  <c r="BS281"/>
  <c r="BW282"/>
  <c r="BV283"/>
  <c r="BH283" l="1"/>
  <c r="BS282"/>
  <c r="CB280"/>
  <c r="BZ280"/>
  <c r="BT281"/>
  <c r="BG282"/>
  <c r="BW283"/>
  <c r="BV284"/>
  <c r="BZ281" l="1"/>
  <c r="CB281"/>
  <c r="BH284"/>
  <c r="BS283"/>
  <c r="BG283"/>
  <c r="BT282"/>
  <c r="BV285"/>
  <c r="BW284"/>
  <c r="BG284" l="1"/>
  <c r="BT283"/>
  <c r="CB282"/>
  <c r="BZ282"/>
  <c r="BS284"/>
  <c r="BH285"/>
  <c r="BV286"/>
  <c r="BW285"/>
  <c r="BG285" l="1"/>
  <c r="BT284"/>
  <c r="BH286"/>
  <c r="BS285"/>
  <c r="CB283"/>
  <c r="BZ283"/>
  <c r="BW286"/>
  <c r="BV287"/>
  <c r="BT285" l="1"/>
  <c r="BG286"/>
  <c r="BH287"/>
  <c r="BS286"/>
  <c r="BZ284"/>
  <c r="CB284"/>
  <c r="BW287"/>
  <c r="BV288"/>
  <c r="CB285" l="1"/>
  <c r="BZ285"/>
  <c r="BH288"/>
  <c r="BS287"/>
  <c r="BT286"/>
  <c r="BG287"/>
  <c r="BV289"/>
  <c r="BW288"/>
  <c r="BT287" l="1"/>
  <c r="BG288"/>
  <c r="BH289"/>
  <c r="BS288"/>
  <c r="BV290"/>
  <c r="BW289"/>
  <c r="BH290" l="1"/>
  <c r="BS289"/>
  <c r="BT288"/>
  <c r="BG289"/>
  <c r="BW290"/>
  <c r="BV291"/>
  <c r="BH291" l="1"/>
  <c r="BS290"/>
  <c r="BG290"/>
  <c r="BT289"/>
  <c r="BW291"/>
  <c r="BV292"/>
  <c r="BH292" l="1"/>
  <c r="BS291"/>
  <c r="BT290"/>
  <c r="BG291"/>
  <c r="BV293"/>
  <c r="BW292"/>
  <c r="BH293" l="1"/>
  <c r="BS292"/>
  <c r="BG292"/>
  <c r="BT291"/>
  <c r="BV294"/>
  <c r="BW293"/>
  <c r="BT292" l="1"/>
  <c r="BG293"/>
  <c r="BH294"/>
  <c r="BS293"/>
  <c r="BW294"/>
  <c r="BV295"/>
  <c r="BH295" l="1"/>
  <c r="BS294"/>
  <c r="BT293"/>
  <c r="BG294"/>
  <c r="BW295"/>
  <c r="BV296"/>
  <c r="BS295" l="1"/>
  <c r="BH296"/>
  <c r="BT294"/>
  <c r="BG295"/>
  <c r="BV297"/>
  <c r="BW296"/>
  <c r="BH297" l="1"/>
  <c r="BS296"/>
  <c r="BT295"/>
  <c r="BG296"/>
  <c r="BV298"/>
  <c r="BW297"/>
  <c r="BT296" l="1"/>
  <c r="BG297"/>
  <c r="BS297"/>
  <c r="BH298"/>
  <c r="BW298"/>
  <c r="BV299"/>
  <c r="BH299" l="1"/>
  <c r="BS298"/>
  <c r="BT297"/>
  <c r="BG298"/>
  <c r="BW299"/>
  <c r="BV300"/>
  <c r="BT298" l="1"/>
  <c r="BG299"/>
  <c r="BH300"/>
  <c r="BS299"/>
  <c r="BV301"/>
  <c r="BW300"/>
  <c r="BH301" l="1"/>
  <c r="BS300"/>
  <c r="BT299"/>
  <c r="BG300"/>
  <c r="BV302"/>
  <c r="BW301"/>
  <c r="BH302" l="1"/>
  <c r="BS301"/>
  <c r="BG301"/>
  <c r="BT300"/>
  <c r="BW302"/>
  <c r="BV303"/>
  <c r="BT301" l="1"/>
  <c r="BG302"/>
  <c r="BH303"/>
  <c r="BS302"/>
  <c r="BW303"/>
  <c r="BV304"/>
  <c r="BH304" l="1"/>
  <c r="BS303"/>
  <c r="BT302"/>
  <c r="BG303"/>
  <c r="BV305"/>
  <c r="BW304"/>
  <c r="BT303" l="1"/>
  <c r="BG304"/>
  <c r="BH305"/>
  <c r="BS304"/>
  <c r="BV306"/>
  <c r="BW305"/>
  <c r="BH306" l="1"/>
  <c r="BS305"/>
  <c r="BG305"/>
  <c r="BT304"/>
  <c r="BW306"/>
  <c r="BV307"/>
  <c r="BG306" l="1"/>
  <c r="BT305"/>
  <c r="BH307"/>
  <c r="BS306"/>
  <c r="BW307"/>
  <c r="BV308"/>
  <c r="BT306" l="1"/>
  <c r="BG307"/>
  <c r="BH308"/>
  <c r="BS307"/>
  <c r="BV309"/>
  <c r="BW308"/>
  <c r="BT307" l="1"/>
  <c r="BG308"/>
  <c r="BH309"/>
  <c r="BS308"/>
  <c r="BV310"/>
  <c r="BW309"/>
  <c r="BH310" l="1"/>
  <c r="BS309"/>
  <c r="BT308"/>
  <c r="BG309"/>
  <c r="BW310"/>
  <c r="BV311"/>
  <c r="BH311" l="1"/>
  <c r="BS310"/>
  <c r="BT309"/>
  <c r="BG310"/>
  <c r="BW311"/>
  <c r="BV312"/>
  <c r="BH312" l="1"/>
  <c r="BS311"/>
  <c r="BT310"/>
  <c r="BG311"/>
  <c r="BV313"/>
  <c r="BW312"/>
  <c r="BH313" l="1"/>
  <c r="BS312"/>
  <c r="BG312"/>
  <c r="BT311"/>
  <c r="BV314"/>
  <c r="BW313"/>
  <c r="BT312" l="1"/>
  <c r="BG313"/>
  <c r="BH314"/>
  <c r="BS313"/>
  <c r="BW314"/>
  <c r="BV315"/>
  <c r="BT313" l="1"/>
  <c r="BG314"/>
  <c r="BH315"/>
  <c r="BS314"/>
  <c r="BW315"/>
  <c r="BV316"/>
  <c r="BH316" l="1"/>
  <c r="BS315"/>
  <c r="BT314"/>
  <c r="BG315"/>
  <c r="BV317"/>
  <c r="BW316"/>
  <c r="BH317" l="1"/>
  <c r="BS316"/>
  <c r="BT315"/>
  <c r="BG316"/>
  <c r="BV318"/>
  <c r="BW317"/>
  <c r="BH318" l="1"/>
  <c r="BS317"/>
  <c r="BG317"/>
  <c r="BT316"/>
  <c r="BV319"/>
  <c r="BW318"/>
  <c r="BG318" l="1"/>
  <c r="BT317"/>
  <c r="BH319"/>
  <c r="BS318"/>
  <c r="BW319"/>
  <c r="BV320"/>
  <c r="BS319" l="1"/>
  <c r="BH320"/>
  <c r="BT318"/>
  <c r="BG319"/>
  <c r="BW320"/>
  <c r="BV321"/>
  <c r="BH321" l="1"/>
  <c r="BS320"/>
  <c r="BG320"/>
  <c r="BT319"/>
  <c r="BW321"/>
  <c r="BV322"/>
  <c r="BT320" l="1"/>
  <c r="BG321"/>
  <c r="BH322"/>
  <c r="BS321"/>
  <c r="BW322"/>
  <c r="BV323"/>
  <c r="BS322" l="1"/>
  <c r="BH323"/>
  <c r="BG322"/>
  <c r="BT321"/>
  <c r="BW323"/>
  <c r="BV324"/>
  <c r="BT322" l="1"/>
  <c r="BG323"/>
  <c r="BS323"/>
  <c r="BH324"/>
  <c r="BW324"/>
  <c r="BV325"/>
  <c r="BH325" l="1"/>
  <c r="BS324"/>
  <c r="BG324"/>
  <c r="BT323"/>
  <c r="BW325"/>
  <c r="BV326"/>
  <c r="BG325" l="1"/>
  <c r="BT324"/>
  <c r="BS325"/>
  <c r="BH326"/>
  <c r="BW326"/>
  <c r="BV327"/>
  <c r="BT325" l="1"/>
  <c r="BG326"/>
  <c r="BH327"/>
  <c r="BS326"/>
  <c r="BW327"/>
  <c r="BV328"/>
  <c r="BS327" l="1"/>
  <c r="BH328"/>
  <c r="BT326"/>
  <c r="BG327"/>
  <c r="BW328"/>
  <c r="BV329"/>
  <c r="BT327" l="1"/>
  <c r="BG328"/>
  <c r="BH329"/>
  <c r="BS328"/>
  <c r="BW329"/>
  <c r="BV330"/>
  <c r="BH330" l="1"/>
  <c r="BS329"/>
  <c r="BT328"/>
  <c r="BG329"/>
  <c r="BW330"/>
  <c r="BV331"/>
  <c r="BH331" l="1"/>
  <c r="BS330"/>
  <c r="BT329"/>
  <c r="BG330"/>
  <c r="BW331"/>
  <c r="BV332"/>
  <c r="BT330" l="1"/>
  <c r="BG331"/>
  <c r="BS331"/>
  <c r="BH332"/>
  <c r="BW332"/>
  <c r="BV333"/>
  <c r="BS332" l="1"/>
  <c r="BH333"/>
  <c r="BT331"/>
  <c r="BG332"/>
  <c r="BW333"/>
  <c r="BV334"/>
  <c r="BT332" l="1"/>
  <c r="BG333"/>
  <c r="BH334"/>
  <c r="BS333"/>
  <c r="BW334"/>
  <c r="BV335"/>
  <c r="BH335" l="1"/>
  <c r="BS334"/>
  <c r="BT333"/>
  <c r="BG334"/>
  <c r="BW335"/>
  <c r="BV336"/>
  <c r="BH336" l="1"/>
  <c r="BS335"/>
  <c r="BT334"/>
  <c r="BG335"/>
  <c r="BW336"/>
  <c r="BV337"/>
  <c r="BS336" l="1"/>
  <c r="BH337"/>
  <c r="BT335"/>
  <c r="BG336"/>
  <c r="BW337"/>
  <c r="BV338"/>
  <c r="BT336" l="1"/>
  <c r="BG337"/>
  <c r="BH338"/>
  <c r="BS337"/>
  <c r="BW338"/>
  <c r="BV339"/>
  <c r="BS338" l="1"/>
  <c r="BH339"/>
  <c r="BT337"/>
  <c r="BG338"/>
  <c r="BW339"/>
  <c r="BV340"/>
  <c r="BT338" l="1"/>
  <c r="BG339"/>
  <c r="BH340"/>
  <c r="BS339"/>
  <c r="BW340"/>
  <c r="BV341"/>
  <c r="BS340" l="1"/>
  <c r="BH341"/>
  <c r="BT339"/>
  <c r="BG340"/>
  <c r="BW341"/>
  <c r="BV342"/>
  <c r="BT340" l="1"/>
  <c r="BG341"/>
  <c r="BH342"/>
  <c r="BS341"/>
  <c r="BW342"/>
  <c r="BV343"/>
  <c r="BH343" l="1"/>
  <c r="BS342"/>
  <c r="BG342"/>
  <c r="BT341"/>
  <c r="BW343"/>
  <c r="BV344"/>
  <c r="BT342" l="1"/>
  <c r="BG343"/>
  <c r="BH344"/>
  <c r="BS343"/>
  <c r="BW344"/>
  <c r="BV345"/>
  <c r="BS344" l="1"/>
  <c r="BH345"/>
  <c r="BT343"/>
  <c r="BG344"/>
  <c r="BW345"/>
  <c r="BV346"/>
  <c r="BT344" l="1"/>
  <c r="BG345"/>
  <c r="BH346"/>
  <c r="BS345"/>
  <c r="BW346"/>
  <c r="BV347"/>
  <c r="BH347" l="1"/>
  <c r="BS346"/>
  <c r="BT345"/>
  <c r="BG346"/>
  <c r="BW347"/>
  <c r="BV348"/>
  <c r="BS347" l="1"/>
  <c r="BH348"/>
  <c r="BT346"/>
  <c r="BG347"/>
  <c r="BW348"/>
  <c r="BV349"/>
  <c r="BT347" l="1"/>
  <c r="BG348"/>
  <c r="BH349"/>
  <c r="BS348"/>
  <c r="BW349"/>
  <c r="BV350"/>
  <c r="BS349" l="1"/>
  <c r="BH350"/>
  <c r="BT348"/>
  <c r="BG349"/>
  <c r="BW350"/>
  <c r="BV351"/>
  <c r="BT349" l="1"/>
  <c r="BG350"/>
  <c r="BH351"/>
  <c r="BS350"/>
  <c r="BW351"/>
  <c r="BV352"/>
  <c r="BS351" l="1"/>
  <c r="BH352"/>
  <c r="BT350"/>
  <c r="BG351"/>
  <c r="BW352"/>
  <c r="BV353"/>
  <c r="BT351" l="1"/>
  <c r="BG352"/>
  <c r="BH353"/>
  <c r="BS352"/>
  <c r="BW353"/>
  <c r="BV354"/>
  <c r="BS353" l="1"/>
  <c r="BH354"/>
  <c r="BT352"/>
  <c r="BG353"/>
  <c r="BW354"/>
  <c r="BV355"/>
  <c r="BT353" l="1"/>
  <c r="BG354"/>
  <c r="BH355"/>
  <c r="BS354"/>
  <c r="BV356"/>
  <c r="BW355"/>
  <c r="BS355" l="1"/>
  <c r="BH356"/>
  <c r="BT354"/>
  <c r="BG355"/>
  <c r="BV357"/>
  <c r="BW356"/>
  <c r="BT355" l="1"/>
  <c r="BG356"/>
  <c r="BH357"/>
  <c r="BS356"/>
  <c r="BV358"/>
  <c r="BW357"/>
  <c r="BS357" l="1"/>
  <c r="BH358"/>
  <c r="BT356"/>
  <c r="BG357"/>
  <c r="BV359"/>
  <c r="BW358"/>
  <c r="BT357" l="1"/>
  <c r="BG358"/>
  <c r="BH359"/>
  <c r="BS358"/>
  <c r="BV360"/>
  <c r="BW359"/>
  <c r="BS359" l="1"/>
  <c r="BH360"/>
  <c r="BT358"/>
  <c r="BG359"/>
  <c r="BV361"/>
  <c r="BW360"/>
  <c r="BT359" l="1"/>
  <c r="BG360"/>
  <c r="BH361"/>
  <c r="BS360"/>
  <c r="BV362"/>
  <c r="BW361"/>
  <c r="BH362" l="1"/>
  <c r="BS361"/>
  <c r="BT360"/>
  <c r="BG361"/>
  <c r="BV363"/>
  <c r="BW362"/>
  <c r="BS362" l="1"/>
  <c r="BH363"/>
  <c r="BT361"/>
  <c r="BG362"/>
  <c r="BW363"/>
  <c r="BV364"/>
  <c r="BT362" l="1"/>
  <c r="BG363"/>
  <c r="BS363"/>
  <c r="BH364"/>
  <c r="BW364"/>
  <c r="BV365"/>
  <c r="BS364" l="1"/>
  <c r="BH365"/>
  <c r="BT363"/>
  <c r="BG364"/>
  <c r="BW365"/>
  <c r="BV366"/>
  <c r="BT364" l="1"/>
  <c r="BG365"/>
  <c r="BS365"/>
  <c r="BH366"/>
  <c r="BW366"/>
  <c r="BV367"/>
  <c r="BS366" l="1"/>
  <c r="BH367"/>
  <c r="BT365"/>
  <c r="BG366"/>
  <c r="BW367"/>
  <c r="BV368"/>
  <c r="BG367" l="1"/>
  <c r="BT366"/>
  <c r="BS367"/>
  <c r="BH368"/>
  <c r="BW368"/>
  <c r="BV369"/>
  <c r="BT367" l="1"/>
  <c r="BG368"/>
  <c r="BH369"/>
  <c r="BS368"/>
  <c r="BW369"/>
  <c r="BV370"/>
  <c r="BH370" l="1"/>
  <c r="BS369"/>
  <c r="BG369"/>
  <c r="BT368"/>
  <c r="BW370"/>
  <c r="BV371"/>
  <c r="BG370" l="1"/>
  <c r="BT369"/>
  <c r="BS370"/>
  <c r="BH371"/>
  <c r="BW371"/>
  <c r="BV372"/>
  <c r="BG371" l="1"/>
  <c r="BT370"/>
  <c r="BH372"/>
  <c r="BS371"/>
  <c r="BV373"/>
  <c r="BW372"/>
  <c r="BT371" l="1"/>
  <c r="BG372"/>
  <c r="BH373"/>
  <c r="BS372"/>
  <c r="BW373"/>
  <c r="BV374"/>
  <c r="BH374" l="1"/>
  <c r="BS373"/>
  <c r="BT372"/>
  <c r="BG373"/>
  <c r="BW374"/>
  <c r="BV375"/>
  <c r="BS374" l="1"/>
  <c r="BH375"/>
  <c r="BG374"/>
  <c r="BT373"/>
  <c r="BW375"/>
  <c r="BV376"/>
  <c r="BT374" l="1"/>
  <c r="BG375"/>
  <c r="BS375"/>
  <c r="BH376"/>
  <c r="BW376"/>
  <c r="BV377"/>
  <c r="BS376" l="1"/>
  <c r="BH377"/>
  <c r="BT375"/>
  <c r="BG376"/>
  <c r="BW377"/>
  <c r="BV378"/>
  <c r="BT376" l="1"/>
  <c r="BG377"/>
  <c r="BH378"/>
  <c r="BS377"/>
  <c r="BW378"/>
  <c r="BV379"/>
  <c r="BS378" l="1"/>
  <c r="BH379"/>
  <c r="BT377"/>
  <c r="BG378"/>
  <c r="BW379"/>
  <c r="BV380"/>
  <c r="BT378" l="1"/>
  <c r="BG379"/>
  <c r="BS379"/>
  <c r="BH380"/>
  <c r="BW380"/>
  <c r="BV381"/>
  <c r="BS380" l="1"/>
  <c r="BH381"/>
  <c r="BG380"/>
  <c r="BT379"/>
  <c r="BW381"/>
  <c r="BV382"/>
  <c r="BG381" l="1"/>
  <c r="BT380"/>
  <c r="BH382"/>
  <c r="BS381"/>
  <c r="BW382"/>
  <c r="BV383"/>
  <c r="BW383" s="1"/>
  <c r="BS382" l="1"/>
  <c r="BH383"/>
  <c r="BS383" s="1"/>
  <c r="BT381"/>
  <c r="BG382"/>
  <c r="BT382" l="1"/>
  <c r="BG383"/>
  <c r="BT383" s="1"/>
  <c r="BY286" s="1"/>
  <c r="BY287" l="1"/>
  <c r="BY288" s="1"/>
  <c r="CA286" s="1"/>
  <c r="BZ286"/>
  <c r="BK139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Z287" l="1"/>
  <c r="CA287"/>
  <c r="CB286"/>
  <c r="BZ288"/>
  <c r="BY289"/>
  <c r="BY290" s="1"/>
  <c r="BZ290" s="1"/>
  <c r="BY291" l="1"/>
  <c r="BY292" s="1"/>
  <c r="BZ289"/>
  <c r="CA288"/>
  <c r="CB287"/>
  <c r="BZ291" l="1"/>
  <c r="CA289"/>
  <c r="CB288"/>
  <c r="BZ292"/>
  <c r="BY293"/>
  <c r="CA290" l="1"/>
  <c r="CB289"/>
  <c r="BY294"/>
  <c r="BZ293"/>
  <c r="CA291" l="1"/>
  <c r="CB290"/>
  <c r="BY295"/>
  <c r="BZ294"/>
  <c r="CA292" l="1"/>
  <c r="CB291"/>
  <c r="BZ295"/>
  <c r="BY296"/>
  <c r="CA293" l="1"/>
  <c r="CB292"/>
  <c r="BZ296"/>
  <c r="BY297"/>
  <c r="CA294" l="1"/>
  <c r="CB293"/>
  <c r="BZ297"/>
  <c r="BY298"/>
  <c r="CA295" l="1"/>
  <c r="CB294"/>
  <c r="BY299"/>
  <c r="BZ298"/>
  <c r="CA296" l="1"/>
  <c r="CB295"/>
  <c r="BZ299"/>
  <c r="BY300"/>
  <c r="CA297" l="1"/>
  <c r="CB296"/>
  <c r="BZ300"/>
  <c r="BY301"/>
  <c r="CA298" l="1"/>
  <c r="CB297"/>
  <c r="BZ301"/>
  <c r="BY302"/>
  <c r="CA299" l="1"/>
  <c r="CB298"/>
  <c r="BZ302"/>
  <c r="BY303"/>
  <c r="CA300" l="1"/>
  <c r="CB299"/>
  <c r="BZ303"/>
  <c r="BY304"/>
  <c r="CA301" l="1"/>
  <c r="CB300"/>
  <c r="BY305"/>
  <c r="BZ304"/>
  <c r="CA302" l="1"/>
  <c r="CB301"/>
  <c r="BY306"/>
  <c r="BZ305"/>
  <c r="CA303" l="1"/>
  <c r="CB302"/>
  <c r="BY307"/>
  <c r="BZ306"/>
  <c r="CA304" l="1"/>
  <c r="CB303"/>
  <c r="BZ307"/>
  <c r="BY308"/>
  <c r="CA305" l="1"/>
  <c r="CB304"/>
  <c r="BZ308"/>
  <c r="BY309"/>
  <c r="CA306" l="1"/>
  <c r="CB305"/>
  <c r="BY310"/>
  <c r="BZ309"/>
  <c r="CA307" l="1"/>
  <c r="CB306"/>
  <c r="BY311"/>
  <c r="BZ310"/>
  <c r="CA308" l="1"/>
  <c r="CB307"/>
  <c r="BZ311"/>
  <c r="BY312"/>
  <c r="CA309" l="1"/>
  <c r="CB308"/>
  <c r="BZ312"/>
  <c r="BY313"/>
  <c r="CA310" l="1"/>
  <c r="CB309"/>
  <c r="BZ313"/>
  <c r="BY314"/>
  <c r="CA311" l="1"/>
  <c r="CB310"/>
  <c r="BY315"/>
  <c r="BZ314"/>
  <c r="CA312" l="1"/>
  <c r="CB311"/>
  <c r="BZ315"/>
  <c r="BY316"/>
  <c r="CA313" l="1"/>
  <c r="CB312"/>
  <c r="BZ316"/>
  <c r="BY317"/>
  <c r="CA314" l="1"/>
  <c r="CB313"/>
  <c r="BZ317"/>
  <c r="BY318"/>
  <c r="CA315" l="1"/>
  <c r="CB314"/>
  <c r="BZ318"/>
  <c r="BY319"/>
  <c r="CA316" l="1"/>
  <c r="CB315"/>
  <c r="BZ319"/>
  <c r="BY320"/>
  <c r="CA317" l="1"/>
  <c r="CB316"/>
  <c r="BY321"/>
  <c r="BZ320"/>
  <c r="CA318" l="1"/>
  <c r="CB317"/>
  <c r="BY322"/>
  <c r="BZ321"/>
  <c r="CA319" l="1"/>
  <c r="CB318"/>
  <c r="BY323"/>
  <c r="BZ322"/>
  <c r="CA320" l="1"/>
  <c r="CB319"/>
  <c r="BZ323"/>
  <c r="BY324"/>
  <c r="CA321" l="1"/>
  <c r="CB320"/>
  <c r="BZ324"/>
  <c r="BY325"/>
  <c r="CA322" l="1"/>
  <c r="CB321"/>
  <c r="BY326"/>
  <c r="BZ325"/>
  <c r="CA323" l="1"/>
  <c r="CB322"/>
  <c r="BY327"/>
  <c r="BZ326"/>
  <c r="CA324" l="1"/>
  <c r="CB323"/>
  <c r="BZ327"/>
  <c r="BY328"/>
  <c r="CA325" l="1"/>
  <c r="CB324"/>
  <c r="BZ328"/>
  <c r="BY329"/>
  <c r="CA326" l="1"/>
  <c r="CB325"/>
  <c r="BZ329"/>
  <c r="BY330"/>
  <c r="CA327" l="1"/>
  <c r="CB326"/>
  <c r="BY331"/>
  <c r="BZ330"/>
  <c r="CA328" l="1"/>
  <c r="CB327"/>
  <c r="BZ331"/>
  <c r="BY332"/>
  <c r="CA329" l="1"/>
  <c r="CB328"/>
  <c r="BZ332"/>
  <c r="BY333"/>
  <c r="CA330" l="1"/>
  <c r="CB329"/>
  <c r="BZ333"/>
  <c r="BY334"/>
  <c r="CA331" l="1"/>
  <c r="CB330"/>
  <c r="BZ334"/>
  <c r="BY335"/>
  <c r="CA332" l="1"/>
  <c r="CB331"/>
  <c r="BZ335"/>
  <c r="BY336"/>
  <c r="CA333" l="1"/>
  <c r="CB332"/>
  <c r="BY337"/>
  <c r="BZ336"/>
  <c r="CA334" l="1"/>
  <c r="CB333"/>
  <c r="BY338"/>
  <c r="BZ337"/>
  <c r="CA335" l="1"/>
  <c r="CB334"/>
  <c r="BY339"/>
  <c r="BZ338"/>
  <c r="CA336" l="1"/>
  <c r="CB335"/>
  <c r="BZ339"/>
  <c r="BY340"/>
  <c r="CA337" l="1"/>
  <c r="CB336"/>
  <c r="BZ340"/>
  <c r="BY341"/>
  <c r="CA338" l="1"/>
  <c r="CB337"/>
  <c r="BY342"/>
  <c r="BZ341"/>
  <c r="CA339" l="1"/>
  <c r="CB338"/>
  <c r="BY343"/>
  <c r="BZ342"/>
  <c r="CA340" l="1"/>
  <c r="CB339"/>
  <c r="BZ343"/>
  <c r="BY344"/>
  <c r="CA341" l="1"/>
  <c r="CB340"/>
  <c r="BY345"/>
  <c r="BZ344"/>
  <c r="CA342" l="1"/>
  <c r="CB341"/>
  <c r="BZ345"/>
  <c r="BY346"/>
  <c r="CA343" l="1"/>
  <c r="CB342"/>
  <c r="BY347"/>
  <c r="BZ346"/>
  <c r="CA344" l="1"/>
  <c r="CB343"/>
  <c r="BZ347"/>
  <c r="BY348"/>
  <c r="CA345" l="1"/>
  <c r="CB344"/>
  <c r="BZ348"/>
  <c r="BY349"/>
  <c r="CA346" l="1"/>
  <c r="CB345"/>
  <c r="BZ349"/>
  <c r="BY350"/>
  <c r="CA347" l="1"/>
  <c r="CB346"/>
  <c r="BY351"/>
  <c r="BZ350"/>
  <c r="CA348" l="1"/>
  <c r="CB347"/>
  <c r="BZ351"/>
  <c r="BY352"/>
  <c r="CA349" l="1"/>
  <c r="CB348"/>
  <c r="BY353"/>
  <c r="BZ352"/>
  <c r="CA350" l="1"/>
  <c r="CB349"/>
  <c r="BY354"/>
  <c r="BZ353"/>
  <c r="CA351" l="1"/>
  <c r="CB350"/>
  <c r="BZ354"/>
  <c r="BY355"/>
  <c r="CA352" l="1"/>
  <c r="CB351"/>
  <c r="BZ355"/>
  <c r="BY356"/>
  <c r="CA353" l="1"/>
  <c r="CB352"/>
  <c r="BZ356"/>
  <c r="BY357"/>
  <c r="CA354" l="1"/>
  <c r="CB353"/>
  <c r="BY358"/>
  <c r="BZ357"/>
  <c r="CA355" l="1"/>
  <c r="CB354"/>
  <c r="BY359"/>
  <c r="BZ358"/>
  <c r="CA356" l="1"/>
  <c r="CB355"/>
  <c r="BZ359"/>
  <c r="BY360"/>
  <c r="CA357" l="1"/>
  <c r="CB356"/>
  <c r="BZ360"/>
  <c r="BY361"/>
  <c r="CA358" l="1"/>
  <c r="CB357"/>
  <c r="BZ361"/>
  <c r="BY362"/>
  <c r="CA359" l="1"/>
  <c r="CB358"/>
  <c r="BY363"/>
  <c r="BZ362"/>
  <c r="CA360" l="1"/>
  <c r="CB359"/>
  <c r="BZ363"/>
  <c r="BY364"/>
  <c r="CA361" l="1"/>
  <c r="CB360"/>
  <c r="BZ364"/>
  <c r="BY365"/>
  <c r="CA362" l="1"/>
  <c r="CB361"/>
  <c r="BZ365"/>
  <c r="BY366"/>
  <c r="CA363" l="1"/>
  <c r="CB362"/>
  <c r="BY367"/>
  <c r="BZ366"/>
  <c r="CA364" l="1"/>
  <c r="CB363"/>
  <c r="BZ367"/>
  <c r="BY368"/>
  <c r="CA365" l="1"/>
  <c r="CB364"/>
  <c r="BY369"/>
  <c r="BZ368"/>
  <c r="CA366" l="1"/>
  <c r="CB365"/>
  <c r="BY370"/>
  <c r="BZ369"/>
  <c r="CA367" l="1"/>
  <c r="CB366"/>
  <c r="BZ370"/>
  <c r="BY371"/>
  <c r="CA368" l="1"/>
  <c r="CB367"/>
  <c r="BZ371"/>
  <c r="BY372"/>
  <c r="CA369" l="1"/>
  <c r="CB368"/>
  <c r="BZ372"/>
  <c r="BY373"/>
  <c r="CA370" l="1"/>
  <c r="CB369"/>
  <c r="BY374"/>
  <c r="BZ373"/>
  <c r="CA371" l="1"/>
  <c r="CB370"/>
  <c r="BY375"/>
  <c r="BZ374"/>
  <c r="CA372" l="1"/>
  <c r="CB371"/>
  <c r="BZ375"/>
  <c r="BY376"/>
  <c r="CA373" l="1"/>
  <c r="CB372"/>
  <c r="BZ376"/>
  <c r="BY377"/>
  <c r="CA374" l="1"/>
  <c r="CB373"/>
  <c r="BZ377"/>
  <c r="BY378"/>
  <c r="CA375" l="1"/>
  <c r="CB374"/>
  <c r="BY379"/>
  <c r="BZ378"/>
  <c r="CA376" l="1"/>
  <c r="CB375"/>
  <c r="BZ379"/>
  <c r="BY380"/>
  <c r="CA377" l="1"/>
  <c r="CB376"/>
  <c r="BZ380"/>
  <c r="BY381"/>
  <c r="CA378" l="1"/>
  <c r="CB377"/>
  <c r="BZ381"/>
  <c r="BY382"/>
  <c r="CA379" l="1"/>
  <c r="CB378"/>
  <c r="BY383"/>
  <c r="BZ383" s="1"/>
  <c r="BZ382"/>
  <c r="CA380" l="1"/>
  <c r="CB379"/>
  <c r="CA381" l="1"/>
  <c r="CB380"/>
  <c r="CA382" l="1"/>
  <c r="CB381"/>
  <c r="CA383" l="1"/>
  <c r="CB383" s="1"/>
  <c r="CB382"/>
</calcChain>
</file>

<file path=xl/sharedStrings.xml><?xml version="1.0" encoding="utf-8"?>
<sst xmlns="http://schemas.openxmlformats.org/spreadsheetml/2006/main" count="1256" uniqueCount="871">
  <si>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</si>
  <si>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</si>
  <si>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</si>
  <si>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</si>
  <si>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</si>
  <si>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</si>
  <si>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</si>
  <si>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</si>
  <si>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</si>
  <si>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</si>
  <si>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</si>
  <si>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</si>
  <si>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</si>
  <si>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</si>
  <si>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</si>
  <si>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</si>
  <si>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</si>
  <si>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</si>
  <si>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</si>
  <si>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</si>
  <si>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</si>
  <si>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</si>
  <si>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</si>
  <si>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</si>
  <si>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</si>
  <si>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</si>
  <si>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</si>
  <si>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</si>
  <si>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</si>
  <si>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</si>
  <si>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</si>
  <si>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</si>
  <si>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</si>
  <si>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</si>
  <si>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</si>
  <si>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</si>
  <si>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</si>
  <si>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</si>
  <si>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</si>
  <si>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</si>
  <si>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</si>
  <si>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</si>
  <si>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</si>
  <si>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</si>
  <si>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</si>
  <si>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</si>
  <si>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</si>
  <si>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</si>
  <si>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</si>
  <si>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</si>
  <si>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</si>
  <si>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</si>
  <si>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</si>
  <si>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</si>
  <si>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</si>
  <si>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</si>
  <si>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</si>
  <si>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</si>
  <si>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</si>
  <si>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</si>
  <si>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</si>
  <si>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</si>
  <si>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</si>
  <si>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</si>
  <si>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</si>
  <si>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</si>
  <si>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</si>
  <si>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</si>
  <si>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</si>
  <si>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</si>
  <si>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</si>
  <si>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</si>
  <si>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</si>
  <si>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</si>
  <si>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</si>
  <si>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</si>
  <si>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</si>
  <si>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</si>
  <si>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</si>
  <si>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</si>
  <si>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</si>
  <si>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</si>
  <si>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Тип цели</t>
  </si>
  <si>
    <t>ID типа цели</t>
  </si>
  <si>
    <t>Название цели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</si>
  <si>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</si>
  <si>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</si>
  <si>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</si>
  <si>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</si>
  <si>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</si>
  <si>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</si>
  <si>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</si>
  <si>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</si>
  <si>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</si>
  <si>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</si>
  <si>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</si>
  <si>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</si>
  <si>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</si>
  <si>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</si>
  <si>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</si>
  <si>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</si>
  <si>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</si>
  <si>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</si>
  <si>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</si>
  <si>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</si>
  <si>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</si>
  <si>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</si>
  <si>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</si>
  <si>
    <t xml:space="preserve"> </t>
  </si>
  <si>
    <t>Мулянка</t>
  </si>
  <si>
    <t>Ч</t>
  </si>
  <si>
    <t>ТЦ</t>
  </si>
  <si>
    <t>ТМ</t>
  </si>
  <si>
    <t>УР</t>
  </si>
  <si>
    <t>Давленный коэффициент</t>
  </si>
  <si>
    <t>Ч2</t>
  </si>
  <si>
    <t>Юг</t>
  </si>
  <si>
    <t>60.4693</t>
  </si>
  <si>
    <t>56.889</t>
  </si>
  <si>
    <t>60.4694</t>
  </si>
  <si>
    <t>56.890</t>
  </si>
  <si>
    <t>60.4695</t>
  </si>
  <si>
    <t>56.891</t>
  </si>
  <si>
    <t>60.4696</t>
  </si>
  <si>
    <t>56.892</t>
  </si>
  <si>
    <t>60.4697</t>
  </si>
  <si>
    <t>56.893</t>
  </si>
  <si>
    <t>60.4698</t>
  </si>
  <si>
    <t>56.894</t>
  </si>
  <si>
    <t>60.4699</t>
  </si>
  <si>
    <t>56.895</t>
  </si>
  <si>
    <t>60.4700</t>
  </si>
  <si>
    <t>56.896</t>
  </si>
  <si>
    <t>60.4701</t>
  </si>
  <si>
    <t>56.897</t>
  </si>
  <si>
    <t>60.4702</t>
  </si>
  <si>
    <t>56.898</t>
  </si>
  <si>
    <t>60.4703</t>
  </si>
  <si>
    <t>56.899</t>
  </si>
  <si>
    <t>60.4704</t>
  </si>
  <si>
    <t>56.900</t>
  </si>
  <si>
    <t>60.4705</t>
  </si>
  <si>
    <t>56.901</t>
  </si>
  <si>
    <t>60.4706</t>
  </si>
  <si>
    <t>56.902</t>
  </si>
  <si>
    <t>60.4707</t>
  </si>
  <si>
    <t>56.903</t>
  </si>
  <si>
    <t>60.4708</t>
  </si>
  <si>
    <t>56.904</t>
  </si>
  <si>
    <t>60.4709</t>
  </si>
  <si>
    <t>56.905</t>
  </si>
  <si>
    <t>60.4710</t>
  </si>
  <si>
    <t>56.906</t>
  </si>
  <si>
    <t>60.4711</t>
  </si>
  <si>
    <t>56.907</t>
  </si>
  <si>
    <t>60.4712</t>
  </si>
  <si>
    <t>56.908</t>
  </si>
  <si>
    <t>60.4713</t>
  </si>
  <si>
    <t>56.909</t>
  </si>
  <si>
    <t>60.4714</t>
  </si>
  <si>
    <t>56.910</t>
  </si>
  <si>
    <t>60.4715</t>
  </si>
  <si>
    <t>56.911</t>
  </si>
  <si>
    <t>60.4716</t>
  </si>
  <si>
    <t>56.912</t>
  </si>
  <si>
    <t>60.4717</t>
  </si>
  <si>
    <t>56.913</t>
  </si>
  <si>
    <t>60.4718</t>
  </si>
  <si>
    <t>56.914</t>
  </si>
  <si>
    <t>60.4719</t>
  </si>
  <si>
    <t>56.915</t>
  </si>
  <si>
    <t>60.4720</t>
  </si>
  <si>
    <t>56.916</t>
  </si>
  <si>
    <t>60.4721</t>
  </si>
  <si>
    <t>56.917</t>
  </si>
  <si>
    <t>60.4722</t>
  </si>
  <si>
    <t>56.918</t>
  </si>
  <si>
    <t>60.4723</t>
  </si>
  <si>
    <t>56.919</t>
  </si>
  <si>
    <t>60.4724</t>
  </si>
  <si>
    <t>56.920</t>
  </si>
  <si>
    <t>60.4725</t>
  </si>
  <si>
    <t>56.921</t>
  </si>
  <si>
    <t>60.4726</t>
  </si>
  <si>
    <t>56.922</t>
  </si>
  <si>
    <t>60.4727</t>
  </si>
  <si>
    <t>56.923</t>
  </si>
  <si>
    <t>60.4728</t>
  </si>
  <si>
    <t>56.924</t>
  </si>
  <si>
    <t>60.4729</t>
  </si>
  <si>
    <t>56.925</t>
  </si>
  <si>
    <t>60.4730</t>
  </si>
  <si>
    <t>56.926</t>
  </si>
  <si>
    <t>60.4731</t>
  </si>
  <si>
    <t>56.927</t>
  </si>
  <si>
    <t>60.4732</t>
  </si>
  <si>
    <t>56.928</t>
  </si>
  <si>
    <t>60.4733</t>
  </si>
  <si>
    <t>56.929</t>
  </si>
  <si>
    <t>60.4734</t>
  </si>
  <si>
    <t>56.930</t>
  </si>
  <si>
    <t>60.4735</t>
  </si>
  <si>
    <t>56.931</t>
  </si>
  <si>
    <t>60.4736</t>
  </si>
  <si>
    <t>56.932</t>
  </si>
  <si>
    <t>60.4737</t>
  </si>
  <si>
    <t>56.933</t>
  </si>
  <si>
    <t>60.4738</t>
  </si>
  <si>
    <t>56.934</t>
  </si>
  <si>
    <t>60.4739</t>
  </si>
  <si>
    <t>56.935</t>
  </si>
  <si>
    <t>60.4740</t>
  </si>
  <si>
    <t>56.936</t>
  </si>
  <si>
    <t>60.4741</t>
  </si>
  <si>
    <t>56.937</t>
  </si>
  <si>
    <t>60.4742</t>
  </si>
  <si>
    <t>56.938</t>
  </si>
  <si>
    <t>60.4743</t>
  </si>
  <si>
    <t>56.939</t>
  </si>
  <si>
    <t>60.4744</t>
  </si>
  <si>
    <t>56.940</t>
  </si>
  <si>
    <t>60.4745</t>
  </si>
  <si>
    <t>56.941</t>
  </si>
  <si>
    <t>60.4746</t>
  </si>
  <si>
    <t>56.942</t>
  </si>
  <si>
    <t>60.4747</t>
  </si>
  <si>
    <t>56.943</t>
  </si>
  <si>
    <t>60.4748</t>
  </si>
  <si>
    <t>56.944</t>
  </si>
  <si>
    <t>60.4749</t>
  </si>
  <si>
    <t>56.945</t>
  </si>
  <si>
    <t>60.4750</t>
  </si>
  <si>
    <t>56.946</t>
  </si>
  <si>
    <t>60.4751</t>
  </si>
  <si>
    <t>56.947</t>
  </si>
  <si>
    <t>60.4752</t>
  </si>
  <si>
    <t>56.948</t>
  </si>
  <si>
    <t>60.4753</t>
  </si>
  <si>
    <t>56.949</t>
  </si>
  <si>
    <t>60.4754</t>
  </si>
  <si>
    <t>56.950</t>
  </si>
  <si>
    <t>60.4755</t>
  </si>
  <si>
    <t>56.951</t>
  </si>
  <si>
    <t>60.4756</t>
  </si>
  <si>
    <t>56.952</t>
  </si>
  <si>
    <t>60.4757</t>
  </si>
  <si>
    <t>56.953</t>
  </si>
  <si>
    <t>60.4758</t>
  </si>
  <si>
    <t>56.954</t>
  </si>
  <si>
    <t>60.4759</t>
  </si>
  <si>
    <t>56.955</t>
  </si>
  <si>
    <t>60.4760</t>
  </si>
  <si>
    <t>56.956</t>
  </si>
  <si>
    <t>60.4761</t>
  </si>
  <si>
    <t>56.957</t>
  </si>
  <si>
    <t>60.4762</t>
  </si>
  <si>
    <t>56.958</t>
  </si>
  <si>
    <t>60.4763</t>
  </si>
  <si>
    <t>56.959</t>
  </si>
  <si>
    <t>60.4764</t>
  </si>
  <si>
    <t>56.960</t>
  </si>
  <si>
    <t>60.4765</t>
  </si>
  <si>
    <t>56.961</t>
  </si>
  <si>
    <t>60.4766</t>
  </si>
  <si>
    <t>56.962</t>
  </si>
  <si>
    <t>60.4767</t>
  </si>
  <si>
    <t>56.963</t>
  </si>
  <si>
    <t>60.4768</t>
  </si>
  <si>
    <t>56.964</t>
  </si>
  <si>
    <t>60.4769</t>
  </si>
  <si>
    <t>56.965</t>
  </si>
  <si>
    <t>60.4770</t>
  </si>
  <si>
    <t>56.966</t>
  </si>
  <si>
    <t>60.4771</t>
  </si>
  <si>
    <t>56.967</t>
  </si>
  <si>
    <t>60.4772</t>
  </si>
  <si>
    <t>56.968</t>
  </si>
  <si>
    <t>60.4773</t>
  </si>
  <si>
    <t>56.969</t>
  </si>
  <si>
    <t>60.4774</t>
  </si>
  <si>
    <t>56.970</t>
  </si>
  <si>
    <t>60.4775</t>
  </si>
  <si>
    <t>56.971</t>
  </si>
  <si>
    <t>60.4776</t>
  </si>
  <si>
    <t>56.972</t>
  </si>
  <si>
    <t>60.4777</t>
  </si>
  <si>
    <t>56.973</t>
  </si>
  <si>
    <t>60.4778</t>
  </si>
  <si>
    <t>56.974</t>
  </si>
  <si>
    <t>60.4779</t>
  </si>
  <si>
    <t>56.975</t>
  </si>
  <si>
    <t>60.4780</t>
  </si>
  <si>
    <t>56.976</t>
  </si>
  <si>
    <t>60.4781</t>
  </si>
  <si>
    <t>56.977</t>
  </si>
  <si>
    <t>60.4782</t>
  </si>
  <si>
    <t>56.978</t>
  </si>
  <si>
    <t>60.4783</t>
  </si>
  <si>
    <t>56.979</t>
  </si>
  <si>
    <t>60.4784</t>
  </si>
  <si>
    <t>56.980</t>
  </si>
  <si>
    <t>60.4785</t>
  </si>
  <si>
    <t>56.981</t>
  </si>
  <si>
    <t>60.4786</t>
  </si>
  <si>
    <t>56.982</t>
  </si>
  <si>
    <t>60.4787</t>
  </si>
  <si>
    <t>56.983</t>
  </si>
  <si>
    <t>60.4788</t>
  </si>
  <si>
    <t>56.984</t>
  </si>
  <si>
    <t>60.4789</t>
  </si>
  <si>
    <t>56.985</t>
  </si>
  <si>
    <t>60.4790</t>
  </si>
  <si>
    <t>56.986</t>
  </si>
  <si>
    <t>60.4791</t>
  </si>
  <si>
    <t>56.987</t>
  </si>
  <si>
    <t>60.4792</t>
  </si>
  <si>
    <t>56.988</t>
  </si>
  <si>
    <t>60.4793</t>
  </si>
  <si>
    <t>56.989</t>
  </si>
  <si>
    <t>60.4794</t>
  </si>
  <si>
    <t>56.990</t>
  </si>
  <si>
    <t>60.4795</t>
  </si>
  <si>
    <t>56.991</t>
  </si>
  <si>
    <t>60.4796</t>
  </si>
  <si>
    <t>56.992</t>
  </si>
  <si>
    <t>60.4797</t>
  </si>
  <si>
    <t>56.993</t>
  </si>
  <si>
    <t>60.4798</t>
  </si>
  <si>
    <t>56.994</t>
  </si>
  <si>
    <t>60.4799</t>
  </si>
  <si>
    <t>56.995</t>
  </si>
  <si>
    <t>60.4800</t>
  </si>
  <si>
    <t>56.996</t>
  </si>
  <si>
    <t>60.4801</t>
  </si>
  <si>
    <t>56.997</t>
  </si>
  <si>
    <t>60.4802</t>
  </si>
  <si>
    <t>56.998</t>
  </si>
  <si>
    <t>60.4803</t>
  </si>
  <si>
    <t>56.999</t>
  </si>
  <si>
    <t>60.4804</t>
  </si>
  <si>
    <t>56.1000</t>
  </si>
  <si>
    <t>60.4805</t>
  </si>
  <si>
    <t>56.1001</t>
  </si>
  <si>
    <t>60.4806</t>
  </si>
  <si>
    <t>56.1002</t>
  </si>
  <si>
    <t>60.4807</t>
  </si>
  <si>
    <t>56.1003</t>
  </si>
  <si>
    <t>60.4808</t>
  </si>
  <si>
    <t>56.1004</t>
  </si>
  <si>
    <t>60.4809</t>
  </si>
  <si>
    <t>56.1005</t>
  </si>
  <si>
    <t>60.4810</t>
  </si>
  <si>
    <t>56.1006</t>
  </si>
  <si>
    <t>60.4811</t>
  </si>
  <si>
    <t>56.1007</t>
  </si>
  <si>
    <t>60.4812</t>
  </si>
  <si>
    <t>56.1008</t>
  </si>
  <si>
    <t>60.4813</t>
  </si>
  <si>
    <t>56.1009</t>
  </si>
  <si>
    <t>60.4814</t>
  </si>
  <si>
    <t>56.1010</t>
  </si>
  <si>
    <t>60.4815</t>
  </si>
  <si>
    <t>56.1011</t>
  </si>
  <si>
    <t>60.4816</t>
  </si>
  <si>
    <t>56.1012</t>
  </si>
  <si>
    <t>60.4817</t>
  </si>
  <si>
    <t>56.1013</t>
  </si>
  <si>
    <t>60.4818</t>
  </si>
  <si>
    <t>56.1014</t>
  </si>
  <si>
    <t>60.4819</t>
  </si>
  <si>
    <t>56.1015</t>
  </si>
  <si>
    <t>60.4820</t>
  </si>
  <si>
    <t>56.1016</t>
  </si>
  <si>
    <t>60.4821</t>
  </si>
  <si>
    <t>56.1017</t>
  </si>
  <si>
    <t>60.4822</t>
  </si>
  <si>
    <t>56.1018</t>
  </si>
  <si>
    <t>60.4823</t>
  </si>
  <si>
    <t>56.1019</t>
  </si>
  <si>
    <t>60.4824</t>
  </si>
  <si>
    <t>56.1020</t>
  </si>
  <si>
    <t>60.4825</t>
  </si>
  <si>
    <t>56.1021</t>
  </si>
  <si>
    <t>60.4826</t>
  </si>
  <si>
    <t>56.1022</t>
  </si>
  <si>
    <t>60.4827</t>
  </si>
  <si>
    <t>56.1023</t>
  </si>
  <si>
    <t>60.4828</t>
  </si>
  <si>
    <t>56.1024</t>
  </si>
  <si>
    <t>60.4829</t>
  </si>
  <si>
    <t>56.1025</t>
  </si>
  <si>
    <t>60.4830</t>
  </si>
  <si>
    <t>56.1026</t>
  </si>
  <si>
    <t>60.4831</t>
  </si>
  <si>
    <t>56.1027</t>
  </si>
  <si>
    <t>60.4832</t>
  </si>
  <si>
    <t>56.1028</t>
  </si>
  <si>
    <t>60.4833</t>
  </si>
  <si>
    <t>56.1029</t>
  </si>
  <si>
    <t>60.4834</t>
  </si>
  <si>
    <t>56.1030</t>
  </si>
  <si>
    <t>60.4835</t>
  </si>
  <si>
    <t>56.1031</t>
  </si>
  <si>
    <t>60.4836</t>
  </si>
  <si>
    <t>56.1032</t>
  </si>
  <si>
    <t>60.4837</t>
  </si>
  <si>
    <t>56.1033</t>
  </si>
  <si>
    <t>60.4838</t>
  </si>
  <si>
    <t>56.1034</t>
  </si>
  <si>
    <t>60.4839</t>
  </si>
  <si>
    <t>56.1035</t>
  </si>
  <si>
    <t>60.4840</t>
  </si>
  <si>
    <t>56.1036</t>
  </si>
  <si>
    <t>60.4841</t>
  </si>
  <si>
    <t>56.1037</t>
  </si>
  <si>
    <t>60.4842</t>
  </si>
  <si>
    <t>56.1038</t>
  </si>
  <si>
    <t>60.4843</t>
  </si>
  <si>
    <t>56.1039</t>
  </si>
  <si>
    <t>60.4844</t>
  </si>
  <si>
    <t>56.1040</t>
  </si>
  <si>
    <t>60.4845</t>
  </si>
  <si>
    <t>56.1041</t>
  </si>
  <si>
    <t>60.4846</t>
  </si>
  <si>
    <t>56.1042</t>
  </si>
  <si>
    <t>60.4847</t>
  </si>
  <si>
    <t>56.1043</t>
  </si>
  <si>
    <t>60.4848</t>
  </si>
  <si>
    <t>56.1044</t>
  </si>
  <si>
    <t>60.4849</t>
  </si>
  <si>
    <t>56.1045</t>
  </si>
  <si>
    <t>60.4850</t>
  </si>
  <si>
    <t>56.1046</t>
  </si>
  <si>
    <t>60.4851</t>
  </si>
  <si>
    <t>56.1047</t>
  </si>
  <si>
    <t>60.4852</t>
  </si>
  <si>
    <t>56.1048</t>
  </si>
  <si>
    <t>60.4853</t>
  </si>
  <si>
    <t>56.1049</t>
  </si>
  <si>
    <t>60.4854</t>
  </si>
  <si>
    <t>56.1050</t>
  </si>
  <si>
    <t>60.4855</t>
  </si>
  <si>
    <t>56.1051</t>
  </si>
  <si>
    <t>60.4856</t>
  </si>
  <si>
    <t>56.1052</t>
  </si>
  <si>
    <t>60.4857</t>
  </si>
  <si>
    <t>56.1053</t>
  </si>
  <si>
    <t>60.4858</t>
  </si>
  <si>
    <t>56.1054</t>
  </si>
  <si>
    <t>60.4859</t>
  </si>
  <si>
    <t>56.1055</t>
  </si>
  <si>
    <t>60.4860</t>
  </si>
  <si>
    <t>56.1056</t>
  </si>
  <si>
    <t>60.4861</t>
  </si>
  <si>
    <t>56.1057</t>
  </si>
  <si>
    <t>60.4862</t>
  </si>
  <si>
    <t>56.1058</t>
  </si>
  <si>
    <t>60.4863</t>
  </si>
  <si>
    <t>56.1059</t>
  </si>
  <si>
    <t>60.4864</t>
  </si>
  <si>
    <t>56.1060</t>
  </si>
  <si>
    <t>60.4865</t>
  </si>
  <si>
    <t>56.1061</t>
  </si>
  <si>
    <t>60.4866</t>
  </si>
  <si>
    <t>56.1062</t>
  </si>
  <si>
    <t>60.4867</t>
  </si>
  <si>
    <t>56.1063</t>
  </si>
  <si>
    <t>60.4868</t>
  </si>
  <si>
    <t>56.1064</t>
  </si>
  <si>
    <t>60.4869</t>
  </si>
  <si>
    <t>56.1065</t>
  </si>
  <si>
    <t>60.4870</t>
  </si>
  <si>
    <t>56.1066</t>
  </si>
  <si>
    <t>60.4871</t>
  </si>
  <si>
    <t>56.1067</t>
  </si>
  <si>
    <t>60.4872</t>
  </si>
  <si>
    <t>56.1068</t>
  </si>
  <si>
    <t>60.4873</t>
  </si>
  <si>
    <t>56.1069</t>
  </si>
  <si>
    <t>60.4874</t>
  </si>
  <si>
    <t>56.1070</t>
  </si>
  <si>
    <t>60.4875</t>
  </si>
  <si>
    <t>56.1071</t>
  </si>
  <si>
    <t>60.4876</t>
  </si>
  <si>
    <t>56.1072</t>
  </si>
  <si>
    <t>60.4877</t>
  </si>
  <si>
    <t>56.1073</t>
  </si>
  <si>
    <t>60.4878</t>
  </si>
  <si>
    <t>56.1074</t>
  </si>
  <si>
    <t>60.4879</t>
  </si>
  <si>
    <t>56.1075</t>
  </si>
  <si>
    <t>60.4880</t>
  </si>
  <si>
    <t>56.1076</t>
  </si>
  <si>
    <t>60.4881</t>
  </si>
  <si>
    <t>56.1077</t>
  </si>
  <si>
    <t>60.4882</t>
  </si>
  <si>
    <t>56.1078</t>
  </si>
  <si>
    <t>60.4883</t>
  </si>
  <si>
    <t>56.1079</t>
  </si>
  <si>
    <t>60.4884</t>
  </si>
  <si>
    <t>56.1080</t>
  </si>
  <si>
    <t>60.4885</t>
  </si>
  <si>
    <t>56.1081</t>
  </si>
  <si>
    <t>60.4886</t>
  </si>
  <si>
    <t>56.1082</t>
  </si>
  <si>
    <t>60.4887</t>
  </si>
  <si>
    <t>56.1083</t>
  </si>
  <si>
    <t>60.4888</t>
  </si>
  <si>
    <t>56.1084</t>
  </si>
  <si>
    <t>60.4889</t>
  </si>
  <si>
    <t>56.1085</t>
  </si>
  <si>
    <t>60.4890</t>
  </si>
  <si>
    <t>56.1086</t>
  </si>
  <si>
    <t>60.4891</t>
  </si>
  <si>
    <t>56.1087</t>
  </si>
  <si>
    <t>60.4892</t>
  </si>
  <si>
    <t>56.1088</t>
  </si>
  <si>
    <t>60.4893</t>
  </si>
  <si>
    <t>56.1089</t>
  </si>
  <si>
    <t>60.4894</t>
  </si>
  <si>
    <t>56.1090</t>
  </si>
  <si>
    <t>60.4895</t>
  </si>
  <si>
    <t>56.1091</t>
  </si>
  <si>
    <t>60.4896</t>
  </si>
  <si>
    <t>56.1092</t>
  </si>
  <si>
    <t>60.4897</t>
  </si>
  <si>
    <t>56.1093</t>
  </si>
  <si>
    <t>60.4898</t>
  </si>
  <si>
    <t>56.1094</t>
  </si>
  <si>
    <t>60.4899</t>
  </si>
  <si>
    <t>56.1095</t>
  </si>
  <si>
    <t>60.4900</t>
  </si>
  <si>
    <t>56.1096</t>
  </si>
  <si>
    <t>60.4901</t>
  </si>
  <si>
    <t>56.1097</t>
  </si>
  <si>
    <t>60.4902</t>
  </si>
  <si>
    <t>56.1098</t>
  </si>
  <si>
    <t>60.4903</t>
  </si>
  <si>
    <t>56.1099</t>
  </si>
  <si>
    <t>60.4904</t>
  </si>
  <si>
    <t>56.1100</t>
  </si>
  <si>
    <t>60.4905</t>
  </si>
  <si>
    <t>56.1101</t>
  </si>
  <si>
    <t>60.4906</t>
  </si>
  <si>
    <t>56.1102</t>
  </si>
  <si>
    <t>60.4907</t>
  </si>
  <si>
    <t>56.1103</t>
  </si>
  <si>
    <t>60.4908</t>
  </si>
  <si>
    <t>56.1104</t>
  </si>
  <si>
    <t>60.4909</t>
  </si>
  <si>
    <t>56.1105</t>
  </si>
  <si>
    <t>60.4910</t>
  </si>
  <si>
    <t>56.1106</t>
  </si>
  <si>
    <t>60.4911</t>
  </si>
  <si>
    <t>56.1107</t>
  </si>
  <si>
    <t>60.4912</t>
  </si>
  <si>
    <t>56.1108</t>
  </si>
  <si>
    <t>60.4913</t>
  </si>
  <si>
    <t>56.1109</t>
  </si>
  <si>
    <t>60.4914</t>
  </si>
  <si>
    <t>56.1110</t>
  </si>
  <si>
    <t>60.4915</t>
  </si>
  <si>
    <t>56.1111</t>
  </si>
  <si>
    <t>60.4916</t>
  </si>
  <si>
    <t>56.1112</t>
  </si>
  <si>
    <t>60.4917</t>
  </si>
  <si>
    <t>56.1113</t>
  </si>
  <si>
    <t>60.4918</t>
  </si>
  <si>
    <t>56.1114</t>
  </si>
  <si>
    <t>60.4919</t>
  </si>
  <si>
    <t>56.1115</t>
  </si>
  <si>
    <t>60.4920</t>
  </si>
  <si>
    <t>56.1116</t>
  </si>
  <si>
    <t>60.4921</t>
  </si>
  <si>
    <t>56.1117</t>
  </si>
  <si>
    <t>60.4922</t>
  </si>
  <si>
    <t>56.1118</t>
  </si>
  <si>
    <t>60.4923</t>
  </si>
  <si>
    <t>56.1119</t>
  </si>
  <si>
    <t>60.4924</t>
  </si>
  <si>
    <t>56.1120</t>
  </si>
  <si>
    <t>60.4925</t>
  </si>
  <si>
    <t>56.1121</t>
  </si>
  <si>
    <t>60.4926</t>
  </si>
  <si>
    <t>56.1122</t>
  </si>
  <si>
    <t>60.4927</t>
  </si>
  <si>
    <t>56.1123</t>
  </si>
  <si>
    <t>60.4928</t>
  </si>
  <si>
    <t>56.1124</t>
  </si>
  <si>
    <t>60.4929</t>
  </si>
  <si>
    <t>56.1125</t>
  </si>
  <si>
    <t>60.4930</t>
  </si>
  <si>
    <t>56.1126</t>
  </si>
  <si>
    <t>60.4931</t>
  </si>
  <si>
    <t>56.1127</t>
  </si>
  <si>
    <t>60.4932</t>
  </si>
  <si>
    <t>56.1128</t>
  </si>
  <si>
    <t>60.4933</t>
  </si>
  <si>
    <t>56.1129</t>
  </si>
  <si>
    <t>60.4934</t>
  </si>
  <si>
    <t>56.1130</t>
  </si>
  <si>
    <t>60.4935</t>
  </si>
  <si>
    <t>56.1131</t>
  </si>
  <si>
    <t>60.4936</t>
  </si>
  <si>
    <t>56.1132</t>
  </si>
  <si>
    <t>60.4937</t>
  </si>
  <si>
    <t>56.1133</t>
  </si>
  <si>
    <t>60.4938</t>
  </si>
  <si>
    <t>56.1134</t>
  </si>
  <si>
    <t>60.4939</t>
  </si>
  <si>
    <t>56.1135</t>
  </si>
  <si>
    <t>60.4940</t>
  </si>
  <si>
    <t>56.1136</t>
  </si>
  <si>
    <t>60.4941</t>
  </si>
  <si>
    <t>56.1137</t>
  </si>
  <si>
    <t>60.4942</t>
  </si>
  <si>
    <t>56.1138</t>
  </si>
  <si>
    <t>60.4943</t>
  </si>
  <si>
    <t>56.1139</t>
  </si>
  <si>
    <t>60.4944</t>
  </si>
  <si>
    <t>56.1140</t>
  </si>
  <si>
    <t>60.4945</t>
  </si>
  <si>
    <t>56.1141</t>
  </si>
  <si>
    <t>60.4946</t>
  </si>
  <si>
    <t>56.1142</t>
  </si>
  <si>
    <t>60.4947</t>
  </si>
  <si>
    <t>56.1143</t>
  </si>
  <si>
    <t>60.4948</t>
  </si>
  <si>
    <t>56.1144</t>
  </si>
  <si>
    <t>60.4949</t>
  </si>
  <si>
    <t>56.1145</t>
  </si>
  <si>
    <t>60.4950</t>
  </si>
  <si>
    <t>56.1146</t>
  </si>
  <si>
    <t>60.4951</t>
  </si>
  <si>
    <t>56.1147</t>
  </si>
  <si>
    <t>60.4952</t>
  </si>
  <si>
    <t>56.1148</t>
  </si>
  <si>
    <t>60.4953</t>
  </si>
  <si>
    <t>56.1149</t>
  </si>
  <si>
    <t>60.4954</t>
  </si>
  <si>
    <t>56.1150</t>
  </si>
  <si>
    <t>60.4955</t>
  </si>
  <si>
    <t>56.1151</t>
  </si>
  <si>
    <t>60.4956</t>
  </si>
  <si>
    <t>56.1152</t>
  </si>
  <si>
    <t>60.4957</t>
  </si>
  <si>
    <t>56.1153</t>
  </si>
  <si>
    <t>60.4958</t>
  </si>
  <si>
    <t>56.1154</t>
  </si>
  <si>
    <t>60.4959</t>
  </si>
  <si>
    <t>56.1155</t>
  </si>
  <si>
    <t>60.4960</t>
  </si>
  <si>
    <t>56.1156</t>
  </si>
  <si>
    <t>60.4961</t>
  </si>
  <si>
    <t>56.1157</t>
  </si>
  <si>
    <t>60.4962</t>
  </si>
  <si>
    <t>56.1158</t>
  </si>
  <si>
    <t>60.4963</t>
  </si>
  <si>
    <t>56.1159</t>
  </si>
  <si>
    <t>60.4964</t>
  </si>
  <si>
    <t>56.1160</t>
  </si>
  <si>
    <t>60.4965</t>
  </si>
  <si>
    <t>56.1161</t>
  </si>
  <si>
    <t>60.4966</t>
  </si>
  <si>
    <t>56.1162</t>
  </si>
  <si>
    <t>60.4967</t>
  </si>
  <si>
    <t>56.1163</t>
  </si>
  <si>
    <t>60.4968</t>
  </si>
  <si>
    <t>56.1164</t>
  </si>
  <si>
    <t>60.4969</t>
  </si>
  <si>
    <t>56.1165</t>
  </si>
  <si>
    <t>60.4970</t>
  </si>
  <si>
    <t>56.1166</t>
  </si>
  <si>
    <t>60.4971</t>
  </si>
  <si>
    <t>56.1167</t>
  </si>
  <si>
    <t>60.4972</t>
  </si>
  <si>
    <t>56.1168</t>
  </si>
  <si>
    <t>60.4973</t>
  </si>
  <si>
    <t>56.1169</t>
  </si>
  <si>
    <t>60.4974</t>
  </si>
  <si>
    <t>56.1170</t>
  </si>
  <si>
    <t>60.4975</t>
  </si>
  <si>
    <t>56.1171</t>
  </si>
  <si>
    <t>60.4976</t>
  </si>
  <si>
    <t>56.1172</t>
  </si>
  <si>
    <t>60.4977</t>
  </si>
  <si>
    <t>56.1173</t>
  </si>
  <si>
    <t>60.4978</t>
  </si>
  <si>
    <t>56.1174</t>
  </si>
  <si>
    <t>60.4979</t>
  </si>
  <si>
    <t>56.1175</t>
  </si>
  <si>
    <t>60.4980</t>
  </si>
  <si>
    <t>56.1176</t>
  </si>
  <si>
    <t>60.4981</t>
  </si>
  <si>
    <t>56.1177</t>
  </si>
  <si>
    <t>60.4982</t>
  </si>
  <si>
    <t>56.1178</t>
  </si>
  <si>
    <t>60.4983</t>
  </si>
  <si>
    <t>56.1179</t>
  </si>
  <si>
    <t>60.4984</t>
  </si>
  <si>
    <t>56.1180</t>
  </si>
  <si>
    <t>60.4985</t>
  </si>
  <si>
    <t>56.1181</t>
  </si>
  <si>
    <t>60.4986</t>
  </si>
  <si>
    <t>56.1182</t>
  </si>
  <si>
    <t>60.4987</t>
  </si>
  <si>
    <t>56.1183</t>
  </si>
  <si>
    <t>60.4988</t>
  </si>
  <si>
    <t>56.1184</t>
  </si>
  <si>
    <t>60.4989</t>
  </si>
  <si>
    <t>56.1185</t>
  </si>
  <si>
    <t>60.4990</t>
  </si>
  <si>
    <t>56.1186</t>
  </si>
  <si>
    <t>60.4991</t>
  </si>
  <si>
    <t>56.1187</t>
  </si>
  <si>
    <t>60.4992</t>
  </si>
  <si>
    <t>56.1188</t>
  </si>
  <si>
    <t>60.4993</t>
  </si>
  <si>
    <t>56.1189</t>
  </si>
  <si>
    <t>60.4994</t>
  </si>
  <si>
    <t>56.1190</t>
  </si>
  <si>
    <t>60.4995</t>
  </si>
  <si>
    <t>56.1191</t>
  </si>
  <si>
    <t>60.4996</t>
  </si>
  <si>
    <t>56.1192</t>
  </si>
  <si>
    <t>60.4997</t>
  </si>
  <si>
    <t>56.1193</t>
  </si>
  <si>
    <t>60.4998</t>
  </si>
  <si>
    <t>56.1194</t>
  </si>
  <si>
    <t>60.4999</t>
  </si>
  <si>
    <t>56.1195</t>
  </si>
  <si>
    <t>60.5000</t>
  </si>
  <si>
    <t>56.1196</t>
  </si>
  <si>
    <t>60.5001</t>
  </si>
  <si>
    <t>56.1197</t>
  </si>
  <si>
    <t>60.5002</t>
  </si>
  <si>
    <t>56.1198</t>
  </si>
  <si>
    <t>60.5003</t>
  </si>
  <si>
    <t>56.1199</t>
  </si>
  <si>
    <t>60.5004</t>
  </si>
  <si>
    <t>56.1200</t>
  </si>
  <si>
    <t>60.5005</t>
  </si>
  <si>
    <t>56.1201</t>
  </si>
  <si>
    <t>60.5006</t>
  </si>
  <si>
    <t>56.1202</t>
  </si>
  <si>
    <t>60.5007</t>
  </si>
  <si>
    <t>56.1203</t>
  </si>
  <si>
    <t>60.5008</t>
  </si>
  <si>
    <t>56.1204</t>
  </si>
  <si>
    <t>60.5009</t>
  </si>
  <si>
    <t>56.1205</t>
  </si>
  <si>
    <t>60.5010</t>
  </si>
  <si>
    <t>56.1206</t>
  </si>
  <si>
    <t>60.5011</t>
  </si>
  <si>
    <t>56.1207</t>
  </si>
  <si>
    <t>60.5012</t>
  </si>
  <si>
    <t>56.1208</t>
  </si>
  <si>
    <t>60.5013</t>
  </si>
  <si>
    <t>56.1209</t>
  </si>
  <si>
    <t>60.5014</t>
  </si>
  <si>
    <t>56.1210</t>
  </si>
  <si>
    <t>60.5015</t>
  </si>
  <si>
    <t>56.1211</t>
  </si>
  <si>
    <t>60.5016</t>
  </si>
  <si>
    <t>56.1212</t>
  </si>
  <si>
    <t>60.5017</t>
  </si>
  <si>
    <t>56.1213</t>
  </si>
  <si>
    <t>60.5018</t>
  </si>
  <si>
    <t>56.1214</t>
  </si>
  <si>
    <t>60.5019</t>
  </si>
  <si>
    <t>56.1215</t>
  </si>
  <si>
    <t>60.5020</t>
  </si>
  <si>
    <t>56.1216</t>
  </si>
  <si>
    <t>60.5021</t>
  </si>
  <si>
    <t>56.1217</t>
  </si>
  <si>
    <t>60.5022</t>
  </si>
  <si>
    <t>56.1218</t>
  </si>
  <si>
    <t>60.5023</t>
  </si>
  <si>
    <t>56.1219</t>
  </si>
  <si>
    <t>60.5024</t>
  </si>
  <si>
    <t>56.1220</t>
  </si>
  <si>
    <t>60.5025</t>
  </si>
  <si>
    <t>56.1221</t>
  </si>
  <si>
    <t>60.5026</t>
  </si>
  <si>
    <t>56.1222</t>
  </si>
  <si>
    <t>60.5027</t>
  </si>
  <si>
    <t>56.1223</t>
  </si>
  <si>
    <t>60.5028</t>
  </si>
  <si>
    <t>56.1224</t>
  </si>
  <si>
    <t>60.5029</t>
  </si>
  <si>
    <t>56.1225</t>
  </si>
  <si>
    <t>60.5030</t>
  </si>
  <si>
    <t>56.1226</t>
  </si>
  <si>
    <t>60.5031</t>
  </si>
  <si>
    <t>56.1227</t>
  </si>
  <si>
    <t>60.5032</t>
  </si>
  <si>
    <t>56.1228</t>
  </si>
  <si>
    <t>60.5033</t>
  </si>
  <si>
    <t>56.1229</t>
  </si>
  <si>
    <t>60.5034</t>
  </si>
  <si>
    <t>56.1230</t>
  </si>
  <si>
    <t>60.5035</t>
  </si>
  <si>
    <t>56.1231</t>
  </si>
  <si>
    <t>60.5036</t>
  </si>
  <si>
    <t>56.1232</t>
  </si>
  <si>
    <t>60.5037</t>
  </si>
  <si>
    <t>56.1233</t>
  </si>
  <si>
    <t>60.5038</t>
  </si>
  <si>
    <t>56.1234</t>
  </si>
  <si>
    <t>60.5039</t>
  </si>
  <si>
    <t>56.1235</t>
  </si>
  <si>
    <t>60.5040</t>
  </si>
  <si>
    <t>56.1236</t>
  </si>
  <si>
    <t>60.5041</t>
  </si>
  <si>
    <t>56.1237</t>
  </si>
  <si>
    <t>60.5042</t>
  </si>
  <si>
    <t>56.1238</t>
  </si>
  <si>
    <t>60.5043</t>
  </si>
  <si>
    <t>56.1239</t>
  </si>
  <si>
    <t>60.5044</t>
  </si>
  <si>
    <t>56.1240</t>
  </si>
  <si>
    <t>60.5045</t>
  </si>
  <si>
    <t>56.1241</t>
  </si>
  <si>
    <t>60.5046</t>
  </si>
  <si>
    <t>56.1242</t>
  </si>
  <si>
    <t>60.5047</t>
  </si>
  <si>
    <t>56.1243</t>
  </si>
  <si>
    <t>60.5048</t>
  </si>
  <si>
    <t>56.1244</t>
  </si>
  <si>
    <t>60.5049</t>
  </si>
  <si>
    <t>56.1245</t>
  </si>
  <si>
    <t>60.5050</t>
  </si>
  <si>
    <t>56.1246</t>
  </si>
  <si>
    <t>60.5051</t>
  </si>
  <si>
    <t>56.1247</t>
  </si>
  <si>
    <t>60.5052</t>
  </si>
  <si>
    <t>56.1248</t>
  </si>
  <si>
    <t>60.5053</t>
  </si>
  <si>
    <t>56.1249</t>
  </si>
  <si>
    <t>60.5054</t>
  </si>
  <si>
    <t>56.1250</t>
  </si>
  <si>
    <t>60.5055</t>
  </si>
  <si>
    <t>56.1251</t>
  </si>
  <si>
    <t>60.5056</t>
  </si>
  <si>
    <t>56.1252</t>
  </si>
  <si>
    <t>60.5057</t>
  </si>
  <si>
    <t>56.1253</t>
  </si>
  <si>
    <t>60.5058</t>
  </si>
  <si>
    <t>56.1254</t>
  </si>
  <si>
    <t>60.5059</t>
  </si>
  <si>
    <t>56.1255</t>
  </si>
  <si>
    <t>60.5060</t>
  </si>
  <si>
    <t>56.1256</t>
  </si>
  <si>
    <t>60.5061</t>
  </si>
  <si>
    <t>56.1257</t>
  </si>
  <si>
    <t>60.5062</t>
  </si>
  <si>
    <t>56.1258</t>
  </si>
  <si>
    <t>60.5063</t>
  </si>
  <si>
    <t>56.1259</t>
  </si>
  <si>
    <t>60.5064</t>
  </si>
  <si>
    <t>56.1260</t>
  </si>
  <si>
    <t>60.5065</t>
  </si>
  <si>
    <t>56.1261</t>
  </si>
  <si>
    <t>60.5066</t>
  </si>
  <si>
    <t>56.1262</t>
  </si>
  <si>
    <t>60.5067</t>
  </si>
  <si>
    <t>56.1263</t>
  </si>
  <si>
    <t>60.5068</t>
  </si>
  <si>
    <t>56.1264</t>
  </si>
  <si>
    <t>60.5069</t>
  </si>
  <si>
    <t>56.1265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</si>
</sst>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0.59999389629810485"/>
      </bottom>
      <diagonal/>
    </border>
    <border>
      <left/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-0.249977111117893"/>
      </bottom>
      <diagonal/>
    </border>
    <border>
      <left/>
      <right style="thin">
        <color theme="6" tint="0.39994506668294322"/>
      </right>
      <top/>
      <bottom style="thin">
        <color theme="6" tint="-0.249977111117893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-0.24997711111789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  <xf numFmtId="166" fontId="0" fillId="3" borderId="1" xfId="0" applyNumberFormat="1" applyFill="1" applyBorder="1"/>
    <xf numFmtId="167" fontId="0" fillId="3" borderId="2" xfId="0" applyNumberFormat="1" applyFill="1" applyBorder="1"/>
    <xf numFmtId="3" fontId="0" fillId="5" borderId="6" xfId="0" applyNumberFormat="1" applyFill="1" applyBorder="1" applyAlignment="1">
      <alignment horizontal="center" textRotation="90"/>
    </xf>
    <xf numFmtId="3" fontId="1" fillId="5" borderId="6" xfId="0" applyNumberFormat="1" applyFont="1" applyFill="1" applyBorder="1" applyAlignment="1">
      <alignment horizontal="center" textRotation="90"/>
    </xf>
    <xf numFmtId="164" fontId="0" fillId="2" borderId="10" xfId="0" applyNumberFormat="1" applyFill="1" applyBorder="1"/>
    <xf numFmtId="3" fontId="0" fillId="2" borderId="11" xfId="0" applyNumberFormat="1" applyFill="1" applyBorder="1"/>
    <xf numFmtId="1" fontId="0" fillId="2" borderId="12" xfId="0" applyNumberFormat="1" applyFill="1" applyBorder="1"/>
    <xf numFmtId="2" fontId="2" fillId="2" borderId="12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3" fontId="0" fillId="2" borderId="12" xfId="0" applyNumberFormat="1" applyFill="1" applyBorder="1"/>
    <xf numFmtId="0" fontId="0" fillId="2" borderId="12" xfId="0" applyFill="1" applyBorder="1" applyAlignment="1">
      <alignment horizontal="right"/>
    </xf>
    <xf numFmtId="164" fontId="0" fillId="2" borderId="13" xfId="0" applyNumberFormat="1" applyFill="1" applyBorder="1"/>
    <xf numFmtId="2" fontId="0" fillId="2" borderId="8" xfId="0" applyNumberFormat="1" applyFill="1" applyBorder="1"/>
    <xf numFmtId="2" fontId="0" fillId="3" borderId="2" xfId="0" applyNumberFormat="1" applyFill="1" applyBorder="1"/>
    <xf numFmtId="0" fontId="0" fillId="5" borderId="6" xfId="0" applyFont="1" applyFill="1" applyBorder="1" applyAlignment="1">
      <alignment horizontal="center" textRotation="90"/>
    </xf>
    <xf numFmtId="2" fontId="0" fillId="2" borderId="12" xfId="0" applyNumberFormat="1" applyFill="1" applyBorder="1"/>
    <xf numFmtId="164" fontId="0" fillId="2" borderId="14" xfId="0" applyNumberFormat="1" applyFill="1" applyBorder="1"/>
    <xf numFmtId="3" fontId="0" fillId="2" borderId="15" xfId="0" applyNumberFormat="1" applyFill="1" applyBorder="1"/>
    <xf numFmtId="1" fontId="0" fillId="2" borderId="16" xfId="0" applyNumberFormat="1" applyFill="1" applyBorder="1"/>
    <xf numFmtId="2" fontId="2" fillId="2" borderId="16" xfId="0" applyNumberFormat="1" applyFont="1" applyFill="1" applyBorder="1"/>
    <xf numFmtId="0" fontId="0" fillId="2" borderId="16" xfId="0" applyFill="1" applyBorder="1"/>
    <xf numFmtId="165" fontId="0" fillId="2" borderId="16" xfId="0" applyNumberFormat="1" applyFill="1" applyBorder="1"/>
    <xf numFmtId="3" fontId="0" fillId="2" borderId="16" xfId="0" applyNumberFormat="1" applyFill="1" applyBorder="1"/>
    <xf numFmtId="0" fontId="0" fillId="2" borderId="16" xfId="0" applyFill="1" applyBorder="1" applyAlignment="1">
      <alignment horizontal="right"/>
    </xf>
    <xf numFmtId="2" fontId="0" fillId="2" borderId="16" xfId="0" applyNumberFormat="1" applyFill="1" applyBorder="1"/>
  </cellXfs>
  <cellStyles count="1">
    <cellStyle name="Обычный" xfId="0" builtinId="0"/>
  </cellStyles>
  <dxfs count="9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rgb="FF00B050"/>
      </font>
    </dxf>
    <dxf>
      <font>
        <color rgb="FFFFCC00"/>
      </font>
    </dxf>
    <dxf>
      <font>
        <color rgb="FFFF0000"/>
      </font>
    </dxf>
    <dxf>
      <font>
        <color rgb="FF00B050"/>
      </font>
    </dxf>
    <dxf>
      <font>
        <color rgb="FFFFCC00"/>
      </font>
    </dxf>
    <dxf>
      <font>
        <color rgb="FFFF0000"/>
      </font>
    </dxf>
  </dxfs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val>
        </c:ser>
        <c:ser>
          <c:idx val="2"/>
          <c:order val="1"/>
          <c:tx>
            <c:strRef>
              <c:f>Мультфильм!$BJ$1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Мультфильм!$BJ$2:$BJ$383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1"/>
          <c:order val="2"/>
          <c:tx>
            <c:strRef>
              <c:f>Мультфильм!$BK$1</c:f>
              <c:strCache>
                <c:ptCount val="1"/>
                <c:pt idx="0">
                  <c:v>Ограничение</c:v>
                </c:pt>
              </c:strCache>
            </c:strRef>
          </c:tx>
          <c:marker>
            <c:symbol val="none"/>
          </c:marker>
          <c:val>
            <c:numRef>
              <c:f>Мультфильм!$BK$2:$BK$383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39.480519480519483</c:v>
                </c:pt>
                <c:pt idx="8">
                  <c:v>38.961038961038966</c:v>
                </c:pt>
                <c:pt idx="9">
                  <c:v>38.441558441558449</c:v>
                </c:pt>
                <c:pt idx="10">
                  <c:v>37.922077922077932</c:v>
                </c:pt>
                <c:pt idx="11">
                  <c:v>37.402597402597415</c:v>
                </c:pt>
                <c:pt idx="12">
                  <c:v>36.883116883116898</c:v>
                </c:pt>
                <c:pt idx="13">
                  <c:v>36.363636363636381</c:v>
                </c:pt>
                <c:pt idx="14">
                  <c:v>35.844155844155864</c:v>
                </c:pt>
                <c:pt idx="15">
                  <c:v>35.324675324675347</c:v>
                </c:pt>
                <c:pt idx="16">
                  <c:v>34.80519480519483</c:v>
                </c:pt>
                <c:pt idx="17">
                  <c:v>34.285714285714313</c:v>
                </c:pt>
                <c:pt idx="18">
                  <c:v>33.766233766233796</c:v>
                </c:pt>
                <c:pt idx="19">
                  <c:v>33.246753246753279</c:v>
                </c:pt>
                <c:pt idx="20">
                  <c:v>32.727272727272762</c:v>
                </c:pt>
                <c:pt idx="21">
                  <c:v>32.207792207792245</c:v>
                </c:pt>
                <c:pt idx="22">
                  <c:v>31.688311688311725</c:v>
                </c:pt>
                <c:pt idx="23">
                  <c:v>31.168831168831204</c:v>
                </c:pt>
                <c:pt idx="24">
                  <c:v>30.649350649350684</c:v>
                </c:pt>
                <c:pt idx="25">
                  <c:v>30.129870129870163</c:v>
                </c:pt>
                <c:pt idx="26">
                  <c:v>29.610389610389642</c:v>
                </c:pt>
                <c:pt idx="27">
                  <c:v>29.090909090909122</c:v>
                </c:pt>
                <c:pt idx="28">
                  <c:v>28.571428571428601</c:v>
                </c:pt>
                <c:pt idx="29">
                  <c:v>28.051948051948081</c:v>
                </c:pt>
                <c:pt idx="30">
                  <c:v>27.53246753246756</c:v>
                </c:pt>
                <c:pt idx="31">
                  <c:v>27.01298701298704</c:v>
                </c:pt>
                <c:pt idx="32">
                  <c:v>26.493506493506519</c:v>
                </c:pt>
                <c:pt idx="33">
                  <c:v>25.974025974025999</c:v>
                </c:pt>
                <c:pt idx="34">
                  <c:v>25.454545454545478</c:v>
                </c:pt>
                <c:pt idx="35">
                  <c:v>24.935064935064958</c:v>
                </c:pt>
                <c:pt idx="36">
                  <c:v>24.415584415584437</c:v>
                </c:pt>
                <c:pt idx="37">
                  <c:v>23.896103896103916</c:v>
                </c:pt>
                <c:pt idx="38">
                  <c:v>23.376623376623396</c:v>
                </c:pt>
                <c:pt idx="39">
                  <c:v>22.857142857142875</c:v>
                </c:pt>
                <c:pt idx="40">
                  <c:v>22.337662337662355</c:v>
                </c:pt>
                <c:pt idx="41">
                  <c:v>21.818181818181834</c:v>
                </c:pt>
                <c:pt idx="42">
                  <c:v>21.298701298701314</c:v>
                </c:pt>
                <c:pt idx="43">
                  <c:v>20.779220779220793</c:v>
                </c:pt>
                <c:pt idx="44">
                  <c:v>20.259740259740273</c:v>
                </c:pt>
                <c:pt idx="45">
                  <c:v>19.740259740259752</c:v>
                </c:pt>
                <c:pt idx="46">
                  <c:v>19.220779220779232</c:v>
                </c:pt>
                <c:pt idx="47">
                  <c:v>18.701298701298711</c:v>
                </c:pt>
                <c:pt idx="48">
                  <c:v>18.181818181818191</c:v>
                </c:pt>
                <c:pt idx="49">
                  <c:v>17.66233766233767</c:v>
                </c:pt>
                <c:pt idx="50">
                  <c:v>17.142857142857149</c:v>
                </c:pt>
                <c:pt idx="51">
                  <c:v>16.623376623376629</c:v>
                </c:pt>
                <c:pt idx="52">
                  <c:v>16.103896103896108</c:v>
                </c:pt>
                <c:pt idx="53">
                  <c:v>15.58441558441559</c:v>
                </c:pt>
                <c:pt idx="54">
                  <c:v>15.064935064935071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79.607843137254903</c:v>
                </c:pt>
                <c:pt idx="86">
                  <c:v>79.215686274509807</c:v>
                </c:pt>
                <c:pt idx="87">
                  <c:v>78.82352941176471</c:v>
                </c:pt>
                <c:pt idx="88">
                  <c:v>78.431372549019613</c:v>
                </c:pt>
                <c:pt idx="89">
                  <c:v>78.039215686274517</c:v>
                </c:pt>
                <c:pt idx="90">
                  <c:v>77.64705882352942</c:v>
                </c:pt>
                <c:pt idx="91">
                  <c:v>77.254901960784323</c:v>
                </c:pt>
                <c:pt idx="92">
                  <c:v>76.862745098039227</c:v>
                </c:pt>
                <c:pt idx="93">
                  <c:v>76.47058823529413</c:v>
                </c:pt>
                <c:pt idx="94">
                  <c:v>76.078431372549034</c:v>
                </c:pt>
                <c:pt idx="95">
                  <c:v>75.686274509803937</c:v>
                </c:pt>
                <c:pt idx="96">
                  <c:v>75.29411764705884</c:v>
                </c:pt>
                <c:pt idx="97">
                  <c:v>74.901960784313744</c:v>
                </c:pt>
                <c:pt idx="98">
                  <c:v>74.509803921568647</c:v>
                </c:pt>
                <c:pt idx="99">
                  <c:v>74.11764705882355</c:v>
                </c:pt>
                <c:pt idx="100">
                  <c:v>73.725490196078454</c:v>
                </c:pt>
                <c:pt idx="101">
                  <c:v>73.333333333333357</c:v>
                </c:pt>
                <c:pt idx="102">
                  <c:v>72.94117647058826</c:v>
                </c:pt>
                <c:pt idx="103">
                  <c:v>72.549019607843164</c:v>
                </c:pt>
                <c:pt idx="104">
                  <c:v>72.156862745098067</c:v>
                </c:pt>
                <c:pt idx="105">
                  <c:v>71.76470588235297</c:v>
                </c:pt>
                <c:pt idx="106">
                  <c:v>71.372549019607874</c:v>
                </c:pt>
                <c:pt idx="107">
                  <c:v>70.980392156862777</c:v>
                </c:pt>
                <c:pt idx="108">
                  <c:v>70.58823529411768</c:v>
                </c:pt>
                <c:pt idx="109">
                  <c:v>70.196078431372584</c:v>
                </c:pt>
                <c:pt idx="110">
                  <c:v>69.803921568627487</c:v>
                </c:pt>
                <c:pt idx="111">
                  <c:v>69.411764705882391</c:v>
                </c:pt>
                <c:pt idx="112">
                  <c:v>69.019607843137294</c:v>
                </c:pt>
                <c:pt idx="113">
                  <c:v>68.627450980392197</c:v>
                </c:pt>
                <c:pt idx="114">
                  <c:v>68.235294117647101</c:v>
                </c:pt>
                <c:pt idx="115">
                  <c:v>67.843137254902004</c:v>
                </c:pt>
                <c:pt idx="116">
                  <c:v>67.450980392156907</c:v>
                </c:pt>
                <c:pt idx="117">
                  <c:v>67.058823529411811</c:v>
                </c:pt>
                <c:pt idx="118">
                  <c:v>66.666666666666714</c:v>
                </c:pt>
                <c:pt idx="119">
                  <c:v>66.274509803921617</c:v>
                </c:pt>
                <c:pt idx="120">
                  <c:v>65.882352941176521</c:v>
                </c:pt>
                <c:pt idx="121">
                  <c:v>65.490196078431424</c:v>
                </c:pt>
                <c:pt idx="122">
                  <c:v>65.098039215686327</c:v>
                </c:pt>
                <c:pt idx="123">
                  <c:v>64.705882352941231</c:v>
                </c:pt>
                <c:pt idx="124">
                  <c:v>64.313725490196134</c:v>
                </c:pt>
                <c:pt idx="125">
                  <c:v>63.921568627451038</c:v>
                </c:pt>
                <c:pt idx="126">
                  <c:v>63.529411764705941</c:v>
                </c:pt>
                <c:pt idx="127">
                  <c:v>63.137254901960844</c:v>
                </c:pt>
                <c:pt idx="128">
                  <c:v>62.745098039215748</c:v>
                </c:pt>
                <c:pt idx="129">
                  <c:v>62.352941176470651</c:v>
                </c:pt>
                <c:pt idx="130">
                  <c:v>61.960784313725554</c:v>
                </c:pt>
                <c:pt idx="131">
                  <c:v>61.568627450980458</c:v>
                </c:pt>
                <c:pt idx="132">
                  <c:v>61.176470588235361</c:v>
                </c:pt>
                <c:pt idx="133">
                  <c:v>60.784313725490264</c:v>
                </c:pt>
                <c:pt idx="134">
                  <c:v>60.392156862745168</c:v>
                </c:pt>
                <c:pt idx="135">
                  <c:v>60.000000000000071</c:v>
                </c:pt>
                <c:pt idx="136">
                  <c:v>60</c:v>
                </c:pt>
                <c:pt idx="137">
                  <c:v>59.411764705882355</c:v>
                </c:pt>
                <c:pt idx="138">
                  <c:v>58.82352941176471</c:v>
                </c:pt>
                <c:pt idx="139">
                  <c:v>58.235294117647065</c:v>
                </c:pt>
                <c:pt idx="140">
                  <c:v>57.64705882352942</c:v>
                </c:pt>
                <c:pt idx="141">
                  <c:v>57.058823529411775</c:v>
                </c:pt>
                <c:pt idx="142">
                  <c:v>56.47058823529413</c:v>
                </c:pt>
                <c:pt idx="143">
                  <c:v>55.882352941176485</c:v>
                </c:pt>
                <c:pt idx="144">
                  <c:v>55.29411764705884</c:v>
                </c:pt>
                <c:pt idx="145">
                  <c:v>54.705882352941195</c:v>
                </c:pt>
                <c:pt idx="146">
                  <c:v>54.11764705882355</c:v>
                </c:pt>
                <c:pt idx="147">
                  <c:v>53.529411764705905</c:v>
                </c:pt>
                <c:pt idx="148">
                  <c:v>52.94117647058826</c:v>
                </c:pt>
                <c:pt idx="149">
                  <c:v>52.352941176470615</c:v>
                </c:pt>
                <c:pt idx="150">
                  <c:v>51.76470588235297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79.545454545454547</c:v>
                </c:pt>
                <c:pt idx="241">
                  <c:v>79.090909090909093</c:v>
                </c:pt>
                <c:pt idx="242">
                  <c:v>78.63636363636364</c:v>
                </c:pt>
                <c:pt idx="243">
                  <c:v>78.181818181818187</c:v>
                </c:pt>
                <c:pt idx="244">
                  <c:v>77.727272727272734</c:v>
                </c:pt>
                <c:pt idx="245">
                  <c:v>77.27272727272728</c:v>
                </c:pt>
                <c:pt idx="246">
                  <c:v>76.818181818181827</c:v>
                </c:pt>
                <c:pt idx="247">
                  <c:v>76.363636363636374</c:v>
                </c:pt>
                <c:pt idx="248">
                  <c:v>75.909090909090921</c:v>
                </c:pt>
                <c:pt idx="249">
                  <c:v>75.454545454545467</c:v>
                </c:pt>
                <c:pt idx="250">
                  <c:v>75.000000000000014</c:v>
                </c:pt>
                <c:pt idx="251">
                  <c:v>74.545454545454561</c:v>
                </c:pt>
                <c:pt idx="252">
                  <c:v>74.090909090909108</c:v>
                </c:pt>
                <c:pt idx="253">
                  <c:v>73.636363636363654</c:v>
                </c:pt>
                <c:pt idx="254">
                  <c:v>73.181818181818201</c:v>
                </c:pt>
                <c:pt idx="255">
                  <c:v>72.727272727272748</c:v>
                </c:pt>
                <c:pt idx="256">
                  <c:v>72.272727272727295</c:v>
                </c:pt>
                <c:pt idx="257">
                  <c:v>71.818181818181841</c:v>
                </c:pt>
                <c:pt idx="258">
                  <c:v>71.363636363636388</c:v>
                </c:pt>
                <c:pt idx="259">
                  <c:v>70.909090909090935</c:v>
                </c:pt>
                <c:pt idx="260">
                  <c:v>70.454545454545482</c:v>
                </c:pt>
                <c:pt idx="261">
                  <c:v>70.000000000000028</c:v>
                </c:pt>
                <c:pt idx="262">
                  <c:v>69.545454545454575</c:v>
                </c:pt>
                <c:pt idx="263">
                  <c:v>69.090909090909122</c:v>
                </c:pt>
                <c:pt idx="264">
                  <c:v>68.636363636363669</c:v>
                </c:pt>
                <c:pt idx="265">
                  <c:v>68.181818181818215</c:v>
                </c:pt>
                <c:pt idx="266">
                  <c:v>67.727272727272762</c:v>
                </c:pt>
                <c:pt idx="267">
                  <c:v>67.272727272727309</c:v>
                </c:pt>
                <c:pt idx="268">
                  <c:v>66.818181818181856</c:v>
                </c:pt>
                <c:pt idx="269">
                  <c:v>66.363636363636402</c:v>
                </c:pt>
                <c:pt idx="270">
                  <c:v>65.909090909090949</c:v>
                </c:pt>
                <c:pt idx="271">
                  <c:v>65.454545454545496</c:v>
                </c:pt>
                <c:pt idx="272">
                  <c:v>65.000000000000043</c:v>
                </c:pt>
                <c:pt idx="273">
                  <c:v>64.545454545454589</c:v>
                </c:pt>
                <c:pt idx="274">
                  <c:v>64.090909090909136</c:v>
                </c:pt>
                <c:pt idx="275">
                  <c:v>63.636363636363683</c:v>
                </c:pt>
                <c:pt idx="276">
                  <c:v>63.18181818181823</c:v>
                </c:pt>
                <c:pt idx="277">
                  <c:v>62.727272727272776</c:v>
                </c:pt>
                <c:pt idx="278">
                  <c:v>62.272727272727323</c:v>
                </c:pt>
                <c:pt idx="279">
                  <c:v>61.81818181818187</c:v>
                </c:pt>
                <c:pt idx="280">
                  <c:v>61.363636363636417</c:v>
                </c:pt>
                <c:pt idx="281">
                  <c:v>60.909090909090963</c:v>
                </c:pt>
                <c:pt idx="282">
                  <c:v>60.45454545454551</c:v>
                </c:pt>
                <c:pt idx="283">
                  <c:v>60.000000000000057</c:v>
                </c:pt>
                <c:pt idx="284">
                  <c:v>60.000000000000057</c:v>
                </c:pt>
                <c:pt idx="285">
                  <c:v>59.381443298969131</c:v>
                </c:pt>
                <c:pt idx="286">
                  <c:v>58.762886597938206</c:v>
                </c:pt>
                <c:pt idx="287">
                  <c:v>58.14432989690728</c:v>
                </c:pt>
                <c:pt idx="288">
                  <c:v>57.525773195876354</c:v>
                </c:pt>
                <c:pt idx="289">
                  <c:v>56.907216494845429</c:v>
                </c:pt>
                <c:pt idx="290">
                  <c:v>56.288659793814503</c:v>
                </c:pt>
                <c:pt idx="291">
                  <c:v>55.670103092783577</c:v>
                </c:pt>
                <c:pt idx="292">
                  <c:v>55.051546391752652</c:v>
                </c:pt>
                <c:pt idx="293">
                  <c:v>54.432989690721726</c:v>
                </c:pt>
                <c:pt idx="294">
                  <c:v>53.8144329896908</c:v>
                </c:pt>
                <c:pt idx="295">
                  <c:v>53.195876288659875</c:v>
                </c:pt>
                <c:pt idx="296">
                  <c:v>52.577319587628949</c:v>
                </c:pt>
                <c:pt idx="297">
                  <c:v>51.958762886598024</c:v>
                </c:pt>
                <c:pt idx="298">
                  <c:v>51.340206185567098</c:v>
                </c:pt>
                <c:pt idx="299">
                  <c:v>50.721649484536172</c:v>
                </c:pt>
                <c:pt idx="300">
                  <c:v>50.103092783505247</c:v>
                </c:pt>
                <c:pt idx="301">
                  <c:v>49.484536082474321</c:v>
                </c:pt>
                <c:pt idx="302">
                  <c:v>48.865979381443395</c:v>
                </c:pt>
                <c:pt idx="303">
                  <c:v>48.24742268041247</c:v>
                </c:pt>
                <c:pt idx="304">
                  <c:v>47.628865979381544</c:v>
                </c:pt>
                <c:pt idx="305">
                  <c:v>47.010309278350618</c:v>
                </c:pt>
                <c:pt idx="306">
                  <c:v>46.391752577319693</c:v>
                </c:pt>
                <c:pt idx="307">
                  <c:v>45.773195876288767</c:v>
                </c:pt>
                <c:pt idx="308">
                  <c:v>45.154639175257842</c:v>
                </c:pt>
                <c:pt idx="309">
                  <c:v>44.536082474226916</c:v>
                </c:pt>
                <c:pt idx="310">
                  <c:v>43.91752577319599</c:v>
                </c:pt>
                <c:pt idx="311">
                  <c:v>43.298969072165065</c:v>
                </c:pt>
                <c:pt idx="312">
                  <c:v>42.680412371134139</c:v>
                </c:pt>
                <c:pt idx="313">
                  <c:v>42.061855670103213</c:v>
                </c:pt>
                <c:pt idx="314">
                  <c:v>41.443298969072288</c:v>
                </c:pt>
                <c:pt idx="315">
                  <c:v>40.824742268041362</c:v>
                </c:pt>
                <c:pt idx="316">
                  <c:v>40.206185567010436</c:v>
                </c:pt>
                <c:pt idx="317">
                  <c:v>39.587628865979511</c:v>
                </c:pt>
                <c:pt idx="318">
                  <c:v>38.969072164948585</c:v>
                </c:pt>
                <c:pt idx="319">
                  <c:v>38.35051546391766</c:v>
                </c:pt>
                <c:pt idx="320">
                  <c:v>37.731958762886734</c:v>
                </c:pt>
                <c:pt idx="321">
                  <c:v>37.113402061855808</c:v>
                </c:pt>
                <c:pt idx="322">
                  <c:v>36.494845360824883</c:v>
                </c:pt>
                <c:pt idx="323">
                  <c:v>35.876288659793957</c:v>
                </c:pt>
                <c:pt idx="324">
                  <c:v>35.257731958763031</c:v>
                </c:pt>
                <c:pt idx="325">
                  <c:v>34.639175257732106</c:v>
                </c:pt>
                <c:pt idx="326">
                  <c:v>34.02061855670118</c:v>
                </c:pt>
                <c:pt idx="327">
                  <c:v>33.402061855670254</c:v>
                </c:pt>
                <c:pt idx="328">
                  <c:v>32.783505154639329</c:v>
                </c:pt>
                <c:pt idx="329">
                  <c:v>32.164948453608403</c:v>
                </c:pt>
                <c:pt idx="330">
                  <c:v>31.546391752577474</c:v>
                </c:pt>
                <c:pt idx="331">
                  <c:v>30.927835051546545</c:v>
                </c:pt>
                <c:pt idx="332">
                  <c:v>30.309278350515616</c:v>
                </c:pt>
                <c:pt idx="333">
                  <c:v>29.690721649484686</c:v>
                </c:pt>
                <c:pt idx="334">
                  <c:v>29.072164948453757</c:v>
                </c:pt>
                <c:pt idx="335">
                  <c:v>28.453608247422828</c:v>
                </c:pt>
                <c:pt idx="336">
                  <c:v>27.835051546391899</c:v>
                </c:pt>
                <c:pt idx="337">
                  <c:v>27.21649484536097</c:v>
                </c:pt>
                <c:pt idx="338">
                  <c:v>26.59793814433004</c:v>
                </c:pt>
                <c:pt idx="339">
                  <c:v>25.979381443299111</c:v>
                </c:pt>
                <c:pt idx="340">
                  <c:v>25.360824742268182</c:v>
                </c:pt>
                <c:pt idx="341">
                  <c:v>24.742268041237253</c:v>
                </c:pt>
                <c:pt idx="342">
                  <c:v>24.123711340206324</c:v>
                </c:pt>
                <c:pt idx="343">
                  <c:v>23.505154639175394</c:v>
                </c:pt>
                <c:pt idx="344">
                  <c:v>22.886597938144465</c:v>
                </c:pt>
                <c:pt idx="345">
                  <c:v>22.268041237113536</c:v>
                </c:pt>
                <c:pt idx="346">
                  <c:v>21.649484536082607</c:v>
                </c:pt>
                <c:pt idx="347">
                  <c:v>21.030927835051678</c:v>
                </c:pt>
                <c:pt idx="348">
                  <c:v>20.412371134020749</c:v>
                </c:pt>
                <c:pt idx="349">
                  <c:v>19.793814432989819</c:v>
                </c:pt>
                <c:pt idx="350">
                  <c:v>19.17525773195889</c:v>
                </c:pt>
                <c:pt idx="351">
                  <c:v>18.556701030927961</c:v>
                </c:pt>
                <c:pt idx="352">
                  <c:v>17.938144329897032</c:v>
                </c:pt>
                <c:pt idx="353">
                  <c:v>17.319587628866103</c:v>
                </c:pt>
                <c:pt idx="354">
                  <c:v>16.701030927835173</c:v>
                </c:pt>
                <c:pt idx="355">
                  <c:v>16.082474226804244</c:v>
                </c:pt>
                <c:pt idx="356">
                  <c:v>15.463917525773315</c:v>
                </c:pt>
                <c:pt idx="357">
                  <c:v>14.845360824742386</c:v>
                </c:pt>
                <c:pt idx="358">
                  <c:v>14.226804123711457</c:v>
                </c:pt>
                <c:pt idx="359">
                  <c:v>13.608247422680527</c:v>
                </c:pt>
                <c:pt idx="360">
                  <c:v>12.989690721649598</c:v>
                </c:pt>
                <c:pt idx="361">
                  <c:v>12.371134020618669</c:v>
                </c:pt>
                <c:pt idx="362">
                  <c:v>11.75257731958774</c:v>
                </c:pt>
                <c:pt idx="363">
                  <c:v>11.134020618556811</c:v>
                </c:pt>
                <c:pt idx="364">
                  <c:v>10.515463917525881</c:v>
                </c:pt>
                <c:pt idx="365">
                  <c:v>9.8969072164949523</c:v>
                </c:pt>
                <c:pt idx="366">
                  <c:v>9.2783505154640231</c:v>
                </c:pt>
                <c:pt idx="367">
                  <c:v>8.6597938144330939</c:v>
                </c:pt>
                <c:pt idx="368">
                  <c:v>8.0412371134021647</c:v>
                </c:pt>
                <c:pt idx="369">
                  <c:v>7.4226804123712364</c:v>
                </c:pt>
                <c:pt idx="370">
                  <c:v>6.8041237113403081</c:v>
                </c:pt>
                <c:pt idx="371">
                  <c:v>6.1855670103093798</c:v>
                </c:pt>
                <c:pt idx="372">
                  <c:v>5.5670103092784515</c:v>
                </c:pt>
                <c:pt idx="373">
                  <c:v>4.9484536082475232</c:v>
                </c:pt>
                <c:pt idx="374">
                  <c:v>4.3298969072165949</c:v>
                </c:pt>
                <c:pt idx="375">
                  <c:v>3.7113402061856666</c:v>
                </c:pt>
                <c:pt idx="376">
                  <c:v>3.0927835051547383</c:v>
                </c:pt>
                <c:pt idx="377">
                  <c:v>2.47422680412381</c:v>
                </c:pt>
                <c:pt idx="378">
                  <c:v>1.8556701030928817</c:v>
                </c:pt>
                <c:pt idx="379">
                  <c:v>1.2371134020619534</c:v>
                </c:pt>
                <c:pt idx="380">
                  <c:v>0.618556701031025</c:v>
                </c:pt>
                <c:pt idx="381">
                  <c:v>9.6589403142388619E-14</c:v>
                </c:pt>
              </c:numCache>
            </c:numRef>
          </c:val>
        </c:ser>
        <c:marker val="1"/>
        <c:axId val="86652032"/>
        <c:axId val="86653568"/>
      </c:lineChart>
      <c:catAx>
        <c:axId val="86652032"/>
        <c:scaling>
          <c:orientation val="minMax"/>
        </c:scaling>
        <c:axPos val="b"/>
        <c:tickLblPos val="nextTo"/>
        <c:crossAx val="86653568"/>
        <c:crosses val="autoZero"/>
        <c:auto val="1"/>
        <c:lblAlgn val="ctr"/>
        <c:lblOffset val="100"/>
      </c:catAx>
      <c:valAx>
        <c:axId val="86653568"/>
        <c:scaling>
          <c:orientation val="minMax"/>
        </c:scaling>
        <c:axPos val="l"/>
        <c:majorGridlines/>
        <c:numFmt formatCode="0" sourceLinked="1"/>
        <c:tickLblPos val="nextTo"/>
        <c:crossAx val="866520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xVal>
            <c:numRef>
              <c:f>Мультфильм!$BG$2:$BG$383</c:f>
              <c:numCache>
                <c:formatCode>#,##0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0.03</c:v>
                </c:pt>
                <c:pt idx="27">
                  <c:v>9.5000000000000015E-2</c:v>
                </c:pt>
                <c:pt idx="28">
                  <c:v>0.2</c:v>
                </c:pt>
                <c:pt idx="29">
                  <c:v>0.35</c:v>
                </c:pt>
                <c:pt idx="30">
                  <c:v>0.55999999999999994</c:v>
                </c:pt>
                <c:pt idx="31">
                  <c:v>0.83249999999999991</c:v>
                </c:pt>
                <c:pt idx="32">
                  <c:v>1.1675</c:v>
                </c:pt>
                <c:pt idx="33">
                  <c:v>1.5674999999999999</c:v>
                </c:pt>
                <c:pt idx="34">
                  <c:v>2.0324999999999998</c:v>
                </c:pt>
                <c:pt idx="35">
                  <c:v>2.5599999999999996</c:v>
                </c:pt>
                <c:pt idx="36">
                  <c:v>3.1499999999999995</c:v>
                </c:pt>
                <c:pt idx="37">
                  <c:v>3.8124999999999996</c:v>
                </c:pt>
                <c:pt idx="38">
                  <c:v>4.5625</c:v>
                </c:pt>
                <c:pt idx="39">
                  <c:v>5.4074999999999998</c:v>
                </c:pt>
                <c:pt idx="40">
                  <c:v>6.3475000000000001</c:v>
                </c:pt>
                <c:pt idx="41">
                  <c:v>7.3725000000000005</c:v>
                </c:pt>
                <c:pt idx="42">
                  <c:v>8.4850000000000012</c:v>
                </c:pt>
                <c:pt idx="43">
                  <c:v>9.6800000000000015</c:v>
                </c:pt>
                <c:pt idx="44">
                  <c:v>10.96</c:v>
                </c:pt>
                <c:pt idx="45">
                  <c:v>12.32</c:v>
                </c:pt>
                <c:pt idx="46">
                  <c:v>13.756</c:v>
                </c:pt>
                <c:pt idx="47">
                  <c:v>15.2745</c:v>
                </c:pt>
                <c:pt idx="48">
                  <c:v>16.878</c:v>
                </c:pt>
                <c:pt idx="49">
                  <c:v>18.562249999999999</c:v>
                </c:pt>
                <c:pt idx="50">
                  <c:v>20.3232125</c:v>
                </c:pt>
                <c:pt idx="51">
                  <c:v>22.164175</c:v>
                </c:pt>
                <c:pt idx="52">
                  <c:v>24.0676375</c:v>
                </c:pt>
                <c:pt idx="53">
                  <c:v>26.023600000000002</c:v>
                </c:pt>
                <c:pt idx="54">
                  <c:v>28.029562500000001</c:v>
                </c:pt>
                <c:pt idx="55">
                  <c:v>30.088025000000002</c:v>
                </c:pt>
                <c:pt idx="56">
                  <c:v>32.2239875</c:v>
                </c:pt>
                <c:pt idx="57">
                  <c:v>34.437449999999998</c:v>
                </c:pt>
                <c:pt idx="58">
                  <c:v>36.730912499999995</c:v>
                </c:pt>
                <c:pt idx="59">
                  <c:v>39.094374999999992</c:v>
                </c:pt>
                <c:pt idx="60">
                  <c:v>41.52783749999999</c:v>
                </c:pt>
                <c:pt idx="61">
                  <c:v>44.027799999999992</c:v>
                </c:pt>
                <c:pt idx="62">
                  <c:v>46.590937499999995</c:v>
                </c:pt>
                <c:pt idx="63">
                  <c:v>49.214091249999996</c:v>
                </c:pt>
                <c:pt idx="64">
                  <c:v>51.897244999999998</c:v>
                </c:pt>
                <c:pt idx="65">
                  <c:v>54.640398749999996</c:v>
                </c:pt>
                <c:pt idx="66">
                  <c:v>57.446052499999993</c:v>
                </c:pt>
                <c:pt idx="67">
                  <c:v>60.316706249999996</c:v>
                </c:pt>
                <c:pt idx="68">
                  <c:v>63.252359999999996</c:v>
                </c:pt>
                <c:pt idx="69">
                  <c:v>66.250513749999996</c:v>
                </c:pt>
                <c:pt idx="70">
                  <c:v>69.313667499999994</c:v>
                </c:pt>
                <c:pt idx="71">
                  <c:v>72.436821249999994</c:v>
                </c:pt>
                <c:pt idx="72">
                  <c:v>75.624974999999992</c:v>
                </c:pt>
                <c:pt idx="73">
                  <c:v>78.873128749999992</c:v>
                </c:pt>
                <c:pt idx="74">
                  <c:v>82.176282499999985</c:v>
                </c:pt>
                <c:pt idx="75">
                  <c:v>85.529436249999989</c:v>
                </c:pt>
                <c:pt idx="76">
                  <c:v>88.935089999999988</c:v>
                </c:pt>
                <c:pt idx="77">
                  <c:v>92.390743749999984</c:v>
                </c:pt>
                <c:pt idx="78">
                  <c:v>95.896397499999978</c:v>
                </c:pt>
                <c:pt idx="79">
                  <c:v>99.449551249999971</c:v>
                </c:pt>
                <c:pt idx="80">
                  <c:v>103.04770499999997</c:v>
                </c:pt>
                <c:pt idx="81">
                  <c:v>106.69085874999996</c:v>
                </c:pt>
                <c:pt idx="82">
                  <c:v>110.37901249999996</c:v>
                </c:pt>
                <c:pt idx="83">
                  <c:v>114.11216624999996</c:v>
                </c:pt>
                <c:pt idx="84">
                  <c:v>117.89031999999996</c:v>
                </c:pt>
                <c:pt idx="85">
                  <c:v>121.71097374999997</c:v>
                </c:pt>
                <c:pt idx="86">
                  <c:v>125.57912749999997</c:v>
                </c:pt>
                <c:pt idx="87">
                  <c:v>129.49228124999996</c:v>
                </c:pt>
                <c:pt idx="88">
                  <c:v>133.45293499999997</c:v>
                </c:pt>
                <c:pt idx="89">
                  <c:v>137.45858874999996</c:v>
                </c:pt>
                <c:pt idx="90">
                  <c:v>141.50924249999997</c:v>
                </c:pt>
                <c:pt idx="91">
                  <c:v>145.60489624999997</c:v>
                </c:pt>
                <c:pt idx="92">
                  <c:v>149.74804999999998</c:v>
                </c:pt>
                <c:pt idx="93">
                  <c:v>153.93620374999998</c:v>
                </c:pt>
                <c:pt idx="94">
                  <c:v>158.17185749999999</c:v>
                </c:pt>
                <c:pt idx="95">
                  <c:v>162.45751124999998</c:v>
                </c:pt>
                <c:pt idx="96">
                  <c:v>166.79316499999999</c:v>
                </c:pt>
                <c:pt idx="97">
                  <c:v>171.18131875</c:v>
                </c:pt>
                <c:pt idx="98">
                  <c:v>175.6244725</c:v>
                </c:pt>
                <c:pt idx="99">
                  <c:v>180.12012625</c:v>
                </c:pt>
                <c:pt idx="100">
                  <c:v>184.66828000000001</c:v>
                </c:pt>
                <c:pt idx="101">
                  <c:v>189.26393375000001</c:v>
                </c:pt>
                <c:pt idx="102">
                  <c:v>193.90458750000002</c:v>
                </c:pt>
                <c:pt idx="103">
                  <c:v>198.58799125000002</c:v>
                </c:pt>
                <c:pt idx="104">
                  <c:v>203.31200750000002</c:v>
                </c:pt>
                <c:pt idx="105">
                  <c:v>208.07460562500003</c:v>
                </c:pt>
                <c:pt idx="106">
                  <c:v>212.87385653125003</c:v>
                </c:pt>
                <c:pt idx="107">
                  <c:v>217.70792757968752</c:v>
                </c:pt>
                <c:pt idx="108">
                  <c:v>222.57507776320315</c:v>
                </c:pt>
                <c:pt idx="109">
                  <c:v>227.473653125043</c:v>
                </c:pt>
                <c:pt idx="110">
                  <c:v>232.40208240629084</c:v>
                </c:pt>
                <c:pt idx="111">
                  <c:v>237.35887291097632</c:v>
                </c:pt>
                <c:pt idx="112">
                  <c:v>242.34260657792751</c:v>
                </c:pt>
                <c:pt idx="113">
                  <c:v>247.35193624903113</c:v>
                </c:pt>
                <c:pt idx="114">
                  <c:v>252.38558212407958</c:v>
                </c:pt>
                <c:pt idx="115">
                  <c:v>257.4423283928756</c:v>
                </c:pt>
                <c:pt idx="116">
                  <c:v>262.52102003573179</c:v>
                </c:pt>
                <c:pt idx="117">
                  <c:v>267.62055978394523</c:v>
                </c:pt>
                <c:pt idx="118">
                  <c:v>272.73990523224796</c:v>
                </c:pt>
                <c:pt idx="119">
                  <c:v>277.87806609563557</c:v>
                </c:pt>
                <c:pt idx="120">
                  <c:v>283.0341016033538</c:v>
                </c:pt>
                <c:pt idx="121">
                  <c:v>288.20711802318613</c:v>
                </c:pt>
                <c:pt idx="122">
                  <c:v>293.39626630952682</c:v>
                </c:pt>
                <c:pt idx="123">
                  <c:v>298.60073986905047</c:v>
                </c:pt>
                <c:pt idx="124">
                  <c:v>303.81977243809797</c:v>
                </c:pt>
                <c:pt idx="125">
                  <c:v>309.05263606619309</c:v>
                </c:pt>
                <c:pt idx="126">
                  <c:v>314.29863920038343</c:v>
                </c:pt>
                <c:pt idx="127">
                  <c:v>319.55712486536424</c:v>
                </c:pt>
                <c:pt idx="128">
                  <c:v>324.81561053034505</c:v>
                </c:pt>
                <c:pt idx="129">
                  <c:v>330.07409619532586</c:v>
                </c:pt>
                <c:pt idx="130">
                  <c:v>335.33258186030668</c:v>
                </c:pt>
                <c:pt idx="131">
                  <c:v>340.58856752528749</c:v>
                </c:pt>
                <c:pt idx="132">
                  <c:v>345.8395531902683</c:v>
                </c:pt>
                <c:pt idx="133">
                  <c:v>351.08578885524912</c:v>
                </c:pt>
                <c:pt idx="134">
                  <c:v>356.32751202022996</c:v>
                </c:pt>
                <c:pt idx="135">
                  <c:v>361.56173518521081</c:v>
                </c:pt>
                <c:pt idx="136">
                  <c:v>366.79095835019166</c:v>
                </c:pt>
                <c:pt idx="137">
                  <c:v>372.02268151517251</c:v>
                </c:pt>
                <c:pt idx="138">
                  <c:v>377.25940468015335</c:v>
                </c:pt>
                <c:pt idx="139">
                  <c:v>382.50362784513419</c:v>
                </c:pt>
                <c:pt idx="140">
                  <c:v>387.754976010115</c:v>
                </c:pt>
                <c:pt idx="141">
                  <c:v>393.01309292509586</c:v>
                </c:pt>
                <c:pt idx="142">
                  <c:v>398.27764015257668</c:v>
                </c:pt>
                <c:pt idx="143">
                  <c:v>403.55218738005749</c:v>
                </c:pt>
                <c:pt idx="144">
                  <c:v>408.8362346075383</c:v>
                </c:pt>
                <c:pt idx="145">
                  <c:v>414.13278183501916</c:v>
                </c:pt>
                <c:pt idx="146">
                  <c:v>419.43432906250001</c:v>
                </c:pt>
                <c:pt idx="147">
                  <c:v>424.74062628998087</c:v>
                </c:pt>
                <c:pt idx="148">
                  <c:v>430.04942351746172</c:v>
                </c:pt>
                <c:pt idx="149">
                  <c:v>435.36059574494254</c:v>
                </c:pt>
                <c:pt idx="150">
                  <c:v>440.67426797242337</c:v>
                </c:pt>
                <c:pt idx="151">
                  <c:v>445.99031519990422</c:v>
                </c:pt>
                <c:pt idx="152">
                  <c:v>451.30861867738503</c:v>
                </c:pt>
                <c:pt idx="153">
                  <c:v>456.62906559236586</c:v>
                </c:pt>
                <c:pt idx="154">
                  <c:v>462.02951250734668</c:v>
                </c:pt>
                <c:pt idx="155">
                  <c:v>467.52245942232753</c:v>
                </c:pt>
                <c:pt idx="156">
                  <c:v>473.11290633730835</c:v>
                </c:pt>
                <c:pt idx="157">
                  <c:v>478.80585325228918</c:v>
                </c:pt>
                <c:pt idx="158">
                  <c:v>484.60130016727004</c:v>
                </c:pt>
                <c:pt idx="159">
                  <c:v>490.50174708225086</c:v>
                </c:pt>
                <c:pt idx="160">
                  <c:v>496.5046939972317</c:v>
                </c:pt>
                <c:pt idx="161">
                  <c:v>502.6101409122125</c:v>
                </c:pt>
                <c:pt idx="162">
                  <c:v>508.81808782719332</c:v>
                </c:pt>
                <c:pt idx="163">
                  <c:v>515.12603474217417</c:v>
                </c:pt>
                <c:pt idx="164">
                  <c:v>521.53898165715498</c:v>
                </c:pt>
                <c:pt idx="165">
                  <c:v>528.05442857213586</c:v>
                </c:pt>
                <c:pt idx="166">
                  <c:v>534.66987548711666</c:v>
                </c:pt>
                <c:pt idx="167">
                  <c:v>541.38782240209753</c:v>
                </c:pt>
                <c:pt idx="168">
                  <c:v>548.2257693170784</c:v>
                </c:pt>
                <c:pt idx="169">
                  <c:v>555.19371623205927</c:v>
                </c:pt>
                <c:pt idx="170">
                  <c:v>562.28916314704009</c:v>
                </c:pt>
                <c:pt idx="171">
                  <c:v>569.5046100620209</c:v>
                </c:pt>
                <c:pt idx="172">
                  <c:v>576.84255697700178</c:v>
                </c:pt>
                <c:pt idx="173">
                  <c:v>584.30550389198265</c:v>
                </c:pt>
                <c:pt idx="174">
                  <c:v>591.89095080696347</c:v>
                </c:pt>
                <c:pt idx="175">
                  <c:v>599.59277272194436</c:v>
                </c:pt>
                <c:pt idx="176">
                  <c:v>607.40515088692518</c:v>
                </c:pt>
                <c:pt idx="177">
                  <c:v>615.32255748940599</c:v>
                </c:pt>
                <c:pt idx="178">
                  <c:v>623.33974110751183</c:v>
                </c:pt>
                <c:pt idx="179">
                  <c:v>631.45171289046141</c:v>
                </c:pt>
                <c:pt idx="180">
                  <c:v>639.65618467341096</c:v>
                </c:pt>
                <c:pt idx="181">
                  <c:v>647.95565645636054</c:v>
                </c:pt>
                <c:pt idx="182">
                  <c:v>656.3476282393101</c:v>
                </c:pt>
                <c:pt idx="183">
                  <c:v>664.82710002225963</c:v>
                </c:pt>
                <c:pt idx="184">
                  <c:v>673.39657180520919</c:v>
                </c:pt>
                <c:pt idx="185">
                  <c:v>682.05104358815879</c:v>
                </c:pt>
                <c:pt idx="186">
                  <c:v>690.79301537110837</c:v>
                </c:pt>
                <c:pt idx="187">
                  <c:v>699.61998715405798</c:v>
                </c:pt>
                <c:pt idx="188">
                  <c:v>708.52770893700756</c:v>
                </c:pt>
                <c:pt idx="189">
                  <c:v>717.51214321995712</c:v>
                </c:pt>
                <c:pt idx="190">
                  <c:v>726.56945437790671</c:v>
                </c:pt>
                <c:pt idx="191">
                  <c:v>735.69599856710624</c:v>
                </c:pt>
                <c:pt idx="192">
                  <c:v>744.88504275630578</c:v>
                </c:pt>
                <c:pt idx="193">
                  <c:v>754.13908694550537</c:v>
                </c:pt>
                <c:pt idx="194">
                  <c:v>763.45563113470496</c:v>
                </c:pt>
                <c:pt idx="195">
                  <c:v>772.83467532390455</c:v>
                </c:pt>
                <c:pt idx="196">
                  <c:v>782.27371951310408</c:v>
                </c:pt>
                <c:pt idx="197">
                  <c:v>791.76976370230364</c:v>
                </c:pt>
                <c:pt idx="198">
                  <c:v>801.31995789150324</c:v>
                </c:pt>
                <c:pt idx="199">
                  <c:v>810.92159458070284</c:v>
                </c:pt>
                <c:pt idx="200">
                  <c:v>820.57210164490243</c:v>
                </c:pt>
                <c:pt idx="201">
                  <c:v>830.27010870910203</c:v>
                </c:pt>
                <c:pt idx="202">
                  <c:v>840.01561577330165</c:v>
                </c:pt>
                <c:pt idx="203">
                  <c:v>849.81362283750127</c:v>
                </c:pt>
                <c:pt idx="204">
                  <c:v>859.66162990170085</c:v>
                </c:pt>
                <c:pt idx="205">
                  <c:v>869.56213696590044</c:v>
                </c:pt>
                <c:pt idx="206">
                  <c:v>879.51014403010004</c:v>
                </c:pt>
                <c:pt idx="207">
                  <c:v>889.50815109429959</c:v>
                </c:pt>
                <c:pt idx="208">
                  <c:v>899.55865815849916</c:v>
                </c:pt>
                <c:pt idx="209">
                  <c:v>909.65916522269879</c:v>
                </c:pt>
                <c:pt idx="210">
                  <c:v>919.80967228689838</c:v>
                </c:pt>
                <c:pt idx="211">
                  <c:v>930.00767935109798</c:v>
                </c:pt>
                <c:pt idx="212">
                  <c:v>940.25568641529753</c:v>
                </c:pt>
                <c:pt idx="213">
                  <c:v>950.5511934794971</c:v>
                </c:pt>
                <c:pt idx="214">
                  <c:v>960.89182554369665</c:v>
                </c:pt>
                <c:pt idx="215">
                  <c:v>971.27532635789623</c:v>
                </c:pt>
                <c:pt idx="216">
                  <c:v>981.69955248459587</c:v>
                </c:pt>
                <c:pt idx="217">
                  <c:v>992.1624676581705</c:v>
                </c:pt>
                <c:pt idx="218">
                  <c:v>1002.6621374262763</c:v>
                </c:pt>
                <c:pt idx="219">
                  <c:v>1013.1967240591869</c:v>
                </c:pt>
                <c:pt idx="220">
                  <c:v>1023.7644817136618</c:v>
                </c:pt>
                <c:pt idx="221">
                  <c:v>1034.3572393681368</c:v>
                </c:pt>
                <c:pt idx="222">
                  <c:v>1044.9699970226118</c:v>
                </c:pt>
                <c:pt idx="223">
                  <c:v>1055.5977546770866</c:v>
                </c:pt>
                <c:pt idx="224">
                  <c:v>1066.2397623315617</c:v>
                </c:pt>
                <c:pt idx="225">
                  <c:v>1076.8953074860367</c:v>
                </c:pt>
                <c:pt idx="226">
                  <c:v>1087.5637132655118</c:v>
                </c:pt>
                <c:pt idx="227">
                  <c:v>1098.2443366387367</c:v>
                </c:pt>
                <c:pt idx="228">
                  <c:v>1108.9365667260242</c:v>
                </c:pt>
                <c:pt idx="229">
                  <c:v>1119.639823191671</c:v>
                </c:pt>
                <c:pt idx="230">
                  <c:v>1130.3535547167592</c:v>
                </c:pt>
                <c:pt idx="231">
                  <c:v>1141.0772375483168</c:v>
                </c:pt>
                <c:pt idx="232">
                  <c:v>1151.8103741210202</c:v>
                </c:pt>
                <c:pt idx="233">
                  <c:v>1162.5524917478122</c:v>
                </c:pt>
                <c:pt idx="234">
                  <c:v>1173.3031413759884</c:v>
                </c:pt>
                <c:pt idx="235">
                  <c:v>1184.0618964054795</c:v>
                </c:pt>
                <c:pt idx="236">
                  <c:v>1194.8283515662199</c:v>
                </c:pt>
                <c:pt idx="237">
                  <c:v>1205.6021218516469</c:v>
                </c:pt>
                <c:pt idx="238">
                  <c:v>1216.3828415055264</c:v>
                </c:pt>
                <c:pt idx="239">
                  <c:v>1227.1701630594355</c:v>
                </c:pt>
                <c:pt idx="240">
                  <c:v>1237.9637564183729</c:v>
                </c:pt>
                <c:pt idx="241">
                  <c:v>1248.7633079920872</c:v>
                </c:pt>
                <c:pt idx="242">
                  <c:v>1259.5628595658015</c:v>
                </c:pt>
                <c:pt idx="243">
                  <c:v>1270.3624111395159</c:v>
                </c:pt>
                <c:pt idx="244">
                  <c:v>1281.1619627132302</c:v>
                </c:pt>
                <c:pt idx="245">
                  <c:v>1291.8915142869446</c:v>
                </c:pt>
                <c:pt idx="246">
                  <c:v>1302.548565860659</c:v>
                </c:pt>
                <c:pt idx="247">
                  <c:v>1313.1381174343733</c:v>
                </c:pt>
                <c:pt idx="248">
                  <c:v>1323.6576690080876</c:v>
                </c:pt>
                <c:pt idx="249">
                  <c:v>1334.104720581802</c:v>
                </c:pt>
                <c:pt idx="250">
                  <c:v>1344.4817721555164</c:v>
                </c:pt>
                <c:pt idx="251">
                  <c:v>1354.7913237292307</c:v>
                </c:pt>
                <c:pt idx="252">
                  <c:v>1365.0283753029451</c:v>
                </c:pt>
                <c:pt idx="253">
                  <c:v>1375.1954268766594</c:v>
                </c:pt>
                <c:pt idx="254">
                  <c:v>1385.2949784503737</c:v>
                </c:pt>
                <c:pt idx="255">
                  <c:v>1395.322030024088</c:v>
                </c:pt>
                <c:pt idx="256">
                  <c:v>1405.2790815978024</c:v>
                </c:pt>
                <c:pt idx="257">
                  <c:v>1415.1636331715167</c:v>
                </c:pt>
                <c:pt idx="258">
                  <c:v>1424.970684745231</c:v>
                </c:pt>
                <c:pt idx="259">
                  <c:v>1434.6777363189453</c:v>
                </c:pt>
                <c:pt idx="260">
                  <c:v>1444.2822878926597</c:v>
                </c:pt>
                <c:pt idx="261">
                  <c:v>1453.769089466374</c:v>
                </c:pt>
                <c:pt idx="262">
                  <c:v>1463.1358910400884</c:v>
                </c:pt>
                <c:pt idx="263">
                  <c:v>1472.3851926138027</c:v>
                </c:pt>
                <c:pt idx="264">
                  <c:v>1481.516994187517</c:v>
                </c:pt>
                <c:pt idx="265">
                  <c:v>1490.5312957612314</c:v>
                </c:pt>
                <c:pt idx="266">
                  <c:v>1499.4255973349457</c:v>
                </c:pt>
                <c:pt idx="267">
                  <c:v>1508.19739890866</c:v>
                </c:pt>
                <c:pt idx="268">
                  <c:v>1516.8467004823744</c:v>
                </c:pt>
                <c:pt idx="269">
                  <c:v>1525.3735020560889</c:v>
                </c:pt>
                <c:pt idx="270">
                  <c:v>1533.7778036298032</c:v>
                </c:pt>
                <c:pt idx="271">
                  <c:v>1542.0657302035177</c:v>
                </c:pt>
                <c:pt idx="272">
                  <c:v>1550.235906777232</c:v>
                </c:pt>
                <c:pt idx="273">
                  <c:v>1558.2860833509465</c:v>
                </c:pt>
                <c:pt idx="274">
                  <c:v>1566.2187599246608</c:v>
                </c:pt>
                <c:pt idx="275">
                  <c:v>1574.0339364983752</c:v>
                </c:pt>
                <c:pt idx="276">
                  <c:v>1581.7316130720894</c:v>
                </c:pt>
                <c:pt idx="277">
                  <c:v>1589.3092896458038</c:v>
                </c:pt>
                <c:pt idx="278">
                  <c:v>1596.7644662195182</c:v>
                </c:pt>
                <c:pt idx="279">
                  <c:v>1604.0971427932327</c:v>
                </c:pt>
                <c:pt idx="280">
                  <c:v>1611.307319366947</c:v>
                </c:pt>
                <c:pt idx="281">
                  <c:v>1618.3949959406614</c:v>
                </c:pt>
                <c:pt idx="282">
                  <c:v>1625.3662975143757</c:v>
                </c:pt>
                <c:pt idx="283">
                  <c:v>1632.2198490880901</c:v>
                </c:pt>
                <c:pt idx="284">
                  <c:v>1638.9534006618044</c:v>
                </c:pt>
                <c:pt idx="285">
                  <c:v>1645.5694522355188</c:v>
                </c:pt>
                <c:pt idx="286">
                  <c:v>1652.0680038092332</c:v>
                </c:pt>
                <c:pt idx="287">
                  <c:v>1658.4490553829476</c:v>
                </c:pt>
                <c:pt idx="288">
                  <c:v>1664.710106956662</c:v>
                </c:pt>
                <c:pt idx="289">
                  <c:v>1670.8486585303763</c:v>
                </c:pt>
                <c:pt idx="290">
                  <c:v>1676.8647101040906</c:v>
                </c:pt>
                <c:pt idx="291">
                  <c:v>1682.758261677805</c:v>
                </c:pt>
                <c:pt idx="292">
                  <c:v>1688.5293132515194</c:v>
                </c:pt>
                <c:pt idx="293">
                  <c:v>1694.1839898252338</c:v>
                </c:pt>
                <c:pt idx="294">
                  <c:v>1699.7209163989482</c:v>
                </c:pt>
                <c:pt idx="295">
                  <c:v>1705.1378429726626</c:v>
                </c:pt>
                <c:pt idx="296">
                  <c:v>1710.4372695463769</c:v>
                </c:pt>
                <c:pt idx="297">
                  <c:v>1715.6191961200914</c:v>
                </c:pt>
                <c:pt idx="298">
                  <c:v>1720.6836226938058</c:v>
                </c:pt>
                <c:pt idx="299">
                  <c:v>1725.6280492675201</c:v>
                </c:pt>
                <c:pt idx="300">
                  <c:v>1730.4499758412344</c:v>
                </c:pt>
                <c:pt idx="301">
                  <c:v>1735.1494024149488</c:v>
                </c:pt>
                <c:pt idx="302">
                  <c:v>1739.7263289886632</c:v>
                </c:pt>
                <c:pt idx="303">
                  <c:v>1744.1807555623775</c:v>
                </c:pt>
                <c:pt idx="304">
                  <c:v>1748.5188071360919</c:v>
                </c:pt>
                <c:pt idx="305">
                  <c:v>1752.7391087098063</c:v>
                </c:pt>
                <c:pt idx="306">
                  <c:v>1756.8394102835207</c:v>
                </c:pt>
                <c:pt idx="307">
                  <c:v>1760.8222118572351</c:v>
                </c:pt>
                <c:pt idx="308">
                  <c:v>1764.6875134309494</c:v>
                </c:pt>
                <c:pt idx="309">
                  <c:v>1768.4353150046638</c:v>
                </c:pt>
                <c:pt idx="310">
                  <c:v>1772.0631165783782</c:v>
                </c:pt>
                <c:pt idx="311">
                  <c:v>1775.5684181520926</c:v>
                </c:pt>
                <c:pt idx="312">
                  <c:v>1778.9512197258071</c:v>
                </c:pt>
                <c:pt idx="313">
                  <c:v>1782.2115212995213</c:v>
                </c:pt>
                <c:pt idx="314">
                  <c:v>1785.3493228732357</c:v>
                </c:pt>
                <c:pt idx="315">
                  <c:v>1788.37074944695</c:v>
                </c:pt>
                <c:pt idx="316">
                  <c:v>1791.2744260206644</c:v>
                </c:pt>
                <c:pt idx="317">
                  <c:v>1794.0581025943786</c:v>
                </c:pt>
                <c:pt idx="318">
                  <c:v>1796.7367791680931</c:v>
                </c:pt>
                <c:pt idx="319">
                  <c:v>1799.3204557418076</c:v>
                </c:pt>
                <c:pt idx="320">
                  <c:v>1801.811632315522</c:v>
                </c:pt>
                <c:pt idx="321">
                  <c:v>1804.2128088892364</c:v>
                </c:pt>
                <c:pt idx="322">
                  <c:v>1806.5214854629507</c:v>
                </c:pt>
                <c:pt idx="323">
                  <c:v>1808.7351620366651</c:v>
                </c:pt>
                <c:pt idx="324">
                  <c:v>1810.8638386103794</c:v>
                </c:pt>
                <c:pt idx="325">
                  <c:v>1812.9150151840938</c:v>
                </c:pt>
                <c:pt idx="326">
                  <c:v>1814.8911917578082</c:v>
                </c:pt>
                <c:pt idx="327">
                  <c:v>1816.7973683315226</c:v>
                </c:pt>
                <c:pt idx="328">
                  <c:v>1818.6310449052371</c:v>
                </c:pt>
                <c:pt idx="329">
                  <c:v>1820.3847214789514</c:v>
                </c:pt>
                <c:pt idx="330">
                  <c:v>1822.0608980526658</c:v>
                </c:pt>
                <c:pt idx="331">
                  <c:v>1823.6745746263803</c:v>
                </c:pt>
                <c:pt idx="332">
                  <c:v>1825.2357512000947</c:v>
                </c:pt>
                <c:pt idx="333">
                  <c:v>1826.7444277738091</c:v>
                </c:pt>
                <c:pt idx="334">
                  <c:v>1828.2006043475235</c:v>
                </c:pt>
                <c:pt idx="335">
                  <c:v>1829.6067809212379</c:v>
                </c:pt>
                <c:pt idx="336">
                  <c:v>1830.9654574949523</c:v>
                </c:pt>
                <c:pt idx="337">
                  <c:v>1832.2790090686667</c:v>
                </c:pt>
                <c:pt idx="338">
                  <c:v>1833.545060642381</c:v>
                </c:pt>
                <c:pt idx="339">
                  <c:v>1834.7986122160953</c:v>
                </c:pt>
                <c:pt idx="340">
                  <c:v>1836.0496637898098</c:v>
                </c:pt>
                <c:pt idx="341">
                  <c:v>1837.2983403635242</c:v>
                </c:pt>
                <c:pt idx="342">
                  <c:v>1838.5447606872385</c:v>
                </c:pt>
                <c:pt idx="343">
                  <c:v>1839.7911810109529</c:v>
                </c:pt>
                <c:pt idx="344">
                  <c:v>1841.0376013346672</c:v>
                </c:pt>
                <c:pt idx="345">
                  <c:v>1842.2840216583816</c:v>
                </c:pt>
                <c:pt idx="346">
                  <c:v>1843.5304419820959</c:v>
                </c:pt>
                <c:pt idx="347">
                  <c:v>1844.7768623058103</c:v>
                </c:pt>
                <c:pt idx="348">
                  <c:v>1846.0232826295246</c:v>
                </c:pt>
                <c:pt idx="349">
                  <c:v>1847.2697029532389</c:v>
                </c:pt>
                <c:pt idx="350">
                  <c:v>1848.4711232769532</c:v>
                </c:pt>
                <c:pt idx="351">
                  <c:v>1849.6275436006677</c:v>
                </c:pt>
                <c:pt idx="352">
                  <c:v>1850.7339639243821</c:v>
                </c:pt>
                <c:pt idx="353">
                  <c:v>1851.7903842480964</c:v>
                </c:pt>
                <c:pt idx="354">
                  <c:v>1852.7968045718108</c:v>
                </c:pt>
                <c:pt idx="355">
                  <c:v>1853.7532248955251</c:v>
                </c:pt>
                <c:pt idx="356">
                  <c:v>1854.6596452192396</c:v>
                </c:pt>
                <c:pt idx="357">
                  <c:v>1855.513565542954</c:v>
                </c:pt>
                <c:pt idx="358">
                  <c:v>1856.3176108666685</c:v>
                </c:pt>
                <c:pt idx="359">
                  <c:v>1857.069156190383</c:v>
                </c:pt>
                <c:pt idx="360">
                  <c:v>1857.7708265140973</c:v>
                </c:pt>
                <c:pt idx="361">
                  <c:v>1858.4251155878117</c:v>
                </c:pt>
                <c:pt idx="362">
                  <c:v>1859.0343924740259</c:v>
                </c:pt>
                <c:pt idx="363">
                  <c:v>1859.5911693602402</c:v>
                </c:pt>
                <c:pt idx="364">
                  <c:v>1860.0979462464545</c:v>
                </c:pt>
                <c:pt idx="365">
                  <c:v>1860.5522231326688</c:v>
                </c:pt>
                <c:pt idx="366">
                  <c:v>1860.9540000188831</c:v>
                </c:pt>
                <c:pt idx="367">
                  <c:v>1861.3059019050975</c:v>
                </c:pt>
                <c:pt idx="368">
                  <c:v>1861.6104225413119</c:v>
                </c:pt>
                <c:pt idx="369">
                  <c:v>1861.8649431775264</c:v>
                </c:pt>
                <c:pt idx="370">
                  <c:v>1862.0694638137406</c:v>
                </c:pt>
                <c:pt idx="371">
                  <c:v>1862.223984449955</c:v>
                </c:pt>
                <c:pt idx="372">
                  <c:v>1862.3310050861694</c:v>
                </c:pt>
                <c:pt idx="373">
                  <c:v>1862.4180257223838</c:v>
                </c:pt>
                <c:pt idx="374">
                  <c:v>1862.5000463585982</c:v>
                </c:pt>
                <c:pt idx="375">
                  <c:v>1862.5773169948125</c:v>
                </c:pt>
                <c:pt idx="376">
                  <c:v>1862.6470876310268</c:v>
                </c:pt>
                <c:pt idx="377">
                  <c:v>1862.7097332672413</c:v>
                </c:pt>
                <c:pt idx="378">
                  <c:v>1862.7673789034557</c:v>
                </c:pt>
                <c:pt idx="379">
                  <c:v>1862.82027453967</c:v>
                </c:pt>
                <c:pt idx="380">
                  <c:v>1862.8731701758843</c:v>
                </c:pt>
                <c:pt idx="381">
                  <c:v>1862.9260658120986</c:v>
                </c:pt>
              </c:numCache>
            </c:numRef>
          </c:xVal>
          <c:y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yVal>
          <c:smooth val="1"/>
        </c:ser>
        <c:axId val="86682624"/>
        <c:axId val="86692608"/>
      </c:scatterChart>
      <c:valAx>
        <c:axId val="86682624"/>
        <c:scaling>
          <c:orientation val="minMax"/>
        </c:scaling>
        <c:axPos val="b"/>
        <c:numFmt formatCode="#,##0" sourceLinked="1"/>
        <c:tickLblPos val="nextTo"/>
        <c:crossAx val="86692608"/>
        <c:crosses val="autoZero"/>
        <c:crossBetween val="midCat"/>
      </c:valAx>
      <c:valAx>
        <c:axId val="86692608"/>
        <c:scaling>
          <c:orientation val="minMax"/>
        </c:scaling>
        <c:axPos val="l"/>
        <c:majorGridlines/>
        <c:numFmt formatCode="0" sourceLinked="1"/>
        <c:tickLblPos val="nextTo"/>
        <c:crossAx val="866826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10362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10195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383"/>
  <sheetViews>
    <sheetView tabSelected="1" topLeftCell="AJ1" workbookViewId="0">
      <pane ySplit="1" topLeftCell="A359" activePane="bottomLeft" state="frozen"/>
      <selection pane="bottomLeft" activeCell="BJ371" sqref="BJ371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7"/>
    <col min="59" max="59" width="9.140625" style="10"/>
    <col min="60" max="61" width="9.140625" style="11"/>
    <col min="62" max="62" width="9.140625" style="11" customWidth="1"/>
    <col min="63" max="71" width="9.140625" style="11"/>
    <col min="72" max="72" width="9.85546875" style="25" bestFit="1" customWidth="1"/>
    <col min="73" max="74" width="9.140625" style="11"/>
    <col min="75" max="75" width="13" style="11" customWidth="1"/>
    <col min="76" max="76" width="9.140625" style="11"/>
    <col min="77" max="77" width="10" style="25" customWidth="1"/>
    <col min="78" max="78" width="12.85546875" style="11" customWidth="1"/>
    <col min="79" max="79" width="9.140625" style="25"/>
    <col min="80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6" t="s">
        <v>70</v>
      </c>
      <c r="BG1" s="8" t="s">
        <v>95</v>
      </c>
      <c r="BH1" s="9" t="s">
        <v>59</v>
      </c>
      <c r="BI1" s="15" t="s">
        <v>60</v>
      </c>
      <c r="BJ1" s="15" t="s">
        <v>61</v>
      </c>
      <c r="BK1" s="9" t="s">
        <v>62</v>
      </c>
      <c r="BL1" s="15" t="s">
        <v>67</v>
      </c>
      <c r="BM1" s="9" t="s">
        <v>68</v>
      </c>
      <c r="BN1" s="9" t="s">
        <v>69</v>
      </c>
      <c r="BO1" s="9" t="s">
        <v>70</v>
      </c>
      <c r="BP1" s="9" t="s">
        <v>75</v>
      </c>
      <c r="BQ1" s="15" t="s">
        <v>76</v>
      </c>
      <c r="BR1" s="15" t="s">
        <v>77</v>
      </c>
      <c r="BS1" s="9" t="s">
        <v>78</v>
      </c>
      <c r="BT1" s="31" t="s">
        <v>79</v>
      </c>
      <c r="BU1" s="15" t="s">
        <v>81</v>
      </c>
      <c r="BV1" s="15" t="s">
        <v>83</v>
      </c>
      <c r="BW1" s="9" t="s">
        <v>82</v>
      </c>
      <c r="BX1" s="15" t="s">
        <v>84</v>
      </c>
      <c r="BY1" s="32" t="s">
        <v>94</v>
      </c>
      <c r="BZ1" s="9" t="s">
        <v>96</v>
      </c>
      <c r="CA1" s="32" t="s">
        <v>97</v>
      </c>
      <c r="CB1" s="9" t="s">
        <v>98</v>
      </c>
      <c r="CC1" s="15" t="s">
        <v>99</v>
      </c>
      <c r="CD1" s="15" t="s">
        <v>111</v>
      </c>
      <c r="CE1" s="44" t="s">
        <v>112</v>
      </c>
      <c r="CF1" s="15" t="s">
        <v>113</v>
      </c>
      <c r="CG1" s="9"/>
      <c r="CH1" s="9"/>
      <c r="CI1" s="9"/>
      <c r="CJ1" s="9"/>
      <c r="CK1" s="9"/>
      <c r="CL1" s="9"/>
      <c r="CM1" s="7"/>
    </row>
    <row r="2" spans="1:93">
      <c r="A2" s="29">
        <f>ABS(BH2)</f>
        <v>0</v>
      </c>
      <c r="B2" s="3">
        <v>1</v>
      </c>
      <c r="C2" s="14">
        <f>A2</f>
        <v>0</v>
      </c>
      <c r="D2" s="14">
        <f>A2</f>
        <v>0</v>
      </c>
      <c r="E2" s="14">
        <f>BK2</f>
        <v>40</v>
      </c>
      <c r="F2" s="14">
        <f>BJ2</f>
        <v>40</v>
      </c>
      <c r="G2" s="30">
        <f>BI2</f>
        <v>0</v>
      </c>
      <c r="H2" s="3">
        <f>$CO$3</f>
        <v>40</v>
      </c>
      <c r="I2" s="43">
        <f>CD2</f>
        <v>0.28000000000000003</v>
      </c>
      <c r="J2" s="43">
        <f t="shared" ref="J2:K2" si="0">CE2</f>
        <v>0.51</v>
      </c>
      <c r="K2" s="43">
        <f t="shared" si="0"/>
        <v>0.51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4">
        <f>BG2</f>
        <v>0</v>
      </c>
      <c r="W2" s="3">
        <f>BL2</f>
        <v>2</v>
      </c>
      <c r="X2" s="3">
        <f>BM2</f>
        <v>50</v>
      </c>
      <c r="Y2" s="3">
        <f>BM2</f>
        <v>50</v>
      </c>
      <c r="Z2" s="3">
        <f>BN2</f>
        <v>0</v>
      </c>
      <c r="AA2" s="3">
        <f>BN2</f>
        <v>0</v>
      </c>
      <c r="AB2" s="22">
        <f>BO2</f>
        <v>0.61805555555555558</v>
      </c>
      <c r="AC2" s="23">
        <f ca="1">$CO$7</f>
        <v>41920</v>
      </c>
      <c r="AD2" s="3">
        <v>1</v>
      </c>
      <c r="AE2" s="3">
        <f>BP2</f>
        <v>1</v>
      </c>
      <c r="AF2" s="3">
        <f>BP2</f>
        <v>1</v>
      </c>
      <c r="AG2" s="3">
        <v>1</v>
      </c>
      <c r="AH2" s="3">
        <f t="shared" ref="AH2:AM2" si="1">BQ2</f>
        <v>0</v>
      </c>
      <c r="AI2" s="3">
        <f t="shared" si="1"/>
        <v>0</v>
      </c>
      <c r="AJ2" s="3">
        <f t="shared" si="1"/>
        <v>0</v>
      </c>
      <c r="AK2" s="14">
        <f t="shared" si="1"/>
        <v>1656010</v>
      </c>
      <c r="AL2" s="3" t="str">
        <f t="shared" si="1"/>
        <v>Мулянка</v>
      </c>
      <c r="AM2" s="3">
        <f t="shared" si="1"/>
        <v>-1</v>
      </c>
      <c r="AN2" s="3" t="str">
        <f>BX2</f>
        <v xml:space="preserve"> </v>
      </c>
      <c r="AO2" s="27">
        <f>BZ2</f>
        <v>0</v>
      </c>
      <c r="AP2" s="14">
        <f>CB2</f>
        <v>0</v>
      </c>
      <c r="AQ2" s="28"/>
      <c r="AR2" s="3">
        <f>CC2</f>
        <v>15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7">
        <v>0</v>
      </c>
      <c r="BG2" s="26">
        <v>0</v>
      </c>
      <c r="BH2" s="12">
        <v>0</v>
      </c>
      <c r="BI2" s="13">
        <v>0</v>
      </c>
      <c r="BJ2" s="12">
        <v>40</v>
      </c>
      <c r="BK2" s="12">
        <f>BJ2</f>
        <v>40</v>
      </c>
      <c r="BL2" s="11">
        <v>2</v>
      </c>
      <c r="BM2" s="11">
        <v>50</v>
      </c>
      <c r="BN2" s="11">
        <v>0</v>
      </c>
      <c r="BO2" s="20">
        <f>$CO$6</f>
        <v>0.61805555555555558</v>
      </c>
      <c r="BP2" s="11">
        <f>$CO$8</f>
        <v>1</v>
      </c>
      <c r="BQ2" s="11">
        <v>0</v>
      </c>
      <c r="BR2" s="11">
        <v>0</v>
      </c>
      <c r="BS2" s="11">
        <f>SIGN(BH2)</f>
        <v>0</v>
      </c>
      <c r="BT2" s="25">
        <f>$CO$9+BG2</f>
        <v>1656010</v>
      </c>
      <c r="BU2" s="24" t="s">
        <v>109</v>
      </c>
      <c r="BV2" s="11">
        <v>-1</v>
      </c>
      <c r="BW2" s="24">
        <f>VLOOKUP(BV2,'Типы препятствий'!$A$1:$B$12,2)</f>
        <v>0</v>
      </c>
      <c r="BX2" s="24" t="s">
        <v>108</v>
      </c>
      <c r="BY2" s="25">
        <v>1656130</v>
      </c>
      <c r="BZ2" s="25">
        <v>0</v>
      </c>
      <c r="CA2" s="25">
        <v>1656130</v>
      </c>
      <c r="CB2" s="12">
        <v>0</v>
      </c>
      <c r="CC2" s="11">
        <v>15</v>
      </c>
      <c r="CD2" s="42">
        <v>0.28000000000000003</v>
      </c>
      <c r="CE2" s="42">
        <v>0.51</v>
      </c>
      <c r="CF2" s="42">
        <v>0.51</v>
      </c>
      <c r="CN2" s="1" t="s">
        <v>71</v>
      </c>
      <c r="CO2" s="1">
        <v>0.5</v>
      </c>
    </row>
    <row r="3" spans="1:93">
      <c r="A3" s="29">
        <f t="shared" ref="A3:A6" si="2">ABS(BH3)</f>
        <v>0</v>
      </c>
      <c r="B3" s="3">
        <v>2</v>
      </c>
      <c r="C3" s="14">
        <f t="shared" ref="C3:C6" si="3">A3</f>
        <v>0</v>
      </c>
      <c r="D3" s="14">
        <f t="shared" ref="D3:D6" si="4">A3</f>
        <v>0</v>
      </c>
      <c r="E3" s="14">
        <f t="shared" ref="E3:E6" si="5">BK3</f>
        <v>40</v>
      </c>
      <c r="F3" s="14">
        <f t="shared" ref="F3:F6" si="6">BJ3</f>
        <v>40</v>
      </c>
      <c r="G3" s="30">
        <f t="shared" ref="G3:G6" si="7">BI3</f>
        <v>0</v>
      </c>
      <c r="H3" s="3">
        <f t="shared" ref="H3:H66" si="8">$CO$3</f>
        <v>40</v>
      </c>
      <c r="I3" s="43">
        <f t="shared" ref="I3:I6" si="9">CD3</f>
        <v>0.28000000000000003</v>
      </c>
      <c r="J3" s="43">
        <f t="shared" ref="J3:J6" si="10">CE3</f>
        <v>0.51</v>
      </c>
      <c r="K3" s="43">
        <f t="shared" ref="K3:K6" si="11">CF3</f>
        <v>0.51</v>
      </c>
      <c r="L3" s="3">
        <f t="shared" ref="L3:L66" si="12">$CO$5</f>
        <v>0.32</v>
      </c>
      <c r="M3" s="3" t="s">
        <v>100</v>
      </c>
      <c r="N3" s="3" t="s">
        <v>101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4">
        <f t="shared" ref="V3:V6" si="13">BG3</f>
        <v>0</v>
      </c>
      <c r="W3" s="3">
        <f t="shared" ref="W3:W6" si="14">BL3</f>
        <v>2</v>
      </c>
      <c r="X3" s="3">
        <f t="shared" ref="X3:X6" si="15">BM3</f>
        <v>50</v>
      </c>
      <c r="Y3" s="3">
        <f t="shared" ref="Y3:Y6" si="16">BM3</f>
        <v>50</v>
      </c>
      <c r="Z3" s="3">
        <f t="shared" ref="Z3:Z6" si="17">BN3</f>
        <v>0</v>
      </c>
      <c r="AA3" s="3">
        <f t="shared" ref="AA3:AA6" si="18">BN3</f>
        <v>0</v>
      </c>
      <c r="AB3" s="22">
        <f t="shared" ref="AB3:AB6" si="19">BO3</f>
        <v>0.6180613425925926</v>
      </c>
      <c r="AC3" s="23">
        <f t="shared" ref="AC3:AC66" ca="1" si="20">$CO$7</f>
        <v>41920</v>
      </c>
      <c r="AD3" s="3">
        <v>2</v>
      </c>
      <c r="AE3" s="3">
        <f t="shared" ref="AE3:AE6" si="21">BP3</f>
        <v>1</v>
      </c>
      <c r="AF3" s="3">
        <f t="shared" ref="AF3:AF6" si="22">BP3</f>
        <v>1</v>
      </c>
      <c r="AG3" s="3">
        <v>2</v>
      </c>
      <c r="AH3" s="3">
        <f t="shared" ref="AH3:AH6" si="23">BQ3</f>
        <v>0</v>
      </c>
      <c r="AI3" s="3">
        <f t="shared" ref="AI3:AI6" si="24">BR3</f>
        <v>0</v>
      </c>
      <c r="AJ3" s="3">
        <f t="shared" ref="AJ3:AJ6" si="25">BS3</f>
        <v>0</v>
      </c>
      <c r="AK3" s="14">
        <f t="shared" ref="AK3:AK6" si="26">BT3</f>
        <v>1656010</v>
      </c>
      <c r="AL3" s="3" t="str">
        <f t="shared" ref="AL3:AL6" si="27">BU3</f>
        <v>Мулянка</v>
      </c>
      <c r="AM3" s="3">
        <f t="shared" ref="AM3:AM6" si="28">BV3</f>
        <v>-1</v>
      </c>
      <c r="AN3" s="3" t="str">
        <f t="shared" ref="AN3:AN6" si="29">BX3</f>
        <v xml:space="preserve"> </v>
      </c>
      <c r="AO3" s="27">
        <f t="shared" ref="AO3:AO6" si="30">BZ3</f>
        <v>0</v>
      </c>
      <c r="AP3" s="14">
        <f t="shared" ref="AP3:AP6" si="31">CB3</f>
        <v>0</v>
      </c>
      <c r="AQ3" s="28"/>
      <c r="AR3" s="3">
        <f t="shared" ref="AR3:AR6" si="32">CC3</f>
        <v>15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7">
        <f>BF2+$CO$2</f>
        <v>0.5</v>
      </c>
      <c r="BG3" s="26">
        <f>BG2+(BH3/3.6) * $CO$2</f>
        <v>0</v>
      </c>
      <c r="BH3" s="12">
        <f>BH2+(BI2*$CO$2)*3.6</f>
        <v>0</v>
      </c>
      <c r="BI3" s="13">
        <f>BI2*0.95</f>
        <v>0</v>
      </c>
      <c r="BJ3" s="12">
        <f>BJ2</f>
        <v>40</v>
      </c>
      <c r="BK3" s="12">
        <f>BK2 + SIGN(BJ3-BK2)*(MIN($CO$4, ABS(BJ3-BK2)))</f>
        <v>40</v>
      </c>
      <c r="BL3" s="11">
        <f>BL2</f>
        <v>2</v>
      </c>
      <c r="BM3" s="11">
        <f>BM2</f>
        <v>50</v>
      </c>
      <c r="BN3" s="11">
        <f>BN2</f>
        <v>0</v>
      </c>
      <c r="BO3" s="20">
        <f>BO2+$CO$2/24/60/60</f>
        <v>0.6180613425925926</v>
      </c>
      <c r="BP3" s="11">
        <f>$CO$8</f>
        <v>1</v>
      </c>
      <c r="BQ3" s="11">
        <f>BQ2</f>
        <v>0</v>
      </c>
      <c r="BR3" s="11">
        <f>BR2</f>
        <v>0</v>
      </c>
      <c r="BS3" s="11">
        <f t="shared" ref="BS3:BS6" si="33">SIGN(BH3)</f>
        <v>0</v>
      </c>
      <c r="BT3" s="25">
        <f t="shared" ref="BT3:BT6" si="34">$CO$9+BG3</f>
        <v>1656010</v>
      </c>
      <c r="BU3" s="24" t="str">
        <f>BU2</f>
        <v>Мулянка</v>
      </c>
      <c r="BV3" s="11">
        <f>BV2</f>
        <v>-1</v>
      </c>
      <c r="BW3" s="24">
        <f>VLOOKUP(BV3,'Типы препятствий'!$A$1:$B$12,2)</f>
        <v>0</v>
      </c>
      <c r="BX3" s="24" t="str">
        <f>BX2</f>
        <v xml:space="preserve"> </v>
      </c>
      <c r="BY3" s="25">
        <f>BY2</f>
        <v>1656130</v>
      </c>
      <c r="BZ3" s="25">
        <v>0</v>
      </c>
      <c r="CA3" s="25">
        <f>CA2</f>
        <v>1656130</v>
      </c>
      <c r="CB3" s="12">
        <v>0</v>
      </c>
      <c r="CC3" s="11">
        <f>CC2</f>
        <v>15</v>
      </c>
      <c r="CD3" s="42">
        <f>CD2</f>
        <v>0.28000000000000003</v>
      </c>
      <c r="CE3" s="42">
        <f t="shared" ref="CE3:CF3" si="35">CE2</f>
        <v>0.51</v>
      </c>
      <c r="CF3" s="42">
        <f t="shared" si="35"/>
        <v>0.51</v>
      </c>
      <c r="CN3" s="1" t="s">
        <v>64</v>
      </c>
      <c r="CO3" s="1">
        <v>40</v>
      </c>
    </row>
    <row r="4" spans="1:93">
      <c r="A4" s="29">
        <f t="shared" si="2"/>
        <v>0</v>
      </c>
      <c r="B4" s="3">
        <v>3</v>
      </c>
      <c r="C4" s="14">
        <f t="shared" si="3"/>
        <v>0</v>
      </c>
      <c r="D4" s="14">
        <f t="shared" si="4"/>
        <v>0</v>
      </c>
      <c r="E4" s="14">
        <f t="shared" si="5"/>
        <v>40</v>
      </c>
      <c r="F4" s="14">
        <f t="shared" si="6"/>
        <v>40</v>
      </c>
      <c r="G4" s="30">
        <f t="shared" si="7"/>
        <v>0</v>
      </c>
      <c r="H4" s="3">
        <f t="shared" si="8"/>
        <v>40</v>
      </c>
      <c r="I4" s="43">
        <f t="shared" si="9"/>
        <v>0.28000000000000003</v>
      </c>
      <c r="J4" s="43">
        <f t="shared" si="10"/>
        <v>0.51</v>
      </c>
      <c r="K4" s="43">
        <f t="shared" si="11"/>
        <v>0.51</v>
      </c>
      <c r="L4" s="3">
        <f t="shared" si="12"/>
        <v>0.32</v>
      </c>
      <c r="M4" s="3" t="s">
        <v>102</v>
      </c>
      <c r="N4" s="3" t="s">
        <v>103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4">
        <f t="shared" si="13"/>
        <v>0</v>
      </c>
      <c r="W4" s="3">
        <f t="shared" si="14"/>
        <v>2</v>
      </c>
      <c r="X4" s="3">
        <f t="shared" si="15"/>
        <v>50</v>
      </c>
      <c r="Y4" s="3">
        <f t="shared" si="16"/>
        <v>50</v>
      </c>
      <c r="Z4" s="3">
        <f t="shared" si="17"/>
        <v>0</v>
      </c>
      <c r="AA4" s="3">
        <f t="shared" si="18"/>
        <v>0</v>
      </c>
      <c r="AB4" s="22">
        <f t="shared" si="19"/>
        <v>0.61806712962962962</v>
      </c>
      <c r="AC4" s="23">
        <f t="shared" ca="1" si="20"/>
        <v>41920</v>
      </c>
      <c r="AD4" s="3">
        <v>3</v>
      </c>
      <c r="AE4" s="3">
        <f t="shared" si="21"/>
        <v>1</v>
      </c>
      <c r="AF4" s="3">
        <f t="shared" si="22"/>
        <v>1</v>
      </c>
      <c r="AG4" s="3">
        <v>3</v>
      </c>
      <c r="AH4" s="3">
        <f t="shared" si="23"/>
        <v>0</v>
      </c>
      <c r="AI4" s="3">
        <f t="shared" si="24"/>
        <v>0</v>
      </c>
      <c r="AJ4" s="3">
        <f t="shared" si="25"/>
        <v>0</v>
      </c>
      <c r="AK4" s="14">
        <f t="shared" si="26"/>
        <v>1656010</v>
      </c>
      <c r="AL4" s="3" t="str">
        <f t="shared" si="27"/>
        <v>Мулянка</v>
      </c>
      <c r="AM4" s="3">
        <f t="shared" si="28"/>
        <v>-1</v>
      </c>
      <c r="AN4" s="3" t="str">
        <f t="shared" si="29"/>
        <v xml:space="preserve"> </v>
      </c>
      <c r="AO4" s="27">
        <f t="shared" si="30"/>
        <v>0</v>
      </c>
      <c r="AP4" s="14">
        <f t="shared" si="31"/>
        <v>0</v>
      </c>
      <c r="AQ4" s="28"/>
      <c r="AR4" s="3">
        <f t="shared" si="32"/>
        <v>15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7">
        <f t="shared" ref="BF4:BF6" si="36">BF3+$CO$2</f>
        <v>1</v>
      </c>
      <c r="BG4" s="26">
        <f t="shared" ref="BG4:BG6" si="37">BG3+(BH4/3.6) * $CO$2</f>
        <v>0</v>
      </c>
      <c r="BH4" s="12">
        <f t="shared" ref="BH4:BH6" si="38">BH3+(BI3*$CO$2)*3.6</f>
        <v>0</v>
      </c>
      <c r="BI4" s="13">
        <f t="shared" ref="BI4:BI6" si="39">BI3*0.95</f>
        <v>0</v>
      </c>
      <c r="BJ4" s="12">
        <f t="shared" ref="BJ4:BJ6" si="40">BJ3</f>
        <v>40</v>
      </c>
      <c r="BK4" s="12">
        <f t="shared" ref="BK4:BK6" si="41">BK3 + SIGN(BJ4-BK3)*(MIN($CO$4, ABS(BJ4-BK3)))</f>
        <v>40</v>
      </c>
      <c r="BL4" s="11">
        <f t="shared" ref="BL4:BL6" si="42">BL3</f>
        <v>2</v>
      </c>
      <c r="BM4" s="11">
        <f t="shared" ref="BM4:BM6" si="43">BM3</f>
        <v>50</v>
      </c>
      <c r="BN4" s="11">
        <f t="shared" ref="BN4:BN6" si="44">BN3</f>
        <v>0</v>
      </c>
      <c r="BO4" s="20">
        <f t="shared" ref="BO4:BO6" si="45">BO3+$CO$2/24/60/60</f>
        <v>0.61806712962962962</v>
      </c>
      <c r="BP4" s="11">
        <f>$CO$8</f>
        <v>1</v>
      </c>
      <c r="BQ4" s="11">
        <f t="shared" ref="BQ4:BQ6" si="46">BQ3</f>
        <v>0</v>
      </c>
      <c r="BR4" s="11">
        <f t="shared" ref="BR4:BR6" si="47">BR3</f>
        <v>0</v>
      </c>
      <c r="BS4" s="11">
        <f t="shared" si="33"/>
        <v>0</v>
      </c>
      <c r="BT4" s="25">
        <f t="shared" si="34"/>
        <v>1656010</v>
      </c>
      <c r="BU4" s="24" t="str">
        <f t="shared" ref="BU4:BU6" si="48">BU3</f>
        <v>Мулянка</v>
      </c>
      <c r="BV4" s="11">
        <f t="shared" ref="BV4:BV6" si="49">BV3</f>
        <v>-1</v>
      </c>
      <c r="BW4" s="24">
        <f>VLOOKUP(BV4,'Типы препятствий'!$A$1:$B$12,2)</f>
        <v>0</v>
      </c>
      <c r="BX4" s="24" t="str">
        <f t="shared" ref="BX4:BX6" si="50">BX3</f>
        <v xml:space="preserve"> </v>
      </c>
      <c r="BY4" s="25">
        <f t="shared" ref="BY4:BY6" si="51">BY3</f>
        <v>1656130</v>
      </c>
      <c r="BZ4" s="25">
        <v>0</v>
      </c>
      <c r="CA4" s="25">
        <f t="shared" ref="CA4:CA6" si="52">CA3</f>
        <v>1656130</v>
      </c>
      <c r="CB4" s="12">
        <v>0</v>
      </c>
      <c r="CC4" s="11">
        <f t="shared" ref="CC4:CD6" si="53">CC3</f>
        <v>15</v>
      </c>
      <c r="CD4" s="42">
        <f t="shared" si="53"/>
        <v>0.28000000000000003</v>
      </c>
      <c r="CE4" s="42">
        <f>AVERAGE(CF2:CF3)</f>
        <v>0.51</v>
      </c>
      <c r="CF4" s="42">
        <f t="shared" ref="CF4:CF67" si="54">CF3</f>
        <v>0.51</v>
      </c>
      <c r="CN4" s="1" t="s">
        <v>63</v>
      </c>
      <c r="CO4" s="1">
        <v>2</v>
      </c>
    </row>
    <row r="5" spans="1:93">
      <c r="A5" s="29">
        <f t="shared" si="2"/>
        <v>0</v>
      </c>
      <c r="B5" s="3">
        <v>4</v>
      </c>
      <c r="C5" s="14">
        <f t="shared" si="3"/>
        <v>0</v>
      </c>
      <c r="D5" s="14">
        <f t="shared" si="4"/>
        <v>0</v>
      </c>
      <c r="E5" s="14">
        <f t="shared" si="5"/>
        <v>40</v>
      </c>
      <c r="F5" s="14">
        <f t="shared" si="6"/>
        <v>40</v>
      </c>
      <c r="G5" s="30">
        <f t="shared" si="7"/>
        <v>0</v>
      </c>
      <c r="H5" s="3">
        <f t="shared" si="8"/>
        <v>40</v>
      </c>
      <c r="I5" s="43">
        <f t="shared" si="9"/>
        <v>0.28000000000000003</v>
      </c>
      <c r="J5" s="43">
        <f t="shared" si="10"/>
        <v>0.51</v>
      </c>
      <c r="K5" s="43">
        <f t="shared" si="11"/>
        <v>0.51</v>
      </c>
      <c r="L5" s="3">
        <f t="shared" si="12"/>
        <v>0.32</v>
      </c>
      <c r="M5" s="3" t="s">
        <v>104</v>
      </c>
      <c r="N5" s="3" t="s">
        <v>105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4">
        <f t="shared" si="13"/>
        <v>0</v>
      </c>
      <c r="W5" s="3">
        <f t="shared" si="14"/>
        <v>2</v>
      </c>
      <c r="X5" s="3">
        <f t="shared" si="15"/>
        <v>50</v>
      </c>
      <c r="Y5" s="3">
        <f t="shared" si="16"/>
        <v>50</v>
      </c>
      <c r="Z5" s="3">
        <f t="shared" si="17"/>
        <v>0</v>
      </c>
      <c r="AA5" s="3">
        <f t="shared" si="18"/>
        <v>0</v>
      </c>
      <c r="AB5" s="22">
        <f t="shared" si="19"/>
        <v>0.61807291666666664</v>
      </c>
      <c r="AC5" s="23">
        <f t="shared" ca="1" si="20"/>
        <v>41920</v>
      </c>
      <c r="AD5" s="3">
        <v>4</v>
      </c>
      <c r="AE5" s="3">
        <f t="shared" si="21"/>
        <v>1</v>
      </c>
      <c r="AF5" s="3">
        <f t="shared" si="22"/>
        <v>1</v>
      </c>
      <c r="AG5" s="3">
        <v>4</v>
      </c>
      <c r="AH5" s="3">
        <f t="shared" si="23"/>
        <v>0</v>
      </c>
      <c r="AI5" s="3">
        <f t="shared" si="24"/>
        <v>0</v>
      </c>
      <c r="AJ5" s="3">
        <f t="shared" si="25"/>
        <v>0</v>
      </c>
      <c r="AK5" s="14">
        <f t="shared" si="26"/>
        <v>1656010</v>
      </c>
      <c r="AL5" s="3" t="str">
        <f t="shared" si="27"/>
        <v>Мулянка</v>
      </c>
      <c r="AM5" s="3">
        <f t="shared" si="28"/>
        <v>-1</v>
      </c>
      <c r="AN5" s="3" t="str">
        <f t="shared" si="29"/>
        <v xml:space="preserve"> </v>
      </c>
      <c r="AO5" s="27">
        <f t="shared" si="30"/>
        <v>0</v>
      </c>
      <c r="AP5" s="14">
        <f t="shared" si="31"/>
        <v>0</v>
      </c>
      <c r="AQ5" s="28"/>
      <c r="AR5" s="3">
        <f t="shared" si="32"/>
        <v>15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33">
        <f t="shared" si="36"/>
        <v>1.5</v>
      </c>
      <c r="BG5" s="34">
        <f t="shared" si="37"/>
        <v>0</v>
      </c>
      <c r="BH5" s="35">
        <f t="shared" si="38"/>
        <v>0</v>
      </c>
      <c r="BI5" s="36">
        <f t="shared" si="39"/>
        <v>0</v>
      </c>
      <c r="BJ5" s="35">
        <f t="shared" si="40"/>
        <v>40</v>
      </c>
      <c r="BK5" s="35">
        <f t="shared" si="41"/>
        <v>40</v>
      </c>
      <c r="BL5" s="37">
        <f t="shared" si="42"/>
        <v>2</v>
      </c>
      <c r="BM5" s="37">
        <f t="shared" si="43"/>
        <v>50</v>
      </c>
      <c r="BN5" s="37">
        <f t="shared" si="44"/>
        <v>0</v>
      </c>
      <c r="BO5" s="38">
        <f t="shared" si="45"/>
        <v>0.61807291666666664</v>
      </c>
      <c r="BP5" s="37">
        <f>$CO$8</f>
        <v>1</v>
      </c>
      <c r="BQ5" s="37">
        <f t="shared" si="46"/>
        <v>0</v>
      </c>
      <c r="BR5" s="37">
        <f t="shared" si="47"/>
        <v>0</v>
      </c>
      <c r="BS5" s="37">
        <f t="shared" si="33"/>
        <v>0</v>
      </c>
      <c r="BT5" s="39">
        <f t="shared" si="34"/>
        <v>1656010</v>
      </c>
      <c r="BU5" s="40" t="str">
        <f t="shared" si="48"/>
        <v>Мулянка</v>
      </c>
      <c r="BV5" s="37">
        <f t="shared" si="49"/>
        <v>-1</v>
      </c>
      <c r="BW5" s="40">
        <f>VLOOKUP(BV5,'Типы препятствий'!$A$1:$B$12,2)</f>
        <v>0</v>
      </c>
      <c r="BX5" s="40" t="str">
        <f t="shared" si="50"/>
        <v xml:space="preserve"> </v>
      </c>
      <c r="BY5" s="39">
        <f t="shared" si="51"/>
        <v>1656130</v>
      </c>
      <c r="BZ5" s="39">
        <v>0</v>
      </c>
      <c r="CA5" s="39">
        <f t="shared" si="52"/>
        <v>1656130</v>
      </c>
      <c r="CB5" s="35">
        <v>0</v>
      </c>
      <c r="CC5" s="37">
        <f t="shared" si="53"/>
        <v>15</v>
      </c>
      <c r="CD5" s="45">
        <f t="shared" si="53"/>
        <v>0.28000000000000003</v>
      </c>
      <c r="CE5" s="45">
        <f t="shared" ref="CE5:CE68" si="55">AVERAGE(CF3:CF4)</f>
        <v>0.51</v>
      </c>
      <c r="CF5" s="45">
        <f t="shared" si="54"/>
        <v>0.51</v>
      </c>
      <c r="CN5" s="1" t="s">
        <v>65</v>
      </c>
      <c r="CO5" s="1">
        <v>0.32</v>
      </c>
    </row>
    <row r="6" spans="1:93">
      <c r="A6" s="29">
        <f t="shared" si="2"/>
        <v>0</v>
      </c>
      <c r="B6" s="3">
        <v>5</v>
      </c>
      <c r="C6" s="14">
        <f t="shared" si="3"/>
        <v>0</v>
      </c>
      <c r="D6" s="14">
        <f t="shared" si="4"/>
        <v>0</v>
      </c>
      <c r="E6" s="14">
        <f t="shared" si="5"/>
        <v>40</v>
      </c>
      <c r="F6" s="14">
        <f t="shared" si="6"/>
        <v>40</v>
      </c>
      <c r="G6" s="30">
        <f t="shared" si="7"/>
        <v>0</v>
      </c>
      <c r="H6" s="3">
        <f t="shared" si="8"/>
        <v>40</v>
      </c>
      <c r="I6" s="43">
        <f t="shared" si="9"/>
        <v>0.28000000000000003</v>
      </c>
      <c r="J6" s="43">
        <f t="shared" si="10"/>
        <v>0.51</v>
      </c>
      <c r="K6" s="43">
        <f t="shared" si="11"/>
        <v>0.51</v>
      </c>
      <c r="L6" s="3">
        <f t="shared" si="12"/>
        <v>0.32</v>
      </c>
      <c r="M6" s="3" t="s">
        <v>106</v>
      </c>
      <c r="N6" s="3" t="s">
        <v>107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4">
        <f t="shared" si="13"/>
        <v>0</v>
      </c>
      <c r="W6" s="3">
        <f t="shared" si="14"/>
        <v>2</v>
      </c>
      <c r="X6" s="3">
        <f t="shared" si="15"/>
        <v>50</v>
      </c>
      <c r="Y6" s="3">
        <f t="shared" si="16"/>
        <v>50</v>
      </c>
      <c r="Z6" s="3">
        <f t="shared" si="17"/>
        <v>0</v>
      </c>
      <c r="AA6" s="3">
        <f t="shared" si="18"/>
        <v>0</v>
      </c>
      <c r="AB6" s="22">
        <f t="shared" si="19"/>
        <v>0.61807870370370366</v>
      </c>
      <c r="AC6" s="23">
        <f t="shared" ca="1" si="20"/>
        <v>41920</v>
      </c>
      <c r="AD6" s="3">
        <v>5</v>
      </c>
      <c r="AE6" s="3">
        <f t="shared" si="21"/>
        <v>1</v>
      </c>
      <c r="AF6" s="3">
        <f t="shared" si="22"/>
        <v>1</v>
      </c>
      <c r="AG6" s="3">
        <v>5</v>
      </c>
      <c r="AH6" s="3">
        <f t="shared" si="23"/>
        <v>0</v>
      </c>
      <c r="AI6" s="3">
        <f t="shared" si="24"/>
        <v>0</v>
      </c>
      <c r="AJ6" s="3">
        <f t="shared" si="25"/>
        <v>0</v>
      </c>
      <c r="AK6" s="14">
        <f t="shared" si="26"/>
        <v>1656010</v>
      </c>
      <c r="AL6" s="3" t="str">
        <f t="shared" si="27"/>
        <v>Мулянка</v>
      </c>
      <c r="AM6" s="3">
        <f t="shared" si="28"/>
        <v>-1</v>
      </c>
      <c r="AN6" s="3" t="str">
        <f t="shared" si="29"/>
        <v xml:space="preserve"> </v>
      </c>
      <c r="AO6" s="27">
        <f t="shared" si="30"/>
        <v>0</v>
      </c>
      <c r="AP6" s="14">
        <f t="shared" si="31"/>
        <v>0</v>
      </c>
      <c r="AQ6" s="28"/>
      <c r="AR6" s="3">
        <f t="shared" si="32"/>
        <v>2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7">
        <f>BF5+$CO$2</f>
        <v>2</v>
      </c>
      <c r="BG6" s="26">
        <f t="shared" si="37"/>
        <v>0</v>
      </c>
      <c r="BH6" s="12">
        <f t="shared" si="38"/>
        <v>0</v>
      </c>
      <c r="BI6" s="13">
        <f t="shared" si="39"/>
        <v>0</v>
      </c>
      <c r="BJ6" s="12">
        <f t="shared" si="40"/>
        <v>40</v>
      </c>
      <c r="BK6" s="12">
        <f t="shared" si="41"/>
        <v>40</v>
      </c>
      <c r="BL6" s="11">
        <f t="shared" si="42"/>
        <v>2</v>
      </c>
      <c r="BM6" s="11">
        <f t="shared" si="43"/>
        <v>50</v>
      </c>
      <c r="BN6" s="11">
        <f t="shared" si="44"/>
        <v>0</v>
      </c>
      <c r="BO6" s="20">
        <f t="shared" si="45"/>
        <v>0.61807870370370366</v>
      </c>
      <c r="BP6" s="11">
        <f>$CO$8</f>
        <v>1</v>
      </c>
      <c r="BQ6" s="11">
        <f t="shared" si="46"/>
        <v>0</v>
      </c>
      <c r="BR6" s="11">
        <f t="shared" si="47"/>
        <v>0</v>
      </c>
      <c r="BS6" s="11">
        <f t="shared" si="33"/>
        <v>0</v>
      </c>
      <c r="BT6" s="25">
        <f t="shared" si="34"/>
        <v>1656010</v>
      </c>
      <c r="BU6" s="24" t="str">
        <f t="shared" si="48"/>
        <v>Мулянка</v>
      </c>
      <c r="BV6" s="11">
        <f t="shared" si="49"/>
        <v>-1</v>
      </c>
      <c r="BW6" s="24">
        <f>VLOOKUP(BV6,'Типы препятствий'!$A$1:$B$12,2)</f>
        <v>0</v>
      </c>
      <c r="BX6" s="24" t="str">
        <f t="shared" si="50"/>
        <v xml:space="preserve"> </v>
      </c>
      <c r="BY6" s="25">
        <f t="shared" si="51"/>
        <v>1656130</v>
      </c>
      <c r="BZ6" s="25">
        <v>0</v>
      </c>
      <c r="CA6" s="25">
        <f t="shared" si="52"/>
        <v>1656130</v>
      </c>
      <c r="CB6" s="12">
        <v>0</v>
      </c>
      <c r="CC6" s="11">
        <v>2</v>
      </c>
      <c r="CD6" s="42">
        <f t="shared" ref="CD6:CD69" si="56">CD5</f>
        <v>0.28000000000000003</v>
      </c>
      <c r="CE6" s="42">
        <f t="shared" si="55"/>
        <v>0.51</v>
      </c>
      <c r="CF6" s="42">
        <f t="shared" si="54"/>
        <v>0.51</v>
      </c>
      <c r="CN6" s="18" t="s">
        <v>72</v>
      </c>
      <c r="CO6" s="19">
        <v>0.61805555555555558</v>
      </c>
    </row>
    <row r="7" spans="1:93">
      <c r="A7" s="29">
        <f t="shared" ref="A7:A70" si="57">ABS(BH7)</f>
        <v>0</v>
      </c>
      <c r="B7" s="3">
        <v>6</v>
      </c>
      <c r="C7" s="14">
        <f t="shared" ref="C7:C70" si="58">A7</f>
        <v>0</v>
      </c>
      <c r="D7" s="14">
        <f t="shared" ref="D7:D70" si="59">A7</f>
        <v>0</v>
      </c>
      <c r="E7" s="14">
        <f t="shared" ref="E7:E70" si="60">BK7</f>
        <v>40</v>
      </c>
      <c r="F7" s="14">
        <f t="shared" ref="F7:F70" si="61">BJ7</f>
        <v>40</v>
      </c>
      <c r="G7" s="30">
        <f t="shared" ref="G7:G70" si="62">BI7</f>
        <v>0</v>
      </c>
      <c r="H7" s="3">
        <f t="shared" si="8"/>
        <v>40</v>
      </c>
      <c r="I7" s="43">
        <f t="shared" ref="I7:I70" si="63">CD7</f>
        <v>0.28000000000000003</v>
      </c>
      <c r="J7" s="43">
        <f t="shared" ref="J7:J70" si="64">CE7</f>
        <v>0.51</v>
      </c>
      <c r="K7" s="43">
        <f t="shared" ref="K7:K70" si="65">CF7</f>
        <v>0.51</v>
      </c>
      <c r="L7" s="3">
        <f t="shared" si="12"/>
        <v>0.32</v>
      </c>
      <c r="M7" s="3" t="s">
        <v>117</v>
      </c>
      <c r="N7" s="3" t="s">
        <v>118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 t="s">
        <v>66</v>
      </c>
      <c r="V7" s="14">
        <f t="shared" ref="V7:V70" si="66">BG7</f>
        <v>0</v>
      </c>
      <c r="W7" s="3">
        <f t="shared" ref="W7:W70" si="67">BL7</f>
        <v>2</v>
      </c>
      <c r="X7" s="3">
        <f t="shared" ref="X7:X70" si="68">BM7</f>
        <v>50</v>
      </c>
      <c r="Y7" s="3">
        <f t="shared" ref="Y7:Y70" si="69">BM7</f>
        <v>50</v>
      </c>
      <c r="Z7" s="3">
        <f t="shared" ref="Z7:Z70" si="70">BN7</f>
        <v>0</v>
      </c>
      <c r="AA7" s="3">
        <f t="shared" ref="AA7:AA70" si="71">BN7</f>
        <v>0</v>
      </c>
      <c r="AB7" s="22">
        <f t="shared" ref="AB7:AB70" si="72">BO7</f>
        <v>0.61808449074074068</v>
      </c>
      <c r="AC7" s="23">
        <f t="shared" ca="1" si="20"/>
        <v>41920</v>
      </c>
      <c r="AD7" s="3">
        <v>6</v>
      </c>
      <c r="AE7" s="3">
        <f t="shared" ref="AE7:AE70" si="73">BP7</f>
        <v>1</v>
      </c>
      <c r="AF7" s="3">
        <f t="shared" ref="AF7:AF70" si="74">BP7</f>
        <v>1</v>
      </c>
      <c r="AG7" s="3">
        <v>6</v>
      </c>
      <c r="AH7" s="3">
        <f t="shared" ref="AH7:AH70" si="75">BQ7</f>
        <v>0</v>
      </c>
      <c r="AI7" s="3">
        <f t="shared" ref="AI7:AI70" si="76">BR7</f>
        <v>0</v>
      </c>
      <c r="AJ7" s="3">
        <f t="shared" ref="AJ7:AJ70" si="77">BS7</f>
        <v>0</v>
      </c>
      <c r="AK7" s="14">
        <f t="shared" ref="AK7:AK70" si="78">BT7</f>
        <v>1656010</v>
      </c>
      <c r="AL7" s="3" t="str">
        <f t="shared" ref="AL7:AL70" si="79">BU7</f>
        <v>Мулянка</v>
      </c>
      <c r="AM7" s="3">
        <f t="shared" ref="AM7:AM70" si="80">BV7</f>
        <v>-1</v>
      </c>
      <c r="AN7" s="3" t="str">
        <f t="shared" ref="AN7:AN70" si="81">BX7</f>
        <v xml:space="preserve"> </v>
      </c>
      <c r="AO7" s="27">
        <f t="shared" ref="AO7:AO70" si="82">BZ7</f>
        <v>0</v>
      </c>
      <c r="AP7" s="14">
        <f t="shared" ref="AP7:AP70" si="83">CB7</f>
        <v>0</v>
      </c>
      <c r="AQ7" s="28"/>
      <c r="AR7" s="3">
        <f t="shared" ref="AR7:AR70" si="84">CC7</f>
        <v>2</v>
      </c>
      <c r="AS7" s="3">
        <v>4581</v>
      </c>
      <c r="AT7" s="3">
        <v>777</v>
      </c>
      <c r="AU7" s="3">
        <v>100</v>
      </c>
      <c r="AV7" s="3">
        <v>400</v>
      </c>
      <c r="AW7" s="3">
        <v>6000</v>
      </c>
      <c r="AX7" s="3">
        <v>0</v>
      </c>
      <c r="AY7" s="3">
        <v>1100</v>
      </c>
      <c r="AZ7" s="3">
        <v>1</v>
      </c>
      <c r="BA7" s="3">
        <v>40</v>
      </c>
      <c r="BB7" s="3">
        <v>0</v>
      </c>
      <c r="BC7" s="3">
        <v>0</v>
      </c>
      <c r="BD7" s="3">
        <v>0</v>
      </c>
      <c r="BE7" s="3">
        <v>0</v>
      </c>
      <c r="BF7" s="33">
        <f t="shared" ref="BF7:BF70" si="85">BF6+$CO$2</f>
        <v>2.5</v>
      </c>
      <c r="BG7" s="34">
        <f t="shared" ref="BG7:BG70" si="86">BG6+(BH7/3.6) * $CO$2</f>
        <v>0</v>
      </c>
      <c r="BH7" s="35">
        <f t="shared" ref="BH7:BH70" si="87">BH6+(BI6*$CO$2)*3.6</f>
        <v>0</v>
      </c>
      <c r="BI7" s="36">
        <f t="shared" ref="BI7:BI64" si="88">BI6*0.95</f>
        <v>0</v>
      </c>
      <c r="BJ7" s="35">
        <f t="shared" ref="BJ7:BJ70" si="89">BJ6</f>
        <v>40</v>
      </c>
      <c r="BK7" s="35">
        <f t="shared" ref="BK7:BK70" si="90">BK6 + SIGN(BJ7-BK6)*(MIN($CO$4, ABS(BJ7-BK6)))</f>
        <v>40</v>
      </c>
      <c r="BL7" s="37">
        <f t="shared" ref="BL7:BL70" si="91">BL6</f>
        <v>2</v>
      </c>
      <c r="BM7" s="37">
        <f t="shared" ref="BM7:BM70" si="92">BM6</f>
        <v>50</v>
      </c>
      <c r="BN7" s="37">
        <f t="shared" ref="BN7:BN70" si="93">BN6</f>
        <v>0</v>
      </c>
      <c r="BO7" s="38">
        <f t="shared" ref="BO7:BO70" si="94">BO6+$CO$2/24/60/60</f>
        <v>0.61808449074074068</v>
      </c>
      <c r="BP7" s="37">
        <f t="shared" ref="BP7:BP70" si="95">$CO$8</f>
        <v>1</v>
      </c>
      <c r="BQ7" s="37">
        <f t="shared" ref="BQ7:BQ70" si="96">BQ6</f>
        <v>0</v>
      </c>
      <c r="BR7" s="37">
        <f t="shared" ref="BR7:BR70" si="97">BR6</f>
        <v>0</v>
      </c>
      <c r="BS7" s="37">
        <f t="shared" ref="BS7:BS70" si="98">SIGN(BH7)</f>
        <v>0</v>
      </c>
      <c r="BT7" s="39">
        <f t="shared" ref="BT7:BT70" si="99">$CO$9+BG7</f>
        <v>1656010</v>
      </c>
      <c r="BU7" s="40" t="str">
        <f t="shared" ref="BU7:BU70" si="100">BU6</f>
        <v>Мулянка</v>
      </c>
      <c r="BV7" s="37">
        <f t="shared" ref="BV7:BV70" si="101">BV6</f>
        <v>-1</v>
      </c>
      <c r="BW7" s="40">
        <f>VLOOKUP(BV7,'Типы препятствий'!$A$1:$B$12,2)</f>
        <v>0</v>
      </c>
      <c r="BX7" s="40" t="str">
        <f t="shared" ref="BX7:BX70" si="102">BX6</f>
        <v xml:space="preserve"> </v>
      </c>
      <c r="BY7" s="39">
        <f t="shared" ref="BY7:BY70" si="103">BY6</f>
        <v>1656130</v>
      </c>
      <c r="BZ7" s="39">
        <v>0</v>
      </c>
      <c r="CA7" s="39">
        <f t="shared" ref="CA7:CA70" si="104">CA6</f>
        <v>1656130</v>
      </c>
      <c r="CB7" s="35">
        <v>0</v>
      </c>
      <c r="CC7" s="37">
        <f t="shared" ref="CC7:CD70" si="105">CC6</f>
        <v>2</v>
      </c>
      <c r="CD7" s="45">
        <f t="shared" si="56"/>
        <v>0.28000000000000003</v>
      </c>
      <c r="CE7" s="45">
        <f t="shared" si="55"/>
        <v>0.51</v>
      </c>
      <c r="CF7" s="45">
        <f t="shared" si="54"/>
        <v>0.51</v>
      </c>
      <c r="CN7" s="18" t="s">
        <v>73</v>
      </c>
      <c r="CO7" s="21">
        <f ca="1">TODAY()</f>
        <v>41920</v>
      </c>
    </row>
    <row r="8" spans="1:93">
      <c r="A8" s="29">
        <f t="shared" si="57"/>
        <v>0</v>
      </c>
      <c r="B8" s="3">
        <v>7</v>
      </c>
      <c r="C8" s="14">
        <f t="shared" si="58"/>
        <v>0</v>
      </c>
      <c r="D8" s="14">
        <f t="shared" si="59"/>
        <v>0</v>
      </c>
      <c r="E8" s="14">
        <f t="shared" si="60"/>
        <v>40</v>
      </c>
      <c r="F8" s="14">
        <f t="shared" si="61"/>
        <v>0</v>
      </c>
      <c r="G8" s="30">
        <f t="shared" si="62"/>
        <v>0</v>
      </c>
      <c r="H8" s="3">
        <f t="shared" si="8"/>
        <v>40</v>
      </c>
      <c r="I8" s="43">
        <f t="shared" si="63"/>
        <v>0.28000000000000003</v>
      </c>
      <c r="J8" s="43">
        <f t="shared" si="64"/>
        <v>0.51</v>
      </c>
      <c r="K8" s="43">
        <f t="shared" si="65"/>
        <v>0.51</v>
      </c>
      <c r="L8" s="3">
        <f t="shared" si="12"/>
        <v>0.32</v>
      </c>
      <c r="M8" s="3" t="s">
        <v>119</v>
      </c>
      <c r="N8" s="3" t="s">
        <v>120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 t="s">
        <v>66</v>
      </c>
      <c r="V8" s="14">
        <f t="shared" si="66"/>
        <v>0</v>
      </c>
      <c r="W8" s="3">
        <f t="shared" si="67"/>
        <v>2</v>
      </c>
      <c r="X8" s="3">
        <f t="shared" si="68"/>
        <v>50</v>
      </c>
      <c r="Y8" s="3">
        <f t="shared" si="69"/>
        <v>50</v>
      </c>
      <c r="Z8" s="3">
        <f t="shared" si="70"/>
        <v>0</v>
      </c>
      <c r="AA8" s="3">
        <f t="shared" si="71"/>
        <v>0</v>
      </c>
      <c r="AB8" s="22">
        <f t="shared" si="72"/>
        <v>0.6180902777777777</v>
      </c>
      <c r="AC8" s="23">
        <f t="shared" ca="1" si="20"/>
        <v>41920</v>
      </c>
      <c r="AD8" s="3">
        <v>7</v>
      </c>
      <c r="AE8" s="3">
        <f t="shared" si="73"/>
        <v>1</v>
      </c>
      <c r="AF8" s="3">
        <f t="shared" si="74"/>
        <v>1</v>
      </c>
      <c r="AG8" s="3">
        <v>7</v>
      </c>
      <c r="AH8" s="3">
        <f t="shared" si="75"/>
        <v>0</v>
      </c>
      <c r="AI8" s="3">
        <f t="shared" si="76"/>
        <v>0</v>
      </c>
      <c r="AJ8" s="3">
        <f t="shared" si="77"/>
        <v>0</v>
      </c>
      <c r="AK8" s="14">
        <f t="shared" si="78"/>
        <v>1656010</v>
      </c>
      <c r="AL8" s="3" t="str">
        <f t="shared" si="79"/>
        <v>Мулянка</v>
      </c>
      <c r="AM8" s="3">
        <f t="shared" si="80"/>
        <v>1</v>
      </c>
      <c r="AN8" s="3" t="str">
        <f t="shared" si="81"/>
        <v>Ч</v>
      </c>
      <c r="AO8" s="27">
        <f t="shared" si="82"/>
        <v>120</v>
      </c>
      <c r="AP8" s="14">
        <f t="shared" si="83"/>
        <v>0</v>
      </c>
      <c r="AQ8" s="28"/>
      <c r="AR8" s="3">
        <f t="shared" si="84"/>
        <v>2</v>
      </c>
      <c r="AS8" s="3">
        <v>4581</v>
      </c>
      <c r="AT8" s="3">
        <v>777</v>
      </c>
      <c r="AU8" s="3">
        <v>100</v>
      </c>
      <c r="AV8" s="3">
        <v>400</v>
      </c>
      <c r="AW8" s="3">
        <v>6000</v>
      </c>
      <c r="AX8" s="3">
        <v>0</v>
      </c>
      <c r="AY8" s="3">
        <v>1100</v>
      </c>
      <c r="AZ8" s="3">
        <v>1</v>
      </c>
      <c r="BA8" s="3">
        <v>40</v>
      </c>
      <c r="BB8" s="3">
        <v>0</v>
      </c>
      <c r="BC8" s="3">
        <v>0</v>
      </c>
      <c r="BD8" s="3">
        <v>0</v>
      </c>
      <c r="BE8" s="3">
        <v>0</v>
      </c>
      <c r="BF8" s="41">
        <f t="shared" si="85"/>
        <v>3</v>
      </c>
      <c r="BG8" s="26">
        <f t="shared" si="86"/>
        <v>0</v>
      </c>
      <c r="BH8" s="12">
        <f t="shared" si="87"/>
        <v>0</v>
      </c>
      <c r="BI8" s="13">
        <f t="shared" si="88"/>
        <v>0</v>
      </c>
      <c r="BJ8" s="12">
        <v>0</v>
      </c>
      <c r="BK8" s="12">
        <v>40</v>
      </c>
      <c r="BL8" s="11">
        <f t="shared" si="91"/>
        <v>2</v>
      </c>
      <c r="BM8" s="11">
        <f t="shared" si="92"/>
        <v>50</v>
      </c>
      <c r="BN8" s="11">
        <f t="shared" si="93"/>
        <v>0</v>
      </c>
      <c r="BO8" s="20">
        <f t="shared" si="94"/>
        <v>0.6180902777777777</v>
      </c>
      <c r="BP8" s="11">
        <f t="shared" si="95"/>
        <v>1</v>
      </c>
      <c r="BQ8" s="11">
        <f t="shared" si="96"/>
        <v>0</v>
      </c>
      <c r="BR8" s="11">
        <f t="shared" si="97"/>
        <v>0</v>
      </c>
      <c r="BS8" s="11">
        <f t="shared" si="98"/>
        <v>0</v>
      </c>
      <c r="BT8" s="25">
        <f t="shared" si="99"/>
        <v>1656010</v>
      </c>
      <c r="BU8" s="24" t="str">
        <f t="shared" si="100"/>
        <v>Мулянка</v>
      </c>
      <c r="BV8" s="11">
        <v>1</v>
      </c>
      <c r="BW8" s="24" t="str">
        <f>VLOOKUP(BV8,'Типы препятствий'!$A$1:$B$12,2)</f>
        <v>Светофор</v>
      </c>
      <c r="BX8" s="24" t="s">
        <v>110</v>
      </c>
      <c r="BY8" s="25">
        <f t="shared" si="103"/>
        <v>1656130</v>
      </c>
      <c r="BZ8" s="25">
        <f t="shared" ref="BZ8:BZ70" si="106">BY8-BT8</f>
        <v>120</v>
      </c>
      <c r="CA8" s="25">
        <f t="shared" si="104"/>
        <v>1656130</v>
      </c>
      <c r="CB8" s="12">
        <v>0</v>
      </c>
      <c r="CC8" s="11">
        <f t="shared" si="105"/>
        <v>2</v>
      </c>
      <c r="CD8" s="42">
        <f t="shared" si="56"/>
        <v>0.28000000000000003</v>
      </c>
      <c r="CE8" s="42">
        <f t="shared" si="55"/>
        <v>0.51</v>
      </c>
      <c r="CF8" s="42">
        <f t="shared" si="54"/>
        <v>0.51</v>
      </c>
      <c r="CN8" s="18" t="s">
        <v>74</v>
      </c>
      <c r="CO8" s="18">
        <v>1</v>
      </c>
    </row>
    <row r="9" spans="1:93">
      <c r="A9" s="29">
        <f t="shared" si="57"/>
        <v>0</v>
      </c>
      <c r="B9" s="3">
        <v>8</v>
      </c>
      <c r="C9" s="14">
        <f t="shared" si="58"/>
        <v>0</v>
      </c>
      <c r="D9" s="14">
        <f t="shared" si="59"/>
        <v>0</v>
      </c>
      <c r="E9" s="14">
        <f t="shared" si="60"/>
        <v>39.480519480519483</v>
      </c>
      <c r="F9" s="14">
        <f t="shared" si="61"/>
        <v>0</v>
      </c>
      <c r="G9" s="30">
        <f t="shared" si="62"/>
        <v>0</v>
      </c>
      <c r="H9" s="3">
        <f t="shared" si="8"/>
        <v>40</v>
      </c>
      <c r="I9" s="43">
        <f t="shared" si="63"/>
        <v>0.28000000000000003</v>
      </c>
      <c r="J9" s="43">
        <f t="shared" si="64"/>
        <v>0.51</v>
      </c>
      <c r="K9" s="43">
        <f t="shared" si="65"/>
        <v>0.51</v>
      </c>
      <c r="L9" s="3">
        <f t="shared" si="12"/>
        <v>0.32</v>
      </c>
      <c r="M9" s="3" t="s">
        <v>121</v>
      </c>
      <c r="N9" s="3" t="s">
        <v>122</v>
      </c>
      <c r="O9" s="3">
        <v>1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 t="s">
        <v>66</v>
      </c>
      <c r="V9" s="14">
        <f t="shared" si="66"/>
        <v>0</v>
      </c>
      <c r="W9" s="3">
        <f t="shared" si="67"/>
        <v>2</v>
      </c>
      <c r="X9" s="3">
        <f t="shared" si="68"/>
        <v>50</v>
      </c>
      <c r="Y9" s="3">
        <f t="shared" si="69"/>
        <v>50</v>
      </c>
      <c r="Z9" s="3">
        <f t="shared" si="70"/>
        <v>0</v>
      </c>
      <c r="AA9" s="3">
        <f t="shared" si="71"/>
        <v>0</v>
      </c>
      <c r="AB9" s="22">
        <f t="shared" si="72"/>
        <v>0.61809606481481472</v>
      </c>
      <c r="AC9" s="23">
        <f t="shared" ca="1" si="20"/>
        <v>41920</v>
      </c>
      <c r="AD9" s="3">
        <v>8</v>
      </c>
      <c r="AE9" s="3">
        <f t="shared" si="73"/>
        <v>1</v>
      </c>
      <c r="AF9" s="3">
        <f t="shared" si="74"/>
        <v>1</v>
      </c>
      <c r="AG9" s="3">
        <v>8</v>
      </c>
      <c r="AH9" s="3">
        <f t="shared" si="75"/>
        <v>0</v>
      </c>
      <c r="AI9" s="3">
        <f t="shared" si="76"/>
        <v>0</v>
      </c>
      <c r="AJ9" s="3">
        <f t="shared" si="77"/>
        <v>0</v>
      </c>
      <c r="AK9" s="14">
        <f t="shared" si="78"/>
        <v>1656010</v>
      </c>
      <c r="AL9" s="3" t="str">
        <f t="shared" si="79"/>
        <v>Мулянка</v>
      </c>
      <c r="AM9" s="3">
        <f t="shared" si="80"/>
        <v>1</v>
      </c>
      <c r="AN9" s="3" t="str">
        <f t="shared" si="81"/>
        <v>Ч</v>
      </c>
      <c r="AO9" s="27">
        <f t="shared" si="82"/>
        <v>120</v>
      </c>
      <c r="AP9" s="14">
        <f t="shared" si="83"/>
        <v>0</v>
      </c>
      <c r="AQ9" s="28"/>
      <c r="AR9" s="3">
        <f t="shared" si="84"/>
        <v>2</v>
      </c>
      <c r="AS9" s="3">
        <v>4581</v>
      </c>
      <c r="AT9" s="3">
        <v>777</v>
      </c>
      <c r="AU9" s="3">
        <v>100</v>
      </c>
      <c r="AV9" s="3">
        <v>400</v>
      </c>
      <c r="AW9" s="3">
        <v>6000</v>
      </c>
      <c r="AX9" s="3">
        <v>0</v>
      </c>
      <c r="AY9" s="3">
        <v>1100</v>
      </c>
      <c r="AZ9" s="3">
        <v>1</v>
      </c>
      <c r="BA9" s="3">
        <v>40</v>
      </c>
      <c r="BB9" s="3">
        <v>0</v>
      </c>
      <c r="BC9" s="3">
        <v>0</v>
      </c>
      <c r="BD9" s="3">
        <v>0</v>
      </c>
      <c r="BE9" s="3">
        <v>0</v>
      </c>
      <c r="BF9" s="17">
        <f t="shared" si="85"/>
        <v>3.5</v>
      </c>
      <c r="BG9" s="26">
        <f t="shared" si="86"/>
        <v>0</v>
      </c>
      <c r="BH9" s="12">
        <f t="shared" si="87"/>
        <v>0</v>
      </c>
      <c r="BI9" s="13">
        <f t="shared" si="88"/>
        <v>0</v>
      </c>
      <c r="BJ9" s="12">
        <f t="shared" si="89"/>
        <v>0</v>
      </c>
      <c r="BK9" s="12">
        <f>BK8 - (MIN(($BK$85-$BK$8)/(ROW($BK$85)-ROW($BK$8)), ABS(BJ9-BK8)))</f>
        <v>39.480519480519483</v>
      </c>
      <c r="BL9" s="11">
        <f t="shared" si="91"/>
        <v>2</v>
      </c>
      <c r="BM9" s="11">
        <f t="shared" si="92"/>
        <v>50</v>
      </c>
      <c r="BN9" s="11">
        <f t="shared" si="93"/>
        <v>0</v>
      </c>
      <c r="BO9" s="20">
        <f t="shared" si="94"/>
        <v>0.61809606481481472</v>
      </c>
      <c r="BP9" s="11">
        <f t="shared" si="95"/>
        <v>1</v>
      </c>
      <c r="BQ9" s="11">
        <f t="shared" si="96"/>
        <v>0</v>
      </c>
      <c r="BR9" s="11">
        <f t="shared" si="97"/>
        <v>0</v>
      </c>
      <c r="BS9" s="11">
        <f t="shared" si="98"/>
        <v>0</v>
      </c>
      <c r="BT9" s="25">
        <f t="shared" si="99"/>
        <v>1656010</v>
      </c>
      <c r="BU9" s="24" t="str">
        <f t="shared" si="100"/>
        <v>Мулянка</v>
      </c>
      <c r="BV9" s="11">
        <f t="shared" si="101"/>
        <v>1</v>
      </c>
      <c r="BW9" s="24" t="str">
        <f>VLOOKUP(BV9,'Типы препятствий'!$A$1:$B$12,2)</f>
        <v>Светофор</v>
      </c>
      <c r="BX9" s="24" t="str">
        <f t="shared" si="102"/>
        <v>Ч</v>
      </c>
      <c r="BY9" s="25">
        <f t="shared" si="103"/>
        <v>1656130</v>
      </c>
      <c r="BZ9" s="25">
        <f t="shared" si="106"/>
        <v>120</v>
      </c>
      <c r="CA9" s="25">
        <f t="shared" si="104"/>
        <v>1656130</v>
      </c>
      <c r="CB9" s="12">
        <v>0</v>
      </c>
      <c r="CC9" s="11">
        <f t="shared" si="105"/>
        <v>2</v>
      </c>
      <c r="CD9" s="42">
        <f t="shared" si="56"/>
        <v>0.28000000000000003</v>
      </c>
      <c r="CE9" s="42">
        <f t="shared" si="55"/>
        <v>0.51</v>
      </c>
      <c r="CF9" s="42">
        <f t="shared" si="54"/>
        <v>0.51</v>
      </c>
      <c r="CN9" s="18" t="s">
        <v>80</v>
      </c>
      <c r="CO9" s="18">
        <v>1656010</v>
      </c>
    </row>
    <row r="10" spans="1:93">
      <c r="A10" s="29">
        <f t="shared" si="57"/>
        <v>0</v>
      </c>
      <c r="B10" s="3">
        <v>9</v>
      </c>
      <c r="C10" s="14">
        <f t="shared" si="58"/>
        <v>0</v>
      </c>
      <c r="D10" s="14">
        <f t="shared" si="59"/>
        <v>0</v>
      </c>
      <c r="E10" s="14">
        <f t="shared" si="60"/>
        <v>38.961038961038966</v>
      </c>
      <c r="F10" s="14">
        <f t="shared" si="61"/>
        <v>0</v>
      </c>
      <c r="G10" s="30">
        <f t="shared" si="62"/>
        <v>0</v>
      </c>
      <c r="H10" s="3">
        <f t="shared" si="8"/>
        <v>40</v>
      </c>
      <c r="I10" s="43">
        <f t="shared" si="63"/>
        <v>0.28000000000000003</v>
      </c>
      <c r="J10" s="43">
        <f t="shared" si="64"/>
        <v>0.51</v>
      </c>
      <c r="K10" s="43">
        <f t="shared" si="65"/>
        <v>0.51</v>
      </c>
      <c r="L10" s="3">
        <f t="shared" si="12"/>
        <v>0.32</v>
      </c>
      <c r="M10" s="3" t="s">
        <v>123</v>
      </c>
      <c r="N10" s="3" t="s">
        <v>124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 t="s">
        <v>66</v>
      </c>
      <c r="V10" s="14">
        <f t="shared" si="66"/>
        <v>0</v>
      </c>
      <c r="W10" s="3">
        <f t="shared" si="67"/>
        <v>2</v>
      </c>
      <c r="X10" s="3">
        <f t="shared" si="68"/>
        <v>50</v>
      </c>
      <c r="Y10" s="3">
        <f t="shared" si="69"/>
        <v>50</v>
      </c>
      <c r="Z10" s="3">
        <f t="shared" si="70"/>
        <v>0</v>
      </c>
      <c r="AA10" s="3">
        <f t="shared" si="71"/>
        <v>0</v>
      </c>
      <c r="AB10" s="22">
        <f t="shared" si="72"/>
        <v>0.61810185185185174</v>
      </c>
      <c r="AC10" s="23">
        <f t="shared" ca="1" si="20"/>
        <v>41920</v>
      </c>
      <c r="AD10" s="3">
        <v>9</v>
      </c>
      <c r="AE10" s="3">
        <f t="shared" si="73"/>
        <v>1</v>
      </c>
      <c r="AF10" s="3">
        <f t="shared" si="74"/>
        <v>1</v>
      </c>
      <c r="AG10" s="3">
        <v>9</v>
      </c>
      <c r="AH10" s="3">
        <f t="shared" si="75"/>
        <v>0</v>
      </c>
      <c r="AI10" s="3">
        <f t="shared" si="76"/>
        <v>0</v>
      </c>
      <c r="AJ10" s="3">
        <f t="shared" si="77"/>
        <v>0</v>
      </c>
      <c r="AK10" s="14">
        <f t="shared" si="78"/>
        <v>1656010</v>
      </c>
      <c r="AL10" s="3" t="str">
        <f t="shared" si="79"/>
        <v>Мулянка</v>
      </c>
      <c r="AM10" s="3">
        <f t="shared" si="80"/>
        <v>1</v>
      </c>
      <c r="AN10" s="3" t="str">
        <f t="shared" si="81"/>
        <v>Ч</v>
      </c>
      <c r="AO10" s="27">
        <f t="shared" si="82"/>
        <v>120</v>
      </c>
      <c r="AP10" s="14">
        <f t="shared" si="83"/>
        <v>0</v>
      </c>
      <c r="AQ10" s="28"/>
      <c r="AR10" s="3">
        <f t="shared" si="84"/>
        <v>2</v>
      </c>
      <c r="AS10" s="3">
        <v>4581</v>
      </c>
      <c r="AT10" s="3">
        <v>777</v>
      </c>
      <c r="AU10" s="3">
        <v>100</v>
      </c>
      <c r="AV10" s="3">
        <v>400</v>
      </c>
      <c r="AW10" s="3">
        <v>6000</v>
      </c>
      <c r="AX10" s="3">
        <v>0</v>
      </c>
      <c r="AY10" s="3">
        <v>1100</v>
      </c>
      <c r="AZ10" s="3">
        <v>1</v>
      </c>
      <c r="BA10" s="3">
        <v>40</v>
      </c>
      <c r="BB10" s="3">
        <v>0</v>
      </c>
      <c r="BC10" s="3">
        <v>0</v>
      </c>
      <c r="BD10" s="3">
        <v>0</v>
      </c>
      <c r="BE10" s="3">
        <v>0</v>
      </c>
      <c r="BF10" s="17">
        <f t="shared" si="85"/>
        <v>4</v>
      </c>
      <c r="BG10" s="26">
        <f t="shared" si="86"/>
        <v>0</v>
      </c>
      <c r="BH10" s="12">
        <f t="shared" si="87"/>
        <v>0</v>
      </c>
      <c r="BI10" s="13">
        <f t="shared" si="88"/>
        <v>0</v>
      </c>
      <c r="BJ10" s="12">
        <f t="shared" si="89"/>
        <v>0</v>
      </c>
      <c r="BK10" s="12">
        <f t="shared" ref="BK10:BK56" si="107">BK9 - (MIN(($BK$85-$BK$8)/(ROW($BK$85)-ROW($BK$8)), ABS(BJ10-BK9)))</f>
        <v>38.961038961038966</v>
      </c>
      <c r="BL10" s="11">
        <f t="shared" si="91"/>
        <v>2</v>
      </c>
      <c r="BM10" s="11">
        <f t="shared" si="92"/>
        <v>50</v>
      </c>
      <c r="BN10" s="11">
        <f t="shared" si="93"/>
        <v>0</v>
      </c>
      <c r="BO10" s="20">
        <f t="shared" si="94"/>
        <v>0.61810185185185174</v>
      </c>
      <c r="BP10" s="11">
        <f t="shared" si="95"/>
        <v>1</v>
      </c>
      <c r="BQ10" s="11">
        <f t="shared" si="96"/>
        <v>0</v>
      </c>
      <c r="BR10" s="11">
        <f t="shared" si="97"/>
        <v>0</v>
      </c>
      <c r="BS10" s="11">
        <f t="shared" si="98"/>
        <v>0</v>
      </c>
      <c r="BT10" s="25">
        <f t="shared" si="99"/>
        <v>1656010</v>
      </c>
      <c r="BU10" s="24" t="str">
        <f t="shared" si="100"/>
        <v>Мулянка</v>
      </c>
      <c r="BV10" s="11">
        <f t="shared" si="101"/>
        <v>1</v>
      </c>
      <c r="BW10" s="24" t="str">
        <f>VLOOKUP(BV10,'Типы препятствий'!$A$1:$B$12,2)</f>
        <v>Светофор</v>
      </c>
      <c r="BX10" s="24" t="str">
        <f t="shared" si="102"/>
        <v>Ч</v>
      </c>
      <c r="BY10" s="25">
        <f t="shared" si="103"/>
        <v>1656130</v>
      </c>
      <c r="BZ10" s="25">
        <f t="shared" si="106"/>
        <v>120</v>
      </c>
      <c r="CA10" s="25">
        <f t="shared" si="104"/>
        <v>1656130</v>
      </c>
      <c r="CB10" s="12">
        <v>0</v>
      </c>
      <c r="CC10" s="11">
        <f t="shared" si="105"/>
        <v>2</v>
      </c>
      <c r="CD10" s="42">
        <f t="shared" si="56"/>
        <v>0.28000000000000003</v>
      </c>
      <c r="CE10" s="42">
        <f t="shared" si="55"/>
        <v>0.51</v>
      </c>
      <c r="CF10" s="42">
        <f t="shared" si="54"/>
        <v>0.51</v>
      </c>
      <c r="CN10" s="18" t="s">
        <v>114</v>
      </c>
      <c r="CO10" s="18">
        <v>5</v>
      </c>
    </row>
    <row r="11" spans="1:93">
      <c r="A11" s="29">
        <f t="shared" si="57"/>
        <v>0</v>
      </c>
      <c r="B11" s="3">
        <v>10</v>
      </c>
      <c r="C11" s="14">
        <f t="shared" si="58"/>
        <v>0</v>
      </c>
      <c r="D11" s="14">
        <f t="shared" si="59"/>
        <v>0</v>
      </c>
      <c r="E11" s="14">
        <f t="shared" si="60"/>
        <v>38.441558441558449</v>
      </c>
      <c r="F11" s="14">
        <f t="shared" si="61"/>
        <v>0</v>
      </c>
      <c r="G11" s="30">
        <f t="shared" si="62"/>
        <v>0</v>
      </c>
      <c r="H11" s="3">
        <f t="shared" si="8"/>
        <v>40</v>
      </c>
      <c r="I11" s="43">
        <f t="shared" si="63"/>
        <v>0.28000000000000003</v>
      </c>
      <c r="J11" s="43">
        <f t="shared" si="64"/>
        <v>0.51</v>
      </c>
      <c r="K11" s="43">
        <f t="shared" si="65"/>
        <v>0.51</v>
      </c>
      <c r="L11" s="3">
        <f t="shared" si="12"/>
        <v>0.32</v>
      </c>
      <c r="M11" s="3" t="s">
        <v>125</v>
      </c>
      <c r="N11" s="3" t="s">
        <v>126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 t="s">
        <v>66</v>
      </c>
      <c r="V11" s="14">
        <f t="shared" si="66"/>
        <v>0</v>
      </c>
      <c r="W11" s="3">
        <f t="shared" si="67"/>
        <v>2</v>
      </c>
      <c r="X11" s="3">
        <f t="shared" si="68"/>
        <v>50</v>
      </c>
      <c r="Y11" s="3">
        <f t="shared" si="69"/>
        <v>50</v>
      </c>
      <c r="Z11" s="3">
        <f t="shared" si="70"/>
        <v>0</v>
      </c>
      <c r="AA11" s="3">
        <f t="shared" si="71"/>
        <v>0</v>
      </c>
      <c r="AB11" s="22">
        <f t="shared" si="72"/>
        <v>0.61810763888888876</v>
      </c>
      <c r="AC11" s="23">
        <f t="shared" ca="1" si="20"/>
        <v>41920</v>
      </c>
      <c r="AD11" s="3">
        <v>10</v>
      </c>
      <c r="AE11" s="3">
        <f t="shared" si="73"/>
        <v>1</v>
      </c>
      <c r="AF11" s="3">
        <f t="shared" si="74"/>
        <v>1</v>
      </c>
      <c r="AG11" s="3">
        <v>10</v>
      </c>
      <c r="AH11" s="3">
        <f t="shared" si="75"/>
        <v>0</v>
      </c>
      <c r="AI11" s="3">
        <f t="shared" si="76"/>
        <v>0</v>
      </c>
      <c r="AJ11" s="3">
        <f t="shared" si="77"/>
        <v>0</v>
      </c>
      <c r="AK11" s="14">
        <f t="shared" si="78"/>
        <v>1656010</v>
      </c>
      <c r="AL11" s="3" t="str">
        <f t="shared" si="79"/>
        <v>Мулянка</v>
      </c>
      <c r="AM11" s="3">
        <f t="shared" si="80"/>
        <v>1</v>
      </c>
      <c r="AN11" s="3" t="str">
        <f t="shared" si="81"/>
        <v>Ч</v>
      </c>
      <c r="AO11" s="27">
        <f t="shared" si="82"/>
        <v>120</v>
      </c>
      <c r="AP11" s="14">
        <f t="shared" si="83"/>
        <v>0</v>
      </c>
      <c r="AQ11" s="28"/>
      <c r="AR11" s="3">
        <f t="shared" si="84"/>
        <v>2</v>
      </c>
      <c r="AS11" s="3">
        <v>4581</v>
      </c>
      <c r="AT11" s="3">
        <v>777</v>
      </c>
      <c r="AU11" s="3">
        <v>100</v>
      </c>
      <c r="AV11" s="3">
        <v>400</v>
      </c>
      <c r="AW11" s="3">
        <v>6000</v>
      </c>
      <c r="AX11" s="3">
        <v>0</v>
      </c>
      <c r="AY11" s="3">
        <v>1100</v>
      </c>
      <c r="AZ11" s="3">
        <v>1</v>
      </c>
      <c r="BA11" s="3">
        <v>40</v>
      </c>
      <c r="BB11" s="3">
        <v>0</v>
      </c>
      <c r="BC11" s="3">
        <v>0</v>
      </c>
      <c r="BD11" s="3">
        <v>0</v>
      </c>
      <c r="BE11" s="3">
        <v>0</v>
      </c>
      <c r="BF11" s="17">
        <f t="shared" si="85"/>
        <v>4.5</v>
      </c>
      <c r="BG11" s="26">
        <f t="shared" si="86"/>
        <v>0</v>
      </c>
      <c r="BH11" s="12">
        <f t="shared" si="87"/>
        <v>0</v>
      </c>
      <c r="BI11" s="13">
        <f t="shared" si="88"/>
        <v>0</v>
      </c>
      <c r="BJ11" s="12">
        <f t="shared" si="89"/>
        <v>0</v>
      </c>
      <c r="BK11" s="12">
        <f t="shared" si="107"/>
        <v>38.441558441558449</v>
      </c>
      <c r="BL11" s="11">
        <f t="shared" si="91"/>
        <v>2</v>
      </c>
      <c r="BM11" s="11">
        <f t="shared" si="92"/>
        <v>50</v>
      </c>
      <c r="BN11" s="11">
        <f t="shared" si="93"/>
        <v>0</v>
      </c>
      <c r="BO11" s="20">
        <f t="shared" si="94"/>
        <v>0.61810763888888876</v>
      </c>
      <c r="BP11" s="11">
        <f t="shared" si="95"/>
        <v>1</v>
      </c>
      <c r="BQ11" s="11">
        <f t="shared" si="96"/>
        <v>0</v>
      </c>
      <c r="BR11" s="11">
        <f t="shared" si="97"/>
        <v>0</v>
      </c>
      <c r="BS11" s="11">
        <f t="shared" si="98"/>
        <v>0</v>
      </c>
      <c r="BT11" s="25">
        <f t="shared" si="99"/>
        <v>1656010</v>
      </c>
      <c r="BU11" s="24" t="str">
        <f t="shared" si="100"/>
        <v>Мулянка</v>
      </c>
      <c r="BV11" s="11">
        <f t="shared" si="101"/>
        <v>1</v>
      </c>
      <c r="BW11" s="24" t="str">
        <f>VLOOKUP(BV11,'Типы препятствий'!$A$1:$B$12,2)</f>
        <v>Светофор</v>
      </c>
      <c r="BX11" s="24" t="str">
        <f t="shared" si="102"/>
        <v>Ч</v>
      </c>
      <c r="BY11" s="25">
        <f t="shared" si="103"/>
        <v>1656130</v>
      </c>
      <c r="BZ11" s="25">
        <f t="shared" si="106"/>
        <v>120</v>
      </c>
      <c r="CA11" s="25">
        <f t="shared" si="104"/>
        <v>1656130</v>
      </c>
      <c r="CB11" s="12">
        <v>0</v>
      </c>
      <c r="CC11" s="11">
        <f t="shared" si="105"/>
        <v>2</v>
      </c>
      <c r="CD11" s="42">
        <f t="shared" si="56"/>
        <v>0.28000000000000003</v>
      </c>
      <c r="CE11" s="42">
        <f t="shared" si="55"/>
        <v>0.51</v>
      </c>
      <c r="CF11" s="42">
        <f t="shared" si="54"/>
        <v>0.51</v>
      </c>
    </row>
    <row r="12" spans="1:93">
      <c r="A12" s="29">
        <f t="shared" si="57"/>
        <v>0</v>
      </c>
      <c r="B12" s="3">
        <v>11</v>
      </c>
      <c r="C12" s="14">
        <f t="shared" si="58"/>
        <v>0</v>
      </c>
      <c r="D12" s="14">
        <f t="shared" si="59"/>
        <v>0</v>
      </c>
      <c r="E12" s="14">
        <f t="shared" si="60"/>
        <v>37.922077922077932</v>
      </c>
      <c r="F12" s="14">
        <f t="shared" si="61"/>
        <v>0</v>
      </c>
      <c r="G12" s="30">
        <f t="shared" si="62"/>
        <v>0</v>
      </c>
      <c r="H12" s="3">
        <f t="shared" si="8"/>
        <v>40</v>
      </c>
      <c r="I12" s="43">
        <f t="shared" si="63"/>
        <v>0.28000000000000003</v>
      </c>
      <c r="J12" s="43">
        <f t="shared" si="64"/>
        <v>0.51</v>
      </c>
      <c r="K12" s="43">
        <f t="shared" si="65"/>
        <v>0.51</v>
      </c>
      <c r="L12" s="3">
        <f t="shared" si="12"/>
        <v>0.32</v>
      </c>
      <c r="M12" s="3" t="s">
        <v>127</v>
      </c>
      <c r="N12" s="3" t="s">
        <v>128</v>
      </c>
      <c r="O12" s="3">
        <v>1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 t="s">
        <v>66</v>
      </c>
      <c r="V12" s="14">
        <f t="shared" si="66"/>
        <v>0</v>
      </c>
      <c r="W12" s="3">
        <f t="shared" si="67"/>
        <v>2</v>
      </c>
      <c r="X12" s="3">
        <f t="shared" si="68"/>
        <v>50</v>
      </c>
      <c r="Y12" s="3">
        <f t="shared" si="69"/>
        <v>50</v>
      </c>
      <c r="Z12" s="3">
        <f t="shared" si="70"/>
        <v>0</v>
      </c>
      <c r="AA12" s="3">
        <f t="shared" si="71"/>
        <v>0</v>
      </c>
      <c r="AB12" s="22">
        <f t="shared" si="72"/>
        <v>0.61811342592592577</v>
      </c>
      <c r="AC12" s="23">
        <f t="shared" ca="1" si="20"/>
        <v>41920</v>
      </c>
      <c r="AD12" s="3">
        <v>11</v>
      </c>
      <c r="AE12" s="3">
        <f t="shared" si="73"/>
        <v>1</v>
      </c>
      <c r="AF12" s="3">
        <f t="shared" si="74"/>
        <v>1</v>
      </c>
      <c r="AG12" s="3">
        <v>11</v>
      </c>
      <c r="AH12" s="3">
        <f t="shared" si="75"/>
        <v>0</v>
      </c>
      <c r="AI12" s="3">
        <f t="shared" si="76"/>
        <v>0</v>
      </c>
      <c r="AJ12" s="3">
        <f t="shared" si="77"/>
        <v>0</v>
      </c>
      <c r="AK12" s="14">
        <f t="shared" si="78"/>
        <v>1656010</v>
      </c>
      <c r="AL12" s="3" t="str">
        <f t="shared" si="79"/>
        <v>Мулянка</v>
      </c>
      <c r="AM12" s="3">
        <f t="shared" si="80"/>
        <v>1</v>
      </c>
      <c r="AN12" s="3" t="str">
        <f t="shared" si="81"/>
        <v>Ч</v>
      </c>
      <c r="AO12" s="27">
        <f t="shared" si="82"/>
        <v>120</v>
      </c>
      <c r="AP12" s="14">
        <f t="shared" si="83"/>
        <v>0</v>
      </c>
      <c r="AQ12" s="28"/>
      <c r="AR12" s="3">
        <f t="shared" si="84"/>
        <v>2</v>
      </c>
      <c r="AS12" s="3">
        <v>4581</v>
      </c>
      <c r="AT12" s="3">
        <v>777</v>
      </c>
      <c r="AU12" s="3">
        <v>100</v>
      </c>
      <c r="AV12" s="3">
        <v>400</v>
      </c>
      <c r="AW12" s="3">
        <v>6000</v>
      </c>
      <c r="AX12" s="3">
        <v>0</v>
      </c>
      <c r="AY12" s="3">
        <v>1100</v>
      </c>
      <c r="AZ12" s="3">
        <v>1</v>
      </c>
      <c r="BA12" s="3">
        <v>40</v>
      </c>
      <c r="BB12" s="3">
        <v>0</v>
      </c>
      <c r="BC12" s="3">
        <v>0</v>
      </c>
      <c r="BD12" s="3">
        <v>0</v>
      </c>
      <c r="BE12" s="3">
        <v>0</v>
      </c>
      <c r="BF12" s="17">
        <f t="shared" si="85"/>
        <v>5</v>
      </c>
      <c r="BG12" s="26">
        <f t="shared" si="86"/>
        <v>0</v>
      </c>
      <c r="BH12" s="12">
        <f t="shared" si="87"/>
        <v>0</v>
      </c>
      <c r="BI12" s="13">
        <f t="shared" si="88"/>
        <v>0</v>
      </c>
      <c r="BJ12" s="12">
        <f t="shared" si="89"/>
        <v>0</v>
      </c>
      <c r="BK12" s="12">
        <f t="shared" si="107"/>
        <v>37.922077922077932</v>
      </c>
      <c r="BL12" s="11">
        <f t="shared" si="91"/>
        <v>2</v>
      </c>
      <c r="BM12" s="11">
        <f t="shared" si="92"/>
        <v>50</v>
      </c>
      <c r="BN12" s="11">
        <f t="shared" si="93"/>
        <v>0</v>
      </c>
      <c r="BO12" s="20">
        <f t="shared" si="94"/>
        <v>0.61811342592592577</v>
      </c>
      <c r="BP12" s="11">
        <f t="shared" si="95"/>
        <v>1</v>
      </c>
      <c r="BQ12" s="11">
        <f t="shared" si="96"/>
        <v>0</v>
      </c>
      <c r="BR12" s="11">
        <f t="shared" si="97"/>
        <v>0</v>
      </c>
      <c r="BS12" s="11">
        <f t="shared" si="98"/>
        <v>0</v>
      </c>
      <c r="BT12" s="25">
        <f t="shared" si="99"/>
        <v>1656010</v>
      </c>
      <c r="BU12" s="24" t="str">
        <f t="shared" si="100"/>
        <v>Мулянка</v>
      </c>
      <c r="BV12" s="11">
        <f t="shared" si="101"/>
        <v>1</v>
      </c>
      <c r="BW12" s="24" t="str">
        <f>VLOOKUP(BV12,'Типы препятствий'!$A$1:$B$12,2)</f>
        <v>Светофор</v>
      </c>
      <c r="BX12" s="24" t="str">
        <f t="shared" si="102"/>
        <v>Ч</v>
      </c>
      <c r="BY12" s="25">
        <f t="shared" si="103"/>
        <v>1656130</v>
      </c>
      <c r="BZ12" s="25">
        <f t="shared" si="106"/>
        <v>120</v>
      </c>
      <c r="CA12" s="25">
        <f t="shared" si="104"/>
        <v>1656130</v>
      </c>
      <c r="CB12" s="12">
        <v>0</v>
      </c>
      <c r="CC12" s="11">
        <f t="shared" si="105"/>
        <v>2</v>
      </c>
      <c r="CD12" s="42">
        <f t="shared" si="56"/>
        <v>0.28000000000000003</v>
      </c>
      <c r="CE12" s="42">
        <f t="shared" si="55"/>
        <v>0.51</v>
      </c>
      <c r="CF12" s="42">
        <f t="shared" si="54"/>
        <v>0.51</v>
      </c>
    </row>
    <row r="13" spans="1:93">
      <c r="A13" s="29">
        <f t="shared" si="57"/>
        <v>0</v>
      </c>
      <c r="B13" s="3">
        <v>12</v>
      </c>
      <c r="C13" s="14">
        <f t="shared" si="58"/>
        <v>0</v>
      </c>
      <c r="D13" s="14">
        <f t="shared" si="59"/>
        <v>0</v>
      </c>
      <c r="E13" s="14">
        <f t="shared" si="60"/>
        <v>37.402597402597415</v>
      </c>
      <c r="F13" s="14">
        <f t="shared" si="61"/>
        <v>0</v>
      </c>
      <c r="G13" s="30">
        <f t="shared" si="62"/>
        <v>0</v>
      </c>
      <c r="H13" s="3">
        <f t="shared" si="8"/>
        <v>40</v>
      </c>
      <c r="I13" s="43">
        <f t="shared" si="63"/>
        <v>0.28000000000000003</v>
      </c>
      <c r="J13" s="43">
        <f t="shared" si="64"/>
        <v>0.51</v>
      </c>
      <c r="K13" s="43">
        <f t="shared" si="65"/>
        <v>0.51</v>
      </c>
      <c r="L13" s="3">
        <f t="shared" si="12"/>
        <v>0.32</v>
      </c>
      <c r="M13" s="3" t="s">
        <v>129</v>
      </c>
      <c r="N13" s="3" t="s">
        <v>130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 t="s">
        <v>66</v>
      </c>
      <c r="V13" s="14">
        <f t="shared" si="66"/>
        <v>0</v>
      </c>
      <c r="W13" s="3">
        <f t="shared" si="67"/>
        <v>2</v>
      </c>
      <c r="X13" s="3">
        <f t="shared" si="68"/>
        <v>50</v>
      </c>
      <c r="Y13" s="3">
        <f t="shared" si="69"/>
        <v>50</v>
      </c>
      <c r="Z13" s="3">
        <f t="shared" si="70"/>
        <v>0</v>
      </c>
      <c r="AA13" s="3">
        <f t="shared" si="71"/>
        <v>0</v>
      </c>
      <c r="AB13" s="22">
        <f t="shared" si="72"/>
        <v>0.61811921296296279</v>
      </c>
      <c r="AC13" s="23">
        <f t="shared" ca="1" si="20"/>
        <v>41920</v>
      </c>
      <c r="AD13" s="3">
        <v>12</v>
      </c>
      <c r="AE13" s="3">
        <f t="shared" si="73"/>
        <v>1</v>
      </c>
      <c r="AF13" s="3">
        <f t="shared" si="74"/>
        <v>1</v>
      </c>
      <c r="AG13" s="3">
        <v>12</v>
      </c>
      <c r="AH13" s="3">
        <f t="shared" si="75"/>
        <v>0</v>
      </c>
      <c r="AI13" s="3">
        <f t="shared" si="76"/>
        <v>0</v>
      </c>
      <c r="AJ13" s="3">
        <f t="shared" si="77"/>
        <v>0</v>
      </c>
      <c r="AK13" s="14">
        <f t="shared" si="78"/>
        <v>1656010</v>
      </c>
      <c r="AL13" s="3" t="str">
        <f t="shared" si="79"/>
        <v>Мулянка</v>
      </c>
      <c r="AM13" s="3">
        <f t="shared" si="80"/>
        <v>1</v>
      </c>
      <c r="AN13" s="3" t="str">
        <f t="shared" si="81"/>
        <v>Ч</v>
      </c>
      <c r="AO13" s="27">
        <f t="shared" si="82"/>
        <v>120</v>
      </c>
      <c r="AP13" s="14">
        <f t="shared" si="83"/>
        <v>0</v>
      </c>
      <c r="AQ13" s="28"/>
      <c r="AR13" s="3">
        <f t="shared" si="84"/>
        <v>2</v>
      </c>
      <c r="AS13" s="3">
        <v>4581</v>
      </c>
      <c r="AT13" s="3">
        <v>777</v>
      </c>
      <c r="AU13" s="3">
        <v>100</v>
      </c>
      <c r="AV13" s="3">
        <v>400</v>
      </c>
      <c r="AW13" s="3">
        <v>6000</v>
      </c>
      <c r="AX13" s="3">
        <v>0</v>
      </c>
      <c r="AY13" s="3">
        <v>1100</v>
      </c>
      <c r="AZ13" s="3">
        <v>1</v>
      </c>
      <c r="BA13" s="3">
        <v>40</v>
      </c>
      <c r="BB13" s="3">
        <v>0</v>
      </c>
      <c r="BC13" s="3">
        <v>0</v>
      </c>
      <c r="BD13" s="3">
        <v>0</v>
      </c>
      <c r="BE13" s="3">
        <v>0</v>
      </c>
      <c r="BF13" s="17">
        <f t="shared" si="85"/>
        <v>5.5</v>
      </c>
      <c r="BG13" s="26">
        <f t="shared" si="86"/>
        <v>0</v>
      </c>
      <c r="BH13" s="12">
        <f t="shared" si="87"/>
        <v>0</v>
      </c>
      <c r="BI13" s="13">
        <f t="shared" si="88"/>
        <v>0</v>
      </c>
      <c r="BJ13" s="12">
        <f t="shared" si="89"/>
        <v>0</v>
      </c>
      <c r="BK13" s="12">
        <f t="shared" si="107"/>
        <v>37.402597402597415</v>
      </c>
      <c r="BL13" s="11">
        <f t="shared" si="91"/>
        <v>2</v>
      </c>
      <c r="BM13" s="11">
        <f t="shared" si="92"/>
        <v>50</v>
      </c>
      <c r="BN13" s="11">
        <f t="shared" si="93"/>
        <v>0</v>
      </c>
      <c r="BO13" s="20">
        <f t="shared" si="94"/>
        <v>0.61811921296296279</v>
      </c>
      <c r="BP13" s="11">
        <f t="shared" si="95"/>
        <v>1</v>
      </c>
      <c r="BQ13" s="11">
        <f t="shared" si="96"/>
        <v>0</v>
      </c>
      <c r="BR13" s="11">
        <f t="shared" si="97"/>
        <v>0</v>
      </c>
      <c r="BS13" s="11">
        <f t="shared" si="98"/>
        <v>0</v>
      </c>
      <c r="BT13" s="25">
        <f t="shared" si="99"/>
        <v>1656010</v>
      </c>
      <c r="BU13" s="24" t="str">
        <f t="shared" si="100"/>
        <v>Мулянка</v>
      </c>
      <c r="BV13" s="11">
        <f t="shared" si="101"/>
        <v>1</v>
      </c>
      <c r="BW13" s="24" t="str">
        <f>VLOOKUP(BV13,'Типы препятствий'!$A$1:$B$12,2)</f>
        <v>Светофор</v>
      </c>
      <c r="BX13" s="24" t="str">
        <f t="shared" si="102"/>
        <v>Ч</v>
      </c>
      <c r="BY13" s="25">
        <f t="shared" si="103"/>
        <v>1656130</v>
      </c>
      <c r="BZ13" s="25">
        <f t="shared" si="106"/>
        <v>120</v>
      </c>
      <c r="CA13" s="25">
        <f t="shared" si="104"/>
        <v>1656130</v>
      </c>
      <c r="CB13" s="12">
        <v>0</v>
      </c>
      <c r="CC13" s="11">
        <f t="shared" si="105"/>
        <v>2</v>
      </c>
      <c r="CD13" s="42">
        <f t="shared" si="56"/>
        <v>0.28000000000000003</v>
      </c>
      <c r="CE13" s="42">
        <f t="shared" si="55"/>
        <v>0.51</v>
      </c>
      <c r="CF13" s="42">
        <f t="shared" si="54"/>
        <v>0.51</v>
      </c>
    </row>
    <row r="14" spans="1:93">
      <c r="A14" s="29">
        <f t="shared" si="57"/>
        <v>0</v>
      </c>
      <c r="B14" s="3">
        <v>13</v>
      </c>
      <c r="C14" s="14">
        <f t="shared" si="58"/>
        <v>0</v>
      </c>
      <c r="D14" s="14">
        <f t="shared" si="59"/>
        <v>0</v>
      </c>
      <c r="E14" s="14">
        <f t="shared" si="60"/>
        <v>36.883116883116898</v>
      </c>
      <c r="F14" s="14">
        <f t="shared" si="61"/>
        <v>0</v>
      </c>
      <c r="G14" s="30">
        <f t="shared" si="62"/>
        <v>0</v>
      </c>
      <c r="H14" s="3">
        <f t="shared" si="8"/>
        <v>40</v>
      </c>
      <c r="I14" s="43">
        <f t="shared" si="63"/>
        <v>0.28000000000000003</v>
      </c>
      <c r="J14" s="43">
        <f t="shared" si="64"/>
        <v>0.51</v>
      </c>
      <c r="K14" s="43">
        <f t="shared" si="65"/>
        <v>0.51</v>
      </c>
      <c r="L14" s="3">
        <f t="shared" si="12"/>
        <v>0.32</v>
      </c>
      <c r="M14" s="3" t="s">
        <v>131</v>
      </c>
      <c r="N14" s="3" t="s">
        <v>132</v>
      </c>
      <c r="O14" s="3">
        <v>1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 t="s">
        <v>66</v>
      </c>
      <c r="V14" s="14">
        <f t="shared" si="66"/>
        <v>0</v>
      </c>
      <c r="W14" s="3">
        <f t="shared" si="67"/>
        <v>2</v>
      </c>
      <c r="X14" s="3">
        <f t="shared" si="68"/>
        <v>50</v>
      </c>
      <c r="Y14" s="3">
        <f t="shared" si="69"/>
        <v>50</v>
      </c>
      <c r="Z14" s="3">
        <f t="shared" si="70"/>
        <v>0</v>
      </c>
      <c r="AA14" s="3">
        <f t="shared" si="71"/>
        <v>0</v>
      </c>
      <c r="AB14" s="22">
        <f t="shared" si="72"/>
        <v>0.61812499999999981</v>
      </c>
      <c r="AC14" s="23">
        <f t="shared" ca="1" si="20"/>
        <v>41920</v>
      </c>
      <c r="AD14" s="3">
        <v>13</v>
      </c>
      <c r="AE14" s="3">
        <f t="shared" si="73"/>
        <v>1</v>
      </c>
      <c r="AF14" s="3">
        <f t="shared" si="74"/>
        <v>1</v>
      </c>
      <c r="AG14" s="3">
        <v>13</v>
      </c>
      <c r="AH14" s="3">
        <f t="shared" si="75"/>
        <v>0</v>
      </c>
      <c r="AI14" s="3">
        <f t="shared" si="76"/>
        <v>0</v>
      </c>
      <c r="AJ14" s="3">
        <f t="shared" si="77"/>
        <v>0</v>
      </c>
      <c r="AK14" s="14">
        <f t="shared" si="78"/>
        <v>1656010</v>
      </c>
      <c r="AL14" s="3" t="str">
        <f t="shared" si="79"/>
        <v>Мулянка</v>
      </c>
      <c r="AM14" s="3">
        <f t="shared" si="80"/>
        <v>1</v>
      </c>
      <c r="AN14" s="3" t="str">
        <f t="shared" si="81"/>
        <v>Ч</v>
      </c>
      <c r="AO14" s="27">
        <f t="shared" si="82"/>
        <v>120</v>
      </c>
      <c r="AP14" s="14">
        <f t="shared" si="83"/>
        <v>0</v>
      </c>
      <c r="AQ14" s="28"/>
      <c r="AR14" s="3">
        <f t="shared" si="84"/>
        <v>2</v>
      </c>
      <c r="AS14" s="3">
        <v>4581</v>
      </c>
      <c r="AT14" s="3">
        <v>777</v>
      </c>
      <c r="AU14" s="3">
        <v>100</v>
      </c>
      <c r="AV14" s="3">
        <v>400</v>
      </c>
      <c r="AW14" s="3">
        <v>6000</v>
      </c>
      <c r="AX14" s="3">
        <v>0</v>
      </c>
      <c r="AY14" s="3">
        <v>1100</v>
      </c>
      <c r="AZ14" s="3">
        <v>1</v>
      </c>
      <c r="BA14" s="3">
        <v>40</v>
      </c>
      <c r="BB14" s="3">
        <v>0</v>
      </c>
      <c r="BC14" s="3">
        <v>0</v>
      </c>
      <c r="BD14" s="3">
        <v>0</v>
      </c>
      <c r="BE14" s="3">
        <v>0</v>
      </c>
      <c r="BF14" s="17">
        <f t="shared" si="85"/>
        <v>6</v>
      </c>
      <c r="BG14" s="26">
        <f t="shared" si="86"/>
        <v>0</v>
      </c>
      <c r="BH14" s="12">
        <f t="shared" si="87"/>
        <v>0</v>
      </c>
      <c r="BI14" s="13">
        <f t="shared" si="88"/>
        <v>0</v>
      </c>
      <c r="BJ14" s="12">
        <f t="shared" si="89"/>
        <v>0</v>
      </c>
      <c r="BK14" s="12">
        <f t="shared" si="107"/>
        <v>36.883116883116898</v>
      </c>
      <c r="BL14" s="11">
        <f t="shared" si="91"/>
        <v>2</v>
      </c>
      <c r="BM14" s="11">
        <f t="shared" si="92"/>
        <v>50</v>
      </c>
      <c r="BN14" s="11">
        <f t="shared" si="93"/>
        <v>0</v>
      </c>
      <c r="BO14" s="20">
        <f t="shared" si="94"/>
        <v>0.61812499999999981</v>
      </c>
      <c r="BP14" s="11">
        <f t="shared" si="95"/>
        <v>1</v>
      </c>
      <c r="BQ14" s="11">
        <f t="shared" si="96"/>
        <v>0</v>
      </c>
      <c r="BR14" s="11">
        <f t="shared" si="97"/>
        <v>0</v>
      </c>
      <c r="BS14" s="11">
        <f t="shared" si="98"/>
        <v>0</v>
      </c>
      <c r="BT14" s="25">
        <f t="shared" si="99"/>
        <v>1656010</v>
      </c>
      <c r="BU14" s="24" t="str">
        <f t="shared" si="100"/>
        <v>Мулянка</v>
      </c>
      <c r="BV14" s="11">
        <f t="shared" si="101"/>
        <v>1</v>
      </c>
      <c r="BW14" s="24" t="str">
        <f>VLOOKUP(BV14,'Типы препятствий'!$A$1:$B$12,2)</f>
        <v>Светофор</v>
      </c>
      <c r="BX14" s="24" t="str">
        <f t="shared" si="102"/>
        <v>Ч</v>
      </c>
      <c r="BY14" s="25">
        <f t="shared" si="103"/>
        <v>1656130</v>
      </c>
      <c r="BZ14" s="25">
        <f t="shared" si="106"/>
        <v>120</v>
      </c>
      <c r="CA14" s="25">
        <f t="shared" si="104"/>
        <v>1656130</v>
      </c>
      <c r="CB14" s="12">
        <v>0</v>
      </c>
      <c r="CC14" s="11">
        <f t="shared" si="105"/>
        <v>2</v>
      </c>
      <c r="CD14" s="42">
        <f t="shared" si="56"/>
        <v>0.28000000000000003</v>
      </c>
      <c r="CE14" s="42">
        <f t="shared" si="55"/>
        <v>0.51</v>
      </c>
      <c r="CF14" s="42">
        <f t="shared" si="54"/>
        <v>0.51</v>
      </c>
    </row>
    <row r="15" spans="1:93">
      <c r="A15" s="29">
        <f t="shared" si="57"/>
        <v>0</v>
      </c>
      <c r="B15" s="3">
        <v>14</v>
      </c>
      <c r="C15" s="14">
        <f t="shared" si="58"/>
        <v>0</v>
      </c>
      <c r="D15" s="14">
        <f t="shared" si="59"/>
        <v>0</v>
      </c>
      <c r="E15" s="14">
        <f t="shared" si="60"/>
        <v>36.363636363636381</v>
      </c>
      <c r="F15" s="14">
        <f t="shared" si="61"/>
        <v>0</v>
      </c>
      <c r="G15" s="30">
        <f t="shared" si="62"/>
        <v>0</v>
      </c>
      <c r="H15" s="3">
        <f t="shared" si="8"/>
        <v>40</v>
      </c>
      <c r="I15" s="43">
        <f t="shared" si="63"/>
        <v>0.28000000000000003</v>
      </c>
      <c r="J15" s="43">
        <f t="shared" si="64"/>
        <v>0.51</v>
      </c>
      <c r="K15" s="43">
        <f t="shared" si="65"/>
        <v>0.51</v>
      </c>
      <c r="L15" s="3">
        <f t="shared" si="12"/>
        <v>0.32</v>
      </c>
      <c r="M15" s="3" t="s">
        <v>133</v>
      </c>
      <c r="N15" s="3" t="s">
        <v>134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 t="s">
        <v>66</v>
      </c>
      <c r="V15" s="14">
        <f t="shared" si="66"/>
        <v>0</v>
      </c>
      <c r="W15" s="3">
        <f t="shared" si="67"/>
        <v>2</v>
      </c>
      <c r="X15" s="3">
        <f t="shared" si="68"/>
        <v>50</v>
      </c>
      <c r="Y15" s="3">
        <f t="shared" si="69"/>
        <v>50</v>
      </c>
      <c r="Z15" s="3">
        <f t="shared" si="70"/>
        <v>0</v>
      </c>
      <c r="AA15" s="3">
        <f t="shared" si="71"/>
        <v>0</v>
      </c>
      <c r="AB15" s="22">
        <f t="shared" si="72"/>
        <v>0.61813078703703683</v>
      </c>
      <c r="AC15" s="23">
        <f t="shared" ca="1" si="20"/>
        <v>41920</v>
      </c>
      <c r="AD15" s="3">
        <v>14</v>
      </c>
      <c r="AE15" s="3">
        <f t="shared" si="73"/>
        <v>1</v>
      </c>
      <c r="AF15" s="3">
        <f t="shared" si="74"/>
        <v>1</v>
      </c>
      <c r="AG15" s="3">
        <v>14</v>
      </c>
      <c r="AH15" s="3">
        <f t="shared" si="75"/>
        <v>0</v>
      </c>
      <c r="AI15" s="3">
        <f t="shared" si="76"/>
        <v>0</v>
      </c>
      <c r="AJ15" s="3">
        <f t="shared" si="77"/>
        <v>0</v>
      </c>
      <c r="AK15" s="14">
        <f t="shared" si="78"/>
        <v>1656010</v>
      </c>
      <c r="AL15" s="3" t="str">
        <f t="shared" si="79"/>
        <v>Мулянка</v>
      </c>
      <c r="AM15" s="3">
        <f t="shared" si="80"/>
        <v>1</v>
      </c>
      <c r="AN15" s="3" t="str">
        <f t="shared" si="81"/>
        <v>Ч</v>
      </c>
      <c r="AO15" s="27">
        <f t="shared" si="82"/>
        <v>120</v>
      </c>
      <c r="AP15" s="14">
        <f t="shared" si="83"/>
        <v>0</v>
      </c>
      <c r="AQ15" s="28"/>
      <c r="AR15" s="3">
        <f t="shared" si="84"/>
        <v>2</v>
      </c>
      <c r="AS15" s="3">
        <v>4581</v>
      </c>
      <c r="AT15" s="3">
        <v>777</v>
      </c>
      <c r="AU15" s="3">
        <v>100</v>
      </c>
      <c r="AV15" s="3">
        <v>400</v>
      </c>
      <c r="AW15" s="3">
        <v>6000</v>
      </c>
      <c r="AX15" s="3">
        <v>0</v>
      </c>
      <c r="AY15" s="3">
        <v>1100</v>
      </c>
      <c r="AZ15" s="3">
        <v>1</v>
      </c>
      <c r="BA15" s="3">
        <v>40</v>
      </c>
      <c r="BB15" s="3">
        <v>0</v>
      </c>
      <c r="BC15" s="3">
        <v>0</v>
      </c>
      <c r="BD15" s="3">
        <v>0</v>
      </c>
      <c r="BE15" s="3">
        <v>0</v>
      </c>
      <c r="BF15" s="17">
        <f t="shared" si="85"/>
        <v>6.5</v>
      </c>
      <c r="BG15" s="26">
        <f t="shared" si="86"/>
        <v>0</v>
      </c>
      <c r="BH15" s="12">
        <f t="shared" si="87"/>
        <v>0</v>
      </c>
      <c r="BI15" s="13">
        <f t="shared" si="88"/>
        <v>0</v>
      </c>
      <c r="BJ15" s="12">
        <f t="shared" si="89"/>
        <v>0</v>
      </c>
      <c r="BK15" s="12">
        <f t="shared" si="107"/>
        <v>36.363636363636381</v>
      </c>
      <c r="BL15" s="11">
        <f t="shared" si="91"/>
        <v>2</v>
      </c>
      <c r="BM15" s="11">
        <f t="shared" si="92"/>
        <v>50</v>
      </c>
      <c r="BN15" s="11">
        <f t="shared" si="93"/>
        <v>0</v>
      </c>
      <c r="BO15" s="20">
        <f t="shared" si="94"/>
        <v>0.61813078703703683</v>
      </c>
      <c r="BP15" s="11">
        <f t="shared" si="95"/>
        <v>1</v>
      </c>
      <c r="BQ15" s="11">
        <f t="shared" si="96"/>
        <v>0</v>
      </c>
      <c r="BR15" s="11">
        <f t="shared" si="97"/>
        <v>0</v>
      </c>
      <c r="BS15" s="11">
        <f t="shared" si="98"/>
        <v>0</v>
      </c>
      <c r="BT15" s="25">
        <f t="shared" si="99"/>
        <v>1656010</v>
      </c>
      <c r="BU15" s="24" t="str">
        <f t="shared" si="100"/>
        <v>Мулянка</v>
      </c>
      <c r="BV15" s="11">
        <f t="shared" si="101"/>
        <v>1</v>
      </c>
      <c r="BW15" s="24" t="str">
        <f>VLOOKUP(BV15,'Типы препятствий'!$A$1:$B$12,2)</f>
        <v>Светофор</v>
      </c>
      <c r="BX15" s="24" t="str">
        <f t="shared" si="102"/>
        <v>Ч</v>
      </c>
      <c r="BY15" s="25">
        <f t="shared" si="103"/>
        <v>1656130</v>
      </c>
      <c r="BZ15" s="25">
        <f t="shared" si="106"/>
        <v>120</v>
      </c>
      <c r="CA15" s="25">
        <f t="shared" si="104"/>
        <v>1656130</v>
      </c>
      <c r="CB15" s="12">
        <v>0</v>
      </c>
      <c r="CC15" s="11">
        <f t="shared" si="105"/>
        <v>2</v>
      </c>
      <c r="CD15" s="42">
        <f t="shared" si="56"/>
        <v>0.28000000000000003</v>
      </c>
      <c r="CE15" s="42">
        <f t="shared" si="55"/>
        <v>0.51</v>
      </c>
      <c r="CF15" s="42">
        <f t="shared" si="54"/>
        <v>0.51</v>
      </c>
    </row>
    <row r="16" spans="1:93">
      <c r="A16" s="29">
        <f t="shared" si="57"/>
        <v>0</v>
      </c>
      <c r="B16" s="3">
        <v>15</v>
      </c>
      <c r="C16" s="14">
        <f t="shared" si="58"/>
        <v>0</v>
      </c>
      <c r="D16" s="14">
        <f t="shared" si="59"/>
        <v>0</v>
      </c>
      <c r="E16" s="14">
        <f t="shared" si="60"/>
        <v>35.844155844155864</v>
      </c>
      <c r="F16" s="14">
        <f t="shared" si="61"/>
        <v>0</v>
      </c>
      <c r="G16" s="30">
        <f t="shared" si="62"/>
        <v>0</v>
      </c>
      <c r="H16" s="3">
        <f t="shared" si="8"/>
        <v>40</v>
      </c>
      <c r="I16" s="43">
        <f t="shared" si="63"/>
        <v>0.28000000000000003</v>
      </c>
      <c r="J16" s="43">
        <f t="shared" si="64"/>
        <v>0.51</v>
      </c>
      <c r="K16" s="43">
        <f t="shared" si="65"/>
        <v>0.51</v>
      </c>
      <c r="L16" s="3">
        <f t="shared" si="12"/>
        <v>0.32</v>
      </c>
      <c r="M16" s="3" t="s">
        <v>135</v>
      </c>
      <c r="N16" s="3" t="s">
        <v>136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 t="s">
        <v>66</v>
      </c>
      <c r="V16" s="14">
        <f t="shared" si="66"/>
        <v>0</v>
      </c>
      <c r="W16" s="3">
        <f t="shared" si="67"/>
        <v>2</v>
      </c>
      <c r="X16" s="3">
        <f t="shared" si="68"/>
        <v>50</v>
      </c>
      <c r="Y16" s="3">
        <f t="shared" si="69"/>
        <v>50</v>
      </c>
      <c r="Z16" s="3">
        <f t="shared" si="70"/>
        <v>0</v>
      </c>
      <c r="AA16" s="3">
        <f t="shared" si="71"/>
        <v>0</v>
      </c>
      <c r="AB16" s="22">
        <f t="shared" si="72"/>
        <v>0.61813657407407385</v>
      </c>
      <c r="AC16" s="23">
        <f t="shared" ca="1" si="20"/>
        <v>41920</v>
      </c>
      <c r="AD16" s="3">
        <v>15</v>
      </c>
      <c r="AE16" s="3">
        <f t="shared" si="73"/>
        <v>1</v>
      </c>
      <c r="AF16" s="3">
        <f t="shared" si="74"/>
        <v>1</v>
      </c>
      <c r="AG16" s="3">
        <v>15</v>
      </c>
      <c r="AH16" s="3">
        <f t="shared" si="75"/>
        <v>0</v>
      </c>
      <c r="AI16" s="3">
        <f t="shared" si="76"/>
        <v>0</v>
      </c>
      <c r="AJ16" s="3">
        <f t="shared" si="77"/>
        <v>0</v>
      </c>
      <c r="AK16" s="14">
        <f t="shared" si="78"/>
        <v>1656010</v>
      </c>
      <c r="AL16" s="3" t="str">
        <f t="shared" si="79"/>
        <v>Мулянка</v>
      </c>
      <c r="AM16" s="3">
        <f t="shared" si="80"/>
        <v>1</v>
      </c>
      <c r="AN16" s="3" t="str">
        <f t="shared" si="81"/>
        <v>Ч</v>
      </c>
      <c r="AO16" s="27">
        <f t="shared" si="82"/>
        <v>120</v>
      </c>
      <c r="AP16" s="14">
        <f t="shared" si="83"/>
        <v>0</v>
      </c>
      <c r="AQ16" s="28"/>
      <c r="AR16" s="3">
        <f t="shared" si="84"/>
        <v>2</v>
      </c>
      <c r="AS16" s="3">
        <v>4581</v>
      </c>
      <c r="AT16" s="3">
        <v>777</v>
      </c>
      <c r="AU16" s="3">
        <v>100</v>
      </c>
      <c r="AV16" s="3">
        <v>400</v>
      </c>
      <c r="AW16" s="3">
        <v>6000</v>
      </c>
      <c r="AX16" s="3">
        <v>0</v>
      </c>
      <c r="AY16" s="3">
        <v>1100</v>
      </c>
      <c r="AZ16" s="3">
        <v>1</v>
      </c>
      <c r="BA16" s="3">
        <v>40</v>
      </c>
      <c r="BB16" s="3">
        <v>0</v>
      </c>
      <c r="BC16" s="3">
        <v>0</v>
      </c>
      <c r="BD16" s="3">
        <v>0</v>
      </c>
      <c r="BE16" s="3">
        <v>0</v>
      </c>
      <c r="BF16" s="17">
        <f t="shared" si="85"/>
        <v>7</v>
      </c>
      <c r="BG16" s="26">
        <f t="shared" si="86"/>
        <v>0</v>
      </c>
      <c r="BH16" s="12">
        <f t="shared" si="87"/>
        <v>0</v>
      </c>
      <c r="BI16" s="13">
        <f t="shared" si="88"/>
        <v>0</v>
      </c>
      <c r="BJ16" s="12">
        <f t="shared" si="89"/>
        <v>0</v>
      </c>
      <c r="BK16" s="12">
        <f t="shared" si="107"/>
        <v>35.844155844155864</v>
      </c>
      <c r="BL16" s="11">
        <f t="shared" si="91"/>
        <v>2</v>
      </c>
      <c r="BM16" s="11">
        <f t="shared" si="92"/>
        <v>50</v>
      </c>
      <c r="BN16" s="11">
        <f t="shared" si="93"/>
        <v>0</v>
      </c>
      <c r="BO16" s="20">
        <f t="shared" si="94"/>
        <v>0.61813657407407385</v>
      </c>
      <c r="BP16" s="11">
        <f t="shared" si="95"/>
        <v>1</v>
      </c>
      <c r="BQ16" s="11">
        <f t="shared" si="96"/>
        <v>0</v>
      </c>
      <c r="BR16" s="11">
        <f t="shared" si="97"/>
        <v>0</v>
      </c>
      <c r="BS16" s="11">
        <f t="shared" si="98"/>
        <v>0</v>
      </c>
      <c r="BT16" s="25">
        <f t="shared" si="99"/>
        <v>1656010</v>
      </c>
      <c r="BU16" s="24" t="str">
        <f t="shared" si="100"/>
        <v>Мулянка</v>
      </c>
      <c r="BV16" s="11">
        <f t="shared" si="101"/>
        <v>1</v>
      </c>
      <c r="BW16" s="24" t="str">
        <f>VLOOKUP(BV16,'Типы препятствий'!$A$1:$B$12,2)</f>
        <v>Светофор</v>
      </c>
      <c r="BX16" s="24" t="str">
        <f t="shared" si="102"/>
        <v>Ч</v>
      </c>
      <c r="BY16" s="25">
        <f t="shared" si="103"/>
        <v>1656130</v>
      </c>
      <c r="BZ16" s="25">
        <f t="shared" si="106"/>
        <v>120</v>
      </c>
      <c r="CA16" s="25">
        <f t="shared" si="104"/>
        <v>1656130</v>
      </c>
      <c r="CB16" s="12">
        <v>0</v>
      </c>
      <c r="CC16" s="11">
        <f t="shared" si="105"/>
        <v>2</v>
      </c>
      <c r="CD16" s="42">
        <f t="shared" si="56"/>
        <v>0.28000000000000003</v>
      </c>
      <c r="CE16" s="42">
        <f t="shared" si="55"/>
        <v>0.51</v>
      </c>
      <c r="CF16" s="42">
        <f t="shared" si="54"/>
        <v>0.51</v>
      </c>
    </row>
    <row r="17" spans="1:84">
      <c r="A17" s="29">
        <f t="shared" si="57"/>
        <v>0</v>
      </c>
      <c r="B17" s="3">
        <v>16</v>
      </c>
      <c r="C17" s="14">
        <f t="shared" si="58"/>
        <v>0</v>
      </c>
      <c r="D17" s="14">
        <f t="shared" si="59"/>
        <v>0</v>
      </c>
      <c r="E17" s="14">
        <f t="shared" si="60"/>
        <v>35.324675324675347</v>
      </c>
      <c r="F17" s="14">
        <f t="shared" si="61"/>
        <v>0</v>
      </c>
      <c r="G17" s="30">
        <f t="shared" si="62"/>
        <v>0</v>
      </c>
      <c r="H17" s="3">
        <f t="shared" si="8"/>
        <v>40</v>
      </c>
      <c r="I17" s="43">
        <f t="shared" si="63"/>
        <v>0.28000000000000003</v>
      </c>
      <c r="J17" s="43">
        <f t="shared" si="64"/>
        <v>0.51</v>
      </c>
      <c r="K17" s="43">
        <f t="shared" si="65"/>
        <v>0.51</v>
      </c>
      <c r="L17" s="3">
        <f t="shared" si="12"/>
        <v>0.32</v>
      </c>
      <c r="M17" s="3" t="s">
        <v>137</v>
      </c>
      <c r="N17" s="3" t="s">
        <v>138</v>
      </c>
      <c r="O17" s="3">
        <v>1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 t="s">
        <v>66</v>
      </c>
      <c r="V17" s="14">
        <f t="shared" si="66"/>
        <v>0</v>
      </c>
      <c r="W17" s="3">
        <f t="shared" si="67"/>
        <v>2</v>
      </c>
      <c r="X17" s="3">
        <f t="shared" si="68"/>
        <v>50</v>
      </c>
      <c r="Y17" s="3">
        <f t="shared" si="69"/>
        <v>50</v>
      </c>
      <c r="Z17" s="3">
        <f t="shared" si="70"/>
        <v>0</v>
      </c>
      <c r="AA17" s="3">
        <f t="shared" si="71"/>
        <v>0</v>
      </c>
      <c r="AB17" s="22">
        <f t="shared" si="72"/>
        <v>0.61814236111111087</v>
      </c>
      <c r="AC17" s="23">
        <f t="shared" ca="1" si="20"/>
        <v>41920</v>
      </c>
      <c r="AD17" s="3">
        <v>16</v>
      </c>
      <c r="AE17" s="3">
        <f t="shared" si="73"/>
        <v>1</v>
      </c>
      <c r="AF17" s="3">
        <f t="shared" si="74"/>
        <v>1</v>
      </c>
      <c r="AG17" s="3">
        <v>16</v>
      </c>
      <c r="AH17" s="3">
        <f t="shared" si="75"/>
        <v>0</v>
      </c>
      <c r="AI17" s="3">
        <f t="shared" si="76"/>
        <v>0</v>
      </c>
      <c r="AJ17" s="3">
        <f t="shared" si="77"/>
        <v>0</v>
      </c>
      <c r="AK17" s="14">
        <f t="shared" si="78"/>
        <v>1656010</v>
      </c>
      <c r="AL17" s="3" t="str">
        <f t="shared" si="79"/>
        <v>Мулянка</v>
      </c>
      <c r="AM17" s="3">
        <f t="shared" si="80"/>
        <v>1</v>
      </c>
      <c r="AN17" s="3" t="str">
        <f t="shared" si="81"/>
        <v>Ч</v>
      </c>
      <c r="AO17" s="27">
        <f t="shared" si="82"/>
        <v>120</v>
      </c>
      <c r="AP17" s="14">
        <f t="shared" si="83"/>
        <v>0</v>
      </c>
      <c r="AQ17" s="28"/>
      <c r="AR17" s="3">
        <f t="shared" si="84"/>
        <v>2</v>
      </c>
      <c r="AS17" s="3">
        <v>4581</v>
      </c>
      <c r="AT17" s="3">
        <v>777</v>
      </c>
      <c r="AU17" s="3">
        <v>100</v>
      </c>
      <c r="AV17" s="3">
        <v>400</v>
      </c>
      <c r="AW17" s="3">
        <v>6000</v>
      </c>
      <c r="AX17" s="3">
        <v>0</v>
      </c>
      <c r="AY17" s="3">
        <v>1100</v>
      </c>
      <c r="AZ17" s="3">
        <v>1</v>
      </c>
      <c r="BA17" s="3">
        <v>40</v>
      </c>
      <c r="BB17" s="3">
        <v>0</v>
      </c>
      <c r="BC17" s="3">
        <v>0</v>
      </c>
      <c r="BD17" s="3">
        <v>0</v>
      </c>
      <c r="BE17" s="3">
        <v>0</v>
      </c>
      <c r="BF17" s="17">
        <f t="shared" si="85"/>
        <v>7.5</v>
      </c>
      <c r="BG17" s="26">
        <f t="shared" si="86"/>
        <v>0</v>
      </c>
      <c r="BH17" s="12">
        <f t="shared" si="87"/>
        <v>0</v>
      </c>
      <c r="BI17" s="13">
        <f t="shared" si="88"/>
        <v>0</v>
      </c>
      <c r="BJ17" s="12">
        <f t="shared" si="89"/>
        <v>0</v>
      </c>
      <c r="BK17" s="12">
        <f t="shared" si="107"/>
        <v>35.324675324675347</v>
      </c>
      <c r="BL17" s="11">
        <f t="shared" si="91"/>
        <v>2</v>
      </c>
      <c r="BM17" s="11">
        <f t="shared" si="92"/>
        <v>50</v>
      </c>
      <c r="BN17" s="11">
        <f t="shared" si="93"/>
        <v>0</v>
      </c>
      <c r="BO17" s="20">
        <f t="shared" si="94"/>
        <v>0.61814236111111087</v>
      </c>
      <c r="BP17" s="11">
        <f t="shared" si="95"/>
        <v>1</v>
      </c>
      <c r="BQ17" s="11">
        <f t="shared" si="96"/>
        <v>0</v>
      </c>
      <c r="BR17" s="11">
        <f t="shared" si="97"/>
        <v>0</v>
      </c>
      <c r="BS17" s="11">
        <f t="shared" si="98"/>
        <v>0</v>
      </c>
      <c r="BT17" s="25">
        <f t="shared" si="99"/>
        <v>1656010</v>
      </c>
      <c r="BU17" s="24" t="str">
        <f t="shared" si="100"/>
        <v>Мулянка</v>
      </c>
      <c r="BV17" s="11">
        <f t="shared" si="101"/>
        <v>1</v>
      </c>
      <c r="BW17" s="24" t="str">
        <f>VLOOKUP(BV17,'Типы препятствий'!$A$1:$B$12,2)</f>
        <v>Светофор</v>
      </c>
      <c r="BX17" s="24" t="str">
        <f t="shared" si="102"/>
        <v>Ч</v>
      </c>
      <c r="BY17" s="25">
        <f t="shared" si="103"/>
        <v>1656130</v>
      </c>
      <c r="BZ17" s="25">
        <f t="shared" si="106"/>
        <v>120</v>
      </c>
      <c r="CA17" s="25">
        <f t="shared" si="104"/>
        <v>1656130</v>
      </c>
      <c r="CB17" s="12">
        <v>0</v>
      </c>
      <c r="CC17" s="11">
        <f t="shared" si="105"/>
        <v>2</v>
      </c>
      <c r="CD17" s="42">
        <f t="shared" si="56"/>
        <v>0.28000000000000003</v>
      </c>
      <c r="CE17" s="42">
        <f t="shared" si="55"/>
        <v>0.51</v>
      </c>
      <c r="CF17" s="42">
        <f t="shared" si="54"/>
        <v>0.51</v>
      </c>
    </row>
    <row r="18" spans="1:84">
      <c r="A18" s="29">
        <f t="shared" si="57"/>
        <v>0</v>
      </c>
      <c r="B18" s="3">
        <v>17</v>
      </c>
      <c r="C18" s="14">
        <f t="shared" si="58"/>
        <v>0</v>
      </c>
      <c r="D18" s="14">
        <f t="shared" si="59"/>
        <v>0</v>
      </c>
      <c r="E18" s="14">
        <f t="shared" si="60"/>
        <v>34.80519480519483</v>
      </c>
      <c r="F18" s="14">
        <f t="shared" si="61"/>
        <v>0</v>
      </c>
      <c r="G18" s="30">
        <f t="shared" si="62"/>
        <v>0</v>
      </c>
      <c r="H18" s="3">
        <f t="shared" si="8"/>
        <v>40</v>
      </c>
      <c r="I18" s="43">
        <f t="shared" si="63"/>
        <v>0.28000000000000003</v>
      </c>
      <c r="J18" s="43">
        <f t="shared" si="64"/>
        <v>0.51</v>
      </c>
      <c r="K18" s="43">
        <f t="shared" si="65"/>
        <v>0.51</v>
      </c>
      <c r="L18" s="3">
        <f t="shared" si="12"/>
        <v>0.32</v>
      </c>
      <c r="M18" s="3" t="s">
        <v>139</v>
      </c>
      <c r="N18" s="3" t="s">
        <v>140</v>
      </c>
      <c r="O18" s="3">
        <v>1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 t="s">
        <v>66</v>
      </c>
      <c r="V18" s="14">
        <f t="shared" si="66"/>
        <v>0</v>
      </c>
      <c r="W18" s="3">
        <f t="shared" si="67"/>
        <v>2</v>
      </c>
      <c r="X18" s="3">
        <f t="shared" si="68"/>
        <v>50</v>
      </c>
      <c r="Y18" s="3">
        <f t="shared" si="69"/>
        <v>50</v>
      </c>
      <c r="Z18" s="3">
        <f t="shared" si="70"/>
        <v>0</v>
      </c>
      <c r="AA18" s="3">
        <f t="shared" si="71"/>
        <v>0</v>
      </c>
      <c r="AB18" s="22">
        <f t="shared" si="72"/>
        <v>0.61814814814814789</v>
      </c>
      <c r="AC18" s="23">
        <f t="shared" ca="1" si="20"/>
        <v>41920</v>
      </c>
      <c r="AD18" s="3">
        <v>17</v>
      </c>
      <c r="AE18" s="3">
        <f t="shared" si="73"/>
        <v>1</v>
      </c>
      <c r="AF18" s="3">
        <f t="shared" si="74"/>
        <v>1</v>
      </c>
      <c r="AG18" s="3">
        <v>17</v>
      </c>
      <c r="AH18" s="3">
        <f t="shared" si="75"/>
        <v>0</v>
      </c>
      <c r="AI18" s="3">
        <f t="shared" si="76"/>
        <v>0</v>
      </c>
      <c r="AJ18" s="3">
        <f t="shared" si="77"/>
        <v>0</v>
      </c>
      <c r="AK18" s="14">
        <f t="shared" si="78"/>
        <v>1656010</v>
      </c>
      <c r="AL18" s="3" t="str">
        <f t="shared" si="79"/>
        <v>Мулянка</v>
      </c>
      <c r="AM18" s="3">
        <f t="shared" si="80"/>
        <v>1</v>
      </c>
      <c r="AN18" s="3" t="str">
        <f t="shared" si="81"/>
        <v>Ч</v>
      </c>
      <c r="AO18" s="27">
        <f t="shared" si="82"/>
        <v>120</v>
      </c>
      <c r="AP18" s="14">
        <f t="shared" si="83"/>
        <v>0</v>
      </c>
      <c r="AQ18" s="28"/>
      <c r="AR18" s="3">
        <f t="shared" si="84"/>
        <v>2</v>
      </c>
      <c r="AS18" s="3">
        <v>4581</v>
      </c>
      <c r="AT18" s="3">
        <v>777</v>
      </c>
      <c r="AU18" s="3">
        <v>100</v>
      </c>
      <c r="AV18" s="3">
        <v>400</v>
      </c>
      <c r="AW18" s="3">
        <v>6000</v>
      </c>
      <c r="AX18" s="3">
        <v>0</v>
      </c>
      <c r="AY18" s="3">
        <v>1100</v>
      </c>
      <c r="AZ18" s="3">
        <v>1</v>
      </c>
      <c r="BA18" s="3">
        <v>40</v>
      </c>
      <c r="BB18" s="3">
        <v>0</v>
      </c>
      <c r="BC18" s="3">
        <v>0</v>
      </c>
      <c r="BD18" s="3">
        <v>0</v>
      </c>
      <c r="BE18" s="3">
        <v>0</v>
      </c>
      <c r="BF18" s="17">
        <f t="shared" si="85"/>
        <v>8</v>
      </c>
      <c r="BG18" s="26">
        <f t="shared" si="86"/>
        <v>0</v>
      </c>
      <c r="BH18" s="12">
        <f t="shared" si="87"/>
        <v>0</v>
      </c>
      <c r="BI18" s="13">
        <f t="shared" si="88"/>
        <v>0</v>
      </c>
      <c r="BJ18" s="12">
        <f t="shared" si="89"/>
        <v>0</v>
      </c>
      <c r="BK18" s="12">
        <f t="shared" si="107"/>
        <v>34.80519480519483</v>
      </c>
      <c r="BL18" s="11">
        <f t="shared" si="91"/>
        <v>2</v>
      </c>
      <c r="BM18" s="11">
        <f t="shared" si="92"/>
        <v>50</v>
      </c>
      <c r="BN18" s="11">
        <f t="shared" si="93"/>
        <v>0</v>
      </c>
      <c r="BO18" s="20">
        <f t="shared" si="94"/>
        <v>0.61814814814814789</v>
      </c>
      <c r="BP18" s="11">
        <f t="shared" si="95"/>
        <v>1</v>
      </c>
      <c r="BQ18" s="11">
        <f t="shared" si="96"/>
        <v>0</v>
      </c>
      <c r="BR18" s="11">
        <f t="shared" si="97"/>
        <v>0</v>
      </c>
      <c r="BS18" s="11">
        <f t="shared" si="98"/>
        <v>0</v>
      </c>
      <c r="BT18" s="25">
        <f t="shared" si="99"/>
        <v>1656010</v>
      </c>
      <c r="BU18" s="24" t="str">
        <f t="shared" si="100"/>
        <v>Мулянка</v>
      </c>
      <c r="BV18" s="11">
        <f t="shared" si="101"/>
        <v>1</v>
      </c>
      <c r="BW18" s="24" t="str">
        <f>VLOOKUP(BV18,'Типы препятствий'!$A$1:$B$12,2)</f>
        <v>Светофор</v>
      </c>
      <c r="BX18" s="24" t="str">
        <f t="shared" si="102"/>
        <v>Ч</v>
      </c>
      <c r="BY18" s="25">
        <f t="shared" si="103"/>
        <v>1656130</v>
      </c>
      <c r="BZ18" s="25">
        <f t="shared" si="106"/>
        <v>120</v>
      </c>
      <c r="CA18" s="25">
        <f t="shared" si="104"/>
        <v>1656130</v>
      </c>
      <c r="CB18" s="12">
        <v>0</v>
      </c>
      <c r="CC18" s="11">
        <f t="shared" si="105"/>
        <v>2</v>
      </c>
      <c r="CD18" s="42">
        <f t="shared" si="56"/>
        <v>0.28000000000000003</v>
      </c>
      <c r="CE18" s="42">
        <f t="shared" si="55"/>
        <v>0.51</v>
      </c>
      <c r="CF18" s="42">
        <f t="shared" si="54"/>
        <v>0.51</v>
      </c>
    </row>
    <row r="19" spans="1:84">
      <c r="A19" s="29">
        <f t="shared" si="57"/>
        <v>0</v>
      </c>
      <c r="B19" s="3">
        <v>18</v>
      </c>
      <c r="C19" s="14">
        <f t="shared" si="58"/>
        <v>0</v>
      </c>
      <c r="D19" s="14">
        <f t="shared" si="59"/>
        <v>0</v>
      </c>
      <c r="E19" s="14">
        <f t="shared" si="60"/>
        <v>34.285714285714313</v>
      </c>
      <c r="F19" s="14">
        <f t="shared" si="61"/>
        <v>0</v>
      </c>
      <c r="G19" s="30">
        <f t="shared" si="62"/>
        <v>0</v>
      </c>
      <c r="H19" s="3">
        <f t="shared" si="8"/>
        <v>40</v>
      </c>
      <c r="I19" s="43">
        <f t="shared" si="63"/>
        <v>0.28000000000000003</v>
      </c>
      <c r="J19" s="43">
        <f t="shared" si="64"/>
        <v>0.51</v>
      </c>
      <c r="K19" s="43">
        <f t="shared" si="65"/>
        <v>0.51</v>
      </c>
      <c r="L19" s="3">
        <f t="shared" si="12"/>
        <v>0.32</v>
      </c>
      <c r="M19" s="3" t="s">
        <v>141</v>
      </c>
      <c r="N19" s="3" t="s">
        <v>142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 t="s">
        <v>66</v>
      </c>
      <c r="V19" s="14">
        <f t="shared" si="66"/>
        <v>0</v>
      </c>
      <c r="W19" s="3">
        <f t="shared" si="67"/>
        <v>2</v>
      </c>
      <c r="X19" s="3">
        <f t="shared" si="68"/>
        <v>50</v>
      </c>
      <c r="Y19" s="3">
        <f t="shared" si="69"/>
        <v>50</v>
      </c>
      <c r="Z19" s="3">
        <f t="shared" si="70"/>
        <v>0</v>
      </c>
      <c r="AA19" s="3">
        <f t="shared" si="71"/>
        <v>0</v>
      </c>
      <c r="AB19" s="22">
        <f t="shared" si="72"/>
        <v>0.61815393518518491</v>
      </c>
      <c r="AC19" s="23">
        <f t="shared" ca="1" si="20"/>
        <v>41920</v>
      </c>
      <c r="AD19" s="3">
        <v>18</v>
      </c>
      <c r="AE19" s="3">
        <f t="shared" si="73"/>
        <v>1</v>
      </c>
      <c r="AF19" s="3">
        <f t="shared" si="74"/>
        <v>1</v>
      </c>
      <c r="AG19" s="3">
        <v>18</v>
      </c>
      <c r="AH19" s="3">
        <f t="shared" si="75"/>
        <v>0</v>
      </c>
      <c r="AI19" s="3">
        <f t="shared" si="76"/>
        <v>0</v>
      </c>
      <c r="AJ19" s="3">
        <f t="shared" si="77"/>
        <v>0</v>
      </c>
      <c r="AK19" s="14">
        <f t="shared" si="78"/>
        <v>1656010</v>
      </c>
      <c r="AL19" s="3" t="str">
        <f t="shared" si="79"/>
        <v>Мулянка</v>
      </c>
      <c r="AM19" s="3">
        <f t="shared" si="80"/>
        <v>1</v>
      </c>
      <c r="AN19" s="3" t="str">
        <f t="shared" si="81"/>
        <v>Ч</v>
      </c>
      <c r="AO19" s="27">
        <f t="shared" si="82"/>
        <v>120</v>
      </c>
      <c r="AP19" s="14">
        <f t="shared" si="83"/>
        <v>0</v>
      </c>
      <c r="AQ19" s="28"/>
      <c r="AR19" s="3">
        <f t="shared" si="84"/>
        <v>2</v>
      </c>
      <c r="AS19" s="3">
        <v>4581</v>
      </c>
      <c r="AT19" s="3">
        <v>777</v>
      </c>
      <c r="AU19" s="3">
        <v>100</v>
      </c>
      <c r="AV19" s="3">
        <v>400</v>
      </c>
      <c r="AW19" s="3">
        <v>6000</v>
      </c>
      <c r="AX19" s="3">
        <v>0</v>
      </c>
      <c r="AY19" s="3">
        <v>1100</v>
      </c>
      <c r="AZ19" s="3">
        <v>1</v>
      </c>
      <c r="BA19" s="3">
        <v>40</v>
      </c>
      <c r="BB19" s="3">
        <v>0</v>
      </c>
      <c r="BC19" s="3">
        <v>0</v>
      </c>
      <c r="BD19" s="3">
        <v>0</v>
      </c>
      <c r="BE19" s="3">
        <v>0</v>
      </c>
      <c r="BF19" s="17">
        <f t="shared" si="85"/>
        <v>8.5</v>
      </c>
      <c r="BG19" s="26">
        <f t="shared" si="86"/>
        <v>0</v>
      </c>
      <c r="BH19" s="12">
        <f t="shared" si="87"/>
        <v>0</v>
      </c>
      <c r="BI19" s="13">
        <f t="shared" si="88"/>
        <v>0</v>
      </c>
      <c r="BJ19" s="12">
        <f t="shared" si="89"/>
        <v>0</v>
      </c>
      <c r="BK19" s="12">
        <f t="shared" si="107"/>
        <v>34.285714285714313</v>
      </c>
      <c r="BL19" s="11">
        <f t="shared" si="91"/>
        <v>2</v>
      </c>
      <c r="BM19" s="11">
        <f t="shared" si="92"/>
        <v>50</v>
      </c>
      <c r="BN19" s="11">
        <f t="shared" si="93"/>
        <v>0</v>
      </c>
      <c r="BO19" s="20">
        <f t="shared" si="94"/>
        <v>0.61815393518518491</v>
      </c>
      <c r="BP19" s="11">
        <f t="shared" si="95"/>
        <v>1</v>
      </c>
      <c r="BQ19" s="11">
        <f t="shared" si="96"/>
        <v>0</v>
      </c>
      <c r="BR19" s="11">
        <f t="shared" si="97"/>
        <v>0</v>
      </c>
      <c r="BS19" s="11">
        <f t="shared" si="98"/>
        <v>0</v>
      </c>
      <c r="BT19" s="25">
        <f t="shared" si="99"/>
        <v>1656010</v>
      </c>
      <c r="BU19" s="24" t="str">
        <f t="shared" si="100"/>
        <v>Мулянка</v>
      </c>
      <c r="BV19" s="11">
        <f t="shared" si="101"/>
        <v>1</v>
      </c>
      <c r="BW19" s="24" t="str">
        <f>VLOOKUP(BV19,'Типы препятствий'!$A$1:$B$12,2)</f>
        <v>Светофор</v>
      </c>
      <c r="BX19" s="24" t="str">
        <f t="shared" si="102"/>
        <v>Ч</v>
      </c>
      <c r="BY19" s="25">
        <f t="shared" si="103"/>
        <v>1656130</v>
      </c>
      <c r="BZ19" s="25">
        <f t="shared" si="106"/>
        <v>120</v>
      </c>
      <c r="CA19" s="25">
        <f t="shared" si="104"/>
        <v>1656130</v>
      </c>
      <c r="CB19" s="12">
        <v>0</v>
      </c>
      <c r="CC19" s="11">
        <f t="shared" si="105"/>
        <v>2</v>
      </c>
      <c r="CD19" s="42">
        <f t="shared" si="56"/>
        <v>0.28000000000000003</v>
      </c>
      <c r="CE19" s="42">
        <f t="shared" si="55"/>
        <v>0.51</v>
      </c>
      <c r="CF19" s="42">
        <f t="shared" si="54"/>
        <v>0.51</v>
      </c>
    </row>
    <row r="20" spans="1:84">
      <c r="A20" s="29">
        <f t="shared" si="57"/>
        <v>0</v>
      </c>
      <c r="B20" s="3">
        <v>19</v>
      </c>
      <c r="C20" s="14">
        <f t="shared" si="58"/>
        <v>0</v>
      </c>
      <c r="D20" s="14">
        <f t="shared" si="59"/>
        <v>0</v>
      </c>
      <c r="E20" s="14">
        <f t="shared" si="60"/>
        <v>33.766233766233796</v>
      </c>
      <c r="F20" s="14">
        <f t="shared" si="61"/>
        <v>0</v>
      </c>
      <c r="G20" s="30">
        <f t="shared" si="62"/>
        <v>0</v>
      </c>
      <c r="H20" s="3">
        <f t="shared" si="8"/>
        <v>40</v>
      </c>
      <c r="I20" s="43">
        <f t="shared" si="63"/>
        <v>0.28000000000000003</v>
      </c>
      <c r="J20" s="43">
        <f t="shared" si="64"/>
        <v>0.51</v>
      </c>
      <c r="K20" s="43">
        <f t="shared" si="65"/>
        <v>0.51</v>
      </c>
      <c r="L20" s="3">
        <f t="shared" si="12"/>
        <v>0.32</v>
      </c>
      <c r="M20" s="3" t="s">
        <v>143</v>
      </c>
      <c r="N20" s="3" t="s">
        <v>144</v>
      </c>
      <c r="O20" s="3">
        <v>1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 t="s">
        <v>66</v>
      </c>
      <c r="V20" s="14">
        <f t="shared" si="66"/>
        <v>0</v>
      </c>
      <c r="W20" s="3">
        <f t="shared" si="67"/>
        <v>2</v>
      </c>
      <c r="X20" s="3">
        <f t="shared" si="68"/>
        <v>50</v>
      </c>
      <c r="Y20" s="3">
        <f t="shared" si="69"/>
        <v>50</v>
      </c>
      <c r="Z20" s="3">
        <f t="shared" si="70"/>
        <v>0</v>
      </c>
      <c r="AA20" s="3">
        <f t="shared" si="71"/>
        <v>0</v>
      </c>
      <c r="AB20" s="22">
        <f t="shared" si="72"/>
        <v>0.61815972222222193</v>
      </c>
      <c r="AC20" s="23">
        <f t="shared" ca="1" si="20"/>
        <v>41920</v>
      </c>
      <c r="AD20" s="3">
        <v>19</v>
      </c>
      <c r="AE20" s="3">
        <f t="shared" si="73"/>
        <v>1</v>
      </c>
      <c r="AF20" s="3">
        <f t="shared" si="74"/>
        <v>1</v>
      </c>
      <c r="AG20" s="3">
        <v>19</v>
      </c>
      <c r="AH20" s="3">
        <f t="shared" si="75"/>
        <v>0</v>
      </c>
      <c r="AI20" s="3">
        <f t="shared" si="76"/>
        <v>0</v>
      </c>
      <c r="AJ20" s="3">
        <f t="shared" si="77"/>
        <v>0</v>
      </c>
      <c r="AK20" s="14">
        <f t="shared" si="78"/>
        <v>1656010</v>
      </c>
      <c r="AL20" s="3" t="str">
        <f t="shared" si="79"/>
        <v>Мулянка</v>
      </c>
      <c r="AM20" s="3">
        <f t="shared" si="80"/>
        <v>1</v>
      </c>
      <c r="AN20" s="3" t="str">
        <f t="shared" si="81"/>
        <v>Ч</v>
      </c>
      <c r="AO20" s="27">
        <f t="shared" si="82"/>
        <v>120</v>
      </c>
      <c r="AP20" s="14">
        <f t="shared" si="83"/>
        <v>0</v>
      </c>
      <c r="AQ20" s="28"/>
      <c r="AR20" s="3">
        <f t="shared" si="84"/>
        <v>2</v>
      </c>
      <c r="AS20" s="3">
        <v>4581</v>
      </c>
      <c r="AT20" s="3">
        <v>777</v>
      </c>
      <c r="AU20" s="3">
        <v>100</v>
      </c>
      <c r="AV20" s="3">
        <v>400</v>
      </c>
      <c r="AW20" s="3">
        <v>6000</v>
      </c>
      <c r="AX20" s="3">
        <v>0</v>
      </c>
      <c r="AY20" s="3">
        <v>1100</v>
      </c>
      <c r="AZ20" s="3">
        <v>1</v>
      </c>
      <c r="BA20" s="3">
        <v>40</v>
      </c>
      <c r="BB20" s="3">
        <v>0</v>
      </c>
      <c r="BC20" s="3">
        <v>0</v>
      </c>
      <c r="BD20" s="3">
        <v>0</v>
      </c>
      <c r="BE20" s="3">
        <v>0</v>
      </c>
      <c r="BF20" s="17">
        <f t="shared" si="85"/>
        <v>9</v>
      </c>
      <c r="BG20" s="26">
        <f t="shared" si="86"/>
        <v>0</v>
      </c>
      <c r="BH20" s="12">
        <f t="shared" si="87"/>
        <v>0</v>
      </c>
      <c r="BI20" s="13">
        <f t="shared" si="88"/>
        <v>0</v>
      </c>
      <c r="BJ20" s="12">
        <f t="shared" si="89"/>
        <v>0</v>
      </c>
      <c r="BK20" s="12">
        <f t="shared" si="107"/>
        <v>33.766233766233796</v>
      </c>
      <c r="BL20" s="11">
        <f t="shared" si="91"/>
        <v>2</v>
      </c>
      <c r="BM20" s="11">
        <f t="shared" si="92"/>
        <v>50</v>
      </c>
      <c r="BN20" s="11">
        <f t="shared" si="93"/>
        <v>0</v>
      </c>
      <c r="BO20" s="20">
        <f t="shared" si="94"/>
        <v>0.61815972222222193</v>
      </c>
      <c r="BP20" s="11">
        <f t="shared" si="95"/>
        <v>1</v>
      </c>
      <c r="BQ20" s="11">
        <f t="shared" si="96"/>
        <v>0</v>
      </c>
      <c r="BR20" s="11">
        <f t="shared" si="97"/>
        <v>0</v>
      </c>
      <c r="BS20" s="11">
        <f t="shared" si="98"/>
        <v>0</v>
      </c>
      <c r="BT20" s="25">
        <f t="shared" si="99"/>
        <v>1656010</v>
      </c>
      <c r="BU20" s="24" t="str">
        <f t="shared" si="100"/>
        <v>Мулянка</v>
      </c>
      <c r="BV20" s="11">
        <f t="shared" si="101"/>
        <v>1</v>
      </c>
      <c r="BW20" s="24" t="str">
        <f>VLOOKUP(BV20,'Типы препятствий'!$A$1:$B$12,2)</f>
        <v>Светофор</v>
      </c>
      <c r="BX20" s="24" t="str">
        <f t="shared" si="102"/>
        <v>Ч</v>
      </c>
      <c r="BY20" s="25">
        <f t="shared" si="103"/>
        <v>1656130</v>
      </c>
      <c r="BZ20" s="25">
        <f t="shared" si="106"/>
        <v>120</v>
      </c>
      <c r="CA20" s="25">
        <f t="shared" si="104"/>
        <v>1656130</v>
      </c>
      <c r="CB20" s="12">
        <v>0</v>
      </c>
      <c r="CC20" s="11">
        <f t="shared" si="105"/>
        <v>2</v>
      </c>
      <c r="CD20" s="42">
        <f t="shared" si="56"/>
        <v>0.28000000000000003</v>
      </c>
      <c r="CE20" s="42">
        <f t="shared" si="55"/>
        <v>0.51</v>
      </c>
      <c r="CF20" s="42">
        <f t="shared" si="54"/>
        <v>0.51</v>
      </c>
    </row>
    <row r="21" spans="1:84">
      <c r="A21" s="29">
        <f t="shared" si="57"/>
        <v>0</v>
      </c>
      <c r="B21" s="3">
        <v>20</v>
      </c>
      <c r="C21" s="14">
        <f t="shared" si="58"/>
        <v>0</v>
      </c>
      <c r="D21" s="14">
        <f t="shared" si="59"/>
        <v>0</v>
      </c>
      <c r="E21" s="14">
        <f t="shared" si="60"/>
        <v>33.246753246753279</v>
      </c>
      <c r="F21" s="14">
        <f t="shared" si="61"/>
        <v>0</v>
      </c>
      <c r="G21" s="30">
        <f t="shared" si="62"/>
        <v>0</v>
      </c>
      <c r="H21" s="3">
        <f t="shared" si="8"/>
        <v>40</v>
      </c>
      <c r="I21" s="43">
        <f t="shared" si="63"/>
        <v>0.28000000000000003</v>
      </c>
      <c r="J21" s="43">
        <f t="shared" si="64"/>
        <v>0.51</v>
      </c>
      <c r="K21" s="43">
        <f t="shared" si="65"/>
        <v>0.51</v>
      </c>
      <c r="L21" s="3">
        <f t="shared" si="12"/>
        <v>0.32</v>
      </c>
      <c r="M21" s="3" t="s">
        <v>145</v>
      </c>
      <c r="N21" s="3" t="s">
        <v>146</v>
      </c>
      <c r="O21" s="3">
        <v>1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 t="s">
        <v>66</v>
      </c>
      <c r="V21" s="14">
        <f t="shared" si="66"/>
        <v>0</v>
      </c>
      <c r="W21" s="3">
        <f t="shared" si="67"/>
        <v>2</v>
      </c>
      <c r="X21" s="3">
        <f t="shared" si="68"/>
        <v>50</v>
      </c>
      <c r="Y21" s="3">
        <f t="shared" si="69"/>
        <v>50</v>
      </c>
      <c r="Z21" s="3">
        <f t="shared" si="70"/>
        <v>0</v>
      </c>
      <c r="AA21" s="3">
        <f t="shared" si="71"/>
        <v>0</v>
      </c>
      <c r="AB21" s="22">
        <f t="shared" si="72"/>
        <v>0.61816550925925895</v>
      </c>
      <c r="AC21" s="23">
        <f t="shared" ca="1" si="20"/>
        <v>41920</v>
      </c>
      <c r="AD21" s="3">
        <v>20</v>
      </c>
      <c r="AE21" s="3">
        <f t="shared" si="73"/>
        <v>1</v>
      </c>
      <c r="AF21" s="3">
        <f t="shared" si="74"/>
        <v>1</v>
      </c>
      <c r="AG21" s="3">
        <v>20</v>
      </c>
      <c r="AH21" s="3">
        <f t="shared" si="75"/>
        <v>0</v>
      </c>
      <c r="AI21" s="3">
        <f t="shared" si="76"/>
        <v>0</v>
      </c>
      <c r="AJ21" s="3">
        <f t="shared" si="77"/>
        <v>0</v>
      </c>
      <c r="AK21" s="14">
        <f t="shared" si="78"/>
        <v>1656010</v>
      </c>
      <c r="AL21" s="3" t="str">
        <f t="shared" si="79"/>
        <v>Мулянка</v>
      </c>
      <c r="AM21" s="3">
        <f t="shared" si="80"/>
        <v>1</v>
      </c>
      <c r="AN21" s="3" t="str">
        <f t="shared" si="81"/>
        <v>Ч</v>
      </c>
      <c r="AO21" s="27">
        <f t="shared" si="82"/>
        <v>120</v>
      </c>
      <c r="AP21" s="14">
        <f t="shared" si="83"/>
        <v>0</v>
      </c>
      <c r="AQ21" s="28"/>
      <c r="AR21" s="3">
        <f t="shared" si="84"/>
        <v>2</v>
      </c>
      <c r="AS21" s="3">
        <v>4581</v>
      </c>
      <c r="AT21" s="3">
        <v>777</v>
      </c>
      <c r="AU21" s="3">
        <v>100</v>
      </c>
      <c r="AV21" s="3">
        <v>400</v>
      </c>
      <c r="AW21" s="3">
        <v>6000</v>
      </c>
      <c r="AX21" s="3">
        <v>0</v>
      </c>
      <c r="AY21" s="3">
        <v>1100</v>
      </c>
      <c r="AZ21" s="3">
        <v>1</v>
      </c>
      <c r="BA21" s="3">
        <v>40</v>
      </c>
      <c r="BB21" s="3">
        <v>0</v>
      </c>
      <c r="BC21" s="3">
        <v>0</v>
      </c>
      <c r="BD21" s="3">
        <v>0</v>
      </c>
      <c r="BE21" s="3">
        <v>0</v>
      </c>
      <c r="BF21" s="17">
        <f t="shared" si="85"/>
        <v>9.5</v>
      </c>
      <c r="BG21" s="26">
        <f t="shared" si="86"/>
        <v>0</v>
      </c>
      <c r="BH21" s="12">
        <f t="shared" si="87"/>
        <v>0</v>
      </c>
      <c r="BI21" s="13">
        <f t="shared" si="88"/>
        <v>0</v>
      </c>
      <c r="BJ21" s="12">
        <f t="shared" si="89"/>
        <v>0</v>
      </c>
      <c r="BK21" s="12">
        <f t="shared" si="107"/>
        <v>33.246753246753279</v>
      </c>
      <c r="BL21" s="11">
        <f t="shared" si="91"/>
        <v>2</v>
      </c>
      <c r="BM21" s="11">
        <f t="shared" si="92"/>
        <v>50</v>
      </c>
      <c r="BN21" s="11">
        <f t="shared" si="93"/>
        <v>0</v>
      </c>
      <c r="BO21" s="20">
        <f t="shared" si="94"/>
        <v>0.61816550925925895</v>
      </c>
      <c r="BP21" s="11">
        <f t="shared" si="95"/>
        <v>1</v>
      </c>
      <c r="BQ21" s="11">
        <f t="shared" si="96"/>
        <v>0</v>
      </c>
      <c r="BR21" s="11">
        <f t="shared" si="97"/>
        <v>0</v>
      </c>
      <c r="BS21" s="11">
        <f t="shared" si="98"/>
        <v>0</v>
      </c>
      <c r="BT21" s="25">
        <f t="shared" si="99"/>
        <v>1656010</v>
      </c>
      <c r="BU21" s="24" t="str">
        <f t="shared" si="100"/>
        <v>Мулянка</v>
      </c>
      <c r="BV21" s="11">
        <f t="shared" si="101"/>
        <v>1</v>
      </c>
      <c r="BW21" s="24" t="str">
        <f>VLOOKUP(BV21,'Типы препятствий'!$A$1:$B$12,2)</f>
        <v>Светофор</v>
      </c>
      <c r="BX21" s="24" t="str">
        <f t="shared" si="102"/>
        <v>Ч</v>
      </c>
      <c r="BY21" s="25">
        <f t="shared" si="103"/>
        <v>1656130</v>
      </c>
      <c r="BZ21" s="25">
        <f t="shared" si="106"/>
        <v>120</v>
      </c>
      <c r="CA21" s="25">
        <f t="shared" si="104"/>
        <v>1656130</v>
      </c>
      <c r="CB21" s="12">
        <v>0</v>
      </c>
      <c r="CC21" s="11">
        <f t="shared" si="105"/>
        <v>2</v>
      </c>
      <c r="CD21" s="42">
        <f t="shared" si="56"/>
        <v>0.28000000000000003</v>
      </c>
      <c r="CE21" s="42">
        <f t="shared" si="55"/>
        <v>0.51</v>
      </c>
      <c r="CF21" s="42">
        <f t="shared" si="54"/>
        <v>0.51</v>
      </c>
    </row>
    <row r="22" spans="1:84">
      <c r="A22" s="29">
        <f t="shared" si="57"/>
        <v>0</v>
      </c>
      <c r="B22" s="3">
        <v>21</v>
      </c>
      <c r="C22" s="14">
        <f t="shared" si="58"/>
        <v>0</v>
      </c>
      <c r="D22" s="14">
        <f t="shared" si="59"/>
        <v>0</v>
      </c>
      <c r="E22" s="14">
        <f t="shared" si="60"/>
        <v>32.727272727272762</v>
      </c>
      <c r="F22" s="14">
        <f t="shared" si="61"/>
        <v>0</v>
      </c>
      <c r="G22" s="30">
        <f t="shared" si="62"/>
        <v>0</v>
      </c>
      <c r="H22" s="3">
        <f t="shared" si="8"/>
        <v>40</v>
      </c>
      <c r="I22" s="43">
        <f t="shared" si="63"/>
        <v>0.28000000000000003</v>
      </c>
      <c r="J22" s="43">
        <f t="shared" si="64"/>
        <v>0.51</v>
      </c>
      <c r="K22" s="43">
        <f t="shared" si="65"/>
        <v>0.51</v>
      </c>
      <c r="L22" s="3">
        <f t="shared" si="12"/>
        <v>0.32</v>
      </c>
      <c r="M22" s="3" t="s">
        <v>147</v>
      </c>
      <c r="N22" s="3" t="s">
        <v>148</v>
      </c>
      <c r="O22" s="3">
        <v>1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 t="s">
        <v>66</v>
      </c>
      <c r="V22" s="14">
        <f t="shared" si="66"/>
        <v>0</v>
      </c>
      <c r="W22" s="3">
        <f t="shared" si="67"/>
        <v>2</v>
      </c>
      <c r="X22" s="3">
        <f t="shared" si="68"/>
        <v>50</v>
      </c>
      <c r="Y22" s="3">
        <f t="shared" si="69"/>
        <v>50</v>
      </c>
      <c r="Z22" s="3">
        <f t="shared" si="70"/>
        <v>0</v>
      </c>
      <c r="AA22" s="3">
        <f t="shared" si="71"/>
        <v>0</v>
      </c>
      <c r="AB22" s="22">
        <f t="shared" si="72"/>
        <v>0.61817129629629597</v>
      </c>
      <c r="AC22" s="23">
        <f t="shared" ca="1" si="20"/>
        <v>41920</v>
      </c>
      <c r="AD22" s="3">
        <v>21</v>
      </c>
      <c r="AE22" s="3">
        <f t="shared" si="73"/>
        <v>1</v>
      </c>
      <c r="AF22" s="3">
        <f t="shared" si="74"/>
        <v>1</v>
      </c>
      <c r="AG22" s="3">
        <v>21</v>
      </c>
      <c r="AH22" s="3">
        <f t="shared" si="75"/>
        <v>0</v>
      </c>
      <c r="AI22" s="3">
        <f t="shared" si="76"/>
        <v>0</v>
      </c>
      <c r="AJ22" s="3">
        <f t="shared" si="77"/>
        <v>0</v>
      </c>
      <c r="AK22" s="14">
        <f t="shared" si="78"/>
        <v>1656010</v>
      </c>
      <c r="AL22" s="3" t="str">
        <f t="shared" si="79"/>
        <v>Мулянка</v>
      </c>
      <c r="AM22" s="3">
        <f t="shared" si="80"/>
        <v>1</v>
      </c>
      <c r="AN22" s="3" t="str">
        <f t="shared" si="81"/>
        <v>Ч</v>
      </c>
      <c r="AO22" s="27">
        <f t="shared" si="82"/>
        <v>120</v>
      </c>
      <c r="AP22" s="14">
        <f t="shared" si="83"/>
        <v>0</v>
      </c>
      <c r="AQ22" s="28"/>
      <c r="AR22" s="3">
        <f t="shared" si="84"/>
        <v>2</v>
      </c>
      <c r="AS22" s="3">
        <v>4581</v>
      </c>
      <c r="AT22" s="3">
        <v>777</v>
      </c>
      <c r="AU22" s="3">
        <v>100</v>
      </c>
      <c r="AV22" s="3">
        <v>400</v>
      </c>
      <c r="AW22" s="3">
        <v>6000</v>
      </c>
      <c r="AX22" s="3">
        <v>0</v>
      </c>
      <c r="AY22" s="3">
        <v>1100</v>
      </c>
      <c r="AZ22" s="3">
        <v>1</v>
      </c>
      <c r="BA22" s="3">
        <v>40</v>
      </c>
      <c r="BB22" s="3">
        <v>0</v>
      </c>
      <c r="BC22" s="3">
        <v>0</v>
      </c>
      <c r="BD22" s="3">
        <v>0</v>
      </c>
      <c r="BE22" s="3">
        <v>0</v>
      </c>
      <c r="BF22" s="17">
        <f t="shared" si="85"/>
        <v>10</v>
      </c>
      <c r="BG22" s="26">
        <f t="shared" si="86"/>
        <v>0</v>
      </c>
      <c r="BH22" s="12">
        <f t="shared" si="87"/>
        <v>0</v>
      </c>
      <c r="BI22" s="13">
        <f t="shared" si="88"/>
        <v>0</v>
      </c>
      <c r="BJ22" s="12">
        <f t="shared" si="89"/>
        <v>0</v>
      </c>
      <c r="BK22" s="12">
        <f t="shared" si="107"/>
        <v>32.727272727272762</v>
      </c>
      <c r="BL22" s="11">
        <f t="shared" si="91"/>
        <v>2</v>
      </c>
      <c r="BM22" s="11">
        <f t="shared" si="92"/>
        <v>50</v>
      </c>
      <c r="BN22" s="11">
        <f t="shared" si="93"/>
        <v>0</v>
      </c>
      <c r="BO22" s="20">
        <f t="shared" si="94"/>
        <v>0.61817129629629597</v>
      </c>
      <c r="BP22" s="11">
        <f t="shared" si="95"/>
        <v>1</v>
      </c>
      <c r="BQ22" s="11">
        <f t="shared" si="96"/>
        <v>0</v>
      </c>
      <c r="BR22" s="11">
        <f t="shared" si="97"/>
        <v>0</v>
      </c>
      <c r="BS22" s="11">
        <f t="shared" si="98"/>
        <v>0</v>
      </c>
      <c r="BT22" s="25">
        <f t="shared" si="99"/>
        <v>1656010</v>
      </c>
      <c r="BU22" s="24" t="str">
        <f t="shared" si="100"/>
        <v>Мулянка</v>
      </c>
      <c r="BV22" s="11">
        <f t="shared" si="101"/>
        <v>1</v>
      </c>
      <c r="BW22" s="24" t="str">
        <f>VLOOKUP(BV22,'Типы препятствий'!$A$1:$B$12,2)</f>
        <v>Светофор</v>
      </c>
      <c r="BX22" s="24" t="str">
        <f t="shared" si="102"/>
        <v>Ч</v>
      </c>
      <c r="BY22" s="25">
        <f t="shared" si="103"/>
        <v>1656130</v>
      </c>
      <c r="BZ22" s="25">
        <f t="shared" si="106"/>
        <v>120</v>
      </c>
      <c r="CA22" s="25">
        <f t="shared" si="104"/>
        <v>1656130</v>
      </c>
      <c r="CB22" s="12">
        <v>0</v>
      </c>
      <c r="CC22" s="11">
        <f t="shared" si="105"/>
        <v>2</v>
      </c>
      <c r="CD22" s="42">
        <f t="shared" si="56"/>
        <v>0.28000000000000003</v>
      </c>
      <c r="CE22" s="42">
        <f t="shared" si="55"/>
        <v>0.51</v>
      </c>
      <c r="CF22" s="42">
        <f t="shared" si="54"/>
        <v>0.51</v>
      </c>
    </row>
    <row r="23" spans="1:84">
      <c r="A23" s="29">
        <f t="shared" si="57"/>
        <v>0</v>
      </c>
      <c r="B23" s="3">
        <v>22</v>
      </c>
      <c r="C23" s="14">
        <f t="shared" si="58"/>
        <v>0</v>
      </c>
      <c r="D23" s="14">
        <f t="shared" si="59"/>
        <v>0</v>
      </c>
      <c r="E23" s="14">
        <f t="shared" si="60"/>
        <v>32.207792207792245</v>
      </c>
      <c r="F23" s="14">
        <f t="shared" si="61"/>
        <v>0</v>
      </c>
      <c r="G23" s="30">
        <f t="shared" si="62"/>
        <v>0</v>
      </c>
      <c r="H23" s="3">
        <f t="shared" si="8"/>
        <v>40</v>
      </c>
      <c r="I23" s="43">
        <f t="shared" si="63"/>
        <v>0.28000000000000003</v>
      </c>
      <c r="J23" s="43">
        <f t="shared" si="64"/>
        <v>0.51</v>
      </c>
      <c r="K23" s="43">
        <f t="shared" si="65"/>
        <v>0.51</v>
      </c>
      <c r="L23" s="3">
        <f t="shared" si="12"/>
        <v>0.32</v>
      </c>
      <c r="M23" s="3" t="s">
        <v>149</v>
      </c>
      <c r="N23" s="3" t="s">
        <v>150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 t="s">
        <v>66</v>
      </c>
      <c r="V23" s="14">
        <f t="shared" si="66"/>
        <v>0</v>
      </c>
      <c r="W23" s="3">
        <f t="shared" si="67"/>
        <v>2</v>
      </c>
      <c r="X23" s="3">
        <f t="shared" si="68"/>
        <v>50</v>
      </c>
      <c r="Y23" s="3">
        <f t="shared" si="69"/>
        <v>50</v>
      </c>
      <c r="Z23" s="3">
        <f t="shared" si="70"/>
        <v>0</v>
      </c>
      <c r="AA23" s="3">
        <f t="shared" si="71"/>
        <v>0</v>
      </c>
      <c r="AB23" s="22">
        <f t="shared" si="72"/>
        <v>0.61817708333333299</v>
      </c>
      <c r="AC23" s="23">
        <f t="shared" ca="1" si="20"/>
        <v>41920</v>
      </c>
      <c r="AD23" s="3">
        <v>22</v>
      </c>
      <c r="AE23" s="3">
        <f t="shared" si="73"/>
        <v>1</v>
      </c>
      <c r="AF23" s="3">
        <f t="shared" si="74"/>
        <v>1</v>
      </c>
      <c r="AG23" s="3">
        <v>22</v>
      </c>
      <c r="AH23" s="3">
        <f t="shared" si="75"/>
        <v>0</v>
      </c>
      <c r="AI23" s="3">
        <f t="shared" si="76"/>
        <v>0</v>
      </c>
      <c r="AJ23" s="3">
        <f t="shared" si="77"/>
        <v>0</v>
      </c>
      <c r="AK23" s="14">
        <f t="shared" si="78"/>
        <v>1656010</v>
      </c>
      <c r="AL23" s="3" t="str">
        <f t="shared" si="79"/>
        <v>Мулянка</v>
      </c>
      <c r="AM23" s="3">
        <f t="shared" si="80"/>
        <v>1</v>
      </c>
      <c r="AN23" s="3" t="str">
        <f t="shared" si="81"/>
        <v>Ч</v>
      </c>
      <c r="AO23" s="27">
        <f t="shared" si="82"/>
        <v>120</v>
      </c>
      <c r="AP23" s="14">
        <f t="shared" si="83"/>
        <v>0</v>
      </c>
      <c r="AQ23" s="28"/>
      <c r="AR23" s="3">
        <f t="shared" si="84"/>
        <v>2</v>
      </c>
      <c r="AS23" s="3">
        <v>4581</v>
      </c>
      <c r="AT23" s="3">
        <v>777</v>
      </c>
      <c r="AU23" s="3">
        <v>100</v>
      </c>
      <c r="AV23" s="3">
        <v>400</v>
      </c>
      <c r="AW23" s="3">
        <v>6000</v>
      </c>
      <c r="AX23" s="3">
        <v>0</v>
      </c>
      <c r="AY23" s="3">
        <v>1100</v>
      </c>
      <c r="AZ23" s="3">
        <v>1</v>
      </c>
      <c r="BA23" s="3">
        <v>40</v>
      </c>
      <c r="BB23" s="3">
        <v>0</v>
      </c>
      <c r="BC23" s="3">
        <v>0</v>
      </c>
      <c r="BD23" s="3">
        <v>0</v>
      </c>
      <c r="BE23" s="3">
        <v>0</v>
      </c>
      <c r="BF23" s="17">
        <f t="shared" si="85"/>
        <v>10.5</v>
      </c>
      <c r="BG23" s="26">
        <f t="shared" si="86"/>
        <v>0</v>
      </c>
      <c r="BH23" s="12">
        <f t="shared" si="87"/>
        <v>0</v>
      </c>
      <c r="BI23" s="13">
        <f t="shared" si="88"/>
        <v>0</v>
      </c>
      <c r="BJ23" s="12">
        <f t="shared" si="89"/>
        <v>0</v>
      </c>
      <c r="BK23" s="12">
        <f t="shared" si="107"/>
        <v>32.207792207792245</v>
      </c>
      <c r="BL23" s="11">
        <f t="shared" si="91"/>
        <v>2</v>
      </c>
      <c r="BM23" s="11">
        <f t="shared" si="92"/>
        <v>50</v>
      </c>
      <c r="BN23" s="11">
        <f t="shared" si="93"/>
        <v>0</v>
      </c>
      <c r="BO23" s="20">
        <f t="shared" si="94"/>
        <v>0.61817708333333299</v>
      </c>
      <c r="BP23" s="11">
        <f t="shared" si="95"/>
        <v>1</v>
      </c>
      <c r="BQ23" s="11">
        <f t="shared" si="96"/>
        <v>0</v>
      </c>
      <c r="BR23" s="11">
        <f t="shared" si="97"/>
        <v>0</v>
      </c>
      <c r="BS23" s="11">
        <f t="shared" si="98"/>
        <v>0</v>
      </c>
      <c r="BT23" s="25">
        <f t="shared" si="99"/>
        <v>1656010</v>
      </c>
      <c r="BU23" s="24" t="str">
        <f t="shared" si="100"/>
        <v>Мулянка</v>
      </c>
      <c r="BV23" s="11">
        <f t="shared" si="101"/>
        <v>1</v>
      </c>
      <c r="BW23" s="24" t="str">
        <f>VLOOKUP(BV23,'Типы препятствий'!$A$1:$B$12,2)</f>
        <v>Светофор</v>
      </c>
      <c r="BX23" s="24" t="str">
        <f t="shared" si="102"/>
        <v>Ч</v>
      </c>
      <c r="BY23" s="25">
        <f t="shared" si="103"/>
        <v>1656130</v>
      </c>
      <c r="BZ23" s="25">
        <f t="shared" si="106"/>
        <v>120</v>
      </c>
      <c r="CA23" s="25">
        <f t="shared" si="104"/>
        <v>1656130</v>
      </c>
      <c r="CB23" s="12">
        <v>0</v>
      </c>
      <c r="CC23" s="11">
        <f t="shared" si="105"/>
        <v>2</v>
      </c>
      <c r="CD23" s="42">
        <f t="shared" si="56"/>
        <v>0.28000000000000003</v>
      </c>
      <c r="CE23" s="42">
        <f t="shared" si="55"/>
        <v>0.51</v>
      </c>
      <c r="CF23" s="42">
        <f t="shared" si="54"/>
        <v>0.51</v>
      </c>
    </row>
    <row r="24" spans="1:84">
      <c r="A24" s="29">
        <f t="shared" si="57"/>
        <v>0</v>
      </c>
      <c r="B24" s="3">
        <v>23</v>
      </c>
      <c r="C24" s="14">
        <f t="shared" si="58"/>
        <v>0</v>
      </c>
      <c r="D24" s="14">
        <f t="shared" si="59"/>
        <v>0</v>
      </c>
      <c r="E24" s="14">
        <f t="shared" si="60"/>
        <v>31.688311688311725</v>
      </c>
      <c r="F24" s="14">
        <f t="shared" si="61"/>
        <v>0</v>
      </c>
      <c r="G24" s="30">
        <f t="shared" si="62"/>
        <v>0</v>
      </c>
      <c r="H24" s="3">
        <f t="shared" si="8"/>
        <v>40</v>
      </c>
      <c r="I24" s="43">
        <f t="shared" si="63"/>
        <v>0.28000000000000003</v>
      </c>
      <c r="J24" s="43">
        <f t="shared" si="64"/>
        <v>0.51</v>
      </c>
      <c r="K24" s="43">
        <f t="shared" si="65"/>
        <v>0.51</v>
      </c>
      <c r="L24" s="3">
        <f t="shared" si="12"/>
        <v>0.32</v>
      </c>
      <c r="M24" s="3" t="s">
        <v>151</v>
      </c>
      <c r="N24" s="3" t="s">
        <v>152</v>
      </c>
      <c r="O24" s="3">
        <v>1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 t="s">
        <v>66</v>
      </c>
      <c r="V24" s="14">
        <f t="shared" si="66"/>
        <v>0</v>
      </c>
      <c r="W24" s="3">
        <f t="shared" si="67"/>
        <v>2</v>
      </c>
      <c r="X24" s="3">
        <f t="shared" si="68"/>
        <v>50</v>
      </c>
      <c r="Y24" s="3">
        <f t="shared" si="69"/>
        <v>50</v>
      </c>
      <c r="Z24" s="3">
        <f t="shared" si="70"/>
        <v>0</v>
      </c>
      <c r="AA24" s="3">
        <f t="shared" si="71"/>
        <v>0</v>
      </c>
      <c r="AB24" s="22">
        <f t="shared" si="72"/>
        <v>0.61818287037037001</v>
      </c>
      <c r="AC24" s="23">
        <f t="shared" ca="1" si="20"/>
        <v>41920</v>
      </c>
      <c r="AD24" s="3">
        <v>23</v>
      </c>
      <c r="AE24" s="3">
        <f t="shared" si="73"/>
        <v>1</v>
      </c>
      <c r="AF24" s="3">
        <f t="shared" si="74"/>
        <v>1</v>
      </c>
      <c r="AG24" s="3">
        <v>23</v>
      </c>
      <c r="AH24" s="3">
        <f t="shared" si="75"/>
        <v>0</v>
      </c>
      <c r="AI24" s="3">
        <f t="shared" si="76"/>
        <v>0</v>
      </c>
      <c r="AJ24" s="3">
        <f t="shared" si="77"/>
        <v>0</v>
      </c>
      <c r="AK24" s="14">
        <f t="shared" si="78"/>
        <v>1656010</v>
      </c>
      <c r="AL24" s="3" t="str">
        <f t="shared" si="79"/>
        <v>Мулянка</v>
      </c>
      <c r="AM24" s="3">
        <f t="shared" si="80"/>
        <v>1</v>
      </c>
      <c r="AN24" s="3" t="str">
        <f t="shared" si="81"/>
        <v>Ч</v>
      </c>
      <c r="AO24" s="27">
        <f t="shared" si="82"/>
        <v>120</v>
      </c>
      <c r="AP24" s="14">
        <f t="shared" si="83"/>
        <v>0</v>
      </c>
      <c r="AQ24" s="28"/>
      <c r="AR24" s="3">
        <f t="shared" si="84"/>
        <v>2</v>
      </c>
      <c r="AS24" s="3">
        <v>4581</v>
      </c>
      <c r="AT24" s="3">
        <v>777</v>
      </c>
      <c r="AU24" s="3">
        <v>100</v>
      </c>
      <c r="AV24" s="3">
        <v>400</v>
      </c>
      <c r="AW24" s="3">
        <v>6000</v>
      </c>
      <c r="AX24" s="3">
        <v>0</v>
      </c>
      <c r="AY24" s="3">
        <v>1100</v>
      </c>
      <c r="AZ24" s="3">
        <v>1</v>
      </c>
      <c r="BA24" s="3">
        <v>40</v>
      </c>
      <c r="BB24" s="3">
        <v>0</v>
      </c>
      <c r="BC24" s="3">
        <v>0</v>
      </c>
      <c r="BD24" s="3">
        <v>0</v>
      </c>
      <c r="BE24" s="3">
        <v>0</v>
      </c>
      <c r="BF24" s="17">
        <f t="shared" si="85"/>
        <v>11</v>
      </c>
      <c r="BG24" s="26">
        <f t="shared" si="86"/>
        <v>0</v>
      </c>
      <c r="BH24" s="12">
        <f t="shared" si="87"/>
        <v>0</v>
      </c>
      <c r="BI24" s="13">
        <f t="shared" si="88"/>
        <v>0</v>
      </c>
      <c r="BJ24" s="12">
        <f t="shared" si="89"/>
        <v>0</v>
      </c>
      <c r="BK24" s="12">
        <f>BK23 - (MIN(($BK$85-$BK$8)/(ROW($BK$85)-ROW($BK$8)), ABS(BJ24-BK23)))</f>
        <v>31.688311688311725</v>
      </c>
      <c r="BL24" s="11">
        <f t="shared" si="91"/>
        <v>2</v>
      </c>
      <c r="BM24" s="11">
        <f t="shared" si="92"/>
        <v>50</v>
      </c>
      <c r="BN24" s="11">
        <f t="shared" si="93"/>
        <v>0</v>
      </c>
      <c r="BO24" s="20">
        <f t="shared" si="94"/>
        <v>0.61818287037037001</v>
      </c>
      <c r="BP24" s="11">
        <f t="shared" si="95"/>
        <v>1</v>
      </c>
      <c r="BQ24" s="11">
        <f t="shared" si="96"/>
        <v>0</v>
      </c>
      <c r="BR24" s="11">
        <f t="shared" si="97"/>
        <v>0</v>
      </c>
      <c r="BS24" s="11">
        <f t="shared" si="98"/>
        <v>0</v>
      </c>
      <c r="BT24" s="25">
        <f t="shared" si="99"/>
        <v>1656010</v>
      </c>
      <c r="BU24" s="24" t="str">
        <f t="shared" si="100"/>
        <v>Мулянка</v>
      </c>
      <c r="BV24" s="11">
        <f t="shared" si="101"/>
        <v>1</v>
      </c>
      <c r="BW24" s="24" t="str">
        <f>VLOOKUP(BV24,'Типы препятствий'!$A$1:$B$12,2)</f>
        <v>Светофор</v>
      </c>
      <c r="BX24" s="24" t="str">
        <f t="shared" si="102"/>
        <v>Ч</v>
      </c>
      <c r="BY24" s="25">
        <f t="shared" si="103"/>
        <v>1656130</v>
      </c>
      <c r="BZ24" s="25">
        <f t="shared" si="106"/>
        <v>120</v>
      </c>
      <c r="CA24" s="25">
        <f t="shared" si="104"/>
        <v>1656130</v>
      </c>
      <c r="CB24" s="12">
        <v>0</v>
      </c>
      <c r="CC24" s="11">
        <f t="shared" si="105"/>
        <v>2</v>
      </c>
      <c r="CD24" s="42">
        <f t="shared" si="56"/>
        <v>0.28000000000000003</v>
      </c>
      <c r="CE24" s="42">
        <f t="shared" si="55"/>
        <v>0.51</v>
      </c>
      <c r="CF24" s="42">
        <f t="shared" si="54"/>
        <v>0.51</v>
      </c>
    </row>
    <row r="25" spans="1:84">
      <c r="A25" s="29">
        <f t="shared" si="57"/>
        <v>0</v>
      </c>
      <c r="B25" s="3">
        <v>24</v>
      </c>
      <c r="C25" s="14">
        <f t="shared" si="58"/>
        <v>0</v>
      </c>
      <c r="D25" s="14">
        <f t="shared" si="59"/>
        <v>0</v>
      </c>
      <c r="E25" s="14">
        <f t="shared" si="60"/>
        <v>31.168831168831204</v>
      </c>
      <c r="F25" s="14">
        <f t="shared" si="61"/>
        <v>0</v>
      </c>
      <c r="G25" s="30">
        <f t="shared" si="62"/>
        <v>0</v>
      </c>
      <c r="H25" s="3">
        <f t="shared" si="8"/>
        <v>40</v>
      </c>
      <c r="I25" s="43">
        <f t="shared" si="63"/>
        <v>0.28000000000000003</v>
      </c>
      <c r="J25" s="43">
        <f t="shared" si="64"/>
        <v>0.51</v>
      </c>
      <c r="K25" s="43">
        <f t="shared" si="65"/>
        <v>0.57999999999999996</v>
      </c>
      <c r="L25" s="3">
        <f t="shared" si="12"/>
        <v>0.32</v>
      </c>
      <c r="M25" s="3" t="s">
        <v>153</v>
      </c>
      <c r="N25" s="3" t="s">
        <v>154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 t="s">
        <v>66</v>
      </c>
      <c r="V25" s="14">
        <f t="shared" si="66"/>
        <v>0</v>
      </c>
      <c r="W25" s="3">
        <f t="shared" si="67"/>
        <v>2</v>
      </c>
      <c r="X25" s="3">
        <f t="shared" si="68"/>
        <v>50</v>
      </c>
      <c r="Y25" s="3">
        <f t="shared" si="69"/>
        <v>50</v>
      </c>
      <c r="Z25" s="3">
        <f t="shared" si="70"/>
        <v>0</v>
      </c>
      <c r="AA25" s="3">
        <f t="shared" si="71"/>
        <v>0</v>
      </c>
      <c r="AB25" s="22">
        <f t="shared" si="72"/>
        <v>0.61818865740740703</v>
      </c>
      <c r="AC25" s="23">
        <f t="shared" ca="1" si="20"/>
        <v>41920</v>
      </c>
      <c r="AD25" s="3">
        <v>24</v>
      </c>
      <c r="AE25" s="3">
        <f t="shared" si="73"/>
        <v>1</v>
      </c>
      <c r="AF25" s="3">
        <f t="shared" si="74"/>
        <v>1</v>
      </c>
      <c r="AG25" s="3">
        <v>24</v>
      </c>
      <c r="AH25" s="3">
        <f t="shared" si="75"/>
        <v>0</v>
      </c>
      <c r="AI25" s="3">
        <f t="shared" si="76"/>
        <v>0</v>
      </c>
      <c r="AJ25" s="3">
        <f t="shared" si="77"/>
        <v>0</v>
      </c>
      <c r="AK25" s="14">
        <f t="shared" si="78"/>
        <v>1656010</v>
      </c>
      <c r="AL25" s="3" t="str">
        <f t="shared" si="79"/>
        <v>Мулянка</v>
      </c>
      <c r="AM25" s="3">
        <f t="shared" si="80"/>
        <v>1</v>
      </c>
      <c r="AN25" s="3" t="str">
        <f t="shared" si="81"/>
        <v>Ч</v>
      </c>
      <c r="AO25" s="27">
        <f t="shared" si="82"/>
        <v>120</v>
      </c>
      <c r="AP25" s="14">
        <f t="shared" si="83"/>
        <v>0</v>
      </c>
      <c r="AQ25" s="28"/>
      <c r="AR25" s="3">
        <f t="shared" si="84"/>
        <v>2</v>
      </c>
      <c r="AS25" s="3">
        <v>4581</v>
      </c>
      <c r="AT25" s="3">
        <v>777</v>
      </c>
      <c r="AU25" s="3">
        <v>100</v>
      </c>
      <c r="AV25" s="3">
        <v>400</v>
      </c>
      <c r="AW25" s="3">
        <v>6000</v>
      </c>
      <c r="AX25" s="3">
        <v>0</v>
      </c>
      <c r="AY25" s="3">
        <v>1100</v>
      </c>
      <c r="AZ25" s="3">
        <v>1</v>
      </c>
      <c r="BA25" s="3">
        <v>40</v>
      </c>
      <c r="BB25" s="3">
        <v>0</v>
      </c>
      <c r="BC25" s="3">
        <v>0</v>
      </c>
      <c r="BD25" s="3">
        <v>0</v>
      </c>
      <c r="BE25" s="3">
        <v>0</v>
      </c>
      <c r="BF25" s="33">
        <f t="shared" si="85"/>
        <v>11.5</v>
      </c>
      <c r="BG25" s="34">
        <f t="shared" si="86"/>
        <v>0</v>
      </c>
      <c r="BH25" s="35">
        <f t="shared" si="87"/>
        <v>0</v>
      </c>
      <c r="BI25" s="36">
        <f t="shared" si="88"/>
        <v>0</v>
      </c>
      <c r="BJ25" s="35">
        <f t="shared" si="89"/>
        <v>0</v>
      </c>
      <c r="BK25" s="12">
        <f t="shared" si="107"/>
        <v>31.168831168831204</v>
      </c>
      <c r="BL25" s="37">
        <f t="shared" si="91"/>
        <v>2</v>
      </c>
      <c r="BM25" s="37">
        <f t="shared" si="92"/>
        <v>50</v>
      </c>
      <c r="BN25" s="37">
        <f t="shared" si="93"/>
        <v>0</v>
      </c>
      <c r="BO25" s="38">
        <f t="shared" si="94"/>
        <v>0.61818865740740703</v>
      </c>
      <c r="BP25" s="37">
        <f t="shared" si="95"/>
        <v>1</v>
      </c>
      <c r="BQ25" s="37">
        <f t="shared" si="96"/>
        <v>0</v>
      </c>
      <c r="BR25" s="37">
        <f t="shared" si="97"/>
        <v>0</v>
      </c>
      <c r="BS25" s="37">
        <f t="shared" si="98"/>
        <v>0</v>
      </c>
      <c r="BT25" s="39">
        <f t="shared" si="99"/>
        <v>1656010</v>
      </c>
      <c r="BU25" s="40" t="str">
        <f t="shared" si="100"/>
        <v>Мулянка</v>
      </c>
      <c r="BV25" s="37">
        <f t="shared" si="101"/>
        <v>1</v>
      </c>
      <c r="BW25" s="40" t="str">
        <f>VLOOKUP(BV25,'Типы препятствий'!$A$1:$B$12,2)</f>
        <v>Светофор</v>
      </c>
      <c r="BX25" s="40" t="str">
        <f t="shared" si="102"/>
        <v>Ч</v>
      </c>
      <c r="BY25" s="39">
        <f t="shared" si="103"/>
        <v>1656130</v>
      </c>
      <c r="BZ25" s="39">
        <f t="shared" si="106"/>
        <v>120</v>
      </c>
      <c r="CA25" s="39">
        <f t="shared" si="104"/>
        <v>1656130</v>
      </c>
      <c r="CB25" s="12">
        <v>0</v>
      </c>
      <c r="CC25" s="37">
        <f t="shared" si="105"/>
        <v>2</v>
      </c>
      <c r="CD25" s="45">
        <f t="shared" si="56"/>
        <v>0.28000000000000003</v>
      </c>
      <c r="CE25" s="45">
        <f t="shared" si="55"/>
        <v>0.51</v>
      </c>
      <c r="CF25" s="45">
        <v>0.57999999999999996</v>
      </c>
    </row>
    <row r="26" spans="1:84">
      <c r="A26" s="29">
        <f t="shared" si="57"/>
        <v>0</v>
      </c>
      <c r="B26" s="3">
        <v>25</v>
      </c>
      <c r="C26" s="14">
        <f t="shared" si="58"/>
        <v>0</v>
      </c>
      <c r="D26" s="14">
        <f t="shared" si="59"/>
        <v>0</v>
      </c>
      <c r="E26" s="14">
        <f t="shared" si="60"/>
        <v>30.649350649350684</v>
      </c>
      <c r="F26" s="14">
        <f t="shared" si="61"/>
        <v>0</v>
      </c>
      <c r="G26" s="30">
        <f t="shared" si="62"/>
        <v>0</v>
      </c>
      <c r="H26" s="3">
        <f t="shared" si="8"/>
        <v>40</v>
      </c>
      <c r="I26" s="43">
        <f t="shared" si="63"/>
        <v>0.15</v>
      </c>
      <c r="J26" s="43">
        <f t="shared" si="64"/>
        <v>0.54499999999999993</v>
      </c>
      <c r="K26" s="43">
        <f t="shared" si="65"/>
        <v>0.57999999999999996</v>
      </c>
      <c r="L26" s="3">
        <f t="shared" si="12"/>
        <v>0.32</v>
      </c>
      <c r="M26" s="3" t="s">
        <v>155</v>
      </c>
      <c r="N26" s="3" t="s">
        <v>156</v>
      </c>
      <c r="O26" s="3">
        <v>1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 t="s">
        <v>66</v>
      </c>
      <c r="V26" s="14">
        <f t="shared" si="66"/>
        <v>0</v>
      </c>
      <c r="W26" s="3">
        <f t="shared" si="67"/>
        <v>2</v>
      </c>
      <c r="X26" s="3">
        <f t="shared" si="68"/>
        <v>50</v>
      </c>
      <c r="Y26" s="3">
        <f t="shared" si="69"/>
        <v>50</v>
      </c>
      <c r="Z26" s="3">
        <f t="shared" si="70"/>
        <v>0</v>
      </c>
      <c r="AA26" s="3">
        <f t="shared" si="71"/>
        <v>0</v>
      </c>
      <c r="AB26" s="22">
        <f t="shared" si="72"/>
        <v>0.61819444444444405</v>
      </c>
      <c r="AC26" s="23">
        <f t="shared" ca="1" si="20"/>
        <v>41920</v>
      </c>
      <c r="AD26" s="3">
        <v>25</v>
      </c>
      <c r="AE26" s="3">
        <f t="shared" si="73"/>
        <v>1</v>
      </c>
      <c r="AF26" s="3">
        <f t="shared" si="74"/>
        <v>1</v>
      </c>
      <c r="AG26" s="3">
        <v>25</v>
      </c>
      <c r="AH26" s="3">
        <f t="shared" si="75"/>
        <v>0</v>
      </c>
      <c r="AI26" s="3">
        <f t="shared" si="76"/>
        <v>1</v>
      </c>
      <c r="AJ26" s="3">
        <f t="shared" si="77"/>
        <v>0</v>
      </c>
      <c r="AK26" s="14">
        <f t="shared" si="78"/>
        <v>1656010</v>
      </c>
      <c r="AL26" s="3" t="str">
        <f t="shared" si="79"/>
        <v>Мулянка</v>
      </c>
      <c r="AM26" s="3">
        <f t="shared" si="80"/>
        <v>1</v>
      </c>
      <c r="AN26" s="3" t="str">
        <f t="shared" si="81"/>
        <v>Ч</v>
      </c>
      <c r="AO26" s="27">
        <f t="shared" si="82"/>
        <v>120</v>
      </c>
      <c r="AP26" s="14">
        <f t="shared" si="83"/>
        <v>0</v>
      </c>
      <c r="AQ26" s="28"/>
      <c r="AR26" s="3">
        <f t="shared" si="84"/>
        <v>2</v>
      </c>
      <c r="AS26" s="3">
        <v>4581</v>
      </c>
      <c r="AT26" s="3">
        <v>777</v>
      </c>
      <c r="AU26" s="3">
        <v>100</v>
      </c>
      <c r="AV26" s="3">
        <v>400</v>
      </c>
      <c r="AW26" s="3">
        <v>6000</v>
      </c>
      <c r="AX26" s="3">
        <v>0</v>
      </c>
      <c r="AY26" s="3">
        <v>1100</v>
      </c>
      <c r="AZ26" s="3">
        <v>1</v>
      </c>
      <c r="BA26" s="3">
        <v>40</v>
      </c>
      <c r="BB26" s="3">
        <v>0</v>
      </c>
      <c r="BC26" s="3">
        <v>0</v>
      </c>
      <c r="BD26" s="3">
        <v>0</v>
      </c>
      <c r="BE26" s="3">
        <v>0</v>
      </c>
      <c r="BF26" s="17">
        <f t="shared" si="85"/>
        <v>12</v>
      </c>
      <c r="BG26" s="26">
        <f t="shared" si="86"/>
        <v>0</v>
      </c>
      <c r="BH26" s="12">
        <f t="shared" si="87"/>
        <v>0</v>
      </c>
      <c r="BI26" s="13">
        <f t="shared" si="88"/>
        <v>0</v>
      </c>
      <c r="BJ26" s="12">
        <f t="shared" si="89"/>
        <v>0</v>
      </c>
      <c r="BK26" s="12">
        <f t="shared" si="107"/>
        <v>30.649350649350684</v>
      </c>
      <c r="BL26" s="11">
        <f t="shared" si="91"/>
        <v>2</v>
      </c>
      <c r="BM26" s="11">
        <f t="shared" si="92"/>
        <v>50</v>
      </c>
      <c r="BN26" s="11">
        <f t="shared" si="93"/>
        <v>0</v>
      </c>
      <c r="BO26" s="20">
        <f t="shared" si="94"/>
        <v>0.61819444444444405</v>
      </c>
      <c r="BP26" s="11">
        <f t="shared" si="95"/>
        <v>1</v>
      </c>
      <c r="BQ26" s="11">
        <f t="shared" si="96"/>
        <v>0</v>
      </c>
      <c r="BR26" s="11">
        <v>1</v>
      </c>
      <c r="BS26" s="11">
        <f t="shared" si="98"/>
        <v>0</v>
      </c>
      <c r="BT26" s="25">
        <f t="shared" si="99"/>
        <v>1656010</v>
      </c>
      <c r="BU26" s="24" t="str">
        <f t="shared" si="100"/>
        <v>Мулянка</v>
      </c>
      <c r="BV26" s="11">
        <f t="shared" si="101"/>
        <v>1</v>
      </c>
      <c r="BW26" s="24" t="str">
        <f>VLOOKUP(BV26,'Типы препятствий'!$A$1:$B$12,2)</f>
        <v>Светофор</v>
      </c>
      <c r="BX26" s="24" t="str">
        <f t="shared" si="102"/>
        <v>Ч</v>
      </c>
      <c r="BY26" s="25">
        <f t="shared" si="103"/>
        <v>1656130</v>
      </c>
      <c r="BZ26" s="25">
        <f t="shared" si="106"/>
        <v>120</v>
      </c>
      <c r="CA26" s="25">
        <f t="shared" si="104"/>
        <v>1656130</v>
      </c>
      <c r="CB26" s="12">
        <v>0</v>
      </c>
      <c r="CC26" s="11">
        <f t="shared" si="105"/>
        <v>2</v>
      </c>
      <c r="CD26" s="42">
        <v>0.15</v>
      </c>
      <c r="CE26" s="42">
        <f t="shared" si="55"/>
        <v>0.54499999999999993</v>
      </c>
      <c r="CF26" s="42">
        <f t="shared" si="54"/>
        <v>0.57999999999999996</v>
      </c>
    </row>
    <row r="27" spans="1:84">
      <c r="A27" s="29">
        <f t="shared" si="57"/>
        <v>0</v>
      </c>
      <c r="B27" s="3">
        <v>26</v>
      </c>
      <c r="C27" s="14">
        <f t="shared" si="58"/>
        <v>0</v>
      </c>
      <c r="D27" s="14">
        <f t="shared" si="59"/>
        <v>0</v>
      </c>
      <c r="E27" s="14">
        <f t="shared" si="60"/>
        <v>30.129870129870163</v>
      </c>
      <c r="F27" s="14">
        <f t="shared" si="61"/>
        <v>0</v>
      </c>
      <c r="G27" s="30">
        <f t="shared" si="62"/>
        <v>0.12</v>
      </c>
      <c r="H27" s="3">
        <f t="shared" si="8"/>
        <v>40</v>
      </c>
      <c r="I27" s="43">
        <f t="shared" si="63"/>
        <v>0.02</v>
      </c>
      <c r="J27" s="43">
        <f t="shared" si="64"/>
        <v>0.57999999999999996</v>
      </c>
      <c r="K27" s="43">
        <f t="shared" si="65"/>
        <v>0.57999999999999996</v>
      </c>
      <c r="L27" s="3">
        <f t="shared" si="12"/>
        <v>0.32</v>
      </c>
      <c r="M27" s="3" t="s">
        <v>157</v>
      </c>
      <c r="N27" s="3" t="s">
        <v>158</v>
      </c>
      <c r="O27" s="3">
        <v>1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 t="s">
        <v>66</v>
      </c>
      <c r="V27" s="14">
        <f t="shared" si="66"/>
        <v>0</v>
      </c>
      <c r="W27" s="3">
        <f t="shared" si="67"/>
        <v>2</v>
      </c>
      <c r="X27" s="3">
        <f t="shared" si="68"/>
        <v>50</v>
      </c>
      <c r="Y27" s="3">
        <f t="shared" si="69"/>
        <v>50</v>
      </c>
      <c r="Z27" s="3">
        <f t="shared" si="70"/>
        <v>0</v>
      </c>
      <c r="AA27" s="3">
        <f t="shared" si="71"/>
        <v>0</v>
      </c>
      <c r="AB27" s="22">
        <f t="shared" si="72"/>
        <v>0.61820023148148107</v>
      </c>
      <c r="AC27" s="23">
        <f t="shared" ca="1" si="20"/>
        <v>41920</v>
      </c>
      <c r="AD27" s="3">
        <v>26</v>
      </c>
      <c r="AE27" s="3">
        <f t="shared" si="73"/>
        <v>1</v>
      </c>
      <c r="AF27" s="3">
        <f t="shared" si="74"/>
        <v>1</v>
      </c>
      <c r="AG27" s="3">
        <v>26</v>
      </c>
      <c r="AH27" s="3">
        <f t="shared" si="75"/>
        <v>0</v>
      </c>
      <c r="AI27" s="3">
        <f t="shared" si="76"/>
        <v>1</v>
      </c>
      <c r="AJ27" s="3">
        <f t="shared" si="77"/>
        <v>0</v>
      </c>
      <c r="AK27" s="14">
        <f t="shared" si="78"/>
        <v>1656010</v>
      </c>
      <c r="AL27" s="3" t="str">
        <f t="shared" si="79"/>
        <v>Мулянка</v>
      </c>
      <c r="AM27" s="3">
        <f t="shared" si="80"/>
        <v>1</v>
      </c>
      <c r="AN27" s="3" t="str">
        <f t="shared" si="81"/>
        <v>Ч</v>
      </c>
      <c r="AO27" s="27">
        <f t="shared" si="82"/>
        <v>120</v>
      </c>
      <c r="AP27" s="14">
        <f t="shared" si="83"/>
        <v>0</v>
      </c>
      <c r="AQ27" s="28"/>
      <c r="AR27" s="3">
        <f t="shared" si="84"/>
        <v>2</v>
      </c>
      <c r="AS27" s="3">
        <v>4581</v>
      </c>
      <c r="AT27" s="3">
        <v>777</v>
      </c>
      <c r="AU27" s="3">
        <v>100</v>
      </c>
      <c r="AV27" s="3">
        <v>400</v>
      </c>
      <c r="AW27" s="3">
        <v>6000</v>
      </c>
      <c r="AX27" s="3">
        <v>0</v>
      </c>
      <c r="AY27" s="3">
        <v>1100</v>
      </c>
      <c r="AZ27" s="3">
        <v>1</v>
      </c>
      <c r="BA27" s="3">
        <v>40</v>
      </c>
      <c r="BB27" s="3">
        <v>0</v>
      </c>
      <c r="BC27" s="3">
        <v>0</v>
      </c>
      <c r="BD27" s="3">
        <v>0</v>
      </c>
      <c r="BE27" s="3">
        <v>0</v>
      </c>
      <c r="BF27" s="17">
        <f t="shared" si="85"/>
        <v>12.5</v>
      </c>
      <c r="BG27" s="26">
        <f t="shared" si="86"/>
        <v>0</v>
      </c>
      <c r="BH27" s="12">
        <f t="shared" si="87"/>
        <v>0</v>
      </c>
      <c r="BI27" s="13">
        <v>0.12</v>
      </c>
      <c r="BJ27" s="12">
        <f t="shared" si="89"/>
        <v>0</v>
      </c>
      <c r="BK27" s="12">
        <f t="shared" si="107"/>
        <v>30.129870129870163</v>
      </c>
      <c r="BL27" s="11">
        <f t="shared" si="91"/>
        <v>2</v>
      </c>
      <c r="BM27" s="11">
        <f t="shared" si="92"/>
        <v>50</v>
      </c>
      <c r="BN27" s="11">
        <f t="shared" si="93"/>
        <v>0</v>
      </c>
      <c r="BO27" s="20">
        <f t="shared" si="94"/>
        <v>0.61820023148148107</v>
      </c>
      <c r="BP27" s="11">
        <f t="shared" si="95"/>
        <v>1</v>
      </c>
      <c r="BQ27" s="11">
        <f t="shared" si="96"/>
        <v>0</v>
      </c>
      <c r="BR27" s="11">
        <f t="shared" si="97"/>
        <v>1</v>
      </c>
      <c r="BS27" s="11">
        <f t="shared" si="98"/>
        <v>0</v>
      </c>
      <c r="BT27" s="25">
        <f t="shared" si="99"/>
        <v>1656010</v>
      </c>
      <c r="BU27" s="24" t="str">
        <f t="shared" si="100"/>
        <v>Мулянка</v>
      </c>
      <c r="BV27" s="11">
        <f t="shared" si="101"/>
        <v>1</v>
      </c>
      <c r="BW27" s="24" t="str">
        <f>VLOOKUP(BV27,'Типы препятствий'!$A$1:$B$12,2)</f>
        <v>Светофор</v>
      </c>
      <c r="BX27" s="24" t="str">
        <f t="shared" si="102"/>
        <v>Ч</v>
      </c>
      <c r="BY27" s="25">
        <f t="shared" si="103"/>
        <v>1656130</v>
      </c>
      <c r="BZ27" s="25">
        <f t="shared" si="106"/>
        <v>120</v>
      </c>
      <c r="CA27" s="25">
        <f t="shared" si="104"/>
        <v>1656130</v>
      </c>
      <c r="CB27" s="12">
        <v>0</v>
      </c>
      <c r="CC27" s="11">
        <f t="shared" si="105"/>
        <v>2</v>
      </c>
      <c r="CD27" s="42">
        <v>0.02</v>
      </c>
      <c r="CE27" s="42">
        <f t="shared" si="55"/>
        <v>0.57999999999999996</v>
      </c>
      <c r="CF27" s="42">
        <f t="shared" si="54"/>
        <v>0.57999999999999996</v>
      </c>
    </row>
    <row r="28" spans="1:84">
      <c r="A28" s="29">
        <f t="shared" si="57"/>
        <v>0.216</v>
      </c>
      <c r="B28" s="3">
        <v>27</v>
      </c>
      <c r="C28" s="14">
        <f t="shared" si="58"/>
        <v>0.216</v>
      </c>
      <c r="D28" s="14">
        <f t="shared" si="59"/>
        <v>0.216</v>
      </c>
      <c r="E28" s="14">
        <f t="shared" si="60"/>
        <v>29.610389610389642</v>
      </c>
      <c r="F28" s="14">
        <f t="shared" si="61"/>
        <v>0</v>
      </c>
      <c r="G28" s="30">
        <f t="shared" si="62"/>
        <v>0.14000000000000001</v>
      </c>
      <c r="H28" s="3">
        <f t="shared" si="8"/>
        <v>40</v>
      </c>
      <c r="I28" s="43">
        <f t="shared" si="63"/>
        <v>0</v>
      </c>
      <c r="J28" s="43">
        <f t="shared" si="64"/>
        <v>0.57999999999999996</v>
      </c>
      <c r="K28" s="43">
        <f t="shared" si="65"/>
        <v>0.56999999999999995</v>
      </c>
      <c r="L28" s="3">
        <f t="shared" si="12"/>
        <v>0.32</v>
      </c>
      <c r="M28" s="3" t="s">
        <v>159</v>
      </c>
      <c r="N28" s="3" t="s">
        <v>160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 t="s">
        <v>66</v>
      </c>
      <c r="V28" s="14">
        <f t="shared" si="66"/>
        <v>0.03</v>
      </c>
      <c r="W28" s="3">
        <f t="shared" si="67"/>
        <v>2</v>
      </c>
      <c r="X28" s="3">
        <f t="shared" si="68"/>
        <v>50</v>
      </c>
      <c r="Y28" s="3">
        <f t="shared" si="69"/>
        <v>50</v>
      </c>
      <c r="Z28" s="3">
        <f t="shared" si="70"/>
        <v>0</v>
      </c>
      <c r="AA28" s="3">
        <f t="shared" si="71"/>
        <v>0</v>
      </c>
      <c r="AB28" s="22">
        <f t="shared" si="72"/>
        <v>0.61820601851851809</v>
      </c>
      <c r="AC28" s="23">
        <f t="shared" ca="1" si="20"/>
        <v>41920</v>
      </c>
      <c r="AD28" s="3">
        <v>27</v>
      </c>
      <c r="AE28" s="3">
        <f t="shared" si="73"/>
        <v>1</v>
      </c>
      <c r="AF28" s="3">
        <f t="shared" si="74"/>
        <v>1</v>
      </c>
      <c r="AG28" s="3">
        <v>27</v>
      </c>
      <c r="AH28" s="3">
        <f t="shared" si="75"/>
        <v>0</v>
      </c>
      <c r="AI28" s="3">
        <f t="shared" si="76"/>
        <v>1</v>
      </c>
      <c r="AJ28" s="3">
        <f t="shared" si="77"/>
        <v>1</v>
      </c>
      <c r="AK28" s="14">
        <f t="shared" si="78"/>
        <v>1656010.03</v>
      </c>
      <c r="AL28" s="3" t="str">
        <f t="shared" si="79"/>
        <v>Мулянка</v>
      </c>
      <c r="AM28" s="3">
        <f t="shared" si="80"/>
        <v>1</v>
      </c>
      <c r="AN28" s="3" t="str">
        <f t="shared" si="81"/>
        <v>Ч</v>
      </c>
      <c r="AO28" s="27">
        <f t="shared" si="82"/>
        <v>119.96999999997206</v>
      </c>
      <c r="AP28" s="14">
        <f t="shared" si="83"/>
        <v>0</v>
      </c>
      <c r="AQ28" s="28"/>
      <c r="AR28" s="3">
        <f t="shared" si="84"/>
        <v>2</v>
      </c>
      <c r="AS28" s="3">
        <v>4581</v>
      </c>
      <c r="AT28" s="3">
        <v>777</v>
      </c>
      <c r="AU28" s="3">
        <v>100</v>
      </c>
      <c r="AV28" s="3">
        <v>400</v>
      </c>
      <c r="AW28" s="3">
        <v>6000</v>
      </c>
      <c r="AX28" s="3">
        <v>0</v>
      </c>
      <c r="AY28" s="3">
        <v>1100</v>
      </c>
      <c r="AZ28" s="3">
        <v>1</v>
      </c>
      <c r="BA28" s="3">
        <v>40</v>
      </c>
      <c r="BB28" s="3">
        <v>0</v>
      </c>
      <c r="BC28" s="3">
        <v>0</v>
      </c>
      <c r="BD28" s="3">
        <v>0</v>
      </c>
      <c r="BE28" s="3">
        <v>0</v>
      </c>
      <c r="BF28" s="17">
        <f t="shared" si="85"/>
        <v>13</v>
      </c>
      <c r="BG28" s="26">
        <f t="shared" si="86"/>
        <v>0.03</v>
      </c>
      <c r="BH28" s="12">
        <f t="shared" si="87"/>
        <v>0.216</v>
      </c>
      <c r="BI28" s="13">
        <v>0.14000000000000001</v>
      </c>
      <c r="BJ28" s="12">
        <f t="shared" si="89"/>
        <v>0</v>
      </c>
      <c r="BK28" s="12">
        <f t="shared" si="107"/>
        <v>29.610389610389642</v>
      </c>
      <c r="BL28" s="11">
        <f t="shared" si="91"/>
        <v>2</v>
      </c>
      <c r="BM28" s="11">
        <f t="shared" si="92"/>
        <v>50</v>
      </c>
      <c r="BN28" s="11">
        <f t="shared" si="93"/>
        <v>0</v>
      </c>
      <c r="BO28" s="20">
        <f t="shared" si="94"/>
        <v>0.61820601851851809</v>
      </c>
      <c r="BP28" s="11">
        <f t="shared" si="95"/>
        <v>1</v>
      </c>
      <c r="BQ28" s="11">
        <f t="shared" si="96"/>
        <v>0</v>
      </c>
      <c r="BR28" s="11">
        <f t="shared" si="97"/>
        <v>1</v>
      </c>
      <c r="BS28" s="11">
        <f t="shared" si="98"/>
        <v>1</v>
      </c>
      <c r="BT28" s="25">
        <f t="shared" si="99"/>
        <v>1656010.03</v>
      </c>
      <c r="BU28" s="24" t="str">
        <f t="shared" si="100"/>
        <v>Мулянка</v>
      </c>
      <c r="BV28" s="11">
        <f t="shared" si="101"/>
        <v>1</v>
      </c>
      <c r="BW28" s="24" t="str">
        <f>VLOOKUP(BV28,'Типы препятствий'!$A$1:$B$12,2)</f>
        <v>Светофор</v>
      </c>
      <c r="BX28" s="24" t="str">
        <f t="shared" si="102"/>
        <v>Ч</v>
      </c>
      <c r="BY28" s="25">
        <f t="shared" si="103"/>
        <v>1656130</v>
      </c>
      <c r="BZ28" s="25">
        <f t="shared" si="106"/>
        <v>119.96999999997206</v>
      </c>
      <c r="CA28" s="25">
        <f t="shared" si="104"/>
        <v>1656130</v>
      </c>
      <c r="CB28" s="12">
        <v>0</v>
      </c>
      <c r="CC28" s="11">
        <f t="shared" si="105"/>
        <v>2</v>
      </c>
      <c r="CD28" s="42">
        <v>0</v>
      </c>
      <c r="CE28" s="42">
        <f t="shared" si="55"/>
        <v>0.57999999999999996</v>
      </c>
      <c r="CF28" s="42">
        <v>0.56999999999999995</v>
      </c>
    </row>
    <row r="29" spans="1:84">
      <c r="A29" s="29">
        <f t="shared" si="57"/>
        <v>0.46800000000000008</v>
      </c>
      <c r="B29" s="3">
        <v>28</v>
      </c>
      <c r="C29" s="14">
        <f t="shared" si="58"/>
        <v>0.46800000000000008</v>
      </c>
      <c r="D29" s="14">
        <f t="shared" si="59"/>
        <v>0.46800000000000008</v>
      </c>
      <c r="E29" s="14">
        <f t="shared" si="60"/>
        <v>29.090909090909122</v>
      </c>
      <c r="F29" s="14">
        <f t="shared" si="61"/>
        <v>0</v>
      </c>
      <c r="G29" s="30">
        <f t="shared" si="62"/>
        <v>0.16</v>
      </c>
      <c r="H29" s="3">
        <f t="shared" si="8"/>
        <v>40</v>
      </c>
      <c r="I29" s="43">
        <f t="shared" si="63"/>
        <v>0</v>
      </c>
      <c r="J29" s="43">
        <f t="shared" si="64"/>
        <v>0.57499999999999996</v>
      </c>
      <c r="K29" s="43">
        <f t="shared" si="65"/>
        <v>0.56999999999999995</v>
      </c>
      <c r="L29" s="3">
        <f t="shared" si="12"/>
        <v>0.32</v>
      </c>
      <c r="M29" s="3" t="s">
        <v>161</v>
      </c>
      <c r="N29" s="3" t="s">
        <v>162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 t="s">
        <v>66</v>
      </c>
      <c r="V29" s="14">
        <f t="shared" si="66"/>
        <v>9.5000000000000015E-2</v>
      </c>
      <c r="W29" s="3">
        <f t="shared" si="67"/>
        <v>2</v>
      </c>
      <c r="X29" s="3">
        <f t="shared" si="68"/>
        <v>50</v>
      </c>
      <c r="Y29" s="3">
        <f t="shared" si="69"/>
        <v>50</v>
      </c>
      <c r="Z29" s="3">
        <f t="shared" si="70"/>
        <v>0</v>
      </c>
      <c r="AA29" s="3">
        <f t="shared" si="71"/>
        <v>0</v>
      </c>
      <c r="AB29" s="22">
        <f t="shared" si="72"/>
        <v>0.61821180555555511</v>
      </c>
      <c r="AC29" s="23">
        <f t="shared" ca="1" si="20"/>
        <v>41920</v>
      </c>
      <c r="AD29" s="3">
        <v>28</v>
      </c>
      <c r="AE29" s="3">
        <f t="shared" si="73"/>
        <v>1</v>
      </c>
      <c r="AF29" s="3">
        <f t="shared" si="74"/>
        <v>1</v>
      </c>
      <c r="AG29" s="3">
        <v>28</v>
      </c>
      <c r="AH29" s="3">
        <f t="shared" si="75"/>
        <v>0</v>
      </c>
      <c r="AI29" s="3">
        <f t="shared" si="76"/>
        <v>1</v>
      </c>
      <c r="AJ29" s="3">
        <f t="shared" si="77"/>
        <v>1</v>
      </c>
      <c r="AK29" s="14">
        <f t="shared" si="78"/>
        <v>1656010.095</v>
      </c>
      <c r="AL29" s="3" t="str">
        <f t="shared" si="79"/>
        <v>Мулянка</v>
      </c>
      <c r="AM29" s="3">
        <f t="shared" si="80"/>
        <v>1</v>
      </c>
      <c r="AN29" s="3" t="str">
        <f t="shared" si="81"/>
        <v>Ч</v>
      </c>
      <c r="AO29" s="27">
        <f t="shared" si="82"/>
        <v>119.90500000002794</v>
      </c>
      <c r="AP29" s="14">
        <f t="shared" si="83"/>
        <v>0</v>
      </c>
      <c r="AQ29" s="28"/>
      <c r="AR29" s="3">
        <f t="shared" si="84"/>
        <v>2</v>
      </c>
      <c r="AS29" s="3">
        <v>4581</v>
      </c>
      <c r="AT29" s="3">
        <v>777</v>
      </c>
      <c r="AU29" s="3">
        <v>100</v>
      </c>
      <c r="AV29" s="3">
        <v>400</v>
      </c>
      <c r="AW29" s="3">
        <v>6000</v>
      </c>
      <c r="AX29" s="3">
        <v>0</v>
      </c>
      <c r="AY29" s="3">
        <v>1100</v>
      </c>
      <c r="AZ29" s="3">
        <v>1</v>
      </c>
      <c r="BA29" s="3">
        <v>40</v>
      </c>
      <c r="BB29" s="3">
        <v>0</v>
      </c>
      <c r="BC29" s="3">
        <v>0</v>
      </c>
      <c r="BD29" s="3">
        <v>0</v>
      </c>
      <c r="BE29" s="3">
        <v>0</v>
      </c>
      <c r="BF29" s="17">
        <f t="shared" si="85"/>
        <v>13.5</v>
      </c>
      <c r="BG29" s="26">
        <f t="shared" si="86"/>
        <v>9.5000000000000015E-2</v>
      </c>
      <c r="BH29" s="12">
        <f t="shared" si="87"/>
        <v>0.46800000000000008</v>
      </c>
      <c r="BI29" s="13">
        <v>0.16</v>
      </c>
      <c r="BJ29" s="12">
        <f t="shared" si="89"/>
        <v>0</v>
      </c>
      <c r="BK29" s="12">
        <f t="shared" si="107"/>
        <v>29.090909090909122</v>
      </c>
      <c r="BL29" s="11">
        <f t="shared" si="91"/>
        <v>2</v>
      </c>
      <c r="BM29" s="11">
        <f t="shared" si="92"/>
        <v>50</v>
      </c>
      <c r="BN29" s="11">
        <f t="shared" si="93"/>
        <v>0</v>
      </c>
      <c r="BO29" s="20">
        <f t="shared" si="94"/>
        <v>0.61821180555555511</v>
      </c>
      <c r="BP29" s="11">
        <f t="shared" si="95"/>
        <v>1</v>
      </c>
      <c r="BQ29" s="11">
        <f t="shared" si="96"/>
        <v>0</v>
      </c>
      <c r="BR29" s="11">
        <f t="shared" si="97"/>
        <v>1</v>
      </c>
      <c r="BS29" s="11">
        <f t="shared" si="98"/>
        <v>1</v>
      </c>
      <c r="BT29" s="25">
        <f t="shared" si="99"/>
        <v>1656010.095</v>
      </c>
      <c r="BU29" s="24" t="str">
        <f t="shared" si="100"/>
        <v>Мулянка</v>
      </c>
      <c r="BV29" s="11">
        <f t="shared" si="101"/>
        <v>1</v>
      </c>
      <c r="BW29" s="24" t="str">
        <f>VLOOKUP(BV29,'Типы препятствий'!$A$1:$B$12,2)</f>
        <v>Светофор</v>
      </c>
      <c r="BX29" s="24" t="str">
        <f t="shared" si="102"/>
        <v>Ч</v>
      </c>
      <c r="BY29" s="25">
        <f t="shared" si="103"/>
        <v>1656130</v>
      </c>
      <c r="BZ29" s="25">
        <f t="shared" si="106"/>
        <v>119.90500000002794</v>
      </c>
      <c r="CA29" s="25">
        <f t="shared" si="104"/>
        <v>1656130</v>
      </c>
      <c r="CB29" s="12">
        <v>0</v>
      </c>
      <c r="CC29" s="11">
        <f t="shared" si="105"/>
        <v>2</v>
      </c>
      <c r="CD29" s="42">
        <f t="shared" si="56"/>
        <v>0</v>
      </c>
      <c r="CE29" s="42">
        <f t="shared" si="55"/>
        <v>0.57499999999999996</v>
      </c>
      <c r="CF29" s="42">
        <v>0.56999999999999995</v>
      </c>
    </row>
    <row r="30" spans="1:84">
      <c r="A30" s="29">
        <f t="shared" si="57"/>
        <v>0.75600000000000012</v>
      </c>
      <c r="B30" s="3">
        <v>29</v>
      </c>
      <c r="C30" s="14">
        <f t="shared" si="58"/>
        <v>0.75600000000000012</v>
      </c>
      <c r="D30" s="14">
        <f t="shared" si="59"/>
        <v>0.75600000000000012</v>
      </c>
      <c r="E30" s="14">
        <f t="shared" si="60"/>
        <v>28.571428571428601</v>
      </c>
      <c r="F30" s="14">
        <f t="shared" si="61"/>
        <v>0</v>
      </c>
      <c r="G30" s="30">
        <f t="shared" si="62"/>
        <v>0.18</v>
      </c>
      <c r="H30" s="3">
        <f t="shared" si="8"/>
        <v>40</v>
      </c>
      <c r="I30" s="43">
        <f t="shared" si="63"/>
        <v>0</v>
      </c>
      <c r="J30" s="43">
        <f t="shared" si="64"/>
        <v>0.56999999999999995</v>
      </c>
      <c r="K30" s="43">
        <f t="shared" si="65"/>
        <v>0.56000000000000005</v>
      </c>
      <c r="L30" s="3">
        <f t="shared" si="12"/>
        <v>0.32</v>
      </c>
      <c r="M30" s="3" t="s">
        <v>163</v>
      </c>
      <c r="N30" s="3" t="s">
        <v>164</v>
      </c>
      <c r="O30" s="3">
        <v>1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 t="s">
        <v>66</v>
      </c>
      <c r="V30" s="14">
        <f t="shared" si="66"/>
        <v>0.2</v>
      </c>
      <c r="W30" s="3">
        <f t="shared" si="67"/>
        <v>2</v>
      </c>
      <c r="X30" s="3">
        <f t="shared" si="68"/>
        <v>50</v>
      </c>
      <c r="Y30" s="3">
        <f t="shared" si="69"/>
        <v>50</v>
      </c>
      <c r="Z30" s="3">
        <f t="shared" si="70"/>
        <v>0</v>
      </c>
      <c r="AA30" s="3">
        <f t="shared" si="71"/>
        <v>0</v>
      </c>
      <c r="AB30" s="22">
        <f t="shared" si="72"/>
        <v>0.61821759259259212</v>
      </c>
      <c r="AC30" s="23">
        <f t="shared" ca="1" si="20"/>
        <v>41920</v>
      </c>
      <c r="AD30" s="3">
        <v>29</v>
      </c>
      <c r="AE30" s="3">
        <f t="shared" si="73"/>
        <v>1</v>
      </c>
      <c r="AF30" s="3">
        <f t="shared" si="74"/>
        <v>1</v>
      </c>
      <c r="AG30" s="3">
        <v>29</v>
      </c>
      <c r="AH30" s="3">
        <f t="shared" si="75"/>
        <v>0</v>
      </c>
      <c r="AI30" s="3">
        <f t="shared" si="76"/>
        <v>1</v>
      </c>
      <c r="AJ30" s="3">
        <f t="shared" si="77"/>
        <v>1</v>
      </c>
      <c r="AK30" s="14">
        <f t="shared" si="78"/>
        <v>1656010.2</v>
      </c>
      <c r="AL30" s="3" t="str">
        <f t="shared" si="79"/>
        <v>Мулянка</v>
      </c>
      <c r="AM30" s="3">
        <f t="shared" si="80"/>
        <v>1</v>
      </c>
      <c r="AN30" s="3" t="str">
        <f t="shared" si="81"/>
        <v>Ч</v>
      </c>
      <c r="AO30" s="27">
        <f t="shared" si="82"/>
        <v>119.80000000004657</v>
      </c>
      <c r="AP30" s="14">
        <f t="shared" si="83"/>
        <v>0</v>
      </c>
      <c r="AQ30" s="28"/>
      <c r="AR30" s="3">
        <f t="shared" si="84"/>
        <v>2</v>
      </c>
      <c r="AS30" s="3">
        <v>4581</v>
      </c>
      <c r="AT30" s="3">
        <v>777</v>
      </c>
      <c r="AU30" s="3">
        <v>100</v>
      </c>
      <c r="AV30" s="3">
        <v>400</v>
      </c>
      <c r="AW30" s="3">
        <v>6000</v>
      </c>
      <c r="AX30" s="3">
        <v>0</v>
      </c>
      <c r="AY30" s="3">
        <v>1100</v>
      </c>
      <c r="AZ30" s="3">
        <v>1</v>
      </c>
      <c r="BA30" s="3">
        <v>40</v>
      </c>
      <c r="BB30" s="3">
        <v>0</v>
      </c>
      <c r="BC30" s="3">
        <v>0</v>
      </c>
      <c r="BD30" s="3">
        <v>0</v>
      </c>
      <c r="BE30" s="3">
        <v>0</v>
      </c>
      <c r="BF30" s="17">
        <f t="shared" si="85"/>
        <v>14</v>
      </c>
      <c r="BG30" s="26">
        <f t="shared" si="86"/>
        <v>0.2</v>
      </c>
      <c r="BH30" s="12">
        <f t="shared" si="87"/>
        <v>0.75600000000000012</v>
      </c>
      <c r="BI30" s="13">
        <v>0.18</v>
      </c>
      <c r="BJ30" s="12">
        <f t="shared" si="89"/>
        <v>0</v>
      </c>
      <c r="BK30" s="12">
        <f t="shared" si="107"/>
        <v>28.571428571428601</v>
      </c>
      <c r="BL30" s="11">
        <f t="shared" si="91"/>
        <v>2</v>
      </c>
      <c r="BM30" s="11">
        <f t="shared" si="92"/>
        <v>50</v>
      </c>
      <c r="BN30" s="11">
        <f t="shared" si="93"/>
        <v>0</v>
      </c>
      <c r="BO30" s="20">
        <f t="shared" si="94"/>
        <v>0.61821759259259212</v>
      </c>
      <c r="BP30" s="11">
        <f t="shared" si="95"/>
        <v>1</v>
      </c>
      <c r="BQ30" s="11">
        <f t="shared" si="96"/>
        <v>0</v>
      </c>
      <c r="BR30" s="11">
        <f t="shared" si="97"/>
        <v>1</v>
      </c>
      <c r="BS30" s="11">
        <f t="shared" si="98"/>
        <v>1</v>
      </c>
      <c r="BT30" s="25">
        <f t="shared" si="99"/>
        <v>1656010.2</v>
      </c>
      <c r="BU30" s="24" t="str">
        <f t="shared" si="100"/>
        <v>Мулянка</v>
      </c>
      <c r="BV30" s="11">
        <f t="shared" si="101"/>
        <v>1</v>
      </c>
      <c r="BW30" s="24" t="str">
        <f>VLOOKUP(BV30,'Типы препятствий'!$A$1:$B$12,2)</f>
        <v>Светофор</v>
      </c>
      <c r="BX30" s="24" t="str">
        <f t="shared" si="102"/>
        <v>Ч</v>
      </c>
      <c r="BY30" s="25">
        <f t="shared" si="103"/>
        <v>1656130</v>
      </c>
      <c r="BZ30" s="25">
        <f t="shared" si="106"/>
        <v>119.80000000004657</v>
      </c>
      <c r="CA30" s="25">
        <f t="shared" si="104"/>
        <v>1656130</v>
      </c>
      <c r="CB30" s="12">
        <v>0</v>
      </c>
      <c r="CC30" s="11">
        <f t="shared" si="105"/>
        <v>2</v>
      </c>
      <c r="CD30" s="42">
        <f t="shared" si="56"/>
        <v>0</v>
      </c>
      <c r="CE30" s="42">
        <f t="shared" si="55"/>
        <v>0.56999999999999995</v>
      </c>
      <c r="CF30" s="42">
        <v>0.56000000000000005</v>
      </c>
    </row>
    <row r="31" spans="1:84">
      <c r="A31" s="29">
        <f t="shared" si="57"/>
        <v>1.08</v>
      </c>
      <c r="B31" s="3">
        <v>30</v>
      </c>
      <c r="C31" s="14">
        <f t="shared" si="58"/>
        <v>1.08</v>
      </c>
      <c r="D31" s="14">
        <f t="shared" si="59"/>
        <v>1.08</v>
      </c>
      <c r="E31" s="14">
        <f t="shared" si="60"/>
        <v>28.051948051948081</v>
      </c>
      <c r="F31" s="14">
        <f t="shared" si="61"/>
        <v>0</v>
      </c>
      <c r="G31" s="30">
        <f t="shared" si="62"/>
        <v>0.24</v>
      </c>
      <c r="H31" s="3">
        <f t="shared" si="8"/>
        <v>40</v>
      </c>
      <c r="I31" s="43">
        <f t="shared" si="63"/>
        <v>0</v>
      </c>
      <c r="J31" s="43">
        <f t="shared" si="64"/>
        <v>0.56499999999999995</v>
      </c>
      <c r="K31" s="43">
        <f t="shared" si="65"/>
        <v>0.56000000000000005</v>
      </c>
      <c r="L31" s="3">
        <f t="shared" si="12"/>
        <v>0.32</v>
      </c>
      <c r="M31" s="3" t="s">
        <v>165</v>
      </c>
      <c r="N31" s="3" t="s">
        <v>166</v>
      </c>
      <c r="O31" s="3">
        <v>1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 t="s">
        <v>66</v>
      </c>
      <c r="V31" s="14">
        <f t="shared" si="66"/>
        <v>0.35</v>
      </c>
      <c r="W31" s="3">
        <f t="shared" si="67"/>
        <v>2</v>
      </c>
      <c r="X31" s="3">
        <f t="shared" si="68"/>
        <v>50</v>
      </c>
      <c r="Y31" s="3">
        <f t="shared" si="69"/>
        <v>50</v>
      </c>
      <c r="Z31" s="3">
        <f t="shared" si="70"/>
        <v>0</v>
      </c>
      <c r="AA31" s="3">
        <f t="shared" si="71"/>
        <v>0</v>
      </c>
      <c r="AB31" s="22">
        <f t="shared" si="72"/>
        <v>0.61822337962962914</v>
      </c>
      <c r="AC31" s="23">
        <f t="shared" ca="1" si="20"/>
        <v>41920</v>
      </c>
      <c r="AD31" s="3">
        <v>30</v>
      </c>
      <c r="AE31" s="3">
        <f t="shared" si="73"/>
        <v>1</v>
      </c>
      <c r="AF31" s="3">
        <f t="shared" si="74"/>
        <v>1</v>
      </c>
      <c r="AG31" s="3">
        <v>30</v>
      </c>
      <c r="AH31" s="3">
        <f t="shared" si="75"/>
        <v>1</v>
      </c>
      <c r="AI31" s="3">
        <f t="shared" si="76"/>
        <v>1</v>
      </c>
      <c r="AJ31" s="3">
        <f t="shared" si="77"/>
        <v>1</v>
      </c>
      <c r="AK31" s="14">
        <f t="shared" si="78"/>
        <v>1656010.35</v>
      </c>
      <c r="AL31" s="3" t="str">
        <f t="shared" si="79"/>
        <v>Мулянка</v>
      </c>
      <c r="AM31" s="3">
        <f t="shared" si="80"/>
        <v>1</v>
      </c>
      <c r="AN31" s="3" t="str">
        <f t="shared" si="81"/>
        <v>Ч</v>
      </c>
      <c r="AO31" s="27">
        <f t="shared" si="82"/>
        <v>119.64999999990687</v>
      </c>
      <c r="AP31" s="14">
        <f t="shared" si="83"/>
        <v>0</v>
      </c>
      <c r="AQ31" s="28"/>
      <c r="AR31" s="3">
        <f t="shared" si="84"/>
        <v>2</v>
      </c>
      <c r="AS31" s="3">
        <v>4581</v>
      </c>
      <c r="AT31" s="3">
        <v>777</v>
      </c>
      <c r="AU31" s="3">
        <v>100</v>
      </c>
      <c r="AV31" s="3">
        <v>400</v>
      </c>
      <c r="AW31" s="3">
        <v>6000</v>
      </c>
      <c r="AX31" s="3">
        <v>0</v>
      </c>
      <c r="AY31" s="3">
        <v>1100</v>
      </c>
      <c r="AZ31" s="3">
        <v>1</v>
      </c>
      <c r="BA31" s="3">
        <v>40</v>
      </c>
      <c r="BB31" s="3">
        <v>0</v>
      </c>
      <c r="BC31" s="3">
        <v>0</v>
      </c>
      <c r="BD31" s="3">
        <v>0</v>
      </c>
      <c r="BE31" s="3">
        <v>0</v>
      </c>
      <c r="BF31" s="17">
        <f t="shared" si="85"/>
        <v>14.5</v>
      </c>
      <c r="BG31" s="26">
        <f t="shared" si="86"/>
        <v>0.35</v>
      </c>
      <c r="BH31" s="12">
        <f t="shared" si="87"/>
        <v>1.08</v>
      </c>
      <c r="BI31" s="13">
        <v>0.24</v>
      </c>
      <c r="BJ31" s="12">
        <f t="shared" si="89"/>
        <v>0</v>
      </c>
      <c r="BK31" s="12">
        <f t="shared" si="107"/>
        <v>28.051948051948081</v>
      </c>
      <c r="BL31" s="11">
        <f t="shared" si="91"/>
        <v>2</v>
      </c>
      <c r="BM31" s="11">
        <f t="shared" si="92"/>
        <v>50</v>
      </c>
      <c r="BN31" s="11">
        <f t="shared" si="93"/>
        <v>0</v>
      </c>
      <c r="BO31" s="20">
        <f t="shared" si="94"/>
        <v>0.61822337962962914</v>
      </c>
      <c r="BP31" s="11">
        <f t="shared" si="95"/>
        <v>1</v>
      </c>
      <c r="BQ31" s="11">
        <v>1</v>
      </c>
      <c r="BR31" s="11">
        <f t="shared" si="97"/>
        <v>1</v>
      </c>
      <c r="BS31" s="11">
        <f t="shared" si="98"/>
        <v>1</v>
      </c>
      <c r="BT31" s="25">
        <f t="shared" si="99"/>
        <v>1656010.35</v>
      </c>
      <c r="BU31" s="24" t="str">
        <f t="shared" si="100"/>
        <v>Мулянка</v>
      </c>
      <c r="BV31" s="11">
        <f t="shared" si="101"/>
        <v>1</v>
      </c>
      <c r="BW31" s="24" t="str">
        <f>VLOOKUP(BV31,'Типы препятствий'!$A$1:$B$12,2)</f>
        <v>Светофор</v>
      </c>
      <c r="BX31" s="24" t="str">
        <f t="shared" si="102"/>
        <v>Ч</v>
      </c>
      <c r="BY31" s="25">
        <f t="shared" si="103"/>
        <v>1656130</v>
      </c>
      <c r="BZ31" s="25">
        <f t="shared" si="106"/>
        <v>119.64999999990687</v>
      </c>
      <c r="CA31" s="25">
        <f t="shared" si="104"/>
        <v>1656130</v>
      </c>
      <c r="CB31" s="12">
        <v>0</v>
      </c>
      <c r="CC31" s="11">
        <f t="shared" si="105"/>
        <v>2</v>
      </c>
      <c r="CD31" s="42">
        <f t="shared" si="56"/>
        <v>0</v>
      </c>
      <c r="CE31" s="42">
        <f t="shared" si="55"/>
        <v>0.56499999999999995</v>
      </c>
      <c r="CF31" s="42">
        <f t="shared" si="54"/>
        <v>0.56000000000000005</v>
      </c>
    </row>
    <row r="32" spans="1:84">
      <c r="A32" s="29">
        <f t="shared" si="57"/>
        <v>1.512</v>
      </c>
      <c r="B32" s="3">
        <v>31</v>
      </c>
      <c r="C32" s="14">
        <f t="shared" si="58"/>
        <v>1.512</v>
      </c>
      <c r="D32" s="14">
        <f t="shared" si="59"/>
        <v>1.512</v>
      </c>
      <c r="E32" s="14">
        <f t="shared" si="60"/>
        <v>27.53246753246756</v>
      </c>
      <c r="F32" s="14">
        <f t="shared" si="61"/>
        <v>0</v>
      </c>
      <c r="G32" s="30">
        <f t="shared" si="62"/>
        <v>0.25</v>
      </c>
      <c r="H32" s="3">
        <f t="shared" si="8"/>
        <v>40</v>
      </c>
      <c r="I32" s="43">
        <f t="shared" si="63"/>
        <v>0</v>
      </c>
      <c r="J32" s="43">
        <f t="shared" si="64"/>
        <v>0.56000000000000005</v>
      </c>
      <c r="K32" s="43">
        <f t="shared" si="65"/>
        <v>0.55000000000000004</v>
      </c>
      <c r="L32" s="3">
        <f t="shared" si="12"/>
        <v>0.32</v>
      </c>
      <c r="M32" s="3" t="s">
        <v>167</v>
      </c>
      <c r="N32" s="3" t="s">
        <v>168</v>
      </c>
      <c r="O32" s="3">
        <v>1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 t="s">
        <v>66</v>
      </c>
      <c r="V32" s="14">
        <f t="shared" si="66"/>
        <v>0.55999999999999994</v>
      </c>
      <c r="W32" s="3">
        <f t="shared" si="67"/>
        <v>2</v>
      </c>
      <c r="X32" s="3">
        <f t="shared" si="68"/>
        <v>50</v>
      </c>
      <c r="Y32" s="3">
        <f t="shared" si="69"/>
        <v>50</v>
      </c>
      <c r="Z32" s="3">
        <f t="shared" si="70"/>
        <v>0</v>
      </c>
      <c r="AA32" s="3">
        <f t="shared" si="71"/>
        <v>0</v>
      </c>
      <c r="AB32" s="22">
        <f t="shared" si="72"/>
        <v>0.61822916666666616</v>
      </c>
      <c r="AC32" s="23">
        <f t="shared" ca="1" si="20"/>
        <v>41920</v>
      </c>
      <c r="AD32" s="3">
        <v>31</v>
      </c>
      <c r="AE32" s="3">
        <f t="shared" si="73"/>
        <v>1</v>
      </c>
      <c r="AF32" s="3">
        <f t="shared" si="74"/>
        <v>1</v>
      </c>
      <c r="AG32" s="3">
        <v>31</v>
      </c>
      <c r="AH32" s="3">
        <f t="shared" si="75"/>
        <v>1</v>
      </c>
      <c r="AI32" s="3">
        <f t="shared" si="76"/>
        <v>1</v>
      </c>
      <c r="AJ32" s="3">
        <f t="shared" si="77"/>
        <v>1</v>
      </c>
      <c r="AK32" s="14">
        <f t="shared" si="78"/>
        <v>1656010.56</v>
      </c>
      <c r="AL32" s="3" t="str">
        <f t="shared" si="79"/>
        <v>Мулянка</v>
      </c>
      <c r="AM32" s="3">
        <f t="shared" si="80"/>
        <v>1</v>
      </c>
      <c r="AN32" s="3" t="str">
        <f t="shared" si="81"/>
        <v>Ч</v>
      </c>
      <c r="AO32" s="27">
        <f t="shared" si="82"/>
        <v>119.43999999994412</v>
      </c>
      <c r="AP32" s="14">
        <f t="shared" si="83"/>
        <v>0</v>
      </c>
      <c r="AQ32" s="28"/>
      <c r="AR32" s="3">
        <f t="shared" si="84"/>
        <v>2</v>
      </c>
      <c r="AS32" s="3">
        <v>4581</v>
      </c>
      <c r="AT32" s="3">
        <v>777</v>
      </c>
      <c r="AU32" s="3">
        <v>100</v>
      </c>
      <c r="AV32" s="3">
        <v>400</v>
      </c>
      <c r="AW32" s="3">
        <v>6000</v>
      </c>
      <c r="AX32" s="3">
        <v>0</v>
      </c>
      <c r="AY32" s="3">
        <v>1100</v>
      </c>
      <c r="AZ32" s="3">
        <v>1</v>
      </c>
      <c r="BA32" s="3">
        <v>40</v>
      </c>
      <c r="BB32" s="3">
        <v>0</v>
      </c>
      <c r="BC32" s="3">
        <v>0</v>
      </c>
      <c r="BD32" s="3">
        <v>0</v>
      </c>
      <c r="BE32" s="3">
        <v>0</v>
      </c>
      <c r="BF32" s="17">
        <f t="shared" si="85"/>
        <v>15</v>
      </c>
      <c r="BG32" s="26">
        <f t="shared" si="86"/>
        <v>0.55999999999999994</v>
      </c>
      <c r="BH32" s="12">
        <f t="shared" si="87"/>
        <v>1.512</v>
      </c>
      <c r="BI32" s="13">
        <v>0.25</v>
      </c>
      <c r="BJ32" s="12">
        <f t="shared" si="89"/>
        <v>0</v>
      </c>
      <c r="BK32" s="12">
        <f t="shared" si="107"/>
        <v>27.53246753246756</v>
      </c>
      <c r="BL32" s="11">
        <f t="shared" si="91"/>
        <v>2</v>
      </c>
      <c r="BM32" s="11">
        <f t="shared" si="92"/>
        <v>50</v>
      </c>
      <c r="BN32" s="11">
        <f t="shared" si="93"/>
        <v>0</v>
      </c>
      <c r="BO32" s="20">
        <f t="shared" si="94"/>
        <v>0.61822916666666616</v>
      </c>
      <c r="BP32" s="11">
        <f t="shared" si="95"/>
        <v>1</v>
      </c>
      <c r="BQ32" s="11">
        <f t="shared" si="96"/>
        <v>1</v>
      </c>
      <c r="BR32" s="11">
        <f t="shared" si="97"/>
        <v>1</v>
      </c>
      <c r="BS32" s="11">
        <f t="shared" si="98"/>
        <v>1</v>
      </c>
      <c r="BT32" s="25">
        <f t="shared" si="99"/>
        <v>1656010.56</v>
      </c>
      <c r="BU32" s="24" t="str">
        <f t="shared" si="100"/>
        <v>Мулянка</v>
      </c>
      <c r="BV32" s="11">
        <f t="shared" si="101"/>
        <v>1</v>
      </c>
      <c r="BW32" s="24" t="str">
        <f>VLOOKUP(BV32,'Типы препятствий'!$A$1:$B$12,2)</f>
        <v>Светофор</v>
      </c>
      <c r="BX32" s="24" t="str">
        <f t="shared" si="102"/>
        <v>Ч</v>
      </c>
      <c r="BY32" s="25">
        <f t="shared" si="103"/>
        <v>1656130</v>
      </c>
      <c r="BZ32" s="25">
        <f t="shared" si="106"/>
        <v>119.43999999994412</v>
      </c>
      <c r="CA32" s="25">
        <f t="shared" si="104"/>
        <v>1656130</v>
      </c>
      <c r="CB32" s="12">
        <v>0</v>
      </c>
      <c r="CC32" s="11">
        <f t="shared" si="105"/>
        <v>2</v>
      </c>
      <c r="CD32" s="42">
        <f t="shared" si="56"/>
        <v>0</v>
      </c>
      <c r="CE32" s="42">
        <f t="shared" si="55"/>
        <v>0.56000000000000005</v>
      </c>
      <c r="CF32" s="42">
        <v>0.55000000000000004</v>
      </c>
    </row>
    <row r="33" spans="1:84">
      <c r="A33" s="29">
        <f t="shared" si="57"/>
        <v>1.962</v>
      </c>
      <c r="B33" s="3">
        <v>32</v>
      </c>
      <c r="C33" s="14">
        <f t="shared" si="58"/>
        <v>1.962</v>
      </c>
      <c r="D33" s="14">
        <f t="shared" si="59"/>
        <v>1.962</v>
      </c>
      <c r="E33" s="14">
        <f t="shared" si="60"/>
        <v>27.01298701298704</v>
      </c>
      <c r="F33" s="14">
        <f t="shared" si="61"/>
        <v>0</v>
      </c>
      <c r="G33" s="30">
        <f t="shared" si="62"/>
        <v>0.25</v>
      </c>
      <c r="H33" s="3">
        <f t="shared" si="8"/>
        <v>40</v>
      </c>
      <c r="I33" s="43">
        <f t="shared" si="63"/>
        <v>0</v>
      </c>
      <c r="J33" s="43">
        <f t="shared" si="64"/>
        <v>0.55500000000000005</v>
      </c>
      <c r="K33" s="43">
        <f t="shared" si="65"/>
        <v>0.55000000000000004</v>
      </c>
      <c r="L33" s="3">
        <f t="shared" si="12"/>
        <v>0.32</v>
      </c>
      <c r="M33" s="3" t="s">
        <v>169</v>
      </c>
      <c r="N33" s="3" t="s">
        <v>170</v>
      </c>
      <c r="O33" s="3">
        <v>1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 t="s">
        <v>66</v>
      </c>
      <c r="V33" s="14">
        <f t="shared" si="66"/>
        <v>0.83249999999999991</v>
      </c>
      <c r="W33" s="3">
        <f t="shared" si="67"/>
        <v>2</v>
      </c>
      <c r="X33" s="3">
        <f t="shared" si="68"/>
        <v>50</v>
      </c>
      <c r="Y33" s="3">
        <f t="shared" si="69"/>
        <v>50</v>
      </c>
      <c r="Z33" s="3">
        <f t="shared" si="70"/>
        <v>0</v>
      </c>
      <c r="AA33" s="3">
        <f t="shared" si="71"/>
        <v>0</v>
      </c>
      <c r="AB33" s="22">
        <f t="shared" si="72"/>
        <v>0.61823495370370318</v>
      </c>
      <c r="AC33" s="23">
        <f t="shared" ca="1" si="20"/>
        <v>41920</v>
      </c>
      <c r="AD33" s="3">
        <v>32</v>
      </c>
      <c r="AE33" s="3">
        <f t="shared" si="73"/>
        <v>1</v>
      </c>
      <c r="AF33" s="3">
        <f t="shared" si="74"/>
        <v>1</v>
      </c>
      <c r="AG33" s="3">
        <v>32</v>
      </c>
      <c r="AH33" s="3">
        <f t="shared" si="75"/>
        <v>1</v>
      </c>
      <c r="AI33" s="3">
        <f t="shared" si="76"/>
        <v>1</v>
      </c>
      <c r="AJ33" s="3">
        <f t="shared" si="77"/>
        <v>1</v>
      </c>
      <c r="AK33" s="14">
        <f t="shared" si="78"/>
        <v>1656010.8325</v>
      </c>
      <c r="AL33" s="3" t="str">
        <f t="shared" si="79"/>
        <v>Мулянка</v>
      </c>
      <c r="AM33" s="3">
        <f t="shared" si="80"/>
        <v>1</v>
      </c>
      <c r="AN33" s="3" t="str">
        <f t="shared" si="81"/>
        <v>Ч</v>
      </c>
      <c r="AO33" s="27">
        <f t="shared" si="82"/>
        <v>119.16749999998137</v>
      </c>
      <c r="AP33" s="14">
        <f t="shared" si="83"/>
        <v>0</v>
      </c>
      <c r="AQ33" s="28"/>
      <c r="AR33" s="3">
        <f t="shared" si="84"/>
        <v>2</v>
      </c>
      <c r="AS33" s="3">
        <v>4581</v>
      </c>
      <c r="AT33" s="3">
        <v>777</v>
      </c>
      <c r="AU33" s="3">
        <v>100</v>
      </c>
      <c r="AV33" s="3">
        <v>400</v>
      </c>
      <c r="AW33" s="3">
        <v>6000</v>
      </c>
      <c r="AX33" s="3">
        <v>0</v>
      </c>
      <c r="AY33" s="3">
        <v>1100</v>
      </c>
      <c r="AZ33" s="3">
        <v>1</v>
      </c>
      <c r="BA33" s="3">
        <v>40</v>
      </c>
      <c r="BB33" s="3">
        <v>0</v>
      </c>
      <c r="BC33" s="3">
        <v>0</v>
      </c>
      <c r="BD33" s="3">
        <v>0</v>
      </c>
      <c r="BE33" s="3">
        <v>0</v>
      </c>
      <c r="BF33" s="17">
        <f t="shared" si="85"/>
        <v>15.5</v>
      </c>
      <c r="BG33" s="26">
        <f t="shared" si="86"/>
        <v>0.83249999999999991</v>
      </c>
      <c r="BH33" s="12">
        <f t="shared" si="87"/>
        <v>1.962</v>
      </c>
      <c r="BI33" s="13">
        <v>0.25</v>
      </c>
      <c r="BJ33" s="12">
        <f t="shared" si="89"/>
        <v>0</v>
      </c>
      <c r="BK33" s="12">
        <f t="shared" si="107"/>
        <v>27.01298701298704</v>
      </c>
      <c r="BL33" s="11">
        <f t="shared" si="91"/>
        <v>2</v>
      </c>
      <c r="BM33" s="11">
        <f t="shared" si="92"/>
        <v>50</v>
      </c>
      <c r="BN33" s="11">
        <f t="shared" si="93"/>
        <v>0</v>
      </c>
      <c r="BO33" s="20">
        <f t="shared" si="94"/>
        <v>0.61823495370370318</v>
      </c>
      <c r="BP33" s="11">
        <f t="shared" si="95"/>
        <v>1</v>
      </c>
      <c r="BQ33" s="11">
        <f t="shared" si="96"/>
        <v>1</v>
      </c>
      <c r="BR33" s="11">
        <f t="shared" si="97"/>
        <v>1</v>
      </c>
      <c r="BS33" s="11">
        <f t="shared" si="98"/>
        <v>1</v>
      </c>
      <c r="BT33" s="25">
        <f t="shared" si="99"/>
        <v>1656010.8325</v>
      </c>
      <c r="BU33" s="24" t="str">
        <f t="shared" si="100"/>
        <v>Мулянка</v>
      </c>
      <c r="BV33" s="11">
        <f t="shared" si="101"/>
        <v>1</v>
      </c>
      <c r="BW33" s="24" t="str">
        <f>VLOOKUP(BV33,'Типы препятствий'!$A$1:$B$12,2)</f>
        <v>Светофор</v>
      </c>
      <c r="BX33" s="24" t="str">
        <f t="shared" si="102"/>
        <v>Ч</v>
      </c>
      <c r="BY33" s="25">
        <f t="shared" si="103"/>
        <v>1656130</v>
      </c>
      <c r="BZ33" s="25">
        <f t="shared" si="106"/>
        <v>119.16749999998137</v>
      </c>
      <c r="CA33" s="25">
        <f t="shared" si="104"/>
        <v>1656130</v>
      </c>
      <c r="CB33" s="12">
        <v>0</v>
      </c>
      <c r="CC33" s="11">
        <f t="shared" si="105"/>
        <v>2</v>
      </c>
      <c r="CD33" s="42">
        <f t="shared" si="56"/>
        <v>0</v>
      </c>
      <c r="CE33" s="42">
        <f t="shared" si="55"/>
        <v>0.55500000000000005</v>
      </c>
      <c r="CF33" s="42">
        <f t="shared" si="54"/>
        <v>0.55000000000000004</v>
      </c>
    </row>
    <row r="34" spans="1:84">
      <c r="A34" s="29">
        <f t="shared" si="57"/>
        <v>2.4119999999999999</v>
      </c>
      <c r="B34" s="3">
        <v>33</v>
      </c>
      <c r="C34" s="14">
        <f t="shared" si="58"/>
        <v>2.4119999999999999</v>
      </c>
      <c r="D34" s="14">
        <f t="shared" si="59"/>
        <v>2.4119999999999999</v>
      </c>
      <c r="E34" s="14">
        <f t="shared" si="60"/>
        <v>26.493506493506519</v>
      </c>
      <c r="F34" s="14">
        <f t="shared" si="61"/>
        <v>0</v>
      </c>
      <c r="G34" s="30">
        <f t="shared" si="62"/>
        <v>0.26</v>
      </c>
      <c r="H34" s="3">
        <f t="shared" si="8"/>
        <v>40</v>
      </c>
      <c r="I34" s="43">
        <f t="shared" si="63"/>
        <v>0</v>
      </c>
      <c r="J34" s="43">
        <f t="shared" si="64"/>
        <v>0.55000000000000004</v>
      </c>
      <c r="K34" s="43">
        <f t="shared" si="65"/>
        <v>0.54</v>
      </c>
      <c r="L34" s="3">
        <f t="shared" si="12"/>
        <v>0.32</v>
      </c>
      <c r="M34" s="3" t="s">
        <v>171</v>
      </c>
      <c r="N34" s="3" t="s">
        <v>172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 t="s">
        <v>66</v>
      </c>
      <c r="V34" s="14">
        <f t="shared" si="66"/>
        <v>1.1675</v>
      </c>
      <c r="W34" s="3">
        <f t="shared" si="67"/>
        <v>2</v>
      </c>
      <c r="X34" s="3">
        <f t="shared" si="68"/>
        <v>50</v>
      </c>
      <c r="Y34" s="3">
        <f t="shared" si="69"/>
        <v>50</v>
      </c>
      <c r="Z34" s="3">
        <f t="shared" si="70"/>
        <v>0</v>
      </c>
      <c r="AA34" s="3">
        <f t="shared" si="71"/>
        <v>0</v>
      </c>
      <c r="AB34" s="22">
        <f t="shared" si="72"/>
        <v>0.6182407407407402</v>
      </c>
      <c r="AC34" s="23">
        <f t="shared" ca="1" si="20"/>
        <v>41920</v>
      </c>
      <c r="AD34" s="3">
        <v>33</v>
      </c>
      <c r="AE34" s="3">
        <f t="shared" si="73"/>
        <v>1</v>
      </c>
      <c r="AF34" s="3">
        <f t="shared" si="74"/>
        <v>1</v>
      </c>
      <c r="AG34" s="3">
        <v>33</v>
      </c>
      <c r="AH34" s="3">
        <f t="shared" si="75"/>
        <v>1</v>
      </c>
      <c r="AI34" s="3">
        <f t="shared" si="76"/>
        <v>1</v>
      </c>
      <c r="AJ34" s="3">
        <f t="shared" si="77"/>
        <v>1</v>
      </c>
      <c r="AK34" s="14">
        <f t="shared" si="78"/>
        <v>1656011.1675</v>
      </c>
      <c r="AL34" s="3" t="str">
        <f t="shared" si="79"/>
        <v>Мулянка</v>
      </c>
      <c r="AM34" s="3">
        <f t="shared" si="80"/>
        <v>1</v>
      </c>
      <c r="AN34" s="3" t="str">
        <f t="shared" si="81"/>
        <v>Ч</v>
      </c>
      <c r="AO34" s="27">
        <f t="shared" si="82"/>
        <v>118.83250000001863</v>
      </c>
      <c r="AP34" s="14">
        <f t="shared" si="83"/>
        <v>0</v>
      </c>
      <c r="AQ34" s="28"/>
      <c r="AR34" s="3">
        <f t="shared" si="84"/>
        <v>2</v>
      </c>
      <c r="AS34" s="3">
        <v>4581</v>
      </c>
      <c r="AT34" s="3">
        <v>777</v>
      </c>
      <c r="AU34" s="3">
        <v>100</v>
      </c>
      <c r="AV34" s="3">
        <v>400</v>
      </c>
      <c r="AW34" s="3">
        <v>6000</v>
      </c>
      <c r="AX34" s="3">
        <v>0</v>
      </c>
      <c r="AY34" s="3">
        <v>1100</v>
      </c>
      <c r="AZ34" s="3">
        <v>1</v>
      </c>
      <c r="BA34" s="3">
        <v>40</v>
      </c>
      <c r="BB34" s="3">
        <v>0</v>
      </c>
      <c r="BC34" s="3">
        <v>0</v>
      </c>
      <c r="BD34" s="3">
        <v>0</v>
      </c>
      <c r="BE34" s="3">
        <v>0</v>
      </c>
      <c r="BF34" s="17">
        <f t="shared" si="85"/>
        <v>16</v>
      </c>
      <c r="BG34" s="26">
        <f t="shared" si="86"/>
        <v>1.1675</v>
      </c>
      <c r="BH34" s="12">
        <f t="shared" si="87"/>
        <v>2.4119999999999999</v>
      </c>
      <c r="BI34" s="13">
        <v>0.26</v>
      </c>
      <c r="BJ34" s="12">
        <f t="shared" si="89"/>
        <v>0</v>
      </c>
      <c r="BK34" s="12">
        <f t="shared" si="107"/>
        <v>26.493506493506519</v>
      </c>
      <c r="BL34" s="11">
        <f t="shared" si="91"/>
        <v>2</v>
      </c>
      <c r="BM34" s="11">
        <f t="shared" si="92"/>
        <v>50</v>
      </c>
      <c r="BN34" s="11">
        <f t="shared" si="93"/>
        <v>0</v>
      </c>
      <c r="BO34" s="20">
        <f t="shared" si="94"/>
        <v>0.6182407407407402</v>
      </c>
      <c r="BP34" s="11">
        <f t="shared" si="95"/>
        <v>1</v>
      </c>
      <c r="BQ34" s="11">
        <f t="shared" si="96"/>
        <v>1</v>
      </c>
      <c r="BR34" s="11">
        <f t="shared" si="97"/>
        <v>1</v>
      </c>
      <c r="BS34" s="11">
        <f t="shared" si="98"/>
        <v>1</v>
      </c>
      <c r="BT34" s="25">
        <f t="shared" si="99"/>
        <v>1656011.1675</v>
      </c>
      <c r="BU34" s="24" t="str">
        <f t="shared" si="100"/>
        <v>Мулянка</v>
      </c>
      <c r="BV34" s="11">
        <f t="shared" si="101"/>
        <v>1</v>
      </c>
      <c r="BW34" s="24" t="str">
        <f>VLOOKUP(BV34,'Типы препятствий'!$A$1:$B$12,2)</f>
        <v>Светофор</v>
      </c>
      <c r="BX34" s="24" t="str">
        <f t="shared" si="102"/>
        <v>Ч</v>
      </c>
      <c r="BY34" s="25">
        <f t="shared" si="103"/>
        <v>1656130</v>
      </c>
      <c r="BZ34" s="25">
        <f t="shared" si="106"/>
        <v>118.83250000001863</v>
      </c>
      <c r="CA34" s="25">
        <f t="shared" si="104"/>
        <v>1656130</v>
      </c>
      <c r="CB34" s="12">
        <v>0</v>
      </c>
      <c r="CC34" s="11">
        <f t="shared" si="105"/>
        <v>2</v>
      </c>
      <c r="CD34" s="42">
        <f t="shared" si="56"/>
        <v>0</v>
      </c>
      <c r="CE34" s="42">
        <f t="shared" si="55"/>
        <v>0.55000000000000004</v>
      </c>
      <c r="CF34" s="42">
        <v>0.54</v>
      </c>
    </row>
    <row r="35" spans="1:84">
      <c r="A35" s="29">
        <f t="shared" si="57"/>
        <v>2.88</v>
      </c>
      <c r="B35" s="3">
        <v>34</v>
      </c>
      <c r="C35" s="14">
        <f t="shared" si="58"/>
        <v>2.88</v>
      </c>
      <c r="D35" s="14">
        <f t="shared" si="59"/>
        <v>2.88</v>
      </c>
      <c r="E35" s="14">
        <f t="shared" si="60"/>
        <v>25.974025974025999</v>
      </c>
      <c r="F35" s="14">
        <f t="shared" si="61"/>
        <v>0</v>
      </c>
      <c r="G35" s="30">
        <f t="shared" si="62"/>
        <v>0.26</v>
      </c>
      <c r="H35" s="3">
        <f t="shared" si="8"/>
        <v>40</v>
      </c>
      <c r="I35" s="43">
        <f t="shared" si="63"/>
        <v>0</v>
      </c>
      <c r="J35" s="43">
        <f t="shared" si="64"/>
        <v>0.54500000000000004</v>
      </c>
      <c r="K35" s="43">
        <f t="shared" si="65"/>
        <v>0.54</v>
      </c>
      <c r="L35" s="3">
        <f t="shared" si="12"/>
        <v>0.32</v>
      </c>
      <c r="M35" s="3" t="s">
        <v>173</v>
      </c>
      <c r="N35" s="3" t="s">
        <v>174</v>
      </c>
      <c r="O35" s="3">
        <v>1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 t="s">
        <v>66</v>
      </c>
      <c r="V35" s="14">
        <f t="shared" si="66"/>
        <v>1.5674999999999999</v>
      </c>
      <c r="W35" s="3">
        <f t="shared" si="67"/>
        <v>2</v>
      </c>
      <c r="X35" s="3">
        <f t="shared" si="68"/>
        <v>50</v>
      </c>
      <c r="Y35" s="3">
        <f t="shared" si="69"/>
        <v>50</v>
      </c>
      <c r="Z35" s="3">
        <f t="shared" si="70"/>
        <v>0</v>
      </c>
      <c r="AA35" s="3">
        <f t="shared" si="71"/>
        <v>0</v>
      </c>
      <c r="AB35" s="22">
        <f t="shared" si="72"/>
        <v>0.61824652777777722</v>
      </c>
      <c r="AC35" s="23">
        <f t="shared" ca="1" si="20"/>
        <v>41920</v>
      </c>
      <c r="AD35" s="3">
        <v>34</v>
      </c>
      <c r="AE35" s="3">
        <f t="shared" si="73"/>
        <v>1</v>
      </c>
      <c r="AF35" s="3">
        <f t="shared" si="74"/>
        <v>1</v>
      </c>
      <c r="AG35" s="3">
        <v>34</v>
      </c>
      <c r="AH35" s="3">
        <f t="shared" si="75"/>
        <v>0</v>
      </c>
      <c r="AI35" s="3">
        <f t="shared" si="76"/>
        <v>1</v>
      </c>
      <c r="AJ35" s="3">
        <f t="shared" si="77"/>
        <v>1</v>
      </c>
      <c r="AK35" s="14">
        <f t="shared" si="78"/>
        <v>1656011.5674999999</v>
      </c>
      <c r="AL35" s="3" t="str">
        <f t="shared" si="79"/>
        <v>Мулянка</v>
      </c>
      <c r="AM35" s="3">
        <f t="shared" si="80"/>
        <v>1</v>
      </c>
      <c r="AN35" s="3" t="str">
        <f t="shared" si="81"/>
        <v>Ч</v>
      </c>
      <c r="AO35" s="27">
        <f t="shared" si="82"/>
        <v>118.43250000011176</v>
      </c>
      <c r="AP35" s="14">
        <f t="shared" si="83"/>
        <v>0</v>
      </c>
      <c r="AQ35" s="28"/>
      <c r="AR35" s="3">
        <f t="shared" si="84"/>
        <v>2</v>
      </c>
      <c r="AS35" s="3">
        <v>4581</v>
      </c>
      <c r="AT35" s="3">
        <v>777</v>
      </c>
      <c r="AU35" s="3">
        <v>100</v>
      </c>
      <c r="AV35" s="3">
        <v>400</v>
      </c>
      <c r="AW35" s="3">
        <v>6000</v>
      </c>
      <c r="AX35" s="3">
        <v>0</v>
      </c>
      <c r="AY35" s="3">
        <v>1100</v>
      </c>
      <c r="AZ35" s="3">
        <v>1</v>
      </c>
      <c r="BA35" s="3">
        <v>40</v>
      </c>
      <c r="BB35" s="3">
        <v>0</v>
      </c>
      <c r="BC35" s="3">
        <v>0</v>
      </c>
      <c r="BD35" s="3">
        <v>0</v>
      </c>
      <c r="BE35" s="3">
        <v>0</v>
      </c>
      <c r="BF35" s="17">
        <f t="shared" si="85"/>
        <v>16.5</v>
      </c>
      <c r="BG35" s="26">
        <f t="shared" si="86"/>
        <v>1.5674999999999999</v>
      </c>
      <c r="BH35" s="12">
        <f t="shared" si="87"/>
        <v>2.88</v>
      </c>
      <c r="BI35" s="13">
        <v>0.26</v>
      </c>
      <c r="BJ35" s="12">
        <f t="shared" si="89"/>
        <v>0</v>
      </c>
      <c r="BK35" s="12">
        <f t="shared" si="107"/>
        <v>25.974025974025999</v>
      </c>
      <c r="BL35" s="11">
        <f t="shared" si="91"/>
        <v>2</v>
      </c>
      <c r="BM35" s="11">
        <f t="shared" si="92"/>
        <v>50</v>
      </c>
      <c r="BN35" s="11">
        <f t="shared" si="93"/>
        <v>0</v>
      </c>
      <c r="BO35" s="20">
        <f t="shared" si="94"/>
        <v>0.61824652777777722</v>
      </c>
      <c r="BP35" s="11">
        <f t="shared" si="95"/>
        <v>1</v>
      </c>
      <c r="BQ35" s="11">
        <v>0</v>
      </c>
      <c r="BR35" s="11">
        <f t="shared" si="97"/>
        <v>1</v>
      </c>
      <c r="BS35" s="11">
        <f t="shared" si="98"/>
        <v>1</v>
      </c>
      <c r="BT35" s="25">
        <f t="shared" si="99"/>
        <v>1656011.5674999999</v>
      </c>
      <c r="BU35" s="24" t="str">
        <f t="shared" si="100"/>
        <v>Мулянка</v>
      </c>
      <c r="BV35" s="11">
        <f t="shared" si="101"/>
        <v>1</v>
      </c>
      <c r="BW35" s="24" t="str">
        <f>VLOOKUP(BV35,'Типы препятствий'!$A$1:$B$12,2)</f>
        <v>Светофор</v>
      </c>
      <c r="BX35" s="24" t="str">
        <f t="shared" si="102"/>
        <v>Ч</v>
      </c>
      <c r="BY35" s="25">
        <f t="shared" si="103"/>
        <v>1656130</v>
      </c>
      <c r="BZ35" s="25">
        <f t="shared" si="106"/>
        <v>118.43250000011176</v>
      </c>
      <c r="CA35" s="25">
        <f t="shared" si="104"/>
        <v>1656130</v>
      </c>
      <c r="CB35" s="12">
        <v>0</v>
      </c>
      <c r="CC35" s="11">
        <f t="shared" si="105"/>
        <v>2</v>
      </c>
      <c r="CD35" s="42">
        <f t="shared" si="56"/>
        <v>0</v>
      </c>
      <c r="CE35" s="42">
        <f t="shared" si="55"/>
        <v>0.54500000000000004</v>
      </c>
      <c r="CF35" s="42">
        <f t="shared" si="54"/>
        <v>0.54</v>
      </c>
    </row>
    <row r="36" spans="1:84">
      <c r="A36" s="29">
        <f t="shared" si="57"/>
        <v>3.3479999999999999</v>
      </c>
      <c r="B36" s="3">
        <v>35</v>
      </c>
      <c r="C36" s="14">
        <f t="shared" si="58"/>
        <v>3.3479999999999999</v>
      </c>
      <c r="D36" s="14">
        <f t="shared" si="59"/>
        <v>3.3479999999999999</v>
      </c>
      <c r="E36" s="14">
        <f t="shared" si="60"/>
        <v>25.454545454545478</v>
      </c>
      <c r="F36" s="14">
        <f t="shared" si="61"/>
        <v>0</v>
      </c>
      <c r="G36" s="30">
        <f t="shared" si="62"/>
        <v>0.25</v>
      </c>
      <c r="H36" s="3">
        <f t="shared" si="8"/>
        <v>40</v>
      </c>
      <c r="I36" s="43">
        <f t="shared" si="63"/>
        <v>0</v>
      </c>
      <c r="J36" s="43">
        <f t="shared" si="64"/>
        <v>0.54</v>
      </c>
      <c r="K36" s="43">
        <f t="shared" si="65"/>
        <v>0.53</v>
      </c>
      <c r="L36" s="3">
        <f t="shared" si="12"/>
        <v>0.32</v>
      </c>
      <c r="M36" s="3" t="s">
        <v>175</v>
      </c>
      <c r="N36" s="3" t="s">
        <v>176</v>
      </c>
      <c r="O36" s="3">
        <v>1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 t="s">
        <v>66</v>
      </c>
      <c r="V36" s="14">
        <f t="shared" si="66"/>
        <v>2.0324999999999998</v>
      </c>
      <c r="W36" s="3">
        <f t="shared" si="67"/>
        <v>2</v>
      </c>
      <c r="X36" s="3">
        <f t="shared" si="68"/>
        <v>50</v>
      </c>
      <c r="Y36" s="3">
        <f t="shared" si="69"/>
        <v>50</v>
      </c>
      <c r="Z36" s="3">
        <f t="shared" si="70"/>
        <v>0</v>
      </c>
      <c r="AA36" s="3">
        <f t="shared" si="71"/>
        <v>0</v>
      </c>
      <c r="AB36" s="22">
        <f t="shared" si="72"/>
        <v>0.61825231481481424</v>
      </c>
      <c r="AC36" s="23">
        <f t="shared" ca="1" si="20"/>
        <v>41920</v>
      </c>
      <c r="AD36" s="3">
        <v>35</v>
      </c>
      <c r="AE36" s="3">
        <f t="shared" si="73"/>
        <v>1</v>
      </c>
      <c r="AF36" s="3">
        <f t="shared" si="74"/>
        <v>1</v>
      </c>
      <c r="AG36" s="3">
        <v>35</v>
      </c>
      <c r="AH36" s="3">
        <f t="shared" si="75"/>
        <v>0</v>
      </c>
      <c r="AI36" s="3">
        <f t="shared" si="76"/>
        <v>1</v>
      </c>
      <c r="AJ36" s="3">
        <f t="shared" si="77"/>
        <v>1</v>
      </c>
      <c r="AK36" s="14">
        <f t="shared" si="78"/>
        <v>1656012.0325</v>
      </c>
      <c r="AL36" s="3" t="str">
        <f t="shared" si="79"/>
        <v>Мулянка</v>
      </c>
      <c r="AM36" s="3">
        <f t="shared" si="80"/>
        <v>1</v>
      </c>
      <c r="AN36" s="3" t="str">
        <f t="shared" si="81"/>
        <v>Ч</v>
      </c>
      <c r="AO36" s="27">
        <f t="shared" si="82"/>
        <v>117.96750000002794</v>
      </c>
      <c r="AP36" s="14">
        <f t="shared" si="83"/>
        <v>0</v>
      </c>
      <c r="AQ36" s="28"/>
      <c r="AR36" s="3">
        <f t="shared" si="84"/>
        <v>2</v>
      </c>
      <c r="AS36" s="3">
        <v>4581</v>
      </c>
      <c r="AT36" s="3">
        <v>777</v>
      </c>
      <c r="AU36" s="3">
        <v>100</v>
      </c>
      <c r="AV36" s="3">
        <v>400</v>
      </c>
      <c r="AW36" s="3">
        <v>6000</v>
      </c>
      <c r="AX36" s="3">
        <v>0</v>
      </c>
      <c r="AY36" s="3">
        <v>1100</v>
      </c>
      <c r="AZ36" s="3">
        <v>1</v>
      </c>
      <c r="BA36" s="3">
        <v>40</v>
      </c>
      <c r="BB36" s="3">
        <v>0</v>
      </c>
      <c r="BC36" s="3">
        <v>0</v>
      </c>
      <c r="BD36" s="3">
        <v>0</v>
      </c>
      <c r="BE36" s="3">
        <v>0</v>
      </c>
      <c r="BF36" s="17">
        <f t="shared" si="85"/>
        <v>17</v>
      </c>
      <c r="BG36" s="26">
        <f t="shared" si="86"/>
        <v>2.0324999999999998</v>
      </c>
      <c r="BH36" s="12">
        <f t="shared" si="87"/>
        <v>3.3479999999999999</v>
      </c>
      <c r="BI36" s="13">
        <v>0.25</v>
      </c>
      <c r="BJ36" s="12">
        <f t="shared" si="89"/>
        <v>0</v>
      </c>
      <c r="BK36" s="12">
        <f>BK35 - (MIN(($BK$85-$BK$8)/(ROW($BK$85)-ROW($BK$8)), ABS(BJ36-BK35)))</f>
        <v>25.454545454545478</v>
      </c>
      <c r="BL36" s="11">
        <f t="shared" si="91"/>
        <v>2</v>
      </c>
      <c r="BM36" s="11">
        <f t="shared" si="92"/>
        <v>50</v>
      </c>
      <c r="BN36" s="11">
        <f t="shared" si="93"/>
        <v>0</v>
      </c>
      <c r="BO36" s="20">
        <f t="shared" si="94"/>
        <v>0.61825231481481424</v>
      </c>
      <c r="BP36" s="11">
        <f t="shared" si="95"/>
        <v>1</v>
      </c>
      <c r="BQ36" s="11">
        <f t="shared" si="96"/>
        <v>0</v>
      </c>
      <c r="BR36" s="11">
        <f t="shared" si="97"/>
        <v>1</v>
      </c>
      <c r="BS36" s="11">
        <f t="shared" si="98"/>
        <v>1</v>
      </c>
      <c r="BT36" s="25">
        <f t="shared" si="99"/>
        <v>1656012.0325</v>
      </c>
      <c r="BU36" s="24" t="str">
        <f t="shared" si="100"/>
        <v>Мулянка</v>
      </c>
      <c r="BV36" s="11">
        <f t="shared" si="101"/>
        <v>1</v>
      </c>
      <c r="BW36" s="24" t="str">
        <f>VLOOKUP(BV36,'Типы препятствий'!$A$1:$B$12,2)</f>
        <v>Светофор</v>
      </c>
      <c r="BX36" s="24" t="str">
        <f t="shared" si="102"/>
        <v>Ч</v>
      </c>
      <c r="BY36" s="25">
        <f t="shared" si="103"/>
        <v>1656130</v>
      </c>
      <c r="BZ36" s="25">
        <f t="shared" si="106"/>
        <v>117.96750000002794</v>
      </c>
      <c r="CA36" s="25">
        <f t="shared" si="104"/>
        <v>1656130</v>
      </c>
      <c r="CB36" s="12">
        <v>0</v>
      </c>
      <c r="CC36" s="11">
        <f t="shared" si="105"/>
        <v>2</v>
      </c>
      <c r="CD36" s="42">
        <f t="shared" si="56"/>
        <v>0</v>
      </c>
      <c r="CE36" s="42">
        <f t="shared" si="55"/>
        <v>0.54</v>
      </c>
      <c r="CF36" s="42">
        <v>0.53</v>
      </c>
    </row>
    <row r="37" spans="1:84">
      <c r="A37" s="29">
        <f t="shared" si="57"/>
        <v>3.798</v>
      </c>
      <c r="B37" s="3">
        <v>36</v>
      </c>
      <c r="C37" s="14">
        <f t="shared" si="58"/>
        <v>3.798</v>
      </c>
      <c r="D37" s="14">
        <f t="shared" si="59"/>
        <v>3.798</v>
      </c>
      <c r="E37" s="14">
        <f t="shared" si="60"/>
        <v>24.935064935064958</v>
      </c>
      <c r="F37" s="14">
        <f t="shared" si="61"/>
        <v>0</v>
      </c>
      <c r="G37" s="30">
        <f t="shared" si="62"/>
        <v>0.25</v>
      </c>
      <c r="H37" s="3">
        <f t="shared" si="8"/>
        <v>40</v>
      </c>
      <c r="I37" s="43">
        <f t="shared" si="63"/>
        <v>0</v>
      </c>
      <c r="J37" s="43">
        <f t="shared" si="64"/>
        <v>0.53500000000000003</v>
      </c>
      <c r="K37" s="43">
        <f t="shared" si="65"/>
        <v>0.53</v>
      </c>
      <c r="L37" s="3">
        <f t="shared" si="12"/>
        <v>0.32</v>
      </c>
      <c r="M37" s="3" t="s">
        <v>177</v>
      </c>
      <c r="N37" s="3" t="s">
        <v>178</v>
      </c>
      <c r="O37" s="3">
        <v>1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 t="s">
        <v>66</v>
      </c>
      <c r="V37" s="14">
        <f t="shared" si="66"/>
        <v>2.5599999999999996</v>
      </c>
      <c r="W37" s="3">
        <f t="shared" si="67"/>
        <v>2</v>
      </c>
      <c r="X37" s="3">
        <f t="shared" si="68"/>
        <v>50</v>
      </c>
      <c r="Y37" s="3">
        <f t="shared" si="69"/>
        <v>50</v>
      </c>
      <c r="Z37" s="3">
        <f t="shared" si="70"/>
        <v>0</v>
      </c>
      <c r="AA37" s="3">
        <f t="shared" si="71"/>
        <v>0</v>
      </c>
      <c r="AB37" s="22">
        <f t="shared" si="72"/>
        <v>0.61825810185185126</v>
      </c>
      <c r="AC37" s="23">
        <f t="shared" ca="1" si="20"/>
        <v>41920</v>
      </c>
      <c r="AD37" s="3">
        <v>36</v>
      </c>
      <c r="AE37" s="3">
        <f t="shared" si="73"/>
        <v>1</v>
      </c>
      <c r="AF37" s="3">
        <f t="shared" si="74"/>
        <v>1</v>
      </c>
      <c r="AG37" s="3">
        <v>36</v>
      </c>
      <c r="AH37" s="3">
        <f t="shared" si="75"/>
        <v>0</v>
      </c>
      <c r="AI37" s="3">
        <f t="shared" si="76"/>
        <v>1</v>
      </c>
      <c r="AJ37" s="3">
        <f t="shared" si="77"/>
        <v>1</v>
      </c>
      <c r="AK37" s="14">
        <f t="shared" si="78"/>
        <v>1656012.56</v>
      </c>
      <c r="AL37" s="3" t="str">
        <f t="shared" si="79"/>
        <v>Мулянка</v>
      </c>
      <c r="AM37" s="3">
        <f t="shared" si="80"/>
        <v>1</v>
      </c>
      <c r="AN37" s="3" t="str">
        <f t="shared" si="81"/>
        <v>Ч</v>
      </c>
      <c r="AO37" s="27">
        <f t="shared" si="82"/>
        <v>117.43999999994412</v>
      </c>
      <c r="AP37" s="14">
        <f t="shared" si="83"/>
        <v>0</v>
      </c>
      <c r="AQ37" s="28"/>
      <c r="AR37" s="3">
        <f t="shared" si="84"/>
        <v>2</v>
      </c>
      <c r="AS37" s="3">
        <v>4581</v>
      </c>
      <c r="AT37" s="3">
        <v>777</v>
      </c>
      <c r="AU37" s="3">
        <v>100</v>
      </c>
      <c r="AV37" s="3">
        <v>400</v>
      </c>
      <c r="AW37" s="3">
        <v>6000</v>
      </c>
      <c r="AX37" s="3">
        <v>0</v>
      </c>
      <c r="AY37" s="3">
        <v>1100</v>
      </c>
      <c r="AZ37" s="3">
        <v>1</v>
      </c>
      <c r="BA37" s="3">
        <v>40</v>
      </c>
      <c r="BB37" s="3">
        <v>0</v>
      </c>
      <c r="BC37" s="3">
        <v>0</v>
      </c>
      <c r="BD37" s="3">
        <v>0</v>
      </c>
      <c r="BE37" s="3">
        <v>0</v>
      </c>
      <c r="BF37" s="17">
        <f t="shared" si="85"/>
        <v>17.5</v>
      </c>
      <c r="BG37" s="26">
        <f t="shared" si="86"/>
        <v>2.5599999999999996</v>
      </c>
      <c r="BH37" s="12">
        <f t="shared" si="87"/>
        <v>3.798</v>
      </c>
      <c r="BI37" s="13">
        <v>0.25</v>
      </c>
      <c r="BJ37" s="12">
        <f t="shared" si="89"/>
        <v>0</v>
      </c>
      <c r="BK37" s="12">
        <f t="shared" si="107"/>
        <v>24.935064935064958</v>
      </c>
      <c r="BL37" s="11">
        <f t="shared" si="91"/>
        <v>2</v>
      </c>
      <c r="BM37" s="11">
        <f t="shared" si="92"/>
        <v>50</v>
      </c>
      <c r="BN37" s="11">
        <f t="shared" si="93"/>
        <v>0</v>
      </c>
      <c r="BO37" s="20">
        <f t="shared" si="94"/>
        <v>0.61825810185185126</v>
      </c>
      <c r="BP37" s="11">
        <f t="shared" si="95"/>
        <v>1</v>
      </c>
      <c r="BQ37" s="11">
        <f t="shared" si="96"/>
        <v>0</v>
      </c>
      <c r="BR37" s="11">
        <f t="shared" si="97"/>
        <v>1</v>
      </c>
      <c r="BS37" s="11">
        <f t="shared" si="98"/>
        <v>1</v>
      </c>
      <c r="BT37" s="25">
        <f t="shared" si="99"/>
        <v>1656012.56</v>
      </c>
      <c r="BU37" s="24" t="str">
        <f t="shared" si="100"/>
        <v>Мулянка</v>
      </c>
      <c r="BV37" s="11">
        <f t="shared" si="101"/>
        <v>1</v>
      </c>
      <c r="BW37" s="24" t="str">
        <f>VLOOKUP(BV37,'Типы препятствий'!$A$1:$B$12,2)</f>
        <v>Светофор</v>
      </c>
      <c r="BX37" s="24" t="str">
        <f t="shared" si="102"/>
        <v>Ч</v>
      </c>
      <c r="BY37" s="25">
        <f t="shared" si="103"/>
        <v>1656130</v>
      </c>
      <c r="BZ37" s="25">
        <f t="shared" si="106"/>
        <v>117.43999999994412</v>
      </c>
      <c r="CA37" s="25">
        <f t="shared" si="104"/>
        <v>1656130</v>
      </c>
      <c r="CB37" s="12">
        <v>0</v>
      </c>
      <c r="CC37" s="11">
        <f t="shared" si="105"/>
        <v>2</v>
      </c>
      <c r="CD37" s="42">
        <f t="shared" si="56"/>
        <v>0</v>
      </c>
      <c r="CE37" s="42">
        <f t="shared" si="55"/>
        <v>0.53500000000000003</v>
      </c>
      <c r="CF37" s="42">
        <f t="shared" si="54"/>
        <v>0.53</v>
      </c>
    </row>
    <row r="38" spans="1:84">
      <c r="A38" s="29">
        <f t="shared" si="57"/>
        <v>4.2480000000000002</v>
      </c>
      <c r="B38" s="3">
        <v>37</v>
      </c>
      <c r="C38" s="14">
        <f t="shared" si="58"/>
        <v>4.2480000000000002</v>
      </c>
      <c r="D38" s="14">
        <f t="shared" si="59"/>
        <v>4.2480000000000002</v>
      </c>
      <c r="E38" s="14">
        <f t="shared" si="60"/>
        <v>24.415584415584437</v>
      </c>
      <c r="F38" s="14">
        <f t="shared" si="61"/>
        <v>0</v>
      </c>
      <c r="G38" s="30">
        <f t="shared" si="62"/>
        <v>0.28999999999999998</v>
      </c>
      <c r="H38" s="3">
        <f t="shared" si="8"/>
        <v>40</v>
      </c>
      <c r="I38" s="43">
        <f t="shared" si="63"/>
        <v>0</v>
      </c>
      <c r="J38" s="43">
        <f t="shared" si="64"/>
        <v>0.53</v>
      </c>
      <c r="K38" s="43">
        <f t="shared" si="65"/>
        <v>0.52</v>
      </c>
      <c r="L38" s="3">
        <f t="shared" si="12"/>
        <v>0.32</v>
      </c>
      <c r="M38" s="3" t="s">
        <v>179</v>
      </c>
      <c r="N38" s="3" t="s">
        <v>180</v>
      </c>
      <c r="O38" s="3">
        <v>1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 t="s">
        <v>66</v>
      </c>
      <c r="V38" s="14">
        <f t="shared" si="66"/>
        <v>3.1499999999999995</v>
      </c>
      <c r="W38" s="3">
        <f t="shared" si="67"/>
        <v>2</v>
      </c>
      <c r="X38" s="3">
        <f t="shared" si="68"/>
        <v>50</v>
      </c>
      <c r="Y38" s="3">
        <f t="shared" si="69"/>
        <v>50</v>
      </c>
      <c r="Z38" s="3">
        <f t="shared" si="70"/>
        <v>0</v>
      </c>
      <c r="AA38" s="3">
        <f t="shared" si="71"/>
        <v>0</v>
      </c>
      <c r="AB38" s="22">
        <f t="shared" si="72"/>
        <v>0.61826388888888828</v>
      </c>
      <c r="AC38" s="23">
        <f t="shared" ca="1" si="20"/>
        <v>41920</v>
      </c>
      <c r="AD38" s="3">
        <v>37</v>
      </c>
      <c r="AE38" s="3">
        <f t="shared" si="73"/>
        <v>1</v>
      </c>
      <c r="AF38" s="3">
        <f t="shared" si="74"/>
        <v>1</v>
      </c>
      <c r="AG38" s="3">
        <v>37</v>
      </c>
      <c r="AH38" s="3">
        <f t="shared" si="75"/>
        <v>0</v>
      </c>
      <c r="AI38" s="3">
        <f t="shared" si="76"/>
        <v>1</v>
      </c>
      <c r="AJ38" s="3">
        <f t="shared" si="77"/>
        <v>1</v>
      </c>
      <c r="AK38" s="14">
        <f t="shared" si="78"/>
        <v>1656013.15</v>
      </c>
      <c r="AL38" s="3" t="str">
        <f t="shared" si="79"/>
        <v>Мулянка</v>
      </c>
      <c r="AM38" s="3">
        <f t="shared" si="80"/>
        <v>1</v>
      </c>
      <c r="AN38" s="3" t="str">
        <f t="shared" si="81"/>
        <v>Ч</v>
      </c>
      <c r="AO38" s="27">
        <f t="shared" si="82"/>
        <v>116.85000000009313</v>
      </c>
      <c r="AP38" s="14">
        <f t="shared" si="83"/>
        <v>0</v>
      </c>
      <c r="AQ38" s="28"/>
      <c r="AR38" s="3">
        <f t="shared" si="84"/>
        <v>2</v>
      </c>
      <c r="AS38" s="3">
        <v>4581</v>
      </c>
      <c r="AT38" s="3">
        <v>777</v>
      </c>
      <c r="AU38" s="3">
        <v>100</v>
      </c>
      <c r="AV38" s="3">
        <v>400</v>
      </c>
      <c r="AW38" s="3">
        <v>6000</v>
      </c>
      <c r="AX38" s="3">
        <v>0</v>
      </c>
      <c r="AY38" s="3">
        <v>1100</v>
      </c>
      <c r="AZ38" s="3">
        <v>1</v>
      </c>
      <c r="BA38" s="3">
        <v>40</v>
      </c>
      <c r="BB38" s="3">
        <v>0</v>
      </c>
      <c r="BC38" s="3">
        <v>0</v>
      </c>
      <c r="BD38" s="3">
        <v>0</v>
      </c>
      <c r="BE38" s="3">
        <v>0</v>
      </c>
      <c r="BF38" s="17">
        <f t="shared" si="85"/>
        <v>18</v>
      </c>
      <c r="BG38" s="26">
        <f t="shared" si="86"/>
        <v>3.1499999999999995</v>
      </c>
      <c r="BH38" s="12">
        <f t="shared" si="87"/>
        <v>4.2480000000000002</v>
      </c>
      <c r="BI38" s="13">
        <v>0.28999999999999998</v>
      </c>
      <c r="BJ38" s="12">
        <f t="shared" si="89"/>
        <v>0</v>
      </c>
      <c r="BK38" s="12">
        <f t="shared" si="107"/>
        <v>24.415584415584437</v>
      </c>
      <c r="BL38" s="11">
        <f t="shared" si="91"/>
        <v>2</v>
      </c>
      <c r="BM38" s="11">
        <f t="shared" si="92"/>
        <v>50</v>
      </c>
      <c r="BN38" s="11">
        <f t="shared" si="93"/>
        <v>0</v>
      </c>
      <c r="BO38" s="20">
        <f t="shared" si="94"/>
        <v>0.61826388888888828</v>
      </c>
      <c r="BP38" s="11">
        <f t="shared" si="95"/>
        <v>1</v>
      </c>
      <c r="BQ38" s="11">
        <f t="shared" si="96"/>
        <v>0</v>
      </c>
      <c r="BR38" s="11">
        <f t="shared" si="97"/>
        <v>1</v>
      </c>
      <c r="BS38" s="11">
        <f t="shared" si="98"/>
        <v>1</v>
      </c>
      <c r="BT38" s="25">
        <f t="shared" si="99"/>
        <v>1656013.15</v>
      </c>
      <c r="BU38" s="24" t="str">
        <f t="shared" si="100"/>
        <v>Мулянка</v>
      </c>
      <c r="BV38" s="11">
        <f t="shared" si="101"/>
        <v>1</v>
      </c>
      <c r="BW38" s="24" t="str">
        <f>VLOOKUP(BV38,'Типы препятствий'!$A$1:$B$12,2)</f>
        <v>Светофор</v>
      </c>
      <c r="BX38" s="24" t="str">
        <f t="shared" si="102"/>
        <v>Ч</v>
      </c>
      <c r="BY38" s="25">
        <f t="shared" si="103"/>
        <v>1656130</v>
      </c>
      <c r="BZ38" s="25">
        <f t="shared" si="106"/>
        <v>116.85000000009313</v>
      </c>
      <c r="CA38" s="25">
        <f t="shared" si="104"/>
        <v>1656130</v>
      </c>
      <c r="CB38" s="12">
        <v>0</v>
      </c>
      <c r="CC38" s="11">
        <f t="shared" si="105"/>
        <v>2</v>
      </c>
      <c r="CD38" s="42">
        <f t="shared" si="56"/>
        <v>0</v>
      </c>
      <c r="CE38" s="42">
        <f t="shared" si="55"/>
        <v>0.53</v>
      </c>
      <c r="CF38" s="42">
        <v>0.52</v>
      </c>
    </row>
    <row r="39" spans="1:84">
      <c r="A39" s="29">
        <f t="shared" si="57"/>
        <v>4.7700000000000005</v>
      </c>
      <c r="B39" s="3">
        <v>38</v>
      </c>
      <c r="C39" s="14">
        <f t="shared" si="58"/>
        <v>4.7700000000000005</v>
      </c>
      <c r="D39" s="14">
        <f t="shared" si="59"/>
        <v>4.7700000000000005</v>
      </c>
      <c r="E39" s="14">
        <f t="shared" si="60"/>
        <v>23.896103896103916</v>
      </c>
      <c r="F39" s="14">
        <f t="shared" si="61"/>
        <v>0</v>
      </c>
      <c r="G39" s="30">
        <f t="shared" si="62"/>
        <v>0.35</v>
      </c>
      <c r="H39" s="3">
        <f t="shared" si="8"/>
        <v>40</v>
      </c>
      <c r="I39" s="43">
        <f t="shared" si="63"/>
        <v>0</v>
      </c>
      <c r="J39" s="43">
        <f t="shared" si="64"/>
        <v>0.52500000000000002</v>
      </c>
      <c r="K39" s="43">
        <f t="shared" si="65"/>
        <v>0.52</v>
      </c>
      <c r="L39" s="3">
        <f t="shared" si="12"/>
        <v>0.32</v>
      </c>
      <c r="M39" s="3" t="s">
        <v>181</v>
      </c>
      <c r="N39" s="3" t="s">
        <v>182</v>
      </c>
      <c r="O39" s="3">
        <v>1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 t="s">
        <v>66</v>
      </c>
      <c r="V39" s="14">
        <f t="shared" si="66"/>
        <v>3.8124999999999996</v>
      </c>
      <c r="W39" s="3">
        <f t="shared" si="67"/>
        <v>2</v>
      </c>
      <c r="X39" s="3">
        <f t="shared" si="68"/>
        <v>50</v>
      </c>
      <c r="Y39" s="3">
        <f t="shared" si="69"/>
        <v>50</v>
      </c>
      <c r="Z39" s="3">
        <f t="shared" si="70"/>
        <v>0</v>
      </c>
      <c r="AA39" s="3">
        <f t="shared" si="71"/>
        <v>0</v>
      </c>
      <c r="AB39" s="22">
        <f t="shared" si="72"/>
        <v>0.6182696759259253</v>
      </c>
      <c r="AC39" s="23">
        <f t="shared" ca="1" si="20"/>
        <v>41920</v>
      </c>
      <c r="AD39" s="3">
        <v>38</v>
      </c>
      <c r="AE39" s="3">
        <f t="shared" si="73"/>
        <v>1</v>
      </c>
      <c r="AF39" s="3">
        <f t="shared" si="74"/>
        <v>1</v>
      </c>
      <c r="AG39" s="3">
        <v>38</v>
      </c>
      <c r="AH39" s="3">
        <f t="shared" si="75"/>
        <v>0</v>
      </c>
      <c r="AI39" s="3">
        <f t="shared" si="76"/>
        <v>1</v>
      </c>
      <c r="AJ39" s="3">
        <f t="shared" si="77"/>
        <v>1</v>
      </c>
      <c r="AK39" s="14">
        <f t="shared" si="78"/>
        <v>1656013.8125</v>
      </c>
      <c r="AL39" s="3" t="str">
        <f t="shared" si="79"/>
        <v>Мулянка</v>
      </c>
      <c r="AM39" s="3">
        <f t="shared" si="80"/>
        <v>1</v>
      </c>
      <c r="AN39" s="3" t="str">
        <f t="shared" si="81"/>
        <v>Ч</v>
      </c>
      <c r="AO39" s="27">
        <f t="shared" si="82"/>
        <v>116.1875</v>
      </c>
      <c r="AP39" s="14">
        <f t="shared" si="83"/>
        <v>0</v>
      </c>
      <c r="AQ39" s="28"/>
      <c r="AR39" s="3">
        <f t="shared" si="84"/>
        <v>2</v>
      </c>
      <c r="AS39" s="3">
        <v>4581</v>
      </c>
      <c r="AT39" s="3">
        <v>777</v>
      </c>
      <c r="AU39" s="3">
        <v>100</v>
      </c>
      <c r="AV39" s="3">
        <v>400</v>
      </c>
      <c r="AW39" s="3">
        <v>6000</v>
      </c>
      <c r="AX39" s="3">
        <v>0</v>
      </c>
      <c r="AY39" s="3">
        <v>1100</v>
      </c>
      <c r="AZ39" s="3">
        <v>1</v>
      </c>
      <c r="BA39" s="3">
        <v>40</v>
      </c>
      <c r="BB39" s="3">
        <v>0</v>
      </c>
      <c r="BC39" s="3">
        <v>0</v>
      </c>
      <c r="BD39" s="3">
        <v>0</v>
      </c>
      <c r="BE39" s="3">
        <v>0</v>
      </c>
      <c r="BF39" s="17">
        <f t="shared" si="85"/>
        <v>18.5</v>
      </c>
      <c r="BG39" s="26">
        <f t="shared" si="86"/>
        <v>3.8124999999999996</v>
      </c>
      <c r="BH39" s="12">
        <f t="shared" si="87"/>
        <v>4.7700000000000005</v>
      </c>
      <c r="BI39" s="13">
        <v>0.35</v>
      </c>
      <c r="BJ39" s="12">
        <f t="shared" si="89"/>
        <v>0</v>
      </c>
      <c r="BK39" s="12">
        <f t="shared" si="107"/>
        <v>23.896103896103916</v>
      </c>
      <c r="BL39" s="11">
        <f t="shared" si="91"/>
        <v>2</v>
      </c>
      <c r="BM39" s="11">
        <f t="shared" si="92"/>
        <v>50</v>
      </c>
      <c r="BN39" s="11">
        <f t="shared" si="93"/>
        <v>0</v>
      </c>
      <c r="BO39" s="20">
        <f t="shared" si="94"/>
        <v>0.6182696759259253</v>
      </c>
      <c r="BP39" s="11">
        <f t="shared" si="95"/>
        <v>1</v>
      </c>
      <c r="BQ39" s="11">
        <f t="shared" si="96"/>
        <v>0</v>
      </c>
      <c r="BR39" s="11">
        <f t="shared" si="97"/>
        <v>1</v>
      </c>
      <c r="BS39" s="11">
        <f t="shared" si="98"/>
        <v>1</v>
      </c>
      <c r="BT39" s="25">
        <f t="shared" si="99"/>
        <v>1656013.8125</v>
      </c>
      <c r="BU39" s="24" t="str">
        <f t="shared" si="100"/>
        <v>Мулянка</v>
      </c>
      <c r="BV39" s="11">
        <f t="shared" si="101"/>
        <v>1</v>
      </c>
      <c r="BW39" s="24" t="str">
        <f>VLOOKUP(BV39,'Типы препятствий'!$A$1:$B$12,2)</f>
        <v>Светофор</v>
      </c>
      <c r="BX39" s="24" t="str">
        <f t="shared" si="102"/>
        <v>Ч</v>
      </c>
      <c r="BY39" s="25">
        <f t="shared" si="103"/>
        <v>1656130</v>
      </c>
      <c r="BZ39" s="25">
        <f t="shared" si="106"/>
        <v>116.1875</v>
      </c>
      <c r="CA39" s="25">
        <f t="shared" si="104"/>
        <v>1656130</v>
      </c>
      <c r="CB39" s="12">
        <v>0</v>
      </c>
      <c r="CC39" s="11">
        <f t="shared" si="105"/>
        <v>2</v>
      </c>
      <c r="CD39" s="42">
        <f t="shared" si="56"/>
        <v>0</v>
      </c>
      <c r="CE39" s="42">
        <f t="shared" si="55"/>
        <v>0.52500000000000002</v>
      </c>
      <c r="CF39" s="42">
        <f t="shared" si="54"/>
        <v>0.52</v>
      </c>
    </row>
    <row r="40" spans="1:84">
      <c r="A40" s="29">
        <f t="shared" si="57"/>
        <v>5.4</v>
      </c>
      <c r="B40" s="3">
        <v>39</v>
      </c>
      <c r="C40" s="14">
        <f t="shared" si="58"/>
        <v>5.4</v>
      </c>
      <c r="D40" s="14">
        <f t="shared" si="59"/>
        <v>5.4</v>
      </c>
      <c r="E40" s="14">
        <f t="shared" si="60"/>
        <v>23.376623376623396</v>
      </c>
      <c r="F40" s="14">
        <f t="shared" si="61"/>
        <v>0</v>
      </c>
      <c r="G40" s="30">
        <f t="shared" si="62"/>
        <v>0.38</v>
      </c>
      <c r="H40" s="3">
        <f t="shared" si="8"/>
        <v>40</v>
      </c>
      <c r="I40" s="43">
        <f t="shared" si="63"/>
        <v>0</v>
      </c>
      <c r="J40" s="43">
        <f t="shared" si="64"/>
        <v>0.52</v>
      </c>
      <c r="K40" s="43">
        <f t="shared" si="65"/>
        <v>0.51</v>
      </c>
      <c r="L40" s="3">
        <f t="shared" si="12"/>
        <v>0.32</v>
      </c>
      <c r="M40" s="3" t="s">
        <v>183</v>
      </c>
      <c r="N40" s="3" t="s">
        <v>184</v>
      </c>
      <c r="O40" s="3">
        <v>1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 t="s">
        <v>66</v>
      </c>
      <c r="V40" s="14">
        <f t="shared" si="66"/>
        <v>4.5625</v>
      </c>
      <c r="W40" s="3">
        <f t="shared" si="67"/>
        <v>2</v>
      </c>
      <c r="X40" s="3">
        <f t="shared" si="68"/>
        <v>50</v>
      </c>
      <c r="Y40" s="3">
        <f t="shared" si="69"/>
        <v>50</v>
      </c>
      <c r="Z40" s="3">
        <f t="shared" si="70"/>
        <v>0</v>
      </c>
      <c r="AA40" s="3">
        <f t="shared" si="71"/>
        <v>0</v>
      </c>
      <c r="AB40" s="22">
        <f t="shared" si="72"/>
        <v>0.61827546296296232</v>
      </c>
      <c r="AC40" s="23">
        <f t="shared" ca="1" si="20"/>
        <v>41920</v>
      </c>
      <c r="AD40" s="3">
        <v>39</v>
      </c>
      <c r="AE40" s="3">
        <f t="shared" si="73"/>
        <v>1</v>
      </c>
      <c r="AF40" s="3">
        <f t="shared" si="74"/>
        <v>1</v>
      </c>
      <c r="AG40" s="3">
        <v>39</v>
      </c>
      <c r="AH40" s="3">
        <f t="shared" si="75"/>
        <v>0</v>
      </c>
      <c r="AI40" s="3">
        <f t="shared" si="76"/>
        <v>1</v>
      </c>
      <c r="AJ40" s="3">
        <f t="shared" si="77"/>
        <v>1</v>
      </c>
      <c r="AK40" s="14">
        <f t="shared" si="78"/>
        <v>1656014.5625</v>
      </c>
      <c r="AL40" s="3" t="str">
        <f t="shared" si="79"/>
        <v>Мулянка</v>
      </c>
      <c r="AM40" s="3">
        <f t="shared" si="80"/>
        <v>1</v>
      </c>
      <c r="AN40" s="3" t="str">
        <f t="shared" si="81"/>
        <v>Ч</v>
      </c>
      <c r="AO40" s="27">
        <f t="shared" si="82"/>
        <v>115.4375</v>
      </c>
      <c r="AP40" s="14">
        <f t="shared" si="83"/>
        <v>0</v>
      </c>
      <c r="AQ40" s="28"/>
      <c r="AR40" s="3">
        <f t="shared" si="84"/>
        <v>2</v>
      </c>
      <c r="AS40" s="3">
        <v>4581</v>
      </c>
      <c r="AT40" s="3">
        <v>777</v>
      </c>
      <c r="AU40" s="3">
        <v>100</v>
      </c>
      <c r="AV40" s="3">
        <v>400</v>
      </c>
      <c r="AW40" s="3">
        <v>6000</v>
      </c>
      <c r="AX40" s="3">
        <v>0</v>
      </c>
      <c r="AY40" s="3">
        <v>1100</v>
      </c>
      <c r="AZ40" s="3">
        <v>1</v>
      </c>
      <c r="BA40" s="3">
        <v>40</v>
      </c>
      <c r="BB40" s="3">
        <v>0</v>
      </c>
      <c r="BC40" s="3">
        <v>0</v>
      </c>
      <c r="BD40" s="3">
        <v>0</v>
      </c>
      <c r="BE40" s="3">
        <v>0</v>
      </c>
      <c r="BF40" s="17">
        <f t="shared" si="85"/>
        <v>19</v>
      </c>
      <c r="BG40" s="26">
        <f t="shared" si="86"/>
        <v>4.5625</v>
      </c>
      <c r="BH40" s="12">
        <f t="shared" si="87"/>
        <v>5.4</v>
      </c>
      <c r="BI40" s="13">
        <v>0.38</v>
      </c>
      <c r="BJ40" s="12">
        <f t="shared" si="89"/>
        <v>0</v>
      </c>
      <c r="BK40" s="12">
        <f t="shared" si="107"/>
        <v>23.376623376623396</v>
      </c>
      <c r="BL40" s="11">
        <f t="shared" si="91"/>
        <v>2</v>
      </c>
      <c r="BM40" s="11">
        <f t="shared" si="92"/>
        <v>50</v>
      </c>
      <c r="BN40" s="11">
        <f t="shared" si="93"/>
        <v>0</v>
      </c>
      <c r="BO40" s="20">
        <f t="shared" si="94"/>
        <v>0.61827546296296232</v>
      </c>
      <c r="BP40" s="11">
        <f t="shared" si="95"/>
        <v>1</v>
      </c>
      <c r="BQ40" s="11">
        <f t="shared" si="96"/>
        <v>0</v>
      </c>
      <c r="BR40" s="11">
        <f t="shared" si="97"/>
        <v>1</v>
      </c>
      <c r="BS40" s="11">
        <f t="shared" si="98"/>
        <v>1</v>
      </c>
      <c r="BT40" s="25">
        <f t="shared" si="99"/>
        <v>1656014.5625</v>
      </c>
      <c r="BU40" s="24" t="str">
        <f t="shared" si="100"/>
        <v>Мулянка</v>
      </c>
      <c r="BV40" s="11">
        <f t="shared" si="101"/>
        <v>1</v>
      </c>
      <c r="BW40" s="24" t="str">
        <f>VLOOKUP(BV40,'Типы препятствий'!$A$1:$B$12,2)</f>
        <v>Светофор</v>
      </c>
      <c r="BX40" s="24" t="str">
        <f t="shared" si="102"/>
        <v>Ч</v>
      </c>
      <c r="BY40" s="25">
        <f t="shared" si="103"/>
        <v>1656130</v>
      </c>
      <c r="BZ40" s="25">
        <f t="shared" si="106"/>
        <v>115.4375</v>
      </c>
      <c r="CA40" s="25">
        <f t="shared" si="104"/>
        <v>1656130</v>
      </c>
      <c r="CB40" s="12">
        <v>0</v>
      </c>
      <c r="CC40" s="11">
        <f t="shared" si="105"/>
        <v>2</v>
      </c>
      <c r="CD40" s="42">
        <f t="shared" si="56"/>
        <v>0</v>
      </c>
      <c r="CE40" s="42">
        <f t="shared" si="55"/>
        <v>0.52</v>
      </c>
      <c r="CF40" s="42">
        <v>0.51</v>
      </c>
    </row>
    <row r="41" spans="1:84">
      <c r="A41" s="29">
        <f t="shared" si="57"/>
        <v>6.0840000000000005</v>
      </c>
      <c r="B41" s="3">
        <v>40</v>
      </c>
      <c r="C41" s="14">
        <f t="shared" si="58"/>
        <v>6.0840000000000005</v>
      </c>
      <c r="D41" s="14">
        <f t="shared" si="59"/>
        <v>6.0840000000000005</v>
      </c>
      <c r="E41" s="14">
        <f t="shared" si="60"/>
        <v>22.857142857142875</v>
      </c>
      <c r="F41" s="14">
        <f t="shared" si="61"/>
        <v>0</v>
      </c>
      <c r="G41" s="30">
        <f t="shared" si="62"/>
        <v>0.38</v>
      </c>
      <c r="H41" s="3">
        <f t="shared" si="8"/>
        <v>40</v>
      </c>
      <c r="I41" s="43">
        <f t="shared" si="63"/>
        <v>0</v>
      </c>
      <c r="J41" s="43">
        <f t="shared" si="64"/>
        <v>0.51500000000000001</v>
      </c>
      <c r="K41" s="43">
        <f t="shared" si="65"/>
        <v>0.51</v>
      </c>
      <c r="L41" s="3">
        <f t="shared" si="12"/>
        <v>0.32</v>
      </c>
      <c r="M41" s="3" t="s">
        <v>185</v>
      </c>
      <c r="N41" s="3" t="s">
        <v>186</v>
      </c>
      <c r="O41" s="3">
        <v>1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 t="s">
        <v>66</v>
      </c>
      <c r="V41" s="14">
        <f t="shared" si="66"/>
        <v>5.4074999999999998</v>
      </c>
      <c r="W41" s="3">
        <f t="shared" si="67"/>
        <v>2</v>
      </c>
      <c r="X41" s="3">
        <f t="shared" si="68"/>
        <v>50</v>
      </c>
      <c r="Y41" s="3">
        <f t="shared" si="69"/>
        <v>50</v>
      </c>
      <c r="Z41" s="3">
        <f t="shared" si="70"/>
        <v>0</v>
      </c>
      <c r="AA41" s="3">
        <f t="shared" si="71"/>
        <v>0</v>
      </c>
      <c r="AB41" s="22">
        <f t="shared" si="72"/>
        <v>0.61828124999999934</v>
      </c>
      <c r="AC41" s="23">
        <f t="shared" ca="1" si="20"/>
        <v>41920</v>
      </c>
      <c r="AD41" s="3">
        <v>40</v>
      </c>
      <c r="AE41" s="3">
        <f t="shared" si="73"/>
        <v>1</v>
      </c>
      <c r="AF41" s="3">
        <f t="shared" si="74"/>
        <v>1</v>
      </c>
      <c r="AG41" s="3">
        <v>40</v>
      </c>
      <c r="AH41" s="3">
        <f t="shared" si="75"/>
        <v>0</v>
      </c>
      <c r="AI41" s="3">
        <f t="shared" si="76"/>
        <v>1</v>
      </c>
      <c r="AJ41" s="3">
        <f t="shared" si="77"/>
        <v>1</v>
      </c>
      <c r="AK41" s="14">
        <f t="shared" si="78"/>
        <v>1656015.4075</v>
      </c>
      <c r="AL41" s="3" t="str">
        <f t="shared" si="79"/>
        <v>Мулянка</v>
      </c>
      <c r="AM41" s="3">
        <f t="shared" si="80"/>
        <v>1</v>
      </c>
      <c r="AN41" s="3" t="str">
        <f t="shared" si="81"/>
        <v>Ч</v>
      </c>
      <c r="AO41" s="27">
        <f t="shared" si="82"/>
        <v>114.59250000002794</v>
      </c>
      <c r="AP41" s="14">
        <f t="shared" si="83"/>
        <v>0</v>
      </c>
      <c r="AQ41" s="28"/>
      <c r="AR41" s="3">
        <f t="shared" si="84"/>
        <v>2</v>
      </c>
      <c r="AS41" s="3">
        <v>4581</v>
      </c>
      <c r="AT41" s="3">
        <v>777</v>
      </c>
      <c r="AU41" s="3">
        <v>100</v>
      </c>
      <c r="AV41" s="3">
        <v>400</v>
      </c>
      <c r="AW41" s="3">
        <v>6000</v>
      </c>
      <c r="AX41" s="3">
        <v>0</v>
      </c>
      <c r="AY41" s="3">
        <v>1100</v>
      </c>
      <c r="AZ41" s="3">
        <v>1</v>
      </c>
      <c r="BA41" s="3">
        <v>40</v>
      </c>
      <c r="BB41" s="3">
        <v>0</v>
      </c>
      <c r="BC41" s="3">
        <v>0</v>
      </c>
      <c r="BD41" s="3">
        <v>0</v>
      </c>
      <c r="BE41" s="3">
        <v>0</v>
      </c>
      <c r="BF41" s="17">
        <f t="shared" si="85"/>
        <v>19.5</v>
      </c>
      <c r="BG41" s="26">
        <f t="shared" si="86"/>
        <v>5.4074999999999998</v>
      </c>
      <c r="BH41" s="12">
        <f t="shared" si="87"/>
        <v>6.0840000000000005</v>
      </c>
      <c r="BI41" s="13">
        <v>0.38</v>
      </c>
      <c r="BJ41" s="12">
        <f t="shared" si="89"/>
        <v>0</v>
      </c>
      <c r="BK41" s="12">
        <f t="shared" si="107"/>
        <v>22.857142857142875</v>
      </c>
      <c r="BL41" s="11">
        <f t="shared" si="91"/>
        <v>2</v>
      </c>
      <c r="BM41" s="11">
        <f t="shared" si="92"/>
        <v>50</v>
      </c>
      <c r="BN41" s="11">
        <f t="shared" si="93"/>
        <v>0</v>
      </c>
      <c r="BO41" s="20">
        <f t="shared" si="94"/>
        <v>0.61828124999999934</v>
      </c>
      <c r="BP41" s="11">
        <f t="shared" si="95"/>
        <v>1</v>
      </c>
      <c r="BQ41" s="11">
        <f t="shared" si="96"/>
        <v>0</v>
      </c>
      <c r="BR41" s="11">
        <f t="shared" si="97"/>
        <v>1</v>
      </c>
      <c r="BS41" s="11">
        <f t="shared" si="98"/>
        <v>1</v>
      </c>
      <c r="BT41" s="25">
        <f t="shared" si="99"/>
        <v>1656015.4075</v>
      </c>
      <c r="BU41" s="24" t="str">
        <f t="shared" si="100"/>
        <v>Мулянка</v>
      </c>
      <c r="BV41" s="11">
        <f t="shared" si="101"/>
        <v>1</v>
      </c>
      <c r="BW41" s="24" t="str">
        <f>VLOOKUP(BV41,'Типы препятствий'!$A$1:$B$12,2)</f>
        <v>Светофор</v>
      </c>
      <c r="BX41" s="24" t="str">
        <f t="shared" si="102"/>
        <v>Ч</v>
      </c>
      <c r="BY41" s="25">
        <f t="shared" si="103"/>
        <v>1656130</v>
      </c>
      <c r="BZ41" s="25">
        <f t="shared" si="106"/>
        <v>114.59250000002794</v>
      </c>
      <c r="CA41" s="25">
        <f t="shared" si="104"/>
        <v>1656130</v>
      </c>
      <c r="CB41" s="12">
        <v>0</v>
      </c>
      <c r="CC41" s="11">
        <f t="shared" si="105"/>
        <v>2</v>
      </c>
      <c r="CD41" s="42">
        <f t="shared" si="56"/>
        <v>0</v>
      </c>
      <c r="CE41" s="42">
        <f t="shared" si="55"/>
        <v>0.51500000000000001</v>
      </c>
      <c r="CF41" s="42">
        <f t="shared" si="54"/>
        <v>0.51</v>
      </c>
    </row>
    <row r="42" spans="1:84">
      <c r="A42" s="29">
        <f t="shared" si="57"/>
        <v>6.7680000000000007</v>
      </c>
      <c r="B42" s="3">
        <v>41</v>
      </c>
      <c r="C42" s="14">
        <f t="shared" si="58"/>
        <v>6.7680000000000007</v>
      </c>
      <c r="D42" s="14">
        <f t="shared" si="59"/>
        <v>6.7680000000000007</v>
      </c>
      <c r="E42" s="14">
        <f t="shared" si="60"/>
        <v>22.337662337662355</v>
      </c>
      <c r="F42" s="14">
        <f t="shared" si="61"/>
        <v>0</v>
      </c>
      <c r="G42" s="30">
        <f t="shared" si="62"/>
        <v>0.34</v>
      </c>
      <c r="H42" s="3">
        <f t="shared" si="8"/>
        <v>40</v>
      </c>
      <c r="I42" s="43">
        <f t="shared" si="63"/>
        <v>0</v>
      </c>
      <c r="J42" s="43">
        <f t="shared" si="64"/>
        <v>0.51</v>
      </c>
      <c r="K42" s="43">
        <f t="shared" si="65"/>
        <v>0.51</v>
      </c>
      <c r="L42" s="3">
        <f t="shared" si="12"/>
        <v>0.32</v>
      </c>
      <c r="M42" s="3" t="s">
        <v>187</v>
      </c>
      <c r="N42" s="3" t="s">
        <v>188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 t="s">
        <v>66</v>
      </c>
      <c r="V42" s="14">
        <f t="shared" si="66"/>
        <v>6.3475000000000001</v>
      </c>
      <c r="W42" s="3">
        <f t="shared" si="67"/>
        <v>2</v>
      </c>
      <c r="X42" s="3">
        <f t="shared" si="68"/>
        <v>50</v>
      </c>
      <c r="Y42" s="3">
        <f t="shared" si="69"/>
        <v>50</v>
      </c>
      <c r="Z42" s="3">
        <f t="shared" si="70"/>
        <v>0</v>
      </c>
      <c r="AA42" s="3">
        <f t="shared" si="71"/>
        <v>0</v>
      </c>
      <c r="AB42" s="22">
        <f t="shared" si="72"/>
        <v>0.61828703703703636</v>
      </c>
      <c r="AC42" s="23">
        <f t="shared" ca="1" si="20"/>
        <v>41920</v>
      </c>
      <c r="AD42" s="3">
        <v>41</v>
      </c>
      <c r="AE42" s="3">
        <f t="shared" si="73"/>
        <v>1</v>
      </c>
      <c r="AF42" s="3">
        <f t="shared" si="74"/>
        <v>1</v>
      </c>
      <c r="AG42" s="3">
        <v>41</v>
      </c>
      <c r="AH42" s="3">
        <f t="shared" si="75"/>
        <v>0</v>
      </c>
      <c r="AI42" s="3">
        <f t="shared" si="76"/>
        <v>1</v>
      </c>
      <c r="AJ42" s="3">
        <f t="shared" si="77"/>
        <v>1</v>
      </c>
      <c r="AK42" s="14">
        <f t="shared" si="78"/>
        <v>1656016.3474999999</v>
      </c>
      <c r="AL42" s="3" t="str">
        <f t="shared" si="79"/>
        <v>Мулянка</v>
      </c>
      <c r="AM42" s="3">
        <f t="shared" si="80"/>
        <v>1</v>
      </c>
      <c r="AN42" s="3" t="str">
        <f t="shared" si="81"/>
        <v>Ч</v>
      </c>
      <c r="AO42" s="27">
        <f t="shared" si="82"/>
        <v>113.65250000008382</v>
      </c>
      <c r="AP42" s="14">
        <f t="shared" si="83"/>
        <v>0</v>
      </c>
      <c r="AQ42" s="28"/>
      <c r="AR42" s="3">
        <f t="shared" si="84"/>
        <v>2</v>
      </c>
      <c r="AS42" s="3">
        <v>4581</v>
      </c>
      <c r="AT42" s="3">
        <v>777</v>
      </c>
      <c r="AU42" s="3">
        <v>100</v>
      </c>
      <c r="AV42" s="3">
        <v>400</v>
      </c>
      <c r="AW42" s="3">
        <v>6000</v>
      </c>
      <c r="AX42" s="3">
        <v>0</v>
      </c>
      <c r="AY42" s="3">
        <v>1100</v>
      </c>
      <c r="AZ42" s="3">
        <v>1</v>
      </c>
      <c r="BA42" s="3">
        <v>40</v>
      </c>
      <c r="BB42" s="3">
        <v>0</v>
      </c>
      <c r="BC42" s="3">
        <v>0</v>
      </c>
      <c r="BD42" s="3">
        <v>0</v>
      </c>
      <c r="BE42" s="3">
        <v>0</v>
      </c>
      <c r="BF42" s="17">
        <f t="shared" si="85"/>
        <v>20</v>
      </c>
      <c r="BG42" s="26">
        <f t="shared" si="86"/>
        <v>6.3475000000000001</v>
      </c>
      <c r="BH42" s="12">
        <f t="shared" si="87"/>
        <v>6.7680000000000007</v>
      </c>
      <c r="BI42" s="13">
        <v>0.34</v>
      </c>
      <c r="BJ42" s="12">
        <f t="shared" si="89"/>
        <v>0</v>
      </c>
      <c r="BK42" s="12">
        <f t="shared" si="107"/>
        <v>22.337662337662355</v>
      </c>
      <c r="BL42" s="11">
        <f t="shared" si="91"/>
        <v>2</v>
      </c>
      <c r="BM42" s="11">
        <f t="shared" si="92"/>
        <v>50</v>
      </c>
      <c r="BN42" s="11">
        <f t="shared" si="93"/>
        <v>0</v>
      </c>
      <c r="BO42" s="20">
        <f t="shared" si="94"/>
        <v>0.61828703703703636</v>
      </c>
      <c r="BP42" s="11">
        <f t="shared" si="95"/>
        <v>1</v>
      </c>
      <c r="BQ42" s="11">
        <f t="shared" si="96"/>
        <v>0</v>
      </c>
      <c r="BR42" s="11">
        <f t="shared" si="97"/>
        <v>1</v>
      </c>
      <c r="BS42" s="11">
        <f t="shared" si="98"/>
        <v>1</v>
      </c>
      <c r="BT42" s="25">
        <f t="shared" si="99"/>
        <v>1656016.3474999999</v>
      </c>
      <c r="BU42" s="24" t="str">
        <f t="shared" si="100"/>
        <v>Мулянка</v>
      </c>
      <c r="BV42" s="11">
        <f t="shared" si="101"/>
        <v>1</v>
      </c>
      <c r="BW42" s="24" t="str">
        <f>VLOOKUP(BV42,'Типы препятствий'!$A$1:$B$12,2)</f>
        <v>Светофор</v>
      </c>
      <c r="BX42" s="24" t="str">
        <f t="shared" si="102"/>
        <v>Ч</v>
      </c>
      <c r="BY42" s="25">
        <f t="shared" si="103"/>
        <v>1656130</v>
      </c>
      <c r="BZ42" s="25">
        <f t="shared" si="106"/>
        <v>113.65250000008382</v>
      </c>
      <c r="CA42" s="25">
        <f t="shared" si="104"/>
        <v>1656130</v>
      </c>
      <c r="CB42" s="12">
        <v>0</v>
      </c>
      <c r="CC42" s="11">
        <f t="shared" si="105"/>
        <v>2</v>
      </c>
      <c r="CD42" s="42">
        <f t="shared" si="56"/>
        <v>0</v>
      </c>
      <c r="CE42" s="42">
        <f t="shared" si="55"/>
        <v>0.51</v>
      </c>
      <c r="CF42" s="42">
        <f t="shared" si="54"/>
        <v>0.51</v>
      </c>
    </row>
    <row r="43" spans="1:84">
      <c r="A43" s="29">
        <f t="shared" si="57"/>
        <v>7.3800000000000008</v>
      </c>
      <c r="B43" s="3">
        <v>42</v>
      </c>
      <c r="C43" s="14">
        <f t="shared" si="58"/>
        <v>7.3800000000000008</v>
      </c>
      <c r="D43" s="14">
        <f t="shared" si="59"/>
        <v>7.3800000000000008</v>
      </c>
      <c r="E43" s="14">
        <f t="shared" si="60"/>
        <v>21.818181818181834</v>
      </c>
      <c r="F43" s="14">
        <f t="shared" si="61"/>
        <v>0</v>
      </c>
      <c r="G43" s="30">
        <f t="shared" si="62"/>
        <v>0.35</v>
      </c>
      <c r="H43" s="3">
        <f t="shared" si="8"/>
        <v>40</v>
      </c>
      <c r="I43" s="43">
        <f t="shared" si="63"/>
        <v>0</v>
      </c>
      <c r="J43" s="43">
        <f t="shared" si="64"/>
        <v>0.51</v>
      </c>
      <c r="K43" s="43">
        <f t="shared" si="65"/>
        <v>0.51</v>
      </c>
      <c r="L43" s="3">
        <f t="shared" si="12"/>
        <v>0.32</v>
      </c>
      <c r="M43" s="3" t="s">
        <v>189</v>
      </c>
      <c r="N43" s="3" t="s">
        <v>190</v>
      </c>
      <c r="O43" s="3">
        <v>1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 t="s">
        <v>66</v>
      </c>
      <c r="V43" s="14">
        <f t="shared" si="66"/>
        <v>7.3725000000000005</v>
      </c>
      <c r="W43" s="3">
        <f t="shared" si="67"/>
        <v>2</v>
      </c>
      <c r="X43" s="3">
        <f t="shared" si="68"/>
        <v>50</v>
      </c>
      <c r="Y43" s="3">
        <f t="shared" si="69"/>
        <v>50</v>
      </c>
      <c r="Z43" s="3">
        <f t="shared" si="70"/>
        <v>0</v>
      </c>
      <c r="AA43" s="3">
        <f t="shared" si="71"/>
        <v>0</v>
      </c>
      <c r="AB43" s="22">
        <f t="shared" si="72"/>
        <v>0.61829282407407338</v>
      </c>
      <c r="AC43" s="23">
        <f t="shared" ca="1" si="20"/>
        <v>41920</v>
      </c>
      <c r="AD43" s="3">
        <v>42</v>
      </c>
      <c r="AE43" s="3">
        <f t="shared" si="73"/>
        <v>1</v>
      </c>
      <c r="AF43" s="3">
        <f t="shared" si="74"/>
        <v>1</v>
      </c>
      <c r="AG43" s="3">
        <v>42</v>
      </c>
      <c r="AH43" s="3">
        <f t="shared" si="75"/>
        <v>0</v>
      </c>
      <c r="AI43" s="3">
        <f t="shared" si="76"/>
        <v>1</v>
      </c>
      <c r="AJ43" s="3">
        <f t="shared" si="77"/>
        <v>1</v>
      </c>
      <c r="AK43" s="14">
        <f t="shared" si="78"/>
        <v>1656017.3725000001</v>
      </c>
      <c r="AL43" s="3" t="str">
        <f t="shared" si="79"/>
        <v>Мулянка</v>
      </c>
      <c r="AM43" s="3">
        <f t="shared" si="80"/>
        <v>1</v>
      </c>
      <c r="AN43" s="3" t="str">
        <f t="shared" si="81"/>
        <v>Ч</v>
      </c>
      <c r="AO43" s="27">
        <f t="shared" si="82"/>
        <v>112.62749999994412</v>
      </c>
      <c r="AP43" s="14">
        <f t="shared" si="83"/>
        <v>0</v>
      </c>
      <c r="AQ43" s="28"/>
      <c r="AR43" s="3">
        <f t="shared" si="84"/>
        <v>2</v>
      </c>
      <c r="AS43" s="3">
        <v>4581</v>
      </c>
      <c r="AT43" s="3">
        <v>777</v>
      </c>
      <c r="AU43" s="3">
        <v>100</v>
      </c>
      <c r="AV43" s="3">
        <v>400</v>
      </c>
      <c r="AW43" s="3">
        <v>6000</v>
      </c>
      <c r="AX43" s="3">
        <v>0</v>
      </c>
      <c r="AY43" s="3">
        <v>1100</v>
      </c>
      <c r="AZ43" s="3">
        <v>1</v>
      </c>
      <c r="BA43" s="3">
        <v>40</v>
      </c>
      <c r="BB43" s="3">
        <v>0</v>
      </c>
      <c r="BC43" s="3">
        <v>0</v>
      </c>
      <c r="BD43" s="3">
        <v>0</v>
      </c>
      <c r="BE43" s="3">
        <v>0</v>
      </c>
      <c r="BF43" s="17">
        <f t="shared" si="85"/>
        <v>20.5</v>
      </c>
      <c r="BG43" s="26">
        <f t="shared" si="86"/>
        <v>7.3725000000000005</v>
      </c>
      <c r="BH43" s="12">
        <f t="shared" si="87"/>
        <v>7.3800000000000008</v>
      </c>
      <c r="BI43" s="13">
        <v>0.35</v>
      </c>
      <c r="BJ43" s="12">
        <f t="shared" si="89"/>
        <v>0</v>
      </c>
      <c r="BK43" s="12">
        <f t="shared" si="107"/>
        <v>21.818181818181834</v>
      </c>
      <c r="BL43" s="11">
        <f t="shared" si="91"/>
        <v>2</v>
      </c>
      <c r="BM43" s="11">
        <f t="shared" si="92"/>
        <v>50</v>
      </c>
      <c r="BN43" s="11">
        <f t="shared" si="93"/>
        <v>0</v>
      </c>
      <c r="BO43" s="20">
        <f t="shared" si="94"/>
        <v>0.61829282407407338</v>
      </c>
      <c r="BP43" s="11">
        <f t="shared" si="95"/>
        <v>1</v>
      </c>
      <c r="BQ43" s="11">
        <f t="shared" si="96"/>
        <v>0</v>
      </c>
      <c r="BR43" s="11">
        <f t="shared" si="97"/>
        <v>1</v>
      </c>
      <c r="BS43" s="11">
        <f t="shared" si="98"/>
        <v>1</v>
      </c>
      <c r="BT43" s="25">
        <f t="shared" si="99"/>
        <v>1656017.3725000001</v>
      </c>
      <c r="BU43" s="24" t="str">
        <f t="shared" si="100"/>
        <v>Мулянка</v>
      </c>
      <c r="BV43" s="11">
        <f t="shared" si="101"/>
        <v>1</v>
      </c>
      <c r="BW43" s="24" t="str">
        <f>VLOOKUP(BV43,'Типы препятствий'!$A$1:$B$12,2)</f>
        <v>Светофор</v>
      </c>
      <c r="BX43" s="24" t="str">
        <f t="shared" si="102"/>
        <v>Ч</v>
      </c>
      <c r="BY43" s="25">
        <f t="shared" si="103"/>
        <v>1656130</v>
      </c>
      <c r="BZ43" s="25">
        <f t="shared" si="106"/>
        <v>112.62749999994412</v>
      </c>
      <c r="CA43" s="25">
        <f t="shared" si="104"/>
        <v>1656130</v>
      </c>
      <c r="CB43" s="12">
        <v>0</v>
      </c>
      <c r="CC43" s="11">
        <f t="shared" si="105"/>
        <v>2</v>
      </c>
      <c r="CD43" s="42">
        <f t="shared" si="56"/>
        <v>0</v>
      </c>
      <c r="CE43" s="42">
        <f t="shared" si="55"/>
        <v>0.51</v>
      </c>
      <c r="CF43" s="42">
        <f t="shared" si="54"/>
        <v>0.51</v>
      </c>
    </row>
    <row r="44" spans="1:84">
      <c r="A44" s="29">
        <f t="shared" si="57"/>
        <v>8.0100000000000016</v>
      </c>
      <c r="B44" s="3">
        <v>43</v>
      </c>
      <c r="C44" s="14">
        <f t="shared" si="58"/>
        <v>8.0100000000000016</v>
      </c>
      <c r="D44" s="14">
        <f t="shared" si="59"/>
        <v>8.0100000000000016</v>
      </c>
      <c r="E44" s="14">
        <f t="shared" si="60"/>
        <v>21.298701298701314</v>
      </c>
      <c r="F44" s="14">
        <f t="shared" si="61"/>
        <v>0</v>
      </c>
      <c r="G44" s="30">
        <f t="shared" si="62"/>
        <v>0.33</v>
      </c>
      <c r="H44" s="3">
        <f t="shared" si="8"/>
        <v>40</v>
      </c>
      <c r="I44" s="43">
        <f t="shared" si="63"/>
        <v>0</v>
      </c>
      <c r="J44" s="43">
        <f t="shared" si="64"/>
        <v>0.51</v>
      </c>
      <c r="K44" s="43">
        <f t="shared" si="65"/>
        <v>0.51</v>
      </c>
      <c r="L44" s="3">
        <f t="shared" si="12"/>
        <v>0.32</v>
      </c>
      <c r="M44" s="3" t="s">
        <v>191</v>
      </c>
      <c r="N44" s="3" t="s">
        <v>192</v>
      </c>
      <c r="O44" s="3">
        <v>1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 t="s">
        <v>66</v>
      </c>
      <c r="V44" s="14">
        <f t="shared" si="66"/>
        <v>8.4850000000000012</v>
      </c>
      <c r="W44" s="3">
        <f t="shared" si="67"/>
        <v>2</v>
      </c>
      <c r="X44" s="3">
        <f t="shared" si="68"/>
        <v>50</v>
      </c>
      <c r="Y44" s="3">
        <f t="shared" si="69"/>
        <v>50</v>
      </c>
      <c r="Z44" s="3">
        <f t="shared" si="70"/>
        <v>0</v>
      </c>
      <c r="AA44" s="3">
        <f t="shared" si="71"/>
        <v>0</v>
      </c>
      <c r="AB44" s="22">
        <f t="shared" si="72"/>
        <v>0.6182986111111104</v>
      </c>
      <c r="AC44" s="23">
        <f t="shared" ca="1" si="20"/>
        <v>41920</v>
      </c>
      <c r="AD44" s="3">
        <v>43</v>
      </c>
      <c r="AE44" s="3">
        <f t="shared" si="73"/>
        <v>1</v>
      </c>
      <c r="AF44" s="3">
        <f t="shared" si="74"/>
        <v>1</v>
      </c>
      <c r="AG44" s="3">
        <v>43</v>
      </c>
      <c r="AH44" s="3">
        <f t="shared" si="75"/>
        <v>0</v>
      </c>
      <c r="AI44" s="3">
        <f t="shared" si="76"/>
        <v>1</v>
      </c>
      <c r="AJ44" s="3">
        <f t="shared" si="77"/>
        <v>1</v>
      </c>
      <c r="AK44" s="14">
        <f t="shared" si="78"/>
        <v>1656018.4850000001</v>
      </c>
      <c r="AL44" s="3" t="str">
        <f t="shared" si="79"/>
        <v>Мулянка</v>
      </c>
      <c r="AM44" s="3">
        <f t="shared" si="80"/>
        <v>1</v>
      </c>
      <c r="AN44" s="3" t="str">
        <f t="shared" si="81"/>
        <v>Ч</v>
      </c>
      <c r="AO44" s="27">
        <f t="shared" si="82"/>
        <v>111.51499999989755</v>
      </c>
      <c r="AP44" s="14">
        <f t="shared" si="83"/>
        <v>0</v>
      </c>
      <c r="AQ44" s="28"/>
      <c r="AR44" s="3">
        <f t="shared" si="84"/>
        <v>2</v>
      </c>
      <c r="AS44" s="3">
        <v>4581</v>
      </c>
      <c r="AT44" s="3">
        <v>777</v>
      </c>
      <c r="AU44" s="3">
        <v>100</v>
      </c>
      <c r="AV44" s="3">
        <v>400</v>
      </c>
      <c r="AW44" s="3">
        <v>6000</v>
      </c>
      <c r="AX44" s="3">
        <v>0</v>
      </c>
      <c r="AY44" s="3">
        <v>1100</v>
      </c>
      <c r="AZ44" s="3">
        <v>1</v>
      </c>
      <c r="BA44" s="3">
        <v>40</v>
      </c>
      <c r="BB44" s="3">
        <v>0</v>
      </c>
      <c r="BC44" s="3">
        <v>0</v>
      </c>
      <c r="BD44" s="3">
        <v>0</v>
      </c>
      <c r="BE44" s="3">
        <v>0</v>
      </c>
      <c r="BF44" s="17">
        <f t="shared" si="85"/>
        <v>21</v>
      </c>
      <c r="BG44" s="26">
        <f t="shared" si="86"/>
        <v>8.4850000000000012</v>
      </c>
      <c r="BH44" s="12">
        <f t="shared" si="87"/>
        <v>8.0100000000000016</v>
      </c>
      <c r="BI44" s="13">
        <v>0.33</v>
      </c>
      <c r="BJ44" s="12">
        <f t="shared" si="89"/>
        <v>0</v>
      </c>
      <c r="BK44" s="12">
        <f t="shared" si="107"/>
        <v>21.298701298701314</v>
      </c>
      <c r="BL44" s="11">
        <f t="shared" si="91"/>
        <v>2</v>
      </c>
      <c r="BM44" s="11">
        <f t="shared" si="92"/>
        <v>50</v>
      </c>
      <c r="BN44" s="11">
        <f t="shared" si="93"/>
        <v>0</v>
      </c>
      <c r="BO44" s="20">
        <f t="shared" si="94"/>
        <v>0.6182986111111104</v>
      </c>
      <c r="BP44" s="11">
        <f t="shared" si="95"/>
        <v>1</v>
      </c>
      <c r="BQ44" s="11">
        <f t="shared" si="96"/>
        <v>0</v>
      </c>
      <c r="BR44" s="11">
        <f t="shared" si="97"/>
        <v>1</v>
      </c>
      <c r="BS44" s="11">
        <f t="shared" si="98"/>
        <v>1</v>
      </c>
      <c r="BT44" s="25">
        <f t="shared" si="99"/>
        <v>1656018.4850000001</v>
      </c>
      <c r="BU44" s="24" t="str">
        <f t="shared" si="100"/>
        <v>Мулянка</v>
      </c>
      <c r="BV44" s="11">
        <f t="shared" si="101"/>
        <v>1</v>
      </c>
      <c r="BW44" s="24" t="str">
        <f>VLOOKUP(BV44,'Типы препятствий'!$A$1:$B$12,2)</f>
        <v>Светофор</v>
      </c>
      <c r="BX44" s="24" t="str">
        <f t="shared" si="102"/>
        <v>Ч</v>
      </c>
      <c r="BY44" s="25">
        <f t="shared" si="103"/>
        <v>1656130</v>
      </c>
      <c r="BZ44" s="25">
        <f t="shared" si="106"/>
        <v>111.51499999989755</v>
      </c>
      <c r="CA44" s="25">
        <f t="shared" si="104"/>
        <v>1656130</v>
      </c>
      <c r="CB44" s="12">
        <v>0</v>
      </c>
      <c r="CC44" s="11">
        <f t="shared" si="105"/>
        <v>2</v>
      </c>
      <c r="CD44" s="42">
        <f t="shared" si="56"/>
        <v>0</v>
      </c>
      <c r="CE44" s="42">
        <f t="shared" si="55"/>
        <v>0.51</v>
      </c>
      <c r="CF44" s="42">
        <f t="shared" si="54"/>
        <v>0.51</v>
      </c>
    </row>
    <row r="45" spans="1:84">
      <c r="A45" s="29">
        <f t="shared" si="57"/>
        <v>8.604000000000001</v>
      </c>
      <c r="B45" s="3">
        <v>44</v>
      </c>
      <c r="C45" s="14">
        <f t="shared" si="58"/>
        <v>8.604000000000001</v>
      </c>
      <c r="D45" s="14">
        <f t="shared" si="59"/>
        <v>8.604000000000001</v>
      </c>
      <c r="E45" s="14">
        <f t="shared" si="60"/>
        <v>20.779220779220793</v>
      </c>
      <c r="F45" s="14">
        <f t="shared" si="61"/>
        <v>0</v>
      </c>
      <c r="G45" s="30">
        <f t="shared" si="62"/>
        <v>0.34</v>
      </c>
      <c r="H45" s="3">
        <f t="shared" si="8"/>
        <v>40</v>
      </c>
      <c r="I45" s="43">
        <f t="shared" si="63"/>
        <v>0</v>
      </c>
      <c r="J45" s="43">
        <f t="shared" si="64"/>
        <v>0.51</v>
      </c>
      <c r="K45" s="43">
        <f t="shared" si="65"/>
        <v>0.51</v>
      </c>
      <c r="L45" s="3">
        <f t="shared" si="12"/>
        <v>0.32</v>
      </c>
      <c r="M45" s="3" t="s">
        <v>193</v>
      </c>
      <c r="N45" s="3" t="s">
        <v>194</v>
      </c>
      <c r="O45" s="3">
        <v>1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 t="s">
        <v>66</v>
      </c>
      <c r="V45" s="14">
        <f t="shared" si="66"/>
        <v>9.6800000000000015</v>
      </c>
      <c r="W45" s="3">
        <f t="shared" si="67"/>
        <v>2</v>
      </c>
      <c r="X45" s="3">
        <f t="shared" si="68"/>
        <v>50</v>
      </c>
      <c r="Y45" s="3">
        <f t="shared" si="69"/>
        <v>50</v>
      </c>
      <c r="Z45" s="3">
        <f t="shared" si="70"/>
        <v>0</v>
      </c>
      <c r="AA45" s="3">
        <f t="shared" si="71"/>
        <v>0</v>
      </c>
      <c r="AB45" s="22">
        <f t="shared" si="72"/>
        <v>0.61830439814814742</v>
      </c>
      <c r="AC45" s="23">
        <f t="shared" ca="1" si="20"/>
        <v>41920</v>
      </c>
      <c r="AD45" s="3">
        <v>44</v>
      </c>
      <c r="AE45" s="3">
        <f t="shared" si="73"/>
        <v>1</v>
      </c>
      <c r="AF45" s="3">
        <f t="shared" si="74"/>
        <v>1</v>
      </c>
      <c r="AG45" s="3">
        <v>44</v>
      </c>
      <c r="AH45" s="3">
        <f t="shared" si="75"/>
        <v>0</v>
      </c>
      <c r="AI45" s="3">
        <f t="shared" si="76"/>
        <v>1</v>
      </c>
      <c r="AJ45" s="3">
        <f t="shared" si="77"/>
        <v>1</v>
      </c>
      <c r="AK45" s="14">
        <f t="shared" si="78"/>
        <v>1656019.68</v>
      </c>
      <c r="AL45" s="3" t="str">
        <f t="shared" si="79"/>
        <v>Мулянка</v>
      </c>
      <c r="AM45" s="3">
        <f t="shared" si="80"/>
        <v>1</v>
      </c>
      <c r="AN45" s="3" t="str">
        <f t="shared" si="81"/>
        <v>Ч</v>
      </c>
      <c r="AO45" s="27">
        <f t="shared" si="82"/>
        <v>110.32000000006519</v>
      </c>
      <c r="AP45" s="14">
        <f t="shared" si="83"/>
        <v>0</v>
      </c>
      <c r="AQ45" s="28"/>
      <c r="AR45" s="3">
        <f t="shared" si="84"/>
        <v>2</v>
      </c>
      <c r="AS45" s="3">
        <v>4581</v>
      </c>
      <c r="AT45" s="3">
        <v>777</v>
      </c>
      <c r="AU45" s="3">
        <v>100</v>
      </c>
      <c r="AV45" s="3">
        <v>400</v>
      </c>
      <c r="AW45" s="3">
        <v>6000</v>
      </c>
      <c r="AX45" s="3">
        <v>0</v>
      </c>
      <c r="AY45" s="3">
        <v>1100</v>
      </c>
      <c r="AZ45" s="3">
        <v>1</v>
      </c>
      <c r="BA45" s="3">
        <v>40</v>
      </c>
      <c r="BB45" s="3">
        <v>0</v>
      </c>
      <c r="BC45" s="3">
        <v>0</v>
      </c>
      <c r="BD45" s="3">
        <v>0</v>
      </c>
      <c r="BE45" s="3">
        <v>0</v>
      </c>
      <c r="BF45" s="17">
        <f t="shared" si="85"/>
        <v>21.5</v>
      </c>
      <c r="BG45" s="26">
        <f t="shared" si="86"/>
        <v>9.6800000000000015</v>
      </c>
      <c r="BH45" s="12">
        <f t="shared" si="87"/>
        <v>8.604000000000001</v>
      </c>
      <c r="BI45" s="13">
        <v>0.34</v>
      </c>
      <c r="BJ45" s="12">
        <f t="shared" si="89"/>
        <v>0</v>
      </c>
      <c r="BK45" s="12">
        <f t="shared" si="107"/>
        <v>20.779220779220793</v>
      </c>
      <c r="BL45" s="11">
        <f t="shared" si="91"/>
        <v>2</v>
      </c>
      <c r="BM45" s="11">
        <f t="shared" si="92"/>
        <v>50</v>
      </c>
      <c r="BN45" s="11">
        <f t="shared" si="93"/>
        <v>0</v>
      </c>
      <c r="BO45" s="20">
        <f t="shared" si="94"/>
        <v>0.61830439814814742</v>
      </c>
      <c r="BP45" s="11">
        <f t="shared" si="95"/>
        <v>1</v>
      </c>
      <c r="BQ45" s="11">
        <f t="shared" si="96"/>
        <v>0</v>
      </c>
      <c r="BR45" s="11">
        <f t="shared" si="97"/>
        <v>1</v>
      </c>
      <c r="BS45" s="11">
        <f t="shared" si="98"/>
        <v>1</v>
      </c>
      <c r="BT45" s="25">
        <f t="shared" si="99"/>
        <v>1656019.68</v>
      </c>
      <c r="BU45" s="24" t="str">
        <f t="shared" si="100"/>
        <v>Мулянка</v>
      </c>
      <c r="BV45" s="11">
        <f t="shared" si="101"/>
        <v>1</v>
      </c>
      <c r="BW45" s="24" t="str">
        <f>VLOOKUP(BV45,'Типы препятствий'!$A$1:$B$12,2)</f>
        <v>Светофор</v>
      </c>
      <c r="BX45" s="24" t="str">
        <f t="shared" si="102"/>
        <v>Ч</v>
      </c>
      <c r="BY45" s="25">
        <f t="shared" si="103"/>
        <v>1656130</v>
      </c>
      <c r="BZ45" s="25">
        <f t="shared" si="106"/>
        <v>110.32000000006519</v>
      </c>
      <c r="CA45" s="25">
        <f t="shared" si="104"/>
        <v>1656130</v>
      </c>
      <c r="CB45" s="12">
        <v>0</v>
      </c>
      <c r="CC45" s="11">
        <f t="shared" si="105"/>
        <v>2</v>
      </c>
      <c r="CD45" s="42">
        <f t="shared" si="56"/>
        <v>0</v>
      </c>
      <c r="CE45" s="42">
        <f t="shared" si="55"/>
        <v>0.51</v>
      </c>
      <c r="CF45" s="42">
        <f t="shared" si="54"/>
        <v>0.51</v>
      </c>
    </row>
    <row r="46" spans="1:84">
      <c r="A46" s="29">
        <f t="shared" si="57"/>
        <v>9.2160000000000011</v>
      </c>
      <c r="B46" s="3">
        <v>45</v>
      </c>
      <c r="C46" s="14">
        <f t="shared" si="58"/>
        <v>9.2160000000000011</v>
      </c>
      <c r="D46" s="14">
        <f t="shared" si="59"/>
        <v>9.2160000000000011</v>
      </c>
      <c r="E46" s="14">
        <f t="shared" si="60"/>
        <v>20.259740259740273</v>
      </c>
      <c r="F46" s="14">
        <f t="shared" si="61"/>
        <v>0</v>
      </c>
      <c r="G46" s="30">
        <f t="shared" si="62"/>
        <v>0.32</v>
      </c>
      <c r="H46" s="3">
        <f t="shared" si="8"/>
        <v>40</v>
      </c>
      <c r="I46" s="43">
        <f t="shared" si="63"/>
        <v>0</v>
      </c>
      <c r="J46" s="43">
        <f t="shared" si="64"/>
        <v>0.51</v>
      </c>
      <c r="K46" s="43">
        <f t="shared" si="65"/>
        <v>0.51</v>
      </c>
      <c r="L46" s="3">
        <f t="shared" si="12"/>
        <v>0.32</v>
      </c>
      <c r="M46" s="3" t="s">
        <v>195</v>
      </c>
      <c r="N46" s="3" t="s">
        <v>196</v>
      </c>
      <c r="O46" s="3">
        <v>1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 t="s">
        <v>66</v>
      </c>
      <c r="V46" s="14">
        <f t="shared" si="66"/>
        <v>10.96</v>
      </c>
      <c r="W46" s="3">
        <f t="shared" si="67"/>
        <v>2</v>
      </c>
      <c r="X46" s="3">
        <f t="shared" si="68"/>
        <v>50</v>
      </c>
      <c r="Y46" s="3">
        <f t="shared" si="69"/>
        <v>50</v>
      </c>
      <c r="Z46" s="3">
        <f t="shared" si="70"/>
        <v>0</v>
      </c>
      <c r="AA46" s="3">
        <f t="shared" si="71"/>
        <v>0</v>
      </c>
      <c r="AB46" s="22">
        <f t="shared" si="72"/>
        <v>0.61831018518518444</v>
      </c>
      <c r="AC46" s="23">
        <f t="shared" ca="1" si="20"/>
        <v>41920</v>
      </c>
      <c r="AD46" s="3">
        <v>45</v>
      </c>
      <c r="AE46" s="3">
        <f t="shared" si="73"/>
        <v>1</v>
      </c>
      <c r="AF46" s="3">
        <f t="shared" si="74"/>
        <v>1</v>
      </c>
      <c r="AG46" s="3">
        <v>45</v>
      </c>
      <c r="AH46" s="3">
        <f t="shared" si="75"/>
        <v>0</v>
      </c>
      <c r="AI46" s="3">
        <f t="shared" si="76"/>
        <v>1</v>
      </c>
      <c r="AJ46" s="3">
        <f t="shared" si="77"/>
        <v>1</v>
      </c>
      <c r="AK46" s="14">
        <f t="shared" si="78"/>
        <v>1656020.96</v>
      </c>
      <c r="AL46" s="3" t="str">
        <f t="shared" si="79"/>
        <v>Мулянка</v>
      </c>
      <c r="AM46" s="3">
        <f t="shared" si="80"/>
        <v>1</v>
      </c>
      <c r="AN46" s="3" t="str">
        <f t="shared" si="81"/>
        <v>Ч</v>
      </c>
      <c r="AO46" s="27">
        <f t="shared" si="82"/>
        <v>109.04000000003725</v>
      </c>
      <c r="AP46" s="14">
        <f t="shared" si="83"/>
        <v>0</v>
      </c>
      <c r="AQ46" s="28"/>
      <c r="AR46" s="3">
        <f t="shared" si="84"/>
        <v>2</v>
      </c>
      <c r="AS46" s="3">
        <v>4581</v>
      </c>
      <c r="AT46" s="3">
        <v>777</v>
      </c>
      <c r="AU46" s="3">
        <v>100</v>
      </c>
      <c r="AV46" s="3">
        <v>400</v>
      </c>
      <c r="AW46" s="3">
        <v>6000</v>
      </c>
      <c r="AX46" s="3">
        <v>0</v>
      </c>
      <c r="AY46" s="3">
        <v>1100</v>
      </c>
      <c r="AZ46" s="3">
        <v>1</v>
      </c>
      <c r="BA46" s="3">
        <v>40</v>
      </c>
      <c r="BB46" s="3">
        <v>0</v>
      </c>
      <c r="BC46" s="3">
        <v>0</v>
      </c>
      <c r="BD46" s="3">
        <v>0</v>
      </c>
      <c r="BE46" s="3">
        <v>0</v>
      </c>
      <c r="BF46" s="17">
        <f t="shared" si="85"/>
        <v>22</v>
      </c>
      <c r="BG46" s="26">
        <f t="shared" si="86"/>
        <v>10.96</v>
      </c>
      <c r="BH46" s="12">
        <f t="shared" si="87"/>
        <v>9.2160000000000011</v>
      </c>
      <c r="BI46" s="13">
        <v>0.32</v>
      </c>
      <c r="BJ46" s="12">
        <f t="shared" si="89"/>
        <v>0</v>
      </c>
      <c r="BK46" s="12">
        <f t="shared" si="107"/>
        <v>20.259740259740273</v>
      </c>
      <c r="BL46" s="11">
        <f t="shared" si="91"/>
        <v>2</v>
      </c>
      <c r="BM46" s="11">
        <f t="shared" si="92"/>
        <v>50</v>
      </c>
      <c r="BN46" s="11">
        <f t="shared" si="93"/>
        <v>0</v>
      </c>
      <c r="BO46" s="20">
        <f t="shared" si="94"/>
        <v>0.61831018518518444</v>
      </c>
      <c r="BP46" s="11">
        <f t="shared" si="95"/>
        <v>1</v>
      </c>
      <c r="BQ46" s="11">
        <f t="shared" si="96"/>
        <v>0</v>
      </c>
      <c r="BR46" s="11">
        <f t="shared" si="97"/>
        <v>1</v>
      </c>
      <c r="BS46" s="11">
        <f t="shared" si="98"/>
        <v>1</v>
      </c>
      <c r="BT46" s="25">
        <f t="shared" si="99"/>
        <v>1656020.96</v>
      </c>
      <c r="BU46" s="24" t="str">
        <f t="shared" si="100"/>
        <v>Мулянка</v>
      </c>
      <c r="BV46" s="11">
        <f t="shared" si="101"/>
        <v>1</v>
      </c>
      <c r="BW46" s="24" t="str">
        <f>VLOOKUP(BV46,'Типы препятствий'!$A$1:$B$12,2)</f>
        <v>Светофор</v>
      </c>
      <c r="BX46" s="24" t="str">
        <f t="shared" si="102"/>
        <v>Ч</v>
      </c>
      <c r="BY46" s="25">
        <f t="shared" si="103"/>
        <v>1656130</v>
      </c>
      <c r="BZ46" s="25">
        <f t="shared" si="106"/>
        <v>109.04000000003725</v>
      </c>
      <c r="CA46" s="25">
        <f t="shared" si="104"/>
        <v>1656130</v>
      </c>
      <c r="CB46" s="12">
        <v>0</v>
      </c>
      <c r="CC46" s="11">
        <f t="shared" si="105"/>
        <v>2</v>
      </c>
      <c r="CD46" s="42">
        <f t="shared" si="56"/>
        <v>0</v>
      </c>
      <c r="CE46" s="42">
        <f t="shared" si="55"/>
        <v>0.51</v>
      </c>
      <c r="CF46" s="42">
        <f t="shared" si="54"/>
        <v>0.51</v>
      </c>
    </row>
    <row r="47" spans="1:84">
      <c r="A47" s="29">
        <f t="shared" si="57"/>
        <v>9.7920000000000016</v>
      </c>
      <c r="B47" s="3">
        <v>46</v>
      </c>
      <c r="C47" s="14">
        <f t="shared" si="58"/>
        <v>9.7920000000000016</v>
      </c>
      <c r="D47" s="14">
        <f t="shared" si="59"/>
        <v>9.7920000000000016</v>
      </c>
      <c r="E47" s="14">
        <f t="shared" si="60"/>
        <v>19.740259740259752</v>
      </c>
      <c r="F47" s="14">
        <f t="shared" si="61"/>
        <v>0</v>
      </c>
      <c r="G47" s="30">
        <f t="shared" si="62"/>
        <v>0.30399999999999999</v>
      </c>
      <c r="H47" s="3">
        <f t="shared" si="8"/>
        <v>40</v>
      </c>
      <c r="I47" s="43">
        <f t="shared" si="63"/>
        <v>0</v>
      </c>
      <c r="J47" s="43">
        <f t="shared" si="64"/>
        <v>0.51</v>
      </c>
      <c r="K47" s="43">
        <f t="shared" si="65"/>
        <v>0.51</v>
      </c>
      <c r="L47" s="3">
        <f t="shared" si="12"/>
        <v>0.32</v>
      </c>
      <c r="M47" s="3" t="s">
        <v>197</v>
      </c>
      <c r="N47" s="3" t="s">
        <v>198</v>
      </c>
      <c r="O47" s="3">
        <v>1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 t="s">
        <v>66</v>
      </c>
      <c r="V47" s="14">
        <f t="shared" si="66"/>
        <v>12.32</v>
      </c>
      <c r="W47" s="3">
        <f t="shared" si="67"/>
        <v>2</v>
      </c>
      <c r="X47" s="3">
        <f t="shared" si="68"/>
        <v>50</v>
      </c>
      <c r="Y47" s="3">
        <f t="shared" si="69"/>
        <v>50</v>
      </c>
      <c r="Z47" s="3">
        <f t="shared" si="70"/>
        <v>0</v>
      </c>
      <c r="AA47" s="3">
        <f t="shared" si="71"/>
        <v>0</v>
      </c>
      <c r="AB47" s="22">
        <f t="shared" si="72"/>
        <v>0.61831597222222145</v>
      </c>
      <c r="AC47" s="23">
        <f t="shared" ca="1" si="20"/>
        <v>41920</v>
      </c>
      <c r="AD47" s="3">
        <v>46</v>
      </c>
      <c r="AE47" s="3">
        <f t="shared" si="73"/>
        <v>1</v>
      </c>
      <c r="AF47" s="3">
        <f t="shared" si="74"/>
        <v>1</v>
      </c>
      <c r="AG47" s="3">
        <v>46</v>
      </c>
      <c r="AH47" s="3">
        <f t="shared" si="75"/>
        <v>0</v>
      </c>
      <c r="AI47" s="3">
        <f t="shared" si="76"/>
        <v>1</v>
      </c>
      <c r="AJ47" s="3">
        <f t="shared" si="77"/>
        <v>1</v>
      </c>
      <c r="AK47" s="14">
        <f t="shared" si="78"/>
        <v>1656022.32</v>
      </c>
      <c r="AL47" s="3" t="str">
        <f t="shared" si="79"/>
        <v>Мулянка</v>
      </c>
      <c r="AM47" s="3">
        <f t="shared" si="80"/>
        <v>1</v>
      </c>
      <c r="AN47" s="3" t="str">
        <f t="shared" si="81"/>
        <v>Ч</v>
      </c>
      <c r="AO47" s="27">
        <f t="shared" si="82"/>
        <v>107.67999999993481</v>
      </c>
      <c r="AP47" s="14">
        <f t="shared" si="83"/>
        <v>0</v>
      </c>
      <c r="AQ47" s="28"/>
      <c r="AR47" s="3">
        <f t="shared" si="84"/>
        <v>2</v>
      </c>
      <c r="AS47" s="3">
        <v>4581</v>
      </c>
      <c r="AT47" s="3">
        <v>777</v>
      </c>
      <c r="AU47" s="3">
        <v>100</v>
      </c>
      <c r="AV47" s="3">
        <v>400</v>
      </c>
      <c r="AW47" s="3">
        <v>6000</v>
      </c>
      <c r="AX47" s="3">
        <v>0</v>
      </c>
      <c r="AY47" s="3">
        <v>1100</v>
      </c>
      <c r="AZ47" s="3">
        <v>1</v>
      </c>
      <c r="BA47" s="3">
        <v>40</v>
      </c>
      <c r="BB47" s="3">
        <v>0</v>
      </c>
      <c r="BC47" s="3">
        <v>0</v>
      </c>
      <c r="BD47" s="3">
        <v>0</v>
      </c>
      <c r="BE47" s="3">
        <v>0</v>
      </c>
      <c r="BF47" s="17">
        <f t="shared" si="85"/>
        <v>22.5</v>
      </c>
      <c r="BG47" s="26">
        <f t="shared" si="86"/>
        <v>12.32</v>
      </c>
      <c r="BH47" s="12">
        <f t="shared" si="87"/>
        <v>9.7920000000000016</v>
      </c>
      <c r="BI47" s="13">
        <f t="shared" si="88"/>
        <v>0.30399999999999999</v>
      </c>
      <c r="BJ47" s="12">
        <f t="shared" si="89"/>
        <v>0</v>
      </c>
      <c r="BK47" s="12">
        <f t="shared" si="107"/>
        <v>19.740259740259752</v>
      </c>
      <c r="BL47" s="11">
        <f t="shared" si="91"/>
        <v>2</v>
      </c>
      <c r="BM47" s="11">
        <f t="shared" si="92"/>
        <v>50</v>
      </c>
      <c r="BN47" s="11">
        <f t="shared" si="93"/>
        <v>0</v>
      </c>
      <c r="BO47" s="20">
        <f t="shared" si="94"/>
        <v>0.61831597222222145</v>
      </c>
      <c r="BP47" s="11">
        <f t="shared" si="95"/>
        <v>1</v>
      </c>
      <c r="BQ47" s="11">
        <f t="shared" si="96"/>
        <v>0</v>
      </c>
      <c r="BR47" s="11">
        <f t="shared" si="97"/>
        <v>1</v>
      </c>
      <c r="BS47" s="11">
        <f t="shared" si="98"/>
        <v>1</v>
      </c>
      <c r="BT47" s="25">
        <f t="shared" si="99"/>
        <v>1656022.32</v>
      </c>
      <c r="BU47" s="24" t="str">
        <f t="shared" si="100"/>
        <v>Мулянка</v>
      </c>
      <c r="BV47" s="11">
        <f t="shared" si="101"/>
        <v>1</v>
      </c>
      <c r="BW47" s="24" t="str">
        <f>VLOOKUP(BV47,'Типы препятствий'!$A$1:$B$12,2)</f>
        <v>Светофор</v>
      </c>
      <c r="BX47" s="24" t="str">
        <f t="shared" si="102"/>
        <v>Ч</v>
      </c>
      <c r="BY47" s="25">
        <f t="shared" si="103"/>
        <v>1656130</v>
      </c>
      <c r="BZ47" s="25">
        <f t="shared" si="106"/>
        <v>107.67999999993481</v>
      </c>
      <c r="CA47" s="25">
        <f t="shared" si="104"/>
        <v>1656130</v>
      </c>
      <c r="CB47" s="12">
        <v>0</v>
      </c>
      <c r="CC47" s="11">
        <f t="shared" si="105"/>
        <v>2</v>
      </c>
      <c r="CD47" s="42">
        <f t="shared" si="56"/>
        <v>0</v>
      </c>
      <c r="CE47" s="42">
        <f t="shared" si="55"/>
        <v>0.51</v>
      </c>
      <c r="CF47" s="42">
        <f t="shared" si="54"/>
        <v>0.51</v>
      </c>
    </row>
    <row r="48" spans="1:84">
      <c r="A48" s="29">
        <f t="shared" si="57"/>
        <v>10.339200000000002</v>
      </c>
      <c r="B48" s="3">
        <v>47</v>
      </c>
      <c r="C48" s="14">
        <f t="shared" si="58"/>
        <v>10.339200000000002</v>
      </c>
      <c r="D48" s="14">
        <f t="shared" si="59"/>
        <v>10.339200000000002</v>
      </c>
      <c r="E48" s="14">
        <f t="shared" si="60"/>
        <v>19.220779220779232</v>
      </c>
      <c r="F48" s="14">
        <f t="shared" si="61"/>
        <v>0</v>
      </c>
      <c r="G48" s="30">
        <f t="shared" si="62"/>
        <v>0.33</v>
      </c>
      <c r="H48" s="3">
        <f t="shared" si="8"/>
        <v>40</v>
      </c>
      <c r="I48" s="43">
        <f t="shared" si="63"/>
        <v>0</v>
      </c>
      <c r="J48" s="43">
        <f t="shared" si="64"/>
        <v>0.51</v>
      </c>
      <c r="K48" s="43">
        <f t="shared" si="65"/>
        <v>0.51</v>
      </c>
      <c r="L48" s="3">
        <f t="shared" si="12"/>
        <v>0.32</v>
      </c>
      <c r="M48" s="3" t="s">
        <v>199</v>
      </c>
      <c r="N48" s="3" t="s">
        <v>200</v>
      </c>
      <c r="O48" s="3">
        <v>1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 t="s">
        <v>66</v>
      </c>
      <c r="V48" s="14">
        <f t="shared" si="66"/>
        <v>13.756</v>
      </c>
      <c r="W48" s="3">
        <f t="shared" si="67"/>
        <v>2</v>
      </c>
      <c r="X48" s="3">
        <f t="shared" si="68"/>
        <v>50</v>
      </c>
      <c r="Y48" s="3">
        <f t="shared" si="69"/>
        <v>50</v>
      </c>
      <c r="Z48" s="3">
        <f t="shared" si="70"/>
        <v>0</v>
      </c>
      <c r="AA48" s="3">
        <f t="shared" si="71"/>
        <v>0</v>
      </c>
      <c r="AB48" s="22">
        <f t="shared" si="72"/>
        <v>0.61832175925925847</v>
      </c>
      <c r="AC48" s="23">
        <f t="shared" ca="1" si="20"/>
        <v>41920</v>
      </c>
      <c r="AD48" s="3">
        <v>47</v>
      </c>
      <c r="AE48" s="3">
        <f t="shared" si="73"/>
        <v>1</v>
      </c>
      <c r="AF48" s="3">
        <f t="shared" si="74"/>
        <v>1</v>
      </c>
      <c r="AG48" s="3">
        <v>47</v>
      </c>
      <c r="AH48" s="3">
        <f t="shared" si="75"/>
        <v>0</v>
      </c>
      <c r="AI48" s="3">
        <f t="shared" si="76"/>
        <v>1</v>
      </c>
      <c r="AJ48" s="3">
        <f t="shared" si="77"/>
        <v>1</v>
      </c>
      <c r="AK48" s="14">
        <f t="shared" si="78"/>
        <v>1656023.7560000001</v>
      </c>
      <c r="AL48" s="3" t="str">
        <f t="shared" si="79"/>
        <v>Мулянка</v>
      </c>
      <c r="AM48" s="3">
        <f t="shared" si="80"/>
        <v>1</v>
      </c>
      <c r="AN48" s="3" t="str">
        <f t="shared" si="81"/>
        <v>Ч</v>
      </c>
      <c r="AO48" s="27">
        <f t="shared" si="82"/>
        <v>106.24399999994785</v>
      </c>
      <c r="AP48" s="14">
        <f t="shared" si="83"/>
        <v>0</v>
      </c>
      <c r="AQ48" s="28"/>
      <c r="AR48" s="3">
        <f t="shared" si="84"/>
        <v>2</v>
      </c>
      <c r="AS48" s="3">
        <v>4581</v>
      </c>
      <c r="AT48" s="3">
        <v>777</v>
      </c>
      <c r="AU48" s="3">
        <v>100</v>
      </c>
      <c r="AV48" s="3">
        <v>400</v>
      </c>
      <c r="AW48" s="3">
        <v>6000</v>
      </c>
      <c r="AX48" s="3">
        <v>0</v>
      </c>
      <c r="AY48" s="3">
        <v>1100</v>
      </c>
      <c r="AZ48" s="3">
        <v>1</v>
      </c>
      <c r="BA48" s="3">
        <v>40</v>
      </c>
      <c r="BB48" s="3">
        <v>0</v>
      </c>
      <c r="BC48" s="3">
        <v>0</v>
      </c>
      <c r="BD48" s="3">
        <v>0</v>
      </c>
      <c r="BE48" s="3">
        <v>0</v>
      </c>
      <c r="BF48" s="17">
        <f t="shared" si="85"/>
        <v>23</v>
      </c>
      <c r="BG48" s="26">
        <f t="shared" si="86"/>
        <v>13.756</v>
      </c>
      <c r="BH48" s="12">
        <f t="shared" si="87"/>
        <v>10.339200000000002</v>
      </c>
      <c r="BI48" s="13">
        <v>0.33</v>
      </c>
      <c r="BJ48" s="12">
        <f t="shared" si="89"/>
        <v>0</v>
      </c>
      <c r="BK48" s="12">
        <f t="shared" si="107"/>
        <v>19.220779220779232</v>
      </c>
      <c r="BL48" s="11">
        <f t="shared" si="91"/>
        <v>2</v>
      </c>
      <c r="BM48" s="11">
        <f t="shared" si="92"/>
        <v>50</v>
      </c>
      <c r="BN48" s="11">
        <f t="shared" si="93"/>
        <v>0</v>
      </c>
      <c r="BO48" s="20">
        <f t="shared" si="94"/>
        <v>0.61832175925925847</v>
      </c>
      <c r="BP48" s="11">
        <f t="shared" si="95"/>
        <v>1</v>
      </c>
      <c r="BQ48" s="11">
        <f t="shared" si="96"/>
        <v>0</v>
      </c>
      <c r="BR48" s="11">
        <f t="shared" si="97"/>
        <v>1</v>
      </c>
      <c r="BS48" s="11">
        <f t="shared" si="98"/>
        <v>1</v>
      </c>
      <c r="BT48" s="25">
        <f t="shared" si="99"/>
        <v>1656023.7560000001</v>
      </c>
      <c r="BU48" s="24" t="str">
        <f t="shared" si="100"/>
        <v>Мулянка</v>
      </c>
      <c r="BV48" s="11">
        <f t="shared" si="101"/>
        <v>1</v>
      </c>
      <c r="BW48" s="24" t="str">
        <f>VLOOKUP(BV48,'Типы препятствий'!$A$1:$B$12,2)</f>
        <v>Светофор</v>
      </c>
      <c r="BX48" s="24" t="str">
        <f t="shared" si="102"/>
        <v>Ч</v>
      </c>
      <c r="BY48" s="25">
        <f t="shared" si="103"/>
        <v>1656130</v>
      </c>
      <c r="BZ48" s="25">
        <f t="shared" si="106"/>
        <v>106.24399999994785</v>
      </c>
      <c r="CA48" s="25">
        <f t="shared" si="104"/>
        <v>1656130</v>
      </c>
      <c r="CB48" s="12">
        <v>0</v>
      </c>
      <c r="CC48" s="11">
        <f t="shared" si="105"/>
        <v>2</v>
      </c>
      <c r="CD48" s="42">
        <f t="shared" si="56"/>
        <v>0</v>
      </c>
      <c r="CE48" s="42">
        <f t="shared" si="55"/>
        <v>0.51</v>
      </c>
      <c r="CF48" s="42">
        <f t="shared" si="54"/>
        <v>0.51</v>
      </c>
    </row>
    <row r="49" spans="1:84">
      <c r="A49" s="29">
        <f t="shared" si="57"/>
        <v>10.933200000000001</v>
      </c>
      <c r="B49" s="3">
        <v>48</v>
      </c>
      <c r="C49" s="14">
        <f t="shared" si="58"/>
        <v>10.933200000000001</v>
      </c>
      <c r="D49" s="14">
        <f t="shared" si="59"/>
        <v>10.933200000000001</v>
      </c>
      <c r="E49" s="14">
        <f t="shared" si="60"/>
        <v>18.701298701298711</v>
      </c>
      <c r="F49" s="14">
        <f t="shared" si="61"/>
        <v>0</v>
      </c>
      <c r="G49" s="30">
        <f t="shared" si="62"/>
        <v>0.34</v>
      </c>
      <c r="H49" s="3">
        <f t="shared" si="8"/>
        <v>40</v>
      </c>
      <c r="I49" s="43">
        <f t="shared" si="63"/>
        <v>0</v>
      </c>
      <c r="J49" s="43">
        <f t="shared" si="64"/>
        <v>0.51</v>
      </c>
      <c r="K49" s="43">
        <f t="shared" si="65"/>
        <v>0.51</v>
      </c>
      <c r="L49" s="3">
        <f t="shared" si="12"/>
        <v>0.32</v>
      </c>
      <c r="M49" s="3" t="s">
        <v>201</v>
      </c>
      <c r="N49" s="3" t="s">
        <v>202</v>
      </c>
      <c r="O49" s="3">
        <v>1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 t="s">
        <v>66</v>
      </c>
      <c r="V49" s="14">
        <f t="shared" si="66"/>
        <v>15.2745</v>
      </c>
      <c r="W49" s="3">
        <f t="shared" si="67"/>
        <v>2</v>
      </c>
      <c r="X49" s="3">
        <f t="shared" si="68"/>
        <v>50</v>
      </c>
      <c r="Y49" s="3">
        <f t="shared" si="69"/>
        <v>50</v>
      </c>
      <c r="Z49" s="3">
        <f t="shared" si="70"/>
        <v>0</v>
      </c>
      <c r="AA49" s="3">
        <f t="shared" si="71"/>
        <v>0</v>
      </c>
      <c r="AB49" s="22">
        <f t="shared" si="72"/>
        <v>0.61832754629629549</v>
      </c>
      <c r="AC49" s="23">
        <f t="shared" ca="1" si="20"/>
        <v>41920</v>
      </c>
      <c r="AD49" s="3">
        <v>48</v>
      </c>
      <c r="AE49" s="3">
        <f t="shared" si="73"/>
        <v>1</v>
      </c>
      <c r="AF49" s="3">
        <f t="shared" si="74"/>
        <v>1</v>
      </c>
      <c r="AG49" s="3">
        <v>48</v>
      </c>
      <c r="AH49" s="3">
        <f t="shared" si="75"/>
        <v>0</v>
      </c>
      <c r="AI49" s="3">
        <f t="shared" si="76"/>
        <v>1</v>
      </c>
      <c r="AJ49" s="3">
        <f t="shared" si="77"/>
        <v>1</v>
      </c>
      <c r="AK49" s="14">
        <f t="shared" si="78"/>
        <v>1656025.2745000001</v>
      </c>
      <c r="AL49" s="3" t="str">
        <f t="shared" si="79"/>
        <v>Мулянка</v>
      </c>
      <c r="AM49" s="3">
        <f t="shared" si="80"/>
        <v>1</v>
      </c>
      <c r="AN49" s="3" t="str">
        <f t="shared" si="81"/>
        <v>Ч</v>
      </c>
      <c r="AO49" s="27">
        <f t="shared" si="82"/>
        <v>104.72549999994226</v>
      </c>
      <c r="AP49" s="14">
        <f t="shared" si="83"/>
        <v>0</v>
      </c>
      <c r="AQ49" s="28"/>
      <c r="AR49" s="3">
        <f t="shared" si="84"/>
        <v>2</v>
      </c>
      <c r="AS49" s="3">
        <v>4581</v>
      </c>
      <c r="AT49" s="3">
        <v>777</v>
      </c>
      <c r="AU49" s="3">
        <v>100</v>
      </c>
      <c r="AV49" s="3">
        <v>400</v>
      </c>
      <c r="AW49" s="3">
        <v>6000</v>
      </c>
      <c r="AX49" s="3">
        <v>0</v>
      </c>
      <c r="AY49" s="3">
        <v>1100</v>
      </c>
      <c r="AZ49" s="3">
        <v>1</v>
      </c>
      <c r="BA49" s="3">
        <v>40</v>
      </c>
      <c r="BB49" s="3">
        <v>0</v>
      </c>
      <c r="BC49" s="3">
        <v>0</v>
      </c>
      <c r="BD49" s="3">
        <v>0</v>
      </c>
      <c r="BE49" s="3">
        <v>0</v>
      </c>
      <c r="BF49" s="17">
        <f t="shared" si="85"/>
        <v>23.5</v>
      </c>
      <c r="BG49" s="26">
        <f t="shared" si="86"/>
        <v>15.2745</v>
      </c>
      <c r="BH49" s="12">
        <f t="shared" si="87"/>
        <v>10.933200000000001</v>
      </c>
      <c r="BI49" s="13">
        <v>0.34</v>
      </c>
      <c r="BJ49" s="12">
        <f t="shared" si="89"/>
        <v>0</v>
      </c>
      <c r="BK49" s="12">
        <f t="shared" si="107"/>
        <v>18.701298701298711</v>
      </c>
      <c r="BL49" s="11">
        <f t="shared" si="91"/>
        <v>2</v>
      </c>
      <c r="BM49" s="11">
        <f t="shared" si="92"/>
        <v>50</v>
      </c>
      <c r="BN49" s="11">
        <f t="shared" si="93"/>
        <v>0</v>
      </c>
      <c r="BO49" s="20">
        <f t="shared" si="94"/>
        <v>0.61832754629629549</v>
      </c>
      <c r="BP49" s="11">
        <f t="shared" si="95"/>
        <v>1</v>
      </c>
      <c r="BQ49" s="11">
        <f t="shared" si="96"/>
        <v>0</v>
      </c>
      <c r="BR49" s="11">
        <f t="shared" si="97"/>
        <v>1</v>
      </c>
      <c r="BS49" s="11">
        <f t="shared" si="98"/>
        <v>1</v>
      </c>
      <c r="BT49" s="25">
        <f t="shared" si="99"/>
        <v>1656025.2745000001</v>
      </c>
      <c r="BU49" s="24" t="str">
        <f t="shared" si="100"/>
        <v>Мулянка</v>
      </c>
      <c r="BV49" s="11">
        <f t="shared" si="101"/>
        <v>1</v>
      </c>
      <c r="BW49" s="24" t="str">
        <f>VLOOKUP(BV49,'Типы препятствий'!$A$1:$B$12,2)</f>
        <v>Светофор</v>
      </c>
      <c r="BX49" s="24" t="str">
        <f t="shared" si="102"/>
        <v>Ч</v>
      </c>
      <c r="BY49" s="25">
        <f t="shared" si="103"/>
        <v>1656130</v>
      </c>
      <c r="BZ49" s="25">
        <f t="shared" si="106"/>
        <v>104.72549999994226</v>
      </c>
      <c r="CA49" s="25">
        <f t="shared" si="104"/>
        <v>1656130</v>
      </c>
      <c r="CB49" s="12">
        <v>0</v>
      </c>
      <c r="CC49" s="11">
        <f t="shared" si="105"/>
        <v>2</v>
      </c>
      <c r="CD49" s="42">
        <f t="shared" si="56"/>
        <v>0</v>
      </c>
      <c r="CE49" s="42">
        <f t="shared" si="55"/>
        <v>0.51</v>
      </c>
      <c r="CF49" s="42">
        <f t="shared" si="54"/>
        <v>0.51</v>
      </c>
    </row>
    <row r="50" spans="1:84">
      <c r="A50" s="29">
        <f t="shared" si="57"/>
        <v>11.545200000000001</v>
      </c>
      <c r="B50" s="3">
        <v>49</v>
      </c>
      <c r="C50" s="14">
        <f t="shared" si="58"/>
        <v>11.545200000000001</v>
      </c>
      <c r="D50" s="14">
        <f t="shared" si="59"/>
        <v>11.545200000000001</v>
      </c>
      <c r="E50" s="14">
        <f t="shared" si="60"/>
        <v>18.181818181818191</v>
      </c>
      <c r="F50" s="14">
        <f t="shared" si="61"/>
        <v>0</v>
      </c>
      <c r="G50" s="30">
        <f t="shared" si="62"/>
        <v>0.32300000000000001</v>
      </c>
      <c r="H50" s="3">
        <f t="shared" si="8"/>
        <v>40</v>
      </c>
      <c r="I50" s="43">
        <f t="shared" si="63"/>
        <v>0</v>
      </c>
      <c r="J50" s="43">
        <f t="shared" si="64"/>
        <v>0.51</v>
      </c>
      <c r="K50" s="43">
        <f t="shared" si="65"/>
        <v>0.51</v>
      </c>
      <c r="L50" s="3">
        <f t="shared" si="12"/>
        <v>0.32</v>
      </c>
      <c r="M50" s="3" t="s">
        <v>203</v>
      </c>
      <c r="N50" s="3" t="s">
        <v>204</v>
      </c>
      <c r="O50" s="3">
        <v>1</v>
      </c>
      <c r="P50" s="3">
        <v>0</v>
      </c>
      <c r="Q50" s="3">
        <v>0</v>
      </c>
      <c r="R50" s="3">
        <v>1</v>
      </c>
      <c r="S50" s="3">
        <v>1</v>
      </c>
      <c r="T50" s="3">
        <v>0</v>
      </c>
      <c r="U50" s="3" t="s">
        <v>66</v>
      </c>
      <c r="V50" s="14">
        <f t="shared" si="66"/>
        <v>16.878</v>
      </c>
      <c r="W50" s="3">
        <f t="shared" si="67"/>
        <v>2</v>
      </c>
      <c r="X50" s="3">
        <f t="shared" si="68"/>
        <v>50</v>
      </c>
      <c r="Y50" s="3">
        <f t="shared" si="69"/>
        <v>50</v>
      </c>
      <c r="Z50" s="3">
        <f t="shared" si="70"/>
        <v>0</v>
      </c>
      <c r="AA50" s="3">
        <f t="shared" si="71"/>
        <v>0</v>
      </c>
      <c r="AB50" s="22">
        <f t="shared" si="72"/>
        <v>0.61833333333333251</v>
      </c>
      <c r="AC50" s="23">
        <f t="shared" ca="1" si="20"/>
        <v>41920</v>
      </c>
      <c r="AD50" s="3">
        <v>49</v>
      </c>
      <c r="AE50" s="3">
        <f t="shared" si="73"/>
        <v>1</v>
      </c>
      <c r="AF50" s="3">
        <f t="shared" si="74"/>
        <v>1</v>
      </c>
      <c r="AG50" s="3">
        <v>49</v>
      </c>
      <c r="AH50" s="3">
        <f t="shared" si="75"/>
        <v>0</v>
      </c>
      <c r="AI50" s="3">
        <f t="shared" si="76"/>
        <v>1</v>
      </c>
      <c r="AJ50" s="3">
        <f t="shared" si="77"/>
        <v>1</v>
      </c>
      <c r="AK50" s="14">
        <f t="shared" si="78"/>
        <v>1656026.878</v>
      </c>
      <c r="AL50" s="3" t="str">
        <f t="shared" si="79"/>
        <v>Мулянка</v>
      </c>
      <c r="AM50" s="3">
        <f t="shared" si="80"/>
        <v>1</v>
      </c>
      <c r="AN50" s="3" t="str">
        <f t="shared" si="81"/>
        <v>Ч</v>
      </c>
      <c r="AO50" s="27">
        <f t="shared" si="82"/>
        <v>103.12199999997392</v>
      </c>
      <c r="AP50" s="14">
        <f t="shared" si="83"/>
        <v>0</v>
      </c>
      <c r="AQ50" s="28"/>
      <c r="AR50" s="3">
        <f t="shared" si="84"/>
        <v>2</v>
      </c>
      <c r="AS50" s="3">
        <v>4581</v>
      </c>
      <c r="AT50" s="3">
        <v>777</v>
      </c>
      <c r="AU50" s="3">
        <v>100</v>
      </c>
      <c r="AV50" s="3">
        <v>400</v>
      </c>
      <c r="AW50" s="3">
        <v>6000</v>
      </c>
      <c r="AX50" s="3">
        <v>0</v>
      </c>
      <c r="AY50" s="3">
        <v>1100</v>
      </c>
      <c r="AZ50" s="3">
        <v>1</v>
      </c>
      <c r="BA50" s="3">
        <v>40</v>
      </c>
      <c r="BB50" s="3">
        <v>0</v>
      </c>
      <c r="BC50" s="3">
        <v>0</v>
      </c>
      <c r="BD50" s="3">
        <v>0</v>
      </c>
      <c r="BE50" s="3">
        <v>0</v>
      </c>
      <c r="BF50" s="17">
        <f t="shared" si="85"/>
        <v>24</v>
      </c>
      <c r="BG50" s="26">
        <f t="shared" si="86"/>
        <v>16.878</v>
      </c>
      <c r="BH50" s="12">
        <f t="shared" si="87"/>
        <v>11.545200000000001</v>
      </c>
      <c r="BI50" s="13">
        <f t="shared" si="88"/>
        <v>0.32300000000000001</v>
      </c>
      <c r="BJ50" s="12">
        <f t="shared" si="89"/>
        <v>0</v>
      </c>
      <c r="BK50" s="12">
        <f t="shared" si="107"/>
        <v>18.181818181818191</v>
      </c>
      <c r="BL50" s="11">
        <f t="shared" si="91"/>
        <v>2</v>
      </c>
      <c r="BM50" s="11">
        <f t="shared" si="92"/>
        <v>50</v>
      </c>
      <c r="BN50" s="11">
        <f t="shared" si="93"/>
        <v>0</v>
      </c>
      <c r="BO50" s="20">
        <f t="shared" si="94"/>
        <v>0.61833333333333251</v>
      </c>
      <c r="BP50" s="11">
        <f t="shared" si="95"/>
        <v>1</v>
      </c>
      <c r="BQ50" s="11">
        <f t="shared" si="96"/>
        <v>0</v>
      </c>
      <c r="BR50" s="11">
        <f t="shared" si="97"/>
        <v>1</v>
      </c>
      <c r="BS50" s="11">
        <f t="shared" si="98"/>
        <v>1</v>
      </c>
      <c r="BT50" s="25">
        <f t="shared" si="99"/>
        <v>1656026.878</v>
      </c>
      <c r="BU50" s="24" t="str">
        <f t="shared" si="100"/>
        <v>Мулянка</v>
      </c>
      <c r="BV50" s="11">
        <f t="shared" si="101"/>
        <v>1</v>
      </c>
      <c r="BW50" s="24" t="str">
        <f>VLOOKUP(BV50,'Типы препятствий'!$A$1:$B$12,2)</f>
        <v>Светофор</v>
      </c>
      <c r="BX50" s="24" t="str">
        <f t="shared" si="102"/>
        <v>Ч</v>
      </c>
      <c r="BY50" s="25">
        <f t="shared" si="103"/>
        <v>1656130</v>
      </c>
      <c r="BZ50" s="25">
        <f t="shared" si="106"/>
        <v>103.12199999997392</v>
      </c>
      <c r="CA50" s="25">
        <f t="shared" si="104"/>
        <v>1656130</v>
      </c>
      <c r="CB50" s="12">
        <v>0</v>
      </c>
      <c r="CC50" s="11">
        <f t="shared" si="105"/>
        <v>2</v>
      </c>
      <c r="CD50" s="42">
        <f t="shared" si="56"/>
        <v>0</v>
      </c>
      <c r="CE50" s="42">
        <f t="shared" si="55"/>
        <v>0.51</v>
      </c>
      <c r="CF50" s="42">
        <f t="shared" si="54"/>
        <v>0.51</v>
      </c>
    </row>
    <row r="51" spans="1:84">
      <c r="A51" s="29">
        <f t="shared" si="57"/>
        <v>12.126600000000002</v>
      </c>
      <c r="B51" s="3">
        <v>50</v>
      </c>
      <c r="C51" s="14">
        <f t="shared" si="58"/>
        <v>12.126600000000002</v>
      </c>
      <c r="D51" s="14">
        <f t="shared" si="59"/>
        <v>12.126600000000002</v>
      </c>
      <c r="E51" s="14">
        <f t="shared" si="60"/>
        <v>17.66233766233767</v>
      </c>
      <c r="F51" s="14">
        <f t="shared" si="61"/>
        <v>0</v>
      </c>
      <c r="G51" s="30">
        <f t="shared" si="62"/>
        <v>0.30685000000000001</v>
      </c>
      <c r="H51" s="3">
        <f t="shared" si="8"/>
        <v>40</v>
      </c>
      <c r="I51" s="43">
        <f t="shared" si="63"/>
        <v>0</v>
      </c>
      <c r="J51" s="43">
        <f t="shared" si="64"/>
        <v>0.51</v>
      </c>
      <c r="K51" s="43">
        <f t="shared" si="65"/>
        <v>0.51</v>
      </c>
      <c r="L51" s="3">
        <f t="shared" si="12"/>
        <v>0.32</v>
      </c>
      <c r="M51" s="3" t="s">
        <v>205</v>
      </c>
      <c r="N51" s="3" t="s">
        <v>206</v>
      </c>
      <c r="O51" s="3">
        <v>1</v>
      </c>
      <c r="P51" s="3">
        <v>0</v>
      </c>
      <c r="Q51" s="3">
        <v>0</v>
      </c>
      <c r="R51" s="3">
        <v>1</v>
      </c>
      <c r="S51" s="3">
        <v>1</v>
      </c>
      <c r="T51" s="3">
        <v>0</v>
      </c>
      <c r="U51" s="3" t="s">
        <v>66</v>
      </c>
      <c r="V51" s="14">
        <f t="shared" si="66"/>
        <v>18.562249999999999</v>
      </c>
      <c r="W51" s="3">
        <f t="shared" si="67"/>
        <v>2</v>
      </c>
      <c r="X51" s="3">
        <f t="shared" si="68"/>
        <v>50</v>
      </c>
      <c r="Y51" s="3">
        <f t="shared" si="69"/>
        <v>50</v>
      </c>
      <c r="Z51" s="3">
        <f t="shared" si="70"/>
        <v>0</v>
      </c>
      <c r="AA51" s="3">
        <f t="shared" si="71"/>
        <v>0</v>
      </c>
      <c r="AB51" s="22">
        <f t="shared" si="72"/>
        <v>0.61833912037036953</v>
      </c>
      <c r="AC51" s="23">
        <f t="shared" ca="1" si="20"/>
        <v>41920</v>
      </c>
      <c r="AD51" s="3">
        <v>50</v>
      </c>
      <c r="AE51" s="3">
        <f t="shared" si="73"/>
        <v>1</v>
      </c>
      <c r="AF51" s="3">
        <f t="shared" si="74"/>
        <v>1</v>
      </c>
      <c r="AG51" s="3">
        <v>50</v>
      </c>
      <c r="AH51" s="3">
        <f t="shared" si="75"/>
        <v>0</v>
      </c>
      <c r="AI51" s="3">
        <f t="shared" si="76"/>
        <v>1</v>
      </c>
      <c r="AJ51" s="3">
        <f t="shared" si="77"/>
        <v>1</v>
      </c>
      <c r="AK51" s="14">
        <f t="shared" si="78"/>
        <v>1656028.56225</v>
      </c>
      <c r="AL51" s="3" t="str">
        <f t="shared" si="79"/>
        <v>Мулянка</v>
      </c>
      <c r="AM51" s="3">
        <f t="shared" si="80"/>
        <v>1</v>
      </c>
      <c r="AN51" s="3" t="str">
        <f t="shared" si="81"/>
        <v>Ч</v>
      </c>
      <c r="AO51" s="27">
        <f t="shared" si="82"/>
        <v>101.43775000004098</v>
      </c>
      <c r="AP51" s="14">
        <f t="shared" si="83"/>
        <v>0</v>
      </c>
      <c r="AQ51" s="28"/>
      <c r="AR51" s="3">
        <f t="shared" si="84"/>
        <v>2</v>
      </c>
      <c r="AS51" s="3">
        <v>4581</v>
      </c>
      <c r="AT51" s="3">
        <v>777</v>
      </c>
      <c r="AU51" s="3">
        <v>100</v>
      </c>
      <c r="AV51" s="3">
        <v>400</v>
      </c>
      <c r="AW51" s="3">
        <v>6000</v>
      </c>
      <c r="AX51" s="3">
        <v>0</v>
      </c>
      <c r="AY51" s="3">
        <v>1100</v>
      </c>
      <c r="AZ51" s="3">
        <v>1</v>
      </c>
      <c r="BA51" s="3">
        <v>40</v>
      </c>
      <c r="BB51" s="3">
        <v>0</v>
      </c>
      <c r="BC51" s="3">
        <v>0</v>
      </c>
      <c r="BD51" s="3">
        <v>0</v>
      </c>
      <c r="BE51" s="3">
        <v>0</v>
      </c>
      <c r="BF51" s="17">
        <f t="shared" si="85"/>
        <v>24.5</v>
      </c>
      <c r="BG51" s="26">
        <f t="shared" si="86"/>
        <v>18.562249999999999</v>
      </c>
      <c r="BH51" s="12">
        <f t="shared" si="87"/>
        <v>12.126600000000002</v>
      </c>
      <c r="BI51" s="13">
        <f t="shared" si="88"/>
        <v>0.30685000000000001</v>
      </c>
      <c r="BJ51" s="12">
        <f t="shared" si="89"/>
        <v>0</v>
      </c>
      <c r="BK51" s="12">
        <f>BK50 - (MIN(($BK$85-$BK$8)/(ROW($BK$85)-ROW($BK$8)), ABS(BJ51-BK50)))</f>
        <v>17.66233766233767</v>
      </c>
      <c r="BL51" s="11">
        <f t="shared" si="91"/>
        <v>2</v>
      </c>
      <c r="BM51" s="11">
        <f t="shared" si="92"/>
        <v>50</v>
      </c>
      <c r="BN51" s="11">
        <f t="shared" si="93"/>
        <v>0</v>
      </c>
      <c r="BO51" s="20">
        <f t="shared" si="94"/>
        <v>0.61833912037036953</v>
      </c>
      <c r="BP51" s="11">
        <f t="shared" si="95"/>
        <v>1</v>
      </c>
      <c r="BQ51" s="11">
        <f t="shared" si="96"/>
        <v>0</v>
      </c>
      <c r="BR51" s="11">
        <f t="shared" si="97"/>
        <v>1</v>
      </c>
      <c r="BS51" s="11">
        <f t="shared" si="98"/>
        <v>1</v>
      </c>
      <c r="BT51" s="25">
        <f t="shared" si="99"/>
        <v>1656028.56225</v>
      </c>
      <c r="BU51" s="24" t="str">
        <f t="shared" si="100"/>
        <v>Мулянка</v>
      </c>
      <c r="BV51" s="11">
        <f t="shared" si="101"/>
        <v>1</v>
      </c>
      <c r="BW51" s="24" t="str">
        <f>VLOOKUP(BV51,'Типы препятствий'!$A$1:$B$12,2)</f>
        <v>Светофор</v>
      </c>
      <c r="BX51" s="24" t="str">
        <f t="shared" si="102"/>
        <v>Ч</v>
      </c>
      <c r="BY51" s="25">
        <f t="shared" si="103"/>
        <v>1656130</v>
      </c>
      <c r="BZ51" s="25">
        <f t="shared" si="106"/>
        <v>101.43775000004098</v>
      </c>
      <c r="CA51" s="25">
        <f t="shared" si="104"/>
        <v>1656130</v>
      </c>
      <c r="CB51" s="12">
        <v>0</v>
      </c>
      <c r="CC51" s="11">
        <f t="shared" si="105"/>
        <v>2</v>
      </c>
      <c r="CD51" s="42">
        <f t="shared" si="56"/>
        <v>0</v>
      </c>
      <c r="CE51" s="42">
        <f t="shared" si="55"/>
        <v>0.51</v>
      </c>
      <c r="CF51" s="42">
        <f t="shared" si="54"/>
        <v>0.51</v>
      </c>
    </row>
    <row r="52" spans="1:84">
      <c r="A52" s="29">
        <f t="shared" si="57"/>
        <v>12.678930000000001</v>
      </c>
      <c r="B52" s="3">
        <v>51</v>
      </c>
      <c r="C52" s="14">
        <f t="shared" si="58"/>
        <v>12.678930000000001</v>
      </c>
      <c r="D52" s="14">
        <f t="shared" si="59"/>
        <v>12.678930000000001</v>
      </c>
      <c r="E52" s="14">
        <f t="shared" si="60"/>
        <v>17.142857142857149</v>
      </c>
      <c r="F52" s="14">
        <f t="shared" si="61"/>
        <v>0</v>
      </c>
      <c r="G52" s="30">
        <f t="shared" si="62"/>
        <v>0.32</v>
      </c>
      <c r="H52" s="3">
        <f t="shared" si="8"/>
        <v>40</v>
      </c>
      <c r="I52" s="43">
        <f t="shared" si="63"/>
        <v>0</v>
      </c>
      <c r="J52" s="43">
        <f t="shared" si="64"/>
        <v>0.51</v>
      </c>
      <c r="K52" s="43">
        <f t="shared" si="65"/>
        <v>0.51</v>
      </c>
      <c r="L52" s="3">
        <f t="shared" si="12"/>
        <v>0.32</v>
      </c>
      <c r="M52" s="3" t="s">
        <v>207</v>
      </c>
      <c r="N52" s="3" t="s">
        <v>208</v>
      </c>
      <c r="O52" s="3">
        <v>1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 t="s">
        <v>66</v>
      </c>
      <c r="V52" s="14">
        <f t="shared" si="66"/>
        <v>20.3232125</v>
      </c>
      <c r="W52" s="3">
        <f t="shared" si="67"/>
        <v>2</v>
      </c>
      <c r="X52" s="3">
        <f t="shared" si="68"/>
        <v>50</v>
      </c>
      <c r="Y52" s="3">
        <f t="shared" si="69"/>
        <v>50</v>
      </c>
      <c r="Z52" s="3">
        <f t="shared" si="70"/>
        <v>0</v>
      </c>
      <c r="AA52" s="3">
        <f t="shared" si="71"/>
        <v>0</v>
      </c>
      <c r="AB52" s="22">
        <f t="shared" si="72"/>
        <v>0.61834490740740655</v>
      </c>
      <c r="AC52" s="23">
        <f t="shared" ca="1" si="20"/>
        <v>41920</v>
      </c>
      <c r="AD52" s="3">
        <v>51</v>
      </c>
      <c r="AE52" s="3">
        <f t="shared" si="73"/>
        <v>1</v>
      </c>
      <c r="AF52" s="3">
        <f t="shared" si="74"/>
        <v>1</v>
      </c>
      <c r="AG52" s="3">
        <v>51</v>
      </c>
      <c r="AH52" s="3">
        <f t="shared" si="75"/>
        <v>0</v>
      </c>
      <c r="AI52" s="3">
        <f t="shared" si="76"/>
        <v>1</v>
      </c>
      <c r="AJ52" s="3">
        <f t="shared" si="77"/>
        <v>1</v>
      </c>
      <c r="AK52" s="14">
        <f t="shared" si="78"/>
        <v>1656030.3232125</v>
      </c>
      <c r="AL52" s="3" t="str">
        <f t="shared" si="79"/>
        <v>Мулянка</v>
      </c>
      <c r="AM52" s="3">
        <f t="shared" si="80"/>
        <v>1</v>
      </c>
      <c r="AN52" s="3" t="str">
        <f t="shared" si="81"/>
        <v>Ч</v>
      </c>
      <c r="AO52" s="27">
        <f t="shared" si="82"/>
        <v>99.67678750003688</v>
      </c>
      <c r="AP52" s="14">
        <f t="shared" si="83"/>
        <v>0</v>
      </c>
      <c r="AQ52" s="28"/>
      <c r="AR52" s="3">
        <f t="shared" si="84"/>
        <v>2</v>
      </c>
      <c r="AS52" s="3">
        <v>4581</v>
      </c>
      <c r="AT52" s="3">
        <v>777</v>
      </c>
      <c r="AU52" s="3">
        <v>100</v>
      </c>
      <c r="AV52" s="3">
        <v>400</v>
      </c>
      <c r="AW52" s="3">
        <v>6000</v>
      </c>
      <c r="AX52" s="3">
        <v>0</v>
      </c>
      <c r="AY52" s="3">
        <v>1100</v>
      </c>
      <c r="AZ52" s="3">
        <v>1</v>
      </c>
      <c r="BA52" s="3">
        <v>40</v>
      </c>
      <c r="BB52" s="3">
        <v>0</v>
      </c>
      <c r="BC52" s="3">
        <v>0</v>
      </c>
      <c r="BD52" s="3">
        <v>0</v>
      </c>
      <c r="BE52" s="3">
        <v>0</v>
      </c>
      <c r="BF52" s="17">
        <f t="shared" si="85"/>
        <v>25</v>
      </c>
      <c r="BG52" s="26">
        <f t="shared" si="86"/>
        <v>20.3232125</v>
      </c>
      <c r="BH52" s="12">
        <f t="shared" si="87"/>
        <v>12.678930000000001</v>
      </c>
      <c r="BI52" s="13">
        <v>0.32</v>
      </c>
      <c r="BJ52" s="12">
        <f t="shared" si="89"/>
        <v>0</v>
      </c>
      <c r="BK52" s="12">
        <f t="shared" si="107"/>
        <v>17.142857142857149</v>
      </c>
      <c r="BL52" s="11">
        <f t="shared" si="91"/>
        <v>2</v>
      </c>
      <c r="BM52" s="11">
        <f t="shared" si="92"/>
        <v>50</v>
      </c>
      <c r="BN52" s="11">
        <f t="shared" si="93"/>
        <v>0</v>
      </c>
      <c r="BO52" s="20">
        <f t="shared" si="94"/>
        <v>0.61834490740740655</v>
      </c>
      <c r="BP52" s="11">
        <f t="shared" si="95"/>
        <v>1</v>
      </c>
      <c r="BQ52" s="11">
        <f t="shared" si="96"/>
        <v>0</v>
      </c>
      <c r="BR52" s="11">
        <f t="shared" si="97"/>
        <v>1</v>
      </c>
      <c r="BS52" s="11">
        <f t="shared" si="98"/>
        <v>1</v>
      </c>
      <c r="BT52" s="25">
        <f t="shared" si="99"/>
        <v>1656030.3232125</v>
      </c>
      <c r="BU52" s="24" t="str">
        <f t="shared" si="100"/>
        <v>Мулянка</v>
      </c>
      <c r="BV52" s="11">
        <f t="shared" si="101"/>
        <v>1</v>
      </c>
      <c r="BW52" s="24" t="str">
        <f>VLOOKUP(BV52,'Типы препятствий'!$A$1:$B$12,2)</f>
        <v>Светофор</v>
      </c>
      <c r="BX52" s="24" t="str">
        <f t="shared" si="102"/>
        <v>Ч</v>
      </c>
      <c r="BY52" s="25">
        <f t="shared" si="103"/>
        <v>1656130</v>
      </c>
      <c r="BZ52" s="25">
        <f t="shared" si="106"/>
        <v>99.67678750003688</v>
      </c>
      <c r="CA52" s="25">
        <f t="shared" si="104"/>
        <v>1656130</v>
      </c>
      <c r="CB52" s="12">
        <v>0</v>
      </c>
      <c r="CC52" s="11">
        <f t="shared" si="105"/>
        <v>2</v>
      </c>
      <c r="CD52" s="42">
        <f t="shared" si="56"/>
        <v>0</v>
      </c>
      <c r="CE52" s="42">
        <f t="shared" si="55"/>
        <v>0.51</v>
      </c>
      <c r="CF52" s="42">
        <f t="shared" si="54"/>
        <v>0.51</v>
      </c>
    </row>
    <row r="53" spans="1:84">
      <c r="A53" s="29">
        <f t="shared" si="57"/>
        <v>13.254930000000002</v>
      </c>
      <c r="B53" s="3">
        <v>52</v>
      </c>
      <c r="C53" s="14">
        <f t="shared" si="58"/>
        <v>13.254930000000002</v>
      </c>
      <c r="D53" s="14">
        <f t="shared" si="59"/>
        <v>13.254930000000002</v>
      </c>
      <c r="E53" s="14">
        <f t="shared" si="60"/>
        <v>16.623376623376629</v>
      </c>
      <c r="F53" s="14">
        <f t="shared" si="61"/>
        <v>0</v>
      </c>
      <c r="G53" s="30">
        <f t="shared" si="62"/>
        <v>0.25</v>
      </c>
      <c r="H53" s="3">
        <f t="shared" si="8"/>
        <v>40</v>
      </c>
      <c r="I53" s="43">
        <f t="shared" si="63"/>
        <v>0</v>
      </c>
      <c r="J53" s="43">
        <f t="shared" si="64"/>
        <v>0.51</v>
      </c>
      <c r="K53" s="43">
        <f t="shared" si="65"/>
        <v>0.51</v>
      </c>
      <c r="L53" s="3">
        <f t="shared" si="12"/>
        <v>0.32</v>
      </c>
      <c r="M53" s="3" t="s">
        <v>209</v>
      </c>
      <c r="N53" s="3" t="s">
        <v>210</v>
      </c>
      <c r="O53" s="3">
        <v>1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 t="s">
        <v>66</v>
      </c>
      <c r="V53" s="14">
        <f t="shared" si="66"/>
        <v>22.164175</v>
      </c>
      <c r="W53" s="3">
        <f t="shared" si="67"/>
        <v>2</v>
      </c>
      <c r="X53" s="3">
        <f t="shared" si="68"/>
        <v>50</v>
      </c>
      <c r="Y53" s="3">
        <f t="shared" si="69"/>
        <v>50</v>
      </c>
      <c r="Z53" s="3">
        <f t="shared" si="70"/>
        <v>0</v>
      </c>
      <c r="AA53" s="3">
        <f t="shared" si="71"/>
        <v>0</v>
      </c>
      <c r="AB53" s="22">
        <f t="shared" si="72"/>
        <v>0.61835069444444357</v>
      </c>
      <c r="AC53" s="23">
        <f t="shared" ca="1" si="20"/>
        <v>41920</v>
      </c>
      <c r="AD53" s="3">
        <v>52</v>
      </c>
      <c r="AE53" s="3">
        <f t="shared" si="73"/>
        <v>1</v>
      </c>
      <c r="AF53" s="3">
        <f t="shared" si="74"/>
        <v>1</v>
      </c>
      <c r="AG53" s="3">
        <v>52</v>
      </c>
      <c r="AH53" s="3">
        <f t="shared" si="75"/>
        <v>0</v>
      </c>
      <c r="AI53" s="3">
        <f t="shared" si="76"/>
        <v>1</v>
      </c>
      <c r="AJ53" s="3">
        <f t="shared" si="77"/>
        <v>1</v>
      </c>
      <c r="AK53" s="14">
        <f t="shared" si="78"/>
        <v>1656032.164175</v>
      </c>
      <c r="AL53" s="3" t="str">
        <f t="shared" si="79"/>
        <v>Мулянка</v>
      </c>
      <c r="AM53" s="3">
        <f t="shared" si="80"/>
        <v>1</v>
      </c>
      <c r="AN53" s="3" t="str">
        <f t="shared" si="81"/>
        <v>Ч</v>
      </c>
      <c r="AO53" s="27">
        <f t="shared" si="82"/>
        <v>97.835824999958277</v>
      </c>
      <c r="AP53" s="14">
        <f t="shared" si="83"/>
        <v>0</v>
      </c>
      <c r="AQ53" s="28"/>
      <c r="AR53" s="3">
        <f t="shared" si="84"/>
        <v>2</v>
      </c>
      <c r="AS53" s="3">
        <v>4581</v>
      </c>
      <c r="AT53" s="3">
        <v>777</v>
      </c>
      <c r="AU53" s="3">
        <v>100</v>
      </c>
      <c r="AV53" s="3">
        <v>400</v>
      </c>
      <c r="AW53" s="3">
        <v>6000</v>
      </c>
      <c r="AX53" s="3">
        <v>0</v>
      </c>
      <c r="AY53" s="3">
        <v>1100</v>
      </c>
      <c r="AZ53" s="3">
        <v>1</v>
      </c>
      <c r="BA53" s="3">
        <v>40</v>
      </c>
      <c r="BB53" s="3">
        <v>0</v>
      </c>
      <c r="BC53" s="3">
        <v>0</v>
      </c>
      <c r="BD53" s="3">
        <v>0</v>
      </c>
      <c r="BE53" s="3">
        <v>0</v>
      </c>
      <c r="BF53" s="17">
        <f t="shared" si="85"/>
        <v>25.5</v>
      </c>
      <c r="BG53" s="26">
        <f t="shared" si="86"/>
        <v>22.164175</v>
      </c>
      <c r="BH53" s="12">
        <f t="shared" si="87"/>
        <v>13.254930000000002</v>
      </c>
      <c r="BI53" s="13">
        <v>0.25</v>
      </c>
      <c r="BJ53" s="12">
        <f t="shared" si="89"/>
        <v>0</v>
      </c>
      <c r="BK53" s="12">
        <f t="shared" si="107"/>
        <v>16.623376623376629</v>
      </c>
      <c r="BL53" s="11">
        <f t="shared" si="91"/>
        <v>2</v>
      </c>
      <c r="BM53" s="11">
        <f t="shared" si="92"/>
        <v>50</v>
      </c>
      <c r="BN53" s="11">
        <f t="shared" si="93"/>
        <v>0</v>
      </c>
      <c r="BO53" s="20">
        <f t="shared" si="94"/>
        <v>0.61835069444444357</v>
      </c>
      <c r="BP53" s="11">
        <f t="shared" si="95"/>
        <v>1</v>
      </c>
      <c r="BQ53" s="11">
        <f t="shared" si="96"/>
        <v>0</v>
      </c>
      <c r="BR53" s="11">
        <f t="shared" si="97"/>
        <v>1</v>
      </c>
      <c r="BS53" s="11">
        <f t="shared" si="98"/>
        <v>1</v>
      </c>
      <c r="BT53" s="25">
        <f t="shared" si="99"/>
        <v>1656032.164175</v>
      </c>
      <c r="BU53" s="24" t="str">
        <f t="shared" si="100"/>
        <v>Мулянка</v>
      </c>
      <c r="BV53" s="11">
        <f t="shared" si="101"/>
        <v>1</v>
      </c>
      <c r="BW53" s="24" t="str">
        <f>VLOOKUP(BV53,'Типы препятствий'!$A$1:$B$12,2)</f>
        <v>Светофор</v>
      </c>
      <c r="BX53" s="24" t="str">
        <f t="shared" si="102"/>
        <v>Ч</v>
      </c>
      <c r="BY53" s="25">
        <f t="shared" si="103"/>
        <v>1656130</v>
      </c>
      <c r="BZ53" s="25">
        <f t="shared" si="106"/>
        <v>97.835824999958277</v>
      </c>
      <c r="CA53" s="25">
        <f t="shared" si="104"/>
        <v>1656130</v>
      </c>
      <c r="CB53" s="12">
        <v>0</v>
      </c>
      <c r="CC53" s="11">
        <f t="shared" si="105"/>
        <v>2</v>
      </c>
      <c r="CD53" s="42">
        <f t="shared" si="56"/>
        <v>0</v>
      </c>
      <c r="CE53" s="42">
        <f t="shared" si="55"/>
        <v>0.51</v>
      </c>
      <c r="CF53" s="42">
        <f t="shared" si="54"/>
        <v>0.51</v>
      </c>
    </row>
    <row r="54" spans="1:84">
      <c r="A54" s="29">
        <f t="shared" si="57"/>
        <v>13.704930000000001</v>
      </c>
      <c r="B54" s="3">
        <v>53</v>
      </c>
      <c r="C54" s="14">
        <f t="shared" si="58"/>
        <v>13.704930000000001</v>
      </c>
      <c r="D54" s="14">
        <f t="shared" si="59"/>
        <v>13.704930000000001</v>
      </c>
      <c r="E54" s="14">
        <f t="shared" si="60"/>
        <v>16.103896103896108</v>
      </c>
      <c r="F54" s="14">
        <f t="shared" si="61"/>
        <v>0</v>
      </c>
      <c r="G54" s="30">
        <f t="shared" si="62"/>
        <v>0.21</v>
      </c>
      <c r="H54" s="3">
        <f t="shared" si="8"/>
        <v>40</v>
      </c>
      <c r="I54" s="43">
        <f t="shared" si="63"/>
        <v>0</v>
      </c>
      <c r="J54" s="43">
        <f t="shared" si="64"/>
        <v>0.51</v>
      </c>
      <c r="K54" s="43">
        <f t="shared" si="65"/>
        <v>0.51</v>
      </c>
      <c r="L54" s="3">
        <f t="shared" si="12"/>
        <v>0.32</v>
      </c>
      <c r="M54" s="3" t="s">
        <v>211</v>
      </c>
      <c r="N54" s="3" t="s">
        <v>212</v>
      </c>
      <c r="O54" s="3">
        <v>1</v>
      </c>
      <c r="P54" s="3">
        <v>0</v>
      </c>
      <c r="Q54" s="3">
        <v>0</v>
      </c>
      <c r="R54" s="3">
        <v>1</v>
      </c>
      <c r="S54" s="3">
        <v>1</v>
      </c>
      <c r="T54" s="3">
        <v>0</v>
      </c>
      <c r="U54" s="3" t="s">
        <v>66</v>
      </c>
      <c r="V54" s="14">
        <f t="shared" si="66"/>
        <v>24.0676375</v>
      </c>
      <c r="W54" s="3">
        <f t="shared" si="67"/>
        <v>2</v>
      </c>
      <c r="X54" s="3">
        <f t="shared" si="68"/>
        <v>50</v>
      </c>
      <c r="Y54" s="3">
        <f t="shared" si="69"/>
        <v>50</v>
      </c>
      <c r="Z54" s="3">
        <f t="shared" si="70"/>
        <v>0</v>
      </c>
      <c r="AA54" s="3">
        <f t="shared" si="71"/>
        <v>0</v>
      </c>
      <c r="AB54" s="22">
        <f t="shared" si="72"/>
        <v>0.61835648148148059</v>
      </c>
      <c r="AC54" s="23">
        <f t="shared" ca="1" si="20"/>
        <v>41920</v>
      </c>
      <c r="AD54" s="3">
        <v>53</v>
      </c>
      <c r="AE54" s="3">
        <f t="shared" si="73"/>
        <v>1</v>
      </c>
      <c r="AF54" s="3">
        <f t="shared" si="74"/>
        <v>1</v>
      </c>
      <c r="AG54" s="3">
        <v>53</v>
      </c>
      <c r="AH54" s="3">
        <f t="shared" si="75"/>
        <v>0</v>
      </c>
      <c r="AI54" s="3">
        <f t="shared" si="76"/>
        <v>1</v>
      </c>
      <c r="AJ54" s="3">
        <f t="shared" si="77"/>
        <v>1</v>
      </c>
      <c r="AK54" s="14">
        <f t="shared" si="78"/>
        <v>1656034.0676374999</v>
      </c>
      <c r="AL54" s="3" t="str">
        <f t="shared" si="79"/>
        <v>Мулянка</v>
      </c>
      <c r="AM54" s="3">
        <f t="shared" si="80"/>
        <v>1</v>
      </c>
      <c r="AN54" s="3" t="str">
        <f t="shared" si="81"/>
        <v>Ч</v>
      </c>
      <c r="AO54" s="27">
        <f t="shared" si="82"/>
        <v>95.932362500112504</v>
      </c>
      <c r="AP54" s="14">
        <f t="shared" si="83"/>
        <v>0</v>
      </c>
      <c r="AQ54" s="28"/>
      <c r="AR54" s="3">
        <f t="shared" si="84"/>
        <v>2</v>
      </c>
      <c r="AS54" s="3">
        <v>4581</v>
      </c>
      <c r="AT54" s="3">
        <v>777</v>
      </c>
      <c r="AU54" s="3">
        <v>100</v>
      </c>
      <c r="AV54" s="3">
        <v>400</v>
      </c>
      <c r="AW54" s="3">
        <v>6000</v>
      </c>
      <c r="AX54" s="3">
        <v>0</v>
      </c>
      <c r="AY54" s="3">
        <v>1100</v>
      </c>
      <c r="AZ54" s="3">
        <v>1</v>
      </c>
      <c r="BA54" s="3">
        <v>40</v>
      </c>
      <c r="BB54" s="3">
        <v>0</v>
      </c>
      <c r="BC54" s="3">
        <v>0</v>
      </c>
      <c r="BD54" s="3">
        <v>0</v>
      </c>
      <c r="BE54" s="3">
        <v>0</v>
      </c>
      <c r="BF54" s="17">
        <f t="shared" si="85"/>
        <v>26</v>
      </c>
      <c r="BG54" s="26">
        <f t="shared" si="86"/>
        <v>24.0676375</v>
      </c>
      <c r="BH54" s="12">
        <f t="shared" si="87"/>
        <v>13.704930000000001</v>
      </c>
      <c r="BI54" s="13">
        <v>0.21</v>
      </c>
      <c r="BJ54" s="12">
        <f t="shared" si="89"/>
        <v>0</v>
      </c>
      <c r="BK54" s="12">
        <f t="shared" si="107"/>
        <v>16.103896103896108</v>
      </c>
      <c r="BL54" s="11">
        <f t="shared" si="91"/>
        <v>2</v>
      </c>
      <c r="BM54" s="11">
        <f t="shared" si="92"/>
        <v>50</v>
      </c>
      <c r="BN54" s="11">
        <f t="shared" si="93"/>
        <v>0</v>
      </c>
      <c r="BO54" s="20">
        <f t="shared" si="94"/>
        <v>0.61835648148148059</v>
      </c>
      <c r="BP54" s="11">
        <f t="shared" si="95"/>
        <v>1</v>
      </c>
      <c r="BQ54" s="11">
        <f t="shared" si="96"/>
        <v>0</v>
      </c>
      <c r="BR54" s="11">
        <f t="shared" si="97"/>
        <v>1</v>
      </c>
      <c r="BS54" s="11">
        <f t="shared" si="98"/>
        <v>1</v>
      </c>
      <c r="BT54" s="25">
        <f t="shared" si="99"/>
        <v>1656034.0676374999</v>
      </c>
      <c r="BU54" s="24" t="str">
        <f t="shared" si="100"/>
        <v>Мулянка</v>
      </c>
      <c r="BV54" s="11">
        <f t="shared" si="101"/>
        <v>1</v>
      </c>
      <c r="BW54" s="24" t="str">
        <f>VLOOKUP(BV54,'Типы препятствий'!$A$1:$B$12,2)</f>
        <v>Светофор</v>
      </c>
      <c r="BX54" s="24" t="str">
        <f t="shared" si="102"/>
        <v>Ч</v>
      </c>
      <c r="BY54" s="25">
        <f t="shared" si="103"/>
        <v>1656130</v>
      </c>
      <c r="BZ54" s="25">
        <f t="shared" si="106"/>
        <v>95.932362500112504</v>
      </c>
      <c r="CA54" s="25">
        <f t="shared" si="104"/>
        <v>1656130</v>
      </c>
      <c r="CB54" s="12">
        <v>0</v>
      </c>
      <c r="CC54" s="11">
        <f t="shared" si="105"/>
        <v>2</v>
      </c>
      <c r="CD54" s="42">
        <f t="shared" si="56"/>
        <v>0</v>
      </c>
      <c r="CE54" s="42">
        <f t="shared" si="55"/>
        <v>0.51</v>
      </c>
      <c r="CF54" s="42">
        <f t="shared" si="54"/>
        <v>0.51</v>
      </c>
    </row>
    <row r="55" spans="1:84">
      <c r="A55" s="29">
        <f t="shared" si="57"/>
        <v>14.082930000000001</v>
      </c>
      <c r="B55" s="3">
        <v>54</v>
      </c>
      <c r="C55" s="14">
        <f t="shared" si="58"/>
        <v>14.082930000000001</v>
      </c>
      <c r="D55" s="14">
        <f t="shared" si="59"/>
        <v>14.082930000000001</v>
      </c>
      <c r="E55" s="14">
        <f t="shared" si="60"/>
        <v>15.58441558441559</v>
      </c>
      <c r="F55" s="14">
        <f t="shared" si="61"/>
        <v>0</v>
      </c>
      <c r="G55" s="30">
        <f t="shared" si="62"/>
        <v>0.2</v>
      </c>
      <c r="H55" s="3">
        <f t="shared" si="8"/>
        <v>40</v>
      </c>
      <c r="I55" s="43">
        <f t="shared" si="63"/>
        <v>0</v>
      </c>
      <c r="J55" s="43">
        <f t="shared" si="64"/>
        <v>0.51</v>
      </c>
      <c r="K55" s="43">
        <f t="shared" si="65"/>
        <v>0.51</v>
      </c>
      <c r="L55" s="3">
        <f t="shared" si="12"/>
        <v>0.32</v>
      </c>
      <c r="M55" s="3" t="s">
        <v>213</v>
      </c>
      <c r="N55" s="3" t="s">
        <v>214</v>
      </c>
      <c r="O55" s="3">
        <v>1</v>
      </c>
      <c r="P55" s="3">
        <v>0</v>
      </c>
      <c r="Q55" s="3">
        <v>0</v>
      </c>
      <c r="R55" s="3">
        <v>1</v>
      </c>
      <c r="S55" s="3">
        <v>1</v>
      </c>
      <c r="T55" s="3">
        <v>0</v>
      </c>
      <c r="U55" s="3" t="s">
        <v>66</v>
      </c>
      <c r="V55" s="14">
        <f t="shared" si="66"/>
        <v>26.023600000000002</v>
      </c>
      <c r="W55" s="3">
        <f t="shared" si="67"/>
        <v>2</v>
      </c>
      <c r="X55" s="3">
        <f t="shared" si="68"/>
        <v>50</v>
      </c>
      <c r="Y55" s="3">
        <f t="shared" si="69"/>
        <v>50</v>
      </c>
      <c r="Z55" s="3">
        <f t="shared" si="70"/>
        <v>0</v>
      </c>
      <c r="AA55" s="3">
        <f t="shared" si="71"/>
        <v>0</v>
      </c>
      <c r="AB55" s="22">
        <f t="shared" si="72"/>
        <v>0.61836226851851761</v>
      </c>
      <c r="AC55" s="23">
        <f t="shared" ca="1" si="20"/>
        <v>41920</v>
      </c>
      <c r="AD55" s="3">
        <v>54</v>
      </c>
      <c r="AE55" s="3">
        <f t="shared" si="73"/>
        <v>1</v>
      </c>
      <c r="AF55" s="3">
        <f t="shared" si="74"/>
        <v>1</v>
      </c>
      <c r="AG55" s="3">
        <v>54</v>
      </c>
      <c r="AH55" s="3">
        <f t="shared" si="75"/>
        <v>0</v>
      </c>
      <c r="AI55" s="3">
        <f t="shared" si="76"/>
        <v>1</v>
      </c>
      <c r="AJ55" s="3">
        <f t="shared" si="77"/>
        <v>1</v>
      </c>
      <c r="AK55" s="14">
        <f t="shared" si="78"/>
        <v>1656036.0236</v>
      </c>
      <c r="AL55" s="3" t="str">
        <f t="shared" si="79"/>
        <v>Мулянка</v>
      </c>
      <c r="AM55" s="3">
        <f t="shared" si="80"/>
        <v>1</v>
      </c>
      <c r="AN55" s="3" t="str">
        <f t="shared" si="81"/>
        <v>Ч</v>
      </c>
      <c r="AO55" s="27">
        <f t="shared" si="82"/>
        <v>93.976400000043213</v>
      </c>
      <c r="AP55" s="14">
        <f t="shared" si="83"/>
        <v>0</v>
      </c>
      <c r="AQ55" s="28"/>
      <c r="AR55" s="3">
        <f t="shared" si="84"/>
        <v>2</v>
      </c>
      <c r="AS55" s="3">
        <v>4581</v>
      </c>
      <c r="AT55" s="3">
        <v>777</v>
      </c>
      <c r="AU55" s="3">
        <v>100</v>
      </c>
      <c r="AV55" s="3">
        <v>400</v>
      </c>
      <c r="AW55" s="3">
        <v>6000</v>
      </c>
      <c r="AX55" s="3">
        <v>0</v>
      </c>
      <c r="AY55" s="3">
        <v>1100</v>
      </c>
      <c r="AZ55" s="3">
        <v>1</v>
      </c>
      <c r="BA55" s="3">
        <v>40</v>
      </c>
      <c r="BB55" s="3">
        <v>0</v>
      </c>
      <c r="BC55" s="3">
        <v>0</v>
      </c>
      <c r="BD55" s="3">
        <v>0</v>
      </c>
      <c r="BE55" s="3">
        <v>0</v>
      </c>
      <c r="BF55" s="17">
        <f t="shared" si="85"/>
        <v>26.5</v>
      </c>
      <c r="BG55" s="26">
        <f t="shared" si="86"/>
        <v>26.023600000000002</v>
      </c>
      <c r="BH55" s="12">
        <f t="shared" si="87"/>
        <v>14.082930000000001</v>
      </c>
      <c r="BI55" s="13">
        <v>0.2</v>
      </c>
      <c r="BJ55" s="12">
        <f t="shared" si="89"/>
        <v>0</v>
      </c>
      <c r="BK55" s="12">
        <f t="shared" si="107"/>
        <v>15.58441558441559</v>
      </c>
      <c r="BL55" s="11">
        <f t="shared" si="91"/>
        <v>2</v>
      </c>
      <c r="BM55" s="11">
        <f t="shared" si="92"/>
        <v>50</v>
      </c>
      <c r="BN55" s="11">
        <f t="shared" si="93"/>
        <v>0</v>
      </c>
      <c r="BO55" s="20">
        <f t="shared" si="94"/>
        <v>0.61836226851851761</v>
      </c>
      <c r="BP55" s="11">
        <f t="shared" si="95"/>
        <v>1</v>
      </c>
      <c r="BQ55" s="11">
        <f t="shared" si="96"/>
        <v>0</v>
      </c>
      <c r="BR55" s="11">
        <f t="shared" si="97"/>
        <v>1</v>
      </c>
      <c r="BS55" s="11">
        <f t="shared" si="98"/>
        <v>1</v>
      </c>
      <c r="BT55" s="25">
        <f t="shared" si="99"/>
        <v>1656036.0236</v>
      </c>
      <c r="BU55" s="24" t="str">
        <f t="shared" si="100"/>
        <v>Мулянка</v>
      </c>
      <c r="BV55" s="11">
        <f t="shared" si="101"/>
        <v>1</v>
      </c>
      <c r="BW55" s="24" t="str">
        <f>VLOOKUP(BV55,'Типы препятствий'!$A$1:$B$12,2)</f>
        <v>Светофор</v>
      </c>
      <c r="BX55" s="24" t="str">
        <f t="shared" si="102"/>
        <v>Ч</v>
      </c>
      <c r="BY55" s="25">
        <f t="shared" si="103"/>
        <v>1656130</v>
      </c>
      <c r="BZ55" s="25">
        <f t="shared" si="106"/>
        <v>93.976400000043213</v>
      </c>
      <c r="CA55" s="25">
        <f t="shared" si="104"/>
        <v>1656130</v>
      </c>
      <c r="CB55" s="12">
        <v>0</v>
      </c>
      <c r="CC55" s="11">
        <f t="shared" si="105"/>
        <v>2</v>
      </c>
      <c r="CD55" s="42">
        <f t="shared" si="56"/>
        <v>0</v>
      </c>
      <c r="CE55" s="42">
        <f t="shared" si="55"/>
        <v>0.51</v>
      </c>
      <c r="CF55" s="42">
        <f t="shared" si="54"/>
        <v>0.51</v>
      </c>
    </row>
    <row r="56" spans="1:84">
      <c r="A56" s="29">
        <f t="shared" si="57"/>
        <v>14.44293</v>
      </c>
      <c r="B56" s="3">
        <v>55</v>
      </c>
      <c r="C56" s="14">
        <f t="shared" si="58"/>
        <v>14.44293</v>
      </c>
      <c r="D56" s="14">
        <f t="shared" si="59"/>
        <v>14.44293</v>
      </c>
      <c r="E56" s="14">
        <f t="shared" si="60"/>
        <v>15.064935064935071</v>
      </c>
      <c r="F56" s="14">
        <f t="shared" si="61"/>
        <v>0</v>
      </c>
      <c r="G56" s="30">
        <f t="shared" si="62"/>
        <v>0.21</v>
      </c>
      <c r="H56" s="3">
        <f t="shared" si="8"/>
        <v>40</v>
      </c>
      <c r="I56" s="43">
        <f t="shared" si="63"/>
        <v>0</v>
      </c>
      <c r="J56" s="43">
        <f t="shared" si="64"/>
        <v>0.51</v>
      </c>
      <c r="K56" s="43">
        <f t="shared" si="65"/>
        <v>0.51</v>
      </c>
      <c r="L56" s="3">
        <f t="shared" si="12"/>
        <v>0.32</v>
      </c>
      <c r="M56" s="3" t="s">
        <v>215</v>
      </c>
      <c r="N56" s="3" t="s">
        <v>216</v>
      </c>
      <c r="O56" s="3">
        <v>1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 t="s">
        <v>66</v>
      </c>
      <c r="V56" s="14">
        <f t="shared" si="66"/>
        <v>28.029562500000001</v>
      </c>
      <c r="W56" s="3">
        <f t="shared" si="67"/>
        <v>2</v>
      </c>
      <c r="X56" s="3">
        <f t="shared" si="68"/>
        <v>50</v>
      </c>
      <c r="Y56" s="3">
        <f t="shared" si="69"/>
        <v>50</v>
      </c>
      <c r="Z56" s="3">
        <f t="shared" si="70"/>
        <v>0</v>
      </c>
      <c r="AA56" s="3">
        <f t="shared" si="71"/>
        <v>0</v>
      </c>
      <c r="AB56" s="22">
        <f t="shared" si="72"/>
        <v>0.61836805555555463</v>
      </c>
      <c r="AC56" s="23">
        <f t="shared" ca="1" si="20"/>
        <v>41920</v>
      </c>
      <c r="AD56" s="3">
        <v>55</v>
      </c>
      <c r="AE56" s="3">
        <f t="shared" si="73"/>
        <v>1</v>
      </c>
      <c r="AF56" s="3">
        <f t="shared" si="74"/>
        <v>1</v>
      </c>
      <c r="AG56" s="3">
        <v>55</v>
      </c>
      <c r="AH56" s="3">
        <f t="shared" si="75"/>
        <v>0</v>
      </c>
      <c r="AI56" s="3">
        <f t="shared" si="76"/>
        <v>1</v>
      </c>
      <c r="AJ56" s="3">
        <f t="shared" si="77"/>
        <v>1</v>
      </c>
      <c r="AK56" s="14">
        <f t="shared" si="78"/>
        <v>1656038.0295625001</v>
      </c>
      <c r="AL56" s="3" t="str">
        <f t="shared" si="79"/>
        <v>Мулянка</v>
      </c>
      <c r="AM56" s="3">
        <f t="shared" si="80"/>
        <v>1</v>
      </c>
      <c r="AN56" s="3" t="str">
        <f t="shared" si="81"/>
        <v>Ч</v>
      </c>
      <c r="AO56" s="27">
        <f t="shared" si="82"/>
        <v>91.970437499927357</v>
      </c>
      <c r="AP56" s="14">
        <f t="shared" si="83"/>
        <v>0</v>
      </c>
      <c r="AQ56" s="28"/>
      <c r="AR56" s="3">
        <f t="shared" si="84"/>
        <v>2</v>
      </c>
      <c r="AS56" s="3">
        <v>4581</v>
      </c>
      <c r="AT56" s="3">
        <v>777</v>
      </c>
      <c r="AU56" s="3">
        <v>100</v>
      </c>
      <c r="AV56" s="3">
        <v>400</v>
      </c>
      <c r="AW56" s="3">
        <v>6000</v>
      </c>
      <c r="AX56" s="3">
        <v>0</v>
      </c>
      <c r="AY56" s="3">
        <v>1100</v>
      </c>
      <c r="AZ56" s="3">
        <v>1</v>
      </c>
      <c r="BA56" s="3">
        <v>40</v>
      </c>
      <c r="BB56" s="3">
        <v>0</v>
      </c>
      <c r="BC56" s="3">
        <v>0</v>
      </c>
      <c r="BD56" s="3">
        <v>0</v>
      </c>
      <c r="BE56" s="3">
        <v>0</v>
      </c>
      <c r="BF56" s="33">
        <f t="shared" si="85"/>
        <v>27</v>
      </c>
      <c r="BG56" s="34">
        <f t="shared" si="86"/>
        <v>28.029562500000001</v>
      </c>
      <c r="BH56" s="35">
        <f t="shared" si="87"/>
        <v>14.44293</v>
      </c>
      <c r="BI56" s="36">
        <v>0.21</v>
      </c>
      <c r="BJ56" s="35">
        <f t="shared" si="89"/>
        <v>0</v>
      </c>
      <c r="BK56" s="12">
        <f t="shared" si="107"/>
        <v>15.064935064935071</v>
      </c>
      <c r="BL56" s="37">
        <f t="shared" si="91"/>
        <v>2</v>
      </c>
      <c r="BM56" s="37">
        <f t="shared" si="92"/>
        <v>50</v>
      </c>
      <c r="BN56" s="37">
        <f t="shared" si="93"/>
        <v>0</v>
      </c>
      <c r="BO56" s="38">
        <f t="shared" si="94"/>
        <v>0.61836805555555463</v>
      </c>
      <c r="BP56" s="37">
        <f t="shared" si="95"/>
        <v>1</v>
      </c>
      <c r="BQ56" s="37">
        <f t="shared" si="96"/>
        <v>0</v>
      </c>
      <c r="BR56" s="37">
        <f t="shared" si="97"/>
        <v>1</v>
      </c>
      <c r="BS56" s="37">
        <f t="shared" si="98"/>
        <v>1</v>
      </c>
      <c r="BT56" s="39">
        <f t="shared" si="99"/>
        <v>1656038.0295625001</v>
      </c>
      <c r="BU56" s="40" t="str">
        <f t="shared" si="100"/>
        <v>Мулянка</v>
      </c>
      <c r="BV56" s="37">
        <f t="shared" si="101"/>
        <v>1</v>
      </c>
      <c r="BW56" s="40" t="str">
        <f>VLOOKUP(BV56,'Типы препятствий'!$A$1:$B$12,2)</f>
        <v>Светофор</v>
      </c>
      <c r="BX56" s="40" t="str">
        <f t="shared" si="102"/>
        <v>Ч</v>
      </c>
      <c r="BY56" s="39">
        <f t="shared" si="103"/>
        <v>1656130</v>
      </c>
      <c r="BZ56" s="39">
        <f t="shared" si="106"/>
        <v>91.970437499927357</v>
      </c>
      <c r="CA56" s="39">
        <f t="shared" si="104"/>
        <v>1656130</v>
      </c>
      <c r="CB56" s="12">
        <v>0</v>
      </c>
      <c r="CC56" s="37">
        <f t="shared" si="105"/>
        <v>2</v>
      </c>
      <c r="CD56" s="45">
        <f t="shared" si="56"/>
        <v>0</v>
      </c>
      <c r="CE56" s="45">
        <f t="shared" si="55"/>
        <v>0.51</v>
      </c>
      <c r="CF56" s="45">
        <f t="shared" si="54"/>
        <v>0.51</v>
      </c>
    </row>
    <row r="57" spans="1:84">
      <c r="A57" s="29">
        <f t="shared" si="57"/>
        <v>14.820930000000001</v>
      </c>
      <c r="B57" s="3">
        <v>56</v>
      </c>
      <c r="C57" s="14">
        <f t="shared" si="58"/>
        <v>14.820930000000001</v>
      </c>
      <c r="D57" s="14">
        <f t="shared" si="59"/>
        <v>14.820930000000001</v>
      </c>
      <c r="E57" s="14">
        <f t="shared" si="60"/>
        <v>80</v>
      </c>
      <c r="F57" s="14">
        <f t="shared" si="61"/>
        <v>80</v>
      </c>
      <c r="G57" s="30">
        <f t="shared" si="62"/>
        <v>0.31</v>
      </c>
      <c r="H57" s="3">
        <f t="shared" si="8"/>
        <v>40</v>
      </c>
      <c r="I57" s="43">
        <f t="shared" si="63"/>
        <v>0</v>
      </c>
      <c r="J57" s="43">
        <f t="shared" si="64"/>
        <v>0.51</v>
      </c>
      <c r="K57" s="43">
        <f t="shared" si="65"/>
        <v>0.51</v>
      </c>
      <c r="L57" s="3">
        <f t="shared" si="12"/>
        <v>0.32</v>
      </c>
      <c r="M57" s="3" t="s">
        <v>217</v>
      </c>
      <c r="N57" s="3" t="s">
        <v>218</v>
      </c>
      <c r="O57" s="3">
        <v>1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 t="s">
        <v>66</v>
      </c>
      <c r="V57" s="14">
        <f t="shared" si="66"/>
        <v>30.088025000000002</v>
      </c>
      <c r="W57" s="3">
        <f t="shared" si="67"/>
        <v>4</v>
      </c>
      <c r="X57" s="3">
        <f t="shared" si="68"/>
        <v>50</v>
      </c>
      <c r="Y57" s="3">
        <f t="shared" si="69"/>
        <v>50</v>
      </c>
      <c r="Z57" s="3">
        <f t="shared" si="70"/>
        <v>0</v>
      </c>
      <c r="AA57" s="3">
        <f t="shared" si="71"/>
        <v>0</v>
      </c>
      <c r="AB57" s="22">
        <f t="shared" si="72"/>
        <v>0.61837384259259165</v>
      </c>
      <c r="AC57" s="23">
        <f t="shared" ca="1" si="20"/>
        <v>41920</v>
      </c>
      <c r="AD57" s="3">
        <v>56</v>
      </c>
      <c r="AE57" s="3">
        <f t="shared" si="73"/>
        <v>1</v>
      </c>
      <c r="AF57" s="3">
        <f t="shared" si="74"/>
        <v>1</v>
      </c>
      <c r="AG57" s="3">
        <v>56</v>
      </c>
      <c r="AH57" s="3">
        <f t="shared" si="75"/>
        <v>0</v>
      </c>
      <c r="AI57" s="3">
        <f t="shared" si="76"/>
        <v>1</v>
      </c>
      <c r="AJ57" s="3">
        <f t="shared" si="77"/>
        <v>1</v>
      </c>
      <c r="AK57" s="14">
        <f t="shared" si="78"/>
        <v>1656040.0880249999</v>
      </c>
      <c r="AL57" s="3" t="str">
        <f t="shared" si="79"/>
        <v>Мулянка</v>
      </c>
      <c r="AM57" s="3">
        <f t="shared" si="80"/>
        <v>1</v>
      </c>
      <c r="AN57" s="3" t="str">
        <f t="shared" si="81"/>
        <v>Ч</v>
      </c>
      <c r="AO57" s="27">
        <f t="shared" si="82"/>
        <v>89.911975000053644</v>
      </c>
      <c r="AP57" s="14">
        <f t="shared" si="83"/>
        <v>0</v>
      </c>
      <c r="AQ57" s="28"/>
      <c r="AR57" s="3">
        <f t="shared" si="84"/>
        <v>2</v>
      </c>
      <c r="AS57" s="3">
        <v>4581</v>
      </c>
      <c r="AT57" s="3">
        <v>777</v>
      </c>
      <c r="AU57" s="3">
        <v>100</v>
      </c>
      <c r="AV57" s="3">
        <v>400</v>
      </c>
      <c r="AW57" s="3">
        <v>6000</v>
      </c>
      <c r="AX57" s="3">
        <v>0</v>
      </c>
      <c r="AY57" s="3">
        <v>1100</v>
      </c>
      <c r="AZ57" s="3">
        <v>1</v>
      </c>
      <c r="BA57" s="3">
        <v>40</v>
      </c>
      <c r="BB57" s="3">
        <v>0</v>
      </c>
      <c r="BC57" s="3">
        <v>0</v>
      </c>
      <c r="BD57" s="3">
        <v>0</v>
      </c>
      <c r="BE57" s="3">
        <v>0</v>
      </c>
      <c r="BF57" s="17">
        <f t="shared" si="85"/>
        <v>27.5</v>
      </c>
      <c r="BG57" s="26">
        <f t="shared" si="86"/>
        <v>30.088025000000002</v>
      </c>
      <c r="BH57" s="12">
        <f t="shared" si="87"/>
        <v>14.820930000000001</v>
      </c>
      <c r="BI57" s="13">
        <v>0.31</v>
      </c>
      <c r="BJ57" s="12">
        <v>80</v>
      </c>
      <c r="BK57" s="12">
        <v>80</v>
      </c>
      <c r="BL57" s="11">
        <v>4</v>
      </c>
      <c r="BM57" s="11">
        <f t="shared" si="92"/>
        <v>50</v>
      </c>
      <c r="BN57" s="11">
        <f t="shared" si="93"/>
        <v>0</v>
      </c>
      <c r="BO57" s="20">
        <f t="shared" si="94"/>
        <v>0.61837384259259165</v>
      </c>
      <c r="BP57" s="11">
        <f t="shared" si="95"/>
        <v>1</v>
      </c>
      <c r="BQ57" s="11">
        <f t="shared" si="96"/>
        <v>0</v>
      </c>
      <c r="BR57" s="11">
        <f t="shared" si="97"/>
        <v>1</v>
      </c>
      <c r="BS57" s="11">
        <f t="shared" si="98"/>
        <v>1</v>
      </c>
      <c r="BT57" s="25">
        <f t="shared" si="99"/>
        <v>1656040.0880249999</v>
      </c>
      <c r="BU57" s="24" t="str">
        <f t="shared" si="100"/>
        <v>Мулянка</v>
      </c>
      <c r="BV57" s="11">
        <f t="shared" si="101"/>
        <v>1</v>
      </c>
      <c r="BW57" s="24" t="str">
        <f>VLOOKUP(BV57,'Типы препятствий'!$A$1:$B$12,2)</f>
        <v>Светофор</v>
      </c>
      <c r="BX57" s="24" t="str">
        <f t="shared" si="102"/>
        <v>Ч</v>
      </c>
      <c r="BY57" s="25">
        <f t="shared" si="103"/>
        <v>1656130</v>
      </c>
      <c r="BZ57" s="25">
        <f t="shared" si="106"/>
        <v>89.911975000053644</v>
      </c>
      <c r="CA57" s="25">
        <f t="shared" si="104"/>
        <v>1656130</v>
      </c>
      <c r="CB57" s="12">
        <v>0</v>
      </c>
      <c r="CC57" s="11">
        <f t="shared" si="105"/>
        <v>2</v>
      </c>
      <c r="CD57" s="42">
        <f t="shared" si="56"/>
        <v>0</v>
      </c>
      <c r="CE57" s="42">
        <f t="shared" si="55"/>
        <v>0.51</v>
      </c>
      <c r="CF57" s="42">
        <f t="shared" si="54"/>
        <v>0.51</v>
      </c>
    </row>
    <row r="58" spans="1:84">
      <c r="A58" s="29">
        <f t="shared" si="57"/>
        <v>15.37893</v>
      </c>
      <c r="B58" s="3">
        <v>57</v>
      </c>
      <c r="C58" s="14">
        <f t="shared" si="58"/>
        <v>15.37893</v>
      </c>
      <c r="D58" s="14">
        <f t="shared" si="59"/>
        <v>15.37893</v>
      </c>
      <c r="E58" s="14">
        <f t="shared" si="60"/>
        <v>80</v>
      </c>
      <c r="F58" s="14">
        <f t="shared" si="61"/>
        <v>80</v>
      </c>
      <c r="G58" s="30">
        <f t="shared" si="62"/>
        <v>0.31</v>
      </c>
      <c r="H58" s="3">
        <f t="shared" si="8"/>
        <v>40</v>
      </c>
      <c r="I58" s="43">
        <f t="shared" si="63"/>
        <v>0</v>
      </c>
      <c r="J58" s="43">
        <f t="shared" si="64"/>
        <v>0.51</v>
      </c>
      <c r="K58" s="43">
        <f t="shared" si="65"/>
        <v>0.51</v>
      </c>
      <c r="L58" s="3">
        <f t="shared" si="12"/>
        <v>0.32</v>
      </c>
      <c r="M58" s="3" t="s">
        <v>219</v>
      </c>
      <c r="N58" s="3" t="s">
        <v>220</v>
      </c>
      <c r="O58" s="3">
        <v>1</v>
      </c>
      <c r="P58" s="3">
        <v>0</v>
      </c>
      <c r="Q58" s="3">
        <v>0</v>
      </c>
      <c r="R58" s="3">
        <v>1</v>
      </c>
      <c r="S58" s="3">
        <v>1</v>
      </c>
      <c r="T58" s="3">
        <v>0</v>
      </c>
      <c r="U58" s="3" t="s">
        <v>66</v>
      </c>
      <c r="V58" s="14">
        <f t="shared" si="66"/>
        <v>32.2239875</v>
      </c>
      <c r="W58" s="3">
        <f t="shared" si="67"/>
        <v>4</v>
      </c>
      <c r="X58" s="3">
        <f t="shared" si="68"/>
        <v>50</v>
      </c>
      <c r="Y58" s="3">
        <f t="shared" si="69"/>
        <v>50</v>
      </c>
      <c r="Z58" s="3">
        <f t="shared" si="70"/>
        <v>0</v>
      </c>
      <c r="AA58" s="3">
        <f t="shared" si="71"/>
        <v>0</v>
      </c>
      <c r="AB58" s="22">
        <f t="shared" si="72"/>
        <v>0.61837962962962867</v>
      </c>
      <c r="AC58" s="23">
        <f t="shared" ca="1" si="20"/>
        <v>41920</v>
      </c>
      <c r="AD58" s="3">
        <v>57</v>
      </c>
      <c r="AE58" s="3">
        <f t="shared" si="73"/>
        <v>1</v>
      </c>
      <c r="AF58" s="3">
        <f t="shared" si="74"/>
        <v>1</v>
      </c>
      <c r="AG58" s="3">
        <v>57</v>
      </c>
      <c r="AH58" s="3">
        <f t="shared" si="75"/>
        <v>0</v>
      </c>
      <c r="AI58" s="3">
        <f t="shared" si="76"/>
        <v>1</v>
      </c>
      <c r="AJ58" s="3">
        <f t="shared" si="77"/>
        <v>1</v>
      </c>
      <c r="AK58" s="14">
        <f t="shared" si="78"/>
        <v>1656042.2239875</v>
      </c>
      <c r="AL58" s="3" t="str">
        <f t="shared" si="79"/>
        <v>Мулянка</v>
      </c>
      <c r="AM58" s="3">
        <f t="shared" si="80"/>
        <v>1</v>
      </c>
      <c r="AN58" s="3" t="str">
        <f t="shared" si="81"/>
        <v>Ч</v>
      </c>
      <c r="AO58" s="27">
        <f t="shared" si="82"/>
        <v>87.776012500049546</v>
      </c>
      <c r="AP58" s="14">
        <f t="shared" si="83"/>
        <v>0</v>
      </c>
      <c r="AQ58" s="28"/>
      <c r="AR58" s="3">
        <f t="shared" si="84"/>
        <v>2</v>
      </c>
      <c r="AS58" s="3">
        <v>4581</v>
      </c>
      <c r="AT58" s="3">
        <v>777</v>
      </c>
      <c r="AU58" s="3">
        <v>100</v>
      </c>
      <c r="AV58" s="3">
        <v>400</v>
      </c>
      <c r="AW58" s="3">
        <v>6000</v>
      </c>
      <c r="AX58" s="3">
        <v>0</v>
      </c>
      <c r="AY58" s="3">
        <v>1100</v>
      </c>
      <c r="AZ58" s="3">
        <v>1</v>
      </c>
      <c r="BA58" s="3">
        <v>40</v>
      </c>
      <c r="BB58" s="3">
        <v>0</v>
      </c>
      <c r="BC58" s="3">
        <v>0</v>
      </c>
      <c r="BD58" s="3">
        <v>0</v>
      </c>
      <c r="BE58" s="3">
        <v>0</v>
      </c>
      <c r="BF58" s="17">
        <f t="shared" si="85"/>
        <v>28</v>
      </c>
      <c r="BG58" s="26">
        <f t="shared" si="86"/>
        <v>32.2239875</v>
      </c>
      <c r="BH58" s="12">
        <f t="shared" si="87"/>
        <v>15.37893</v>
      </c>
      <c r="BI58" s="13">
        <v>0.31</v>
      </c>
      <c r="BJ58" s="12">
        <f t="shared" si="89"/>
        <v>80</v>
      </c>
      <c r="BK58" s="12">
        <f>BK57 - (MIN(($BJ$57-$BK$57)/(ROW($BK$137)-ROW($BK$57)), ABS(BJ58-BK57)))</f>
        <v>80</v>
      </c>
      <c r="BL58" s="11">
        <f t="shared" si="91"/>
        <v>4</v>
      </c>
      <c r="BM58" s="11">
        <f t="shared" si="92"/>
        <v>50</v>
      </c>
      <c r="BN58" s="11">
        <f t="shared" si="93"/>
        <v>0</v>
      </c>
      <c r="BO58" s="20">
        <f t="shared" si="94"/>
        <v>0.61837962962962867</v>
      </c>
      <c r="BP58" s="11">
        <f t="shared" si="95"/>
        <v>1</v>
      </c>
      <c r="BQ58" s="11">
        <f t="shared" si="96"/>
        <v>0</v>
      </c>
      <c r="BR58" s="11">
        <f t="shared" si="97"/>
        <v>1</v>
      </c>
      <c r="BS58" s="11">
        <f t="shared" si="98"/>
        <v>1</v>
      </c>
      <c r="BT58" s="25">
        <f t="shared" si="99"/>
        <v>1656042.2239875</v>
      </c>
      <c r="BU58" s="24" t="str">
        <f t="shared" si="100"/>
        <v>Мулянка</v>
      </c>
      <c r="BV58" s="11">
        <f t="shared" si="101"/>
        <v>1</v>
      </c>
      <c r="BW58" s="24" t="str">
        <f>VLOOKUP(BV58,'Типы препятствий'!$A$1:$B$12,2)</f>
        <v>Светофор</v>
      </c>
      <c r="BX58" s="24" t="str">
        <f t="shared" si="102"/>
        <v>Ч</v>
      </c>
      <c r="BY58" s="25">
        <f t="shared" si="103"/>
        <v>1656130</v>
      </c>
      <c r="BZ58" s="25">
        <f t="shared" si="106"/>
        <v>87.776012500049546</v>
      </c>
      <c r="CA58" s="25">
        <f t="shared" si="104"/>
        <v>1656130</v>
      </c>
      <c r="CB58" s="12">
        <v>0</v>
      </c>
      <c r="CC58" s="11">
        <f t="shared" si="105"/>
        <v>2</v>
      </c>
      <c r="CD58" s="42">
        <f t="shared" si="56"/>
        <v>0</v>
      </c>
      <c r="CE58" s="42">
        <f t="shared" si="55"/>
        <v>0.51</v>
      </c>
      <c r="CF58" s="42">
        <f t="shared" si="54"/>
        <v>0.51</v>
      </c>
    </row>
    <row r="59" spans="1:84">
      <c r="A59" s="29">
        <f t="shared" si="57"/>
        <v>15.93693</v>
      </c>
      <c r="B59" s="3">
        <v>58</v>
      </c>
      <c r="C59" s="14">
        <f t="shared" si="58"/>
        <v>15.93693</v>
      </c>
      <c r="D59" s="14">
        <f t="shared" si="59"/>
        <v>15.93693</v>
      </c>
      <c r="E59" s="14">
        <f t="shared" si="60"/>
        <v>80</v>
      </c>
      <c r="F59" s="14">
        <f t="shared" si="61"/>
        <v>80</v>
      </c>
      <c r="G59" s="30">
        <f t="shared" si="62"/>
        <v>0.32</v>
      </c>
      <c r="H59" s="3">
        <f t="shared" si="8"/>
        <v>40</v>
      </c>
      <c r="I59" s="43">
        <f t="shared" si="63"/>
        <v>0</v>
      </c>
      <c r="J59" s="43">
        <f t="shared" si="64"/>
        <v>0.51</v>
      </c>
      <c r="K59" s="43">
        <f t="shared" si="65"/>
        <v>0.51</v>
      </c>
      <c r="L59" s="3">
        <f t="shared" si="12"/>
        <v>0.32</v>
      </c>
      <c r="M59" s="3" t="s">
        <v>221</v>
      </c>
      <c r="N59" s="3" t="s">
        <v>222</v>
      </c>
      <c r="O59" s="3">
        <v>1</v>
      </c>
      <c r="P59" s="3">
        <v>0</v>
      </c>
      <c r="Q59" s="3">
        <v>0</v>
      </c>
      <c r="R59" s="3">
        <v>1</v>
      </c>
      <c r="S59" s="3">
        <v>1</v>
      </c>
      <c r="T59" s="3">
        <v>0</v>
      </c>
      <c r="U59" s="3" t="s">
        <v>66</v>
      </c>
      <c r="V59" s="14">
        <f t="shared" si="66"/>
        <v>34.437449999999998</v>
      </c>
      <c r="W59" s="3">
        <f t="shared" si="67"/>
        <v>4</v>
      </c>
      <c r="X59" s="3">
        <f t="shared" si="68"/>
        <v>50</v>
      </c>
      <c r="Y59" s="3">
        <f t="shared" si="69"/>
        <v>50</v>
      </c>
      <c r="Z59" s="3">
        <f t="shared" si="70"/>
        <v>0</v>
      </c>
      <c r="AA59" s="3">
        <f t="shared" si="71"/>
        <v>0</v>
      </c>
      <c r="AB59" s="22">
        <f t="shared" si="72"/>
        <v>0.61838541666666569</v>
      </c>
      <c r="AC59" s="23">
        <f t="shared" ca="1" si="20"/>
        <v>41920</v>
      </c>
      <c r="AD59" s="3">
        <v>58</v>
      </c>
      <c r="AE59" s="3">
        <f t="shared" si="73"/>
        <v>1</v>
      </c>
      <c r="AF59" s="3">
        <f t="shared" si="74"/>
        <v>1</v>
      </c>
      <c r="AG59" s="3">
        <v>58</v>
      </c>
      <c r="AH59" s="3">
        <f t="shared" si="75"/>
        <v>0</v>
      </c>
      <c r="AI59" s="3">
        <f t="shared" si="76"/>
        <v>1</v>
      </c>
      <c r="AJ59" s="3">
        <f t="shared" si="77"/>
        <v>1</v>
      </c>
      <c r="AK59" s="14">
        <f t="shared" si="78"/>
        <v>1656044.4374500001</v>
      </c>
      <c r="AL59" s="3" t="str">
        <f t="shared" si="79"/>
        <v>Мулянка</v>
      </c>
      <c r="AM59" s="3">
        <f t="shared" si="80"/>
        <v>1</v>
      </c>
      <c r="AN59" s="3" t="str">
        <f t="shared" si="81"/>
        <v>Ч</v>
      </c>
      <c r="AO59" s="27">
        <f t="shared" si="82"/>
        <v>85.562549999915063</v>
      </c>
      <c r="AP59" s="14">
        <f t="shared" si="83"/>
        <v>0</v>
      </c>
      <c r="AQ59" s="28"/>
      <c r="AR59" s="3">
        <f t="shared" si="84"/>
        <v>2</v>
      </c>
      <c r="AS59" s="3">
        <v>4581</v>
      </c>
      <c r="AT59" s="3">
        <v>777</v>
      </c>
      <c r="AU59" s="3">
        <v>100</v>
      </c>
      <c r="AV59" s="3">
        <v>400</v>
      </c>
      <c r="AW59" s="3">
        <v>6000</v>
      </c>
      <c r="AX59" s="3">
        <v>0</v>
      </c>
      <c r="AY59" s="3">
        <v>1100</v>
      </c>
      <c r="AZ59" s="3">
        <v>1</v>
      </c>
      <c r="BA59" s="3">
        <v>40</v>
      </c>
      <c r="BB59" s="3">
        <v>0</v>
      </c>
      <c r="BC59" s="3">
        <v>0</v>
      </c>
      <c r="BD59" s="3">
        <v>0</v>
      </c>
      <c r="BE59" s="3">
        <v>0</v>
      </c>
      <c r="BF59" s="17">
        <f t="shared" si="85"/>
        <v>28.5</v>
      </c>
      <c r="BG59" s="26">
        <f t="shared" si="86"/>
        <v>34.437449999999998</v>
      </c>
      <c r="BH59" s="12">
        <f t="shared" si="87"/>
        <v>15.93693</v>
      </c>
      <c r="BI59" s="13">
        <v>0.32</v>
      </c>
      <c r="BJ59" s="12">
        <f t="shared" si="89"/>
        <v>80</v>
      </c>
      <c r="BK59" s="12">
        <f t="shared" ref="BK59:BK122" si="108">BK58 - (MIN(($BJ$57-$BK$57)/(ROW($BK$137)-ROW($BK$57)), ABS(BJ59-BK58)))</f>
        <v>80</v>
      </c>
      <c r="BL59" s="11">
        <f t="shared" si="91"/>
        <v>4</v>
      </c>
      <c r="BM59" s="11">
        <f t="shared" si="92"/>
        <v>50</v>
      </c>
      <c r="BN59" s="11">
        <f t="shared" si="93"/>
        <v>0</v>
      </c>
      <c r="BO59" s="20">
        <f t="shared" si="94"/>
        <v>0.61838541666666569</v>
      </c>
      <c r="BP59" s="11">
        <f t="shared" si="95"/>
        <v>1</v>
      </c>
      <c r="BQ59" s="11">
        <f t="shared" si="96"/>
        <v>0</v>
      </c>
      <c r="BR59" s="11">
        <f t="shared" si="97"/>
        <v>1</v>
      </c>
      <c r="BS59" s="11">
        <f t="shared" si="98"/>
        <v>1</v>
      </c>
      <c r="BT59" s="25">
        <f t="shared" si="99"/>
        <v>1656044.4374500001</v>
      </c>
      <c r="BU59" s="24" t="str">
        <f t="shared" si="100"/>
        <v>Мулянка</v>
      </c>
      <c r="BV59" s="11">
        <f t="shared" si="101"/>
        <v>1</v>
      </c>
      <c r="BW59" s="24" t="str">
        <f>VLOOKUP(BV59,'Типы препятствий'!$A$1:$B$12,2)</f>
        <v>Светофор</v>
      </c>
      <c r="BX59" s="24" t="str">
        <f t="shared" si="102"/>
        <v>Ч</v>
      </c>
      <c r="BY59" s="25">
        <f t="shared" si="103"/>
        <v>1656130</v>
      </c>
      <c r="BZ59" s="25">
        <f t="shared" si="106"/>
        <v>85.562549999915063</v>
      </c>
      <c r="CA59" s="25">
        <f t="shared" si="104"/>
        <v>1656130</v>
      </c>
      <c r="CB59" s="12">
        <v>0</v>
      </c>
      <c r="CC59" s="11">
        <f t="shared" si="105"/>
        <v>2</v>
      </c>
      <c r="CD59" s="42">
        <f t="shared" si="56"/>
        <v>0</v>
      </c>
      <c r="CE59" s="42">
        <f t="shared" si="55"/>
        <v>0.51</v>
      </c>
      <c r="CF59" s="42">
        <f t="shared" si="54"/>
        <v>0.51</v>
      </c>
    </row>
    <row r="60" spans="1:84">
      <c r="A60" s="29">
        <f t="shared" si="57"/>
        <v>16.512930000000001</v>
      </c>
      <c r="B60" s="3">
        <v>59</v>
      </c>
      <c r="C60" s="14">
        <f t="shared" si="58"/>
        <v>16.512930000000001</v>
      </c>
      <c r="D60" s="14">
        <f t="shared" si="59"/>
        <v>16.512930000000001</v>
      </c>
      <c r="E60" s="14">
        <f t="shared" si="60"/>
        <v>80</v>
      </c>
      <c r="F60" s="14">
        <f t="shared" si="61"/>
        <v>80</v>
      </c>
      <c r="G60" s="30">
        <f t="shared" si="62"/>
        <v>0.28000000000000003</v>
      </c>
      <c r="H60" s="3">
        <f t="shared" si="8"/>
        <v>40</v>
      </c>
      <c r="I60" s="43">
        <f t="shared" si="63"/>
        <v>0</v>
      </c>
      <c r="J60" s="43">
        <f t="shared" si="64"/>
        <v>0.51</v>
      </c>
      <c r="K60" s="43">
        <f t="shared" si="65"/>
        <v>0.51</v>
      </c>
      <c r="L60" s="3">
        <f t="shared" si="12"/>
        <v>0.32</v>
      </c>
      <c r="M60" s="3" t="s">
        <v>223</v>
      </c>
      <c r="N60" s="3" t="s">
        <v>224</v>
      </c>
      <c r="O60" s="3">
        <v>1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 t="s">
        <v>66</v>
      </c>
      <c r="V60" s="14">
        <f t="shared" si="66"/>
        <v>36.730912499999995</v>
      </c>
      <c r="W60" s="3">
        <f t="shared" si="67"/>
        <v>4</v>
      </c>
      <c r="X60" s="3">
        <f t="shared" si="68"/>
        <v>50</v>
      </c>
      <c r="Y60" s="3">
        <f t="shared" si="69"/>
        <v>50</v>
      </c>
      <c r="Z60" s="3">
        <f t="shared" si="70"/>
        <v>0</v>
      </c>
      <c r="AA60" s="3">
        <f t="shared" si="71"/>
        <v>0</v>
      </c>
      <c r="AB60" s="22">
        <f t="shared" si="72"/>
        <v>0.61839120370370271</v>
      </c>
      <c r="AC60" s="23">
        <f t="shared" ca="1" si="20"/>
        <v>41920</v>
      </c>
      <c r="AD60" s="3">
        <v>59</v>
      </c>
      <c r="AE60" s="3">
        <f t="shared" si="73"/>
        <v>1</v>
      </c>
      <c r="AF60" s="3">
        <f t="shared" si="74"/>
        <v>1</v>
      </c>
      <c r="AG60" s="3">
        <v>59</v>
      </c>
      <c r="AH60" s="3">
        <f t="shared" si="75"/>
        <v>0</v>
      </c>
      <c r="AI60" s="3">
        <f t="shared" si="76"/>
        <v>1</v>
      </c>
      <c r="AJ60" s="3">
        <f t="shared" si="77"/>
        <v>1</v>
      </c>
      <c r="AK60" s="14">
        <f t="shared" si="78"/>
        <v>1656046.7309125001</v>
      </c>
      <c r="AL60" s="3" t="str">
        <f t="shared" si="79"/>
        <v>Мулянка</v>
      </c>
      <c r="AM60" s="3">
        <f t="shared" si="80"/>
        <v>1</v>
      </c>
      <c r="AN60" s="3" t="str">
        <f t="shared" si="81"/>
        <v>Ч</v>
      </c>
      <c r="AO60" s="27">
        <f t="shared" si="82"/>
        <v>83.269087499938905</v>
      </c>
      <c r="AP60" s="14">
        <f t="shared" si="83"/>
        <v>0</v>
      </c>
      <c r="AQ60" s="28"/>
      <c r="AR60" s="3">
        <f t="shared" si="84"/>
        <v>2</v>
      </c>
      <c r="AS60" s="3">
        <v>4581</v>
      </c>
      <c r="AT60" s="3">
        <v>777</v>
      </c>
      <c r="AU60" s="3">
        <v>100</v>
      </c>
      <c r="AV60" s="3">
        <v>400</v>
      </c>
      <c r="AW60" s="3">
        <v>6000</v>
      </c>
      <c r="AX60" s="3">
        <v>0</v>
      </c>
      <c r="AY60" s="3">
        <v>1100</v>
      </c>
      <c r="AZ60" s="3">
        <v>1</v>
      </c>
      <c r="BA60" s="3">
        <v>40</v>
      </c>
      <c r="BB60" s="3">
        <v>0</v>
      </c>
      <c r="BC60" s="3">
        <v>0</v>
      </c>
      <c r="BD60" s="3">
        <v>0</v>
      </c>
      <c r="BE60" s="3">
        <v>0</v>
      </c>
      <c r="BF60" s="17">
        <f t="shared" si="85"/>
        <v>29</v>
      </c>
      <c r="BG60" s="26">
        <f t="shared" si="86"/>
        <v>36.730912499999995</v>
      </c>
      <c r="BH60" s="12">
        <f t="shared" si="87"/>
        <v>16.512930000000001</v>
      </c>
      <c r="BI60" s="13">
        <v>0.28000000000000003</v>
      </c>
      <c r="BJ60" s="12">
        <f t="shared" si="89"/>
        <v>80</v>
      </c>
      <c r="BK60" s="12">
        <f t="shared" si="108"/>
        <v>80</v>
      </c>
      <c r="BL60" s="11">
        <f t="shared" si="91"/>
        <v>4</v>
      </c>
      <c r="BM60" s="11">
        <f t="shared" si="92"/>
        <v>50</v>
      </c>
      <c r="BN60" s="11">
        <f t="shared" si="93"/>
        <v>0</v>
      </c>
      <c r="BO60" s="20">
        <f t="shared" si="94"/>
        <v>0.61839120370370271</v>
      </c>
      <c r="BP60" s="11">
        <f t="shared" si="95"/>
        <v>1</v>
      </c>
      <c r="BQ60" s="11">
        <f t="shared" si="96"/>
        <v>0</v>
      </c>
      <c r="BR60" s="11">
        <f t="shared" si="97"/>
        <v>1</v>
      </c>
      <c r="BS60" s="11">
        <f t="shared" si="98"/>
        <v>1</v>
      </c>
      <c r="BT60" s="25">
        <f t="shared" si="99"/>
        <v>1656046.7309125001</v>
      </c>
      <c r="BU60" s="24" t="str">
        <f t="shared" si="100"/>
        <v>Мулянка</v>
      </c>
      <c r="BV60" s="11">
        <f t="shared" si="101"/>
        <v>1</v>
      </c>
      <c r="BW60" s="24" t="str">
        <f>VLOOKUP(BV60,'Типы препятствий'!$A$1:$B$12,2)</f>
        <v>Светофор</v>
      </c>
      <c r="BX60" s="24" t="str">
        <f t="shared" si="102"/>
        <v>Ч</v>
      </c>
      <c r="BY60" s="25">
        <f t="shared" si="103"/>
        <v>1656130</v>
      </c>
      <c r="BZ60" s="25">
        <f t="shared" si="106"/>
        <v>83.269087499938905</v>
      </c>
      <c r="CA60" s="25">
        <f t="shared" si="104"/>
        <v>1656130</v>
      </c>
      <c r="CB60" s="12">
        <v>0</v>
      </c>
      <c r="CC60" s="11">
        <f t="shared" si="105"/>
        <v>2</v>
      </c>
      <c r="CD60" s="42">
        <f t="shared" si="56"/>
        <v>0</v>
      </c>
      <c r="CE60" s="42">
        <f t="shared" si="55"/>
        <v>0.51</v>
      </c>
      <c r="CF60" s="42">
        <f t="shared" si="54"/>
        <v>0.51</v>
      </c>
    </row>
    <row r="61" spans="1:84">
      <c r="A61" s="29">
        <f t="shared" si="57"/>
        <v>17.016930000000002</v>
      </c>
      <c r="B61" s="3">
        <v>60</v>
      </c>
      <c r="C61" s="14">
        <f t="shared" si="58"/>
        <v>17.016930000000002</v>
      </c>
      <c r="D61" s="14">
        <f t="shared" si="59"/>
        <v>17.016930000000002</v>
      </c>
      <c r="E61" s="14">
        <f t="shared" si="60"/>
        <v>80</v>
      </c>
      <c r="F61" s="14">
        <f t="shared" si="61"/>
        <v>80</v>
      </c>
      <c r="G61" s="30">
        <f t="shared" si="62"/>
        <v>0.28000000000000003</v>
      </c>
      <c r="H61" s="3">
        <f t="shared" si="8"/>
        <v>40</v>
      </c>
      <c r="I61" s="43">
        <f t="shared" si="63"/>
        <v>0</v>
      </c>
      <c r="J61" s="43">
        <f t="shared" si="64"/>
        <v>0.51</v>
      </c>
      <c r="K61" s="43">
        <f t="shared" si="65"/>
        <v>0.51</v>
      </c>
      <c r="L61" s="3">
        <f t="shared" si="12"/>
        <v>0.32</v>
      </c>
      <c r="M61" s="3" t="s">
        <v>225</v>
      </c>
      <c r="N61" s="3" t="s">
        <v>226</v>
      </c>
      <c r="O61" s="3">
        <v>1</v>
      </c>
      <c r="P61" s="3">
        <v>0</v>
      </c>
      <c r="Q61" s="3">
        <v>0</v>
      </c>
      <c r="R61" s="3">
        <v>1</v>
      </c>
      <c r="S61" s="3">
        <v>1</v>
      </c>
      <c r="T61" s="3">
        <v>0</v>
      </c>
      <c r="U61" s="3" t="s">
        <v>66</v>
      </c>
      <c r="V61" s="14">
        <f t="shared" si="66"/>
        <v>39.094374999999992</v>
      </c>
      <c r="W61" s="3">
        <f t="shared" si="67"/>
        <v>4</v>
      </c>
      <c r="X61" s="3">
        <f t="shared" si="68"/>
        <v>50</v>
      </c>
      <c r="Y61" s="3">
        <f t="shared" si="69"/>
        <v>50</v>
      </c>
      <c r="Z61" s="3">
        <f t="shared" si="70"/>
        <v>0</v>
      </c>
      <c r="AA61" s="3">
        <f t="shared" si="71"/>
        <v>0</v>
      </c>
      <c r="AB61" s="22">
        <f t="shared" si="72"/>
        <v>0.61839699074073973</v>
      </c>
      <c r="AC61" s="23">
        <f t="shared" ca="1" si="20"/>
        <v>41920</v>
      </c>
      <c r="AD61" s="3">
        <v>60</v>
      </c>
      <c r="AE61" s="3">
        <f t="shared" si="73"/>
        <v>1</v>
      </c>
      <c r="AF61" s="3">
        <f t="shared" si="74"/>
        <v>1</v>
      </c>
      <c r="AG61" s="3">
        <v>60</v>
      </c>
      <c r="AH61" s="3">
        <f t="shared" si="75"/>
        <v>0</v>
      </c>
      <c r="AI61" s="3">
        <f t="shared" si="76"/>
        <v>1</v>
      </c>
      <c r="AJ61" s="3">
        <f t="shared" si="77"/>
        <v>1</v>
      </c>
      <c r="AK61" s="14">
        <f t="shared" si="78"/>
        <v>1656049.0943750001</v>
      </c>
      <c r="AL61" s="3" t="str">
        <f t="shared" si="79"/>
        <v>Мулянка</v>
      </c>
      <c r="AM61" s="3">
        <f t="shared" si="80"/>
        <v>1</v>
      </c>
      <c r="AN61" s="3" t="str">
        <f t="shared" si="81"/>
        <v>Ч</v>
      </c>
      <c r="AO61" s="27">
        <f t="shared" si="82"/>
        <v>80.905624999897555</v>
      </c>
      <c r="AP61" s="14">
        <f t="shared" si="83"/>
        <v>0</v>
      </c>
      <c r="AQ61" s="28"/>
      <c r="AR61" s="3">
        <f t="shared" si="84"/>
        <v>2</v>
      </c>
      <c r="AS61" s="3">
        <v>4581</v>
      </c>
      <c r="AT61" s="3">
        <v>777</v>
      </c>
      <c r="AU61" s="3">
        <v>100</v>
      </c>
      <c r="AV61" s="3">
        <v>400</v>
      </c>
      <c r="AW61" s="3">
        <v>6000</v>
      </c>
      <c r="AX61" s="3">
        <v>0</v>
      </c>
      <c r="AY61" s="3">
        <v>1100</v>
      </c>
      <c r="AZ61" s="3">
        <v>1</v>
      </c>
      <c r="BA61" s="3">
        <v>40</v>
      </c>
      <c r="BB61" s="3">
        <v>0</v>
      </c>
      <c r="BC61" s="3">
        <v>0</v>
      </c>
      <c r="BD61" s="3">
        <v>0</v>
      </c>
      <c r="BE61" s="3">
        <v>0</v>
      </c>
      <c r="BF61" s="17">
        <f t="shared" si="85"/>
        <v>29.5</v>
      </c>
      <c r="BG61" s="26">
        <f t="shared" si="86"/>
        <v>39.094374999999992</v>
      </c>
      <c r="BH61" s="12">
        <f t="shared" si="87"/>
        <v>17.016930000000002</v>
      </c>
      <c r="BI61" s="13">
        <v>0.28000000000000003</v>
      </c>
      <c r="BJ61" s="12">
        <f t="shared" si="89"/>
        <v>80</v>
      </c>
      <c r="BK61" s="12">
        <f t="shared" si="108"/>
        <v>80</v>
      </c>
      <c r="BL61" s="11">
        <f t="shared" si="91"/>
        <v>4</v>
      </c>
      <c r="BM61" s="11">
        <f t="shared" si="92"/>
        <v>50</v>
      </c>
      <c r="BN61" s="11">
        <f t="shared" si="93"/>
        <v>0</v>
      </c>
      <c r="BO61" s="20">
        <f t="shared" si="94"/>
        <v>0.61839699074073973</v>
      </c>
      <c r="BP61" s="11">
        <f t="shared" si="95"/>
        <v>1</v>
      </c>
      <c r="BQ61" s="11">
        <f t="shared" si="96"/>
        <v>0</v>
      </c>
      <c r="BR61" s="11">
        <f t="shared" si="97"/>
        <v>1</v>
      </c>
      <c r="BS61" s="11">
        <f t="shared" si="98"/>
        <v>1</v>
      </c>
      <c r="BT61" s="25">
        <f t="shared" si="99"/>
        <v>1656049.0943750001</v>
      </c>
      <c r="BU61" s="24" t="str">
        <f t="shared" si="100"/>
        <v>Мулянка</v>
      </c>
      <c r="BV61" s="11">
        <f t="shared" si="101"/>
        <v>1</v>
      </c>
      <c r="BW61" s="24" t="str">
        <f>VLOOKUP(BV61,'Типы препятствий'!$A$1:$B$12,2)</f>
        <v>Светофор</v>
      </c>
      <c r="BX61" s="24" t="str">
        <f t="shared" si="102"/>
        <v>Ч</v>
      </c>
      <c r="BY61" s="25">
        <f t="shared" si="103"/>
        <v>1656130</v>
      </c>
      <c r="BZ61" s="25">
        <f t="shared" si="106"/>
        <v>80.905624999897555</v>
      </c>
      <c r="CA61" s="25">
        <f t="shared" si="104"/>
        <v>1656130</v>
      </c>
      <c r="CB61" s="12">
        <v>0</v>
      </c>
      <c r="CC61" s="11">
        <f t="shared" si="105"/>
        <v>2</v>
      </c>
      <c r="CD61" s="42">
        <f t="shared" si="56"/>
        <v>0</v>
      </c>
      <c r="CE61" s="42">
        <f t="shared" si="55"/>
        <v>0.51</v>
      </c>
      <c r="CF61" s="42">
        <f t="shared" si="54"/>
        <v>0.51</v>
      </c>
    </row>
    <row r="62" spans="1:84">
      <c r="A62" s="29">
        <f t="shared" si="57"/>
        <v>17.520930000000003</v>
      </c>
      <c r="B62" s="3">
        <v>61</v>
      </c>
      <c r="C62" s="14">
        <f t="shared" si="58"/>
        <v>17.520930000000003</v>
      </c>
      <c r="D62" s="14">
        <f t="shared" si="59"/>
        <v>17.520930000000003</v>
      </c>
      <c r="E62" s="14">
        <f t="shared" si="60"/>
        <v>80</v>
      </c>
      <c r="F62" s="14">
        <f t="shared" si="61"/>
        <v>80</v>
      </c>
      <c r="G62" s="30">
        <f t="shared" si="62"/>
        <v>0.26600000000000001</v>
      </c>
      <c r="H62" s="3">
        <f t="shared" si="8"/>
        <v>40</v>
      </c>
      <c r="I62" s="43">
        <f t="shared" si="63"/>
        <v>0</v>
      </c>
      <c r="J62" s="43">
        <f t="shared" si="64"/>
        <v>0.51</v>
      </c>
      <c r="K62" s="43">
        <f t="shared" si="65"/>
        <v>0.51</v>
      </c>
      <c r="L62" s="3">
        <f t="shared" si="12"/>
        <v>0.32</v>
      </c>
      <c r="M62" s="3" t="s">
        <v>227</v>
      </c>
      <c r="N62" s="3" t="s">
        <v>228</v>
      </c>
      <c r="O62" s="3">
        <v>1</v>
      </c>
      <c r="P62" s="3">
        <v>0</v>
      </c>
      <c r="Q62" s="3">
        <v>0</v>
      </c>
      <c r="R62" s="3">
        <v>1</v>
      </c>
      <c r="S62" s="3">
        <v>1</v>
      </c>
      <c r="T62" s="3">
        <v>0</v>
      </c>
      <c r="U62" s="3" t="s">
        <v>66</v>
      </c>
      <c r="V62" s="14">
        <f t="shared" si="66"/>
        <v>41.52783749999999</v>
      </c>
      <c r="W62" s="3">
        <f t="shared" si="67"/>
        <v>4</v>
      </c>
      <c r="X62" s="3">
        <f t="shared" si="68"/>
        <v>50</v>
      </c>
      <c r="Y62" s="3">
        <f t="shared" si="69"/>
        <v>50</v>
      </c>
      <c r="Z62" s="3">
        <f t="shared" si="70"/>
        <v>0</v>
      </c>
      <c r="AA62" s="3">
        <f t="shared" si="71"/>
        <v>0</v>
      </c>
      <c r="AB62" s="22">
        <f t="shared" si="72"/>
        <v>0.61840277777777675</v>
      </c>
      <c r="AC62" s="23">
        <f t="shared" ca="1" si="20"/>
        <v>41920</v>
      </c>
      <c r="AD62" s="3">
        <v>61</v>
      </c>
      <c r="AE62" s="3">
        <f t="shared" si="73"/>
        <v>1</v>
      </c>
      <c r="AF62" s="3">
        <f t="shared" si="74"/>
        <v>1</v>
      </c>
      <c r="AG62" s="3">
        <v>61</v>
      </c>
      <c r="AH62" s="3">
        <f t="shared" si="75"/>
        <v>0</v>
      </c>
      <c r="AI62" s="3">
        <f t="shared" si="76"/>
        <v>1</v>
      </c>
      <c r="AJ62" s="3">
        <f t="shared" si="77"/>
        <v>1</v>
      </c>
      <c r="AK62" s="14">
        <f t="shared" si="78"/>
        <v>1656051.5278375</v>
      </c>
      <c r="AL62" s="3" t="str">
        <f t="shared" si="79"/>
        <v>Мулянка</v>
      </c>
      <c r="AM62" s="3">
        <f t="shared" si="80"/>
        <v>1</v>
      </c>
      <c r="AN62" s="3" t="str">
        <f t="shared" si="81"/>
        <v>Ч</v>
      </c>
      <c r="AO62" s="27">
        <f t="shared" si="82"/>
        <v>78.472162500023842</v>
      </c>
      <c r="AP62" s="14">
        <f t="shared" si="83"/>
        <v>0</v>
      </c>
      <c r="AQ62" s="28"/>
      <c r="AR62" s="3">
        <f t="shared" si="84"/>
        <v>2</v>
      </c>
      <c r="AS62" s="3">
        <v>4581</v>
      </c>
      <c r="AT62" s="3">
        <v>777</v>
      </c>
      <c r="AU62" s="3">
        <v>100</v>
      </c>
      <c r="AV62" s="3">
        <v>400</v>
      </c>
      <c r="AW62" s="3">
        <v>6000</v>
      </c>
      <c r="AX62" s="3">
        <v>0</v>
      </c>
      <c r="AY62" s="3">
        <v>1100</v>
      </c>
      <c r="AZ62" s="3">
        <v>1</v>
      </c>
      <c r="BA62" s="3">
        <v>40</v>
      </c>
      <c r="BB62" s="3">
        <v>0</v>
      </c>
      <c r="BC62" s="3">
        <v>0</v>
      </c>
      <c r="BD62" s="3">
        <v>0</v>
      </c>
      <c r="BE62" s="3">
        <v>0</v>
      </c>
      <c r="BF62" s="17">
        <f t="shared" si="85"/>
        <v>30</v>
      </c>
      <c r="BG62" s="26">
        <f t="shared" si="86"/>
        <v>41.52783749999999</v>
      </c>
      <c r="BH62" s="12">
        <f t="shared" si="87"/>
        <v>17.520930000000003</v>
      </c>
      <c r="BI62" s="13">
        <f t="shared" si="88"/>
        <v>0.26600000000000001</v>
      </c>
      <c r="BJ62" s="12">
        <f t="shared" si="89"/>
        <v>80</v>
      </c>
      <c r="BK62" s="12">
        <f t="shared" si="108"/>
        <v>80</v>
      </c>
      <c r="BL62" s="11">
        <f t="shared" si="91"/>
        <v>4</v>
      </c>
      <c r="BM62" s="11">
        <f t="shared" si="92"/>
        <v>50</v>
      </c>
      <c r="BN62" s="11">
        <f t="shared" si="93"/>
        <v>0</v>
      </c>
      <c r="BO62" s="20">
        <f t="shared" si="94"/>
        <v>0.61840277777777675</v>
      </c>
      <c r="BP62" s="11">
        <f t="shared" si="95"/>
        <v>1</v>
      </c>
      <c r="BQ62" s="11">
        <f t="shared" si="96"/>
        <v>0</v>
      </c>
      <c r="BR62" s="11">
        <f t="shared" si="97"/>
        <v>1</v>
      </c>
      <c r="BS62" s="11">
        <f t="shared" si="98"/>
        <v>1</v>
      </c>
      <c r="BT62" s="25">
        <f t="shared" si="99"/>
        <v>1656051.5278375</v>
      </c>
      <c r="BU62" s="24" t="str">
        <f t="shared" si="100"/>
        <v>Мулянка</v>
      </c>
      <c r="BV62" s="11">
        <f t="shared" si="101"/>
        <v>1</v>
      </c>
      <c r="BW62" s="24" t="str">
        <f>VLOOKUP(BV62,'Типы препятствий'!$A$1:$B$12,2)</f>
        <v>Светофор</v>
      </c>
      <c r="BX62" s="24" t="str">
        <f t="shared" si="102"/>
        <v>Ч</v>
      </c>
      <c r="BY62" s="25">
        <f t="shared" si="103"/>
        <v>1656130</v>
      </c>
      <c r="BZ62" s="25">
        <f t="shared" si="106"/>
        <v>78.472162500023842</v>
      </c>
      <c r="CA62" s="25">
        <f t="shared" si="104"/>
        <v>1656130</v>
      </c>
      <c r="CB62" s="12">
        <v>0</v>
      </c>
      <c r="CC62" s="11">
        <f t="shared" si="105"/>
        <v>2</v>
      </c>
      <c r="CD62" s="42">
        <f t="shared" si="56"/>
        <v>0</v>
      </c>
      <c r="CE62" s="42">
        <f t="shared" si="55"/>
        <v>0.51</v>
      </c>
      <c r="CF62" s="42">
        <f t="shared" si="54"/>
        <v>0.51</v>
      </c>
    </row>
    <row r="63" spans="1:84">
      <c r="A63" s="29">
        <f t="shared" si="57"/>
        <v>17.999730000000003</v>
      </c>
      <c r="B63" s="3">
        <v>62</v>
      </c>
      <c r="C63" s="14">
        <f t="shared" si="58"/>
        <v>17.999730000000003</v>
      </c>
      <c r="D63" s="14">
        <f t="shared" si="59"/>
        <v>17.999730000000003</v>
      </c>
      <c r="E63" s="14">
        <f t="shared" si="60"/>
        <v>80</v>
      </c>
      <c r="F63" s="14">
        <f t="shared" si="61"/>
        <v>80</v>
      </c>
      <c r="G63" s="30">
        <f t="shared" si="62"/>
        <v>0.25269999999999998</v>
      </c>
      <c r="H63" s="3">
        <f t="shared" si="8"/>
        <v>40</v>
      </c>
      <c r="I63" s="43">
        <f t="shared" si="63"/>
        <v>0</v>
      </c>
      <c r="J63" s="43">
        <f t="shared" si="64"/>
        <v>0.51</v>
      </c>
      <c r="K63" s="43">
        <f t="shared" si="65"/>
        <v>0.51</v>
      </c>
      <c r="L63" s="3">
        <f t="shared" si="12"/>
        <v>0.32</v>
      </c>
      <c r="M63" s="3" t="s">
        <v>229</v>
      </c>
      <c r="N63" s="3" t="s">
        <v>230</v>
      </c>
      <c r="O63" s="3">
        <v>1</v>
      </c>
      <c r="P63" s="3">
        <v>0</v>
      </c>
      <c r="Q63" s="3">
        <v>0</v>
      </c>
      <c r="R63" s="3">
        <v>1</v>
      </c>
      <c r="S63" s="3">
        <v>1</v>
      </c>
      <c r="T63" s="3">
        <v>0</v>
      </c>
      <c r="U63" s="3" t="s">
        <v>66</v>
      </c>
      <c r="V63" s="14">
        <f t="shared" si="66"/>
        <v>44.027799999999992</v>
      </c>
      <c r="W63" s="3">
        <f t="shared" si="67"/>
        <v>4</v>
      </c>
      <c r="X63" s="3">
        <f t="shared" si="68"/>
        <v>50</v>
      </c>
      <c r="Y63" s="3">
        <f t="shared" si="69"/>
        <v>50</v>
      </c>
      <c r="Z63" s="3">
        <f t="shared" si="70"/>
        <v>0</v>
      </c>
      <c r="AA63" s="3">
        <f t="shared" si="71"/>
        <v>0</v>
      </c>
      <c r="AB63" s="22">
        <f t="shared" si="72"/>
        <v>0.61840856481481377</v>
      </c>
      <c r="AC63" s="23">
        <f t="shared" ca="1" si="20"/>
        <v>41920</v>
      </c>
      <c r="AD63" s="3">
        <v>62</v>
      </c>
      <c r="AE63" s="3">
        <f t="shared" si="73"/>
        <v>1</v>
      </c>
      <c r="AF63" s="3">
        <f t="shared" si="74"/>
        <v>1</v>
      </c>
      <c r="AG63" s="3">
        <v>62</v>
      </c>
      <c r="AH63" s="3">
        <f t="shared" si="75"/>
        <v>0</v>
      </c>
      <c r="AI63" s="3">
        <f t="shared" si="76"/>
        <v>1</v>
      </c>
      <c r="AJ63" s="3">
        <f t="shared" si="77"/>
        <v>1</v>
      </c>
      <c r="AK63" s="14">
        <f t="shared" si="78"/>
        <v>1656054.0278</v>
      </c>
      <c r="AL63" s="3" t="str">
        <f t="shared" si="79"/>
        <v>Мулянка</v>
      </c>
      <c r="AM63" s="3">
        <f t="shared" si="80"/>
        <v>1</v>
      </c>
      <c r="AN63" s="3" t="str">
        <f t="shared" si="81"/>
        <v>Ч</v>
      </c>
      <c r="AO63" s="27">
        <f t="shared" si="82"/>
        <v>75.972199999960139</v>
      </c>
      <c r="AP63" s="14">
        <f t="shared" si="83"/>
        <v>0</v>
      </c>
      <c r="AQ63" s="28"/>
      <c r="AR63" s="3">
        <f t="shared" si="84"/>
        <v>2</v>
      </c>
      <c r="AS63" s="3">
        <v>4581</v>
      </c>
      <c r="AT63" s="3">
        <v>777</v>
      </c>
      <c r="AU63" s="3">
        <v>100</v>
      </c>
      <c r="AV63" s="3">
        <v>400</v>
      </c>
      <c r="AW63" s="3">
        <v>6000</v>
      </c>
      <c r="AX63" s="3">
        <v>0</v>
      </c>
      <c r="AY63" s="3">
        <v>1100</v>
      </c>
      <c r="AZ63" s="3">
        <v>1</v>
      </c>
      <c r="BA63" s="3">
        <v>40</v>
      </c>
      <c r="BB63" s="3">
        <v>0</v>
      </c>
      <c r="BC63" s="3">
        <v>0</v>
      </c>
      <c r="BD63" s="3">
        <v>0</v>
      </c>
      <c r="BE63" s="3">
        <v>0</v>
      </c>
      <c r="BF63" s="17">
        <f t="shared" si="85"/>
        <v>30.5</v>
      </c>
      <c r="BG63" s="26">
        <f t="shared" si="86"/>
        <v>44.027799999999992</v>
      </c>
      <c r="BH63" s="12">
        <f t="shared" si="87"/>
        <v>17.999730000000003</v>
      </c>
      <c r="BI63" s="13">
        <f t="shared" si="88"/>
        <v>0.25269999999999998</v>
      </c>
      <c r="BJ63" s="12">
        <f t="shared" si="89"/>
        <v>80</v>
      </c>
      <c r="BK63" s="12">
        <f t="shared" si="108"/>
        <v>80</v>
      </c>
      <c r="BL63" s="11">
        <f t="shared" si="91"/>
        <v>4</v>
      </c>
      <c r="BM63" s="11">
        <f t="shared" si="92"/>
        <v>50</v>
      </c>
      <c r="BN63" s="11">
        <f t="shared" si="93"/>
        <v>0</v>
      </c>
      <c r="BO63" s="20">
        <f t="shared" si="94"/>
        <v>0.61840856481481377</v>
      </c>
      <c r="BP63" s="11">
        <f t="shared" si="95"/>
        <v>1</v>
      </c>
      <c r="BQ63" s="11">
        <f t="shared" si="96"/>
        <v>0</v>
      </c>
      <c r="BR63" s="11">
        <f t="shared" si="97"/>
        <v>1</v>
      </c>
      <c r="BS63" s="11">
        <f t="shared" si="98"/>
        <v>1</v>
      </c>
      <c r="BT63" s="25">
        <f t="shared" si="99"/>
        <v>1656054.0278</v>
      </c>
      <c r="BU63" s="24" t="str">
        <f t="shared" si="100"/>
        <v>Мулянка</v>
      </c>
      <c r="BV63" s="11">
        <f t="shared" si="101"/>
        <v>1</v>
      </c>
      <c r="BW63" s="24" t="str">
        <f>VLOOKUP(BV63,'Типы препятствий'!$A$1:$B$12,2)</f>
        <v>Светофор</v>
      </c>
      <c r="BX63" s="24" t="str">
        <f t="shared" si="102"/>
        <v>Ч</v>
      </c>
      <c r="BY63" s="25">
        <f t="shared" si="103"/>
        <v>1656130</v>
      </c>
      <c r="BZ63" s="25">
        <f t="shared" si="106"/>
        <v>75.972199999960139</v>
      </c>
      <c r="CA63" s="25">
        <f t="shared" si="104"/>
        <v>1656130</v>
      </c>
      <c r="CB63" s="12">
        <v>0</v>
      </c>
      <c r="CC63" s="11">
        <f t="shared" si="105"/>
        <v>2</v>
      </c>
      <c r="CD63" s="42">
        <f t="shared" si="56"/>
        <v>0</v>
      </c>
      <c r="CE63" s="42">
        <f t="shared" si="55"/>
        <v>0.51</v>
      </c>
      <c r="CF63" s="42">
        <f t="shared" si="54"/>
        <v>0.51</v>
      </c>
    </row>
    <row r="64" spans="1:84">
      <c r="A64" s="29">
        <f t="shared" si="57"/>
        <v>18.454590000000003</v>
      </c>
      <c r="B64" s="3">
        <v>63</v>
      </c>
      <c r="C64" s="14">
        <f t="shared" si="58"/>
        <v>18.454590000000003</v>
      </c>
      <c r="D64" s="14">
        <f t="shared" si="59"/>
        <v>18.454590000000003</v>
      </c>
      <c r="E64" s="14">
        <f t="shared" si="60"/>
        <v>80</v>
      </c>
      <c r="F64" s="14">
        <f t="shared" si="61"/>
        <v>80</v>
      </c>
      <c r="G64" s="30">
        <f t="shared" si="62"/>
        <v>0.24006499999999997</v>
      </c>
      <c r="H64" s="3">
        <f t="shared" si="8"/>
        <v>40</v>
      </c>
      <c r="I64" s="43">
        <f t="shared" si="63"/>
        <v>0</v>
      </c>
      <c r="J64" s="43">
        <f t="shared" si="64"/>
        <v>0.51</v>
      </c>
      <c r="K64" s="43">
        <f t="shared" si="65"/>
        <v>0.51</v>
      </c>
      <c r="L64" s="3">
        <f t="shared" si="12"/>
        <v>0.32</v>
      </c>
      <c r="M64" s="3" t="s">
        <v>231</v>
      </c>
      <c r="N64" s="3" t="s">
        <v>232</v>
      </c>
      <c r="O64" s="3">
        <v>1</v>
      </c>
      <c r="P64" s="3">
        <v>0</v>
      </c>
      <c r="Q64" s="3">
        <v>0</v>
      </c>
      <c r="R64" s="3">
        <v>1</v>
      </c>
      <c r="S64" s="3">
        <v>1</v>
      </c>
      <c r="T64" s="3">
        <v>0</v>
      </c>
      <c r="U64" s="3" t="s">
        <v>66</v>
      </c>
      <c r="V64" s="14">
        <f t="shared" si="66"/>
        <v>46.590937499999995</v>
      </c>
      <c r="W64" s="3">
        <f t="shared" si="67"/>
        <v>4</v>
      </c>
      <c r="X64" s="3">
        <f t="shared" si="68"/>
        <v>50</v>
      </c>
      <c r="Y64" s="3">
        <f t="shared" si="69"/>
        <v>50</v>
      </c>
      <c r="Z64" s="3">
        <f t="shared" si="70"/>
        <v>0</v>
      </c>
      <c r="AA64" s="3">
        <f t="shared" si="71"/>
        <v>0</v>
      </c>
      <c r="AB64" s="22">
        <f t="shared" si="72"/>
        <v>0.61841435185185079</v>
      </c>
      <c r="AC64" s="23">
        <f t="shared" ca="1" si="20"/>
        <v>41920</v>
      </c>
      <c r="AD64" s="3">
        <v>63</v>
      </c>
      <c r="AE64" s="3">
        <f t="shared" si="73"/>
        <v>1</v>
      </c>
      <c r="AF64" s="3">
        <f t="shared" si="74"/>
        <v>1</v>
      </c>
      <c r="AG64" s="3">
        <v>63</v>
      </c>
      <c r="AH64" s="3">
        <f t="shared" si="75"/>
        <v>0</v>
      </c>
      <c r="AI64" s="3">
        <f t="shared" si="76"/>
        <v>1</v>
      </c>
      <c r="AJ64" s="3">
        <f t="shared" si="77"/>
        <v>1</v>
      </c>
      <c r="AK64" s="14">
        <f t="shared" si="78"/>
        <v>1656056.5909374999</v>
      </c>
      <c r="AL64" s="3" t="str">
        <f t="shared" si="79"/>
        <v>Мулянка</v>
      </c>
      <c r="AM64" s="3">
        <f t="shared" si="80"/>
        <v>1</v>
      </c>
      <c r="AN64" s="3" t="str">
        <f t="shared" si="81"/>
        <v>Ч</v>
      </c>
      <c r="AO64" s="27">
        <f t="shared" si="82"/>
        <v>73.409062500111759</v>
      </c>
      <c r="AP64" s="14">
        <f t="shared" si="83"/>
        <v>0</v>
      </c>
      <c r="AQ64" s="28"/>
      <c r="AR64" s="3">
        <f t="shared" si="84"/>
        <v>2</v>
      </c>
      <c r="AS64" s="3">
        <v>4581</v>
      </c>
      <c r="AT64" s="3">
        <v>777</v>
      </c>
      <c r="AU64" s="3">
        <v>100</v>
      </c>
      <c r="AV64" s="3">
        <v>400</v>
      </c>
      <c r="AW64" s="3">
        <v>6000</v>
      </c>
      <c r="AX64" s="3">
        <v>0</v>
      </c>
      <c r="AY64" s="3">
        <v>1100</v>
      </c>
      <c r="AZ64" s="3">
        <v>1</v>
      </c>
      <c r="BA64" s="3">
        <v>40</v>
      </c>
      <c r="BB64" s="3">
        <v>0</v>
      </c>
      <c r="BC64" s="3">
        <v>0</v>
      </c>
      <c r="BD64" s="3">
        <v>0</v>
      </c>
      <c r="BE64" s="3">
        <v>0</v>
      </c>
      <c r="BF64" s="17">
        <f t="shared" si="85"/>
        <v>31</v>
      </c>
      <c r="BG64" s="26">
        <f t="shared" si="86"/>
        <v>46.590937499999995</v>
      </c>
      <c r="BH64" s="12">
        <f t="shared" si="87"/>
        <v>18.454590000000003</v>
      </c>
      <c r="BI64" s="13">
        <f t="shared" si="88"/>
        <v>0.24006499999999997</v>
      </c>
      <c r="BJ64" s="12">
        <f t="shared" si="89"/>
        <v>80</v>
      </c>
      <c r="BK64" s="12">
        <f t="shared" si="108"/>
        <v>80</v>
      </c>
      <c r="BL64" s="11">
        <f t="shared" si="91"/>
        <v>4</v>
      </c>
      <c r="BM64" s="11">
        <f t="shared" si="92"/>
        <v>50</v>
      </c>
      <c r="BN64" s="11">
        <f t="shared" si="93"/>
        <v>0</v>
      </c>
      <c r="BO64" s="20">
        <f t="shared" si="94"/>
        <v>0.61841435185185079</v>
      </c>
      <c r="BP64" s="11">
        <f t="shared" si="95"/>
        <v>1</v>
      </c>
      <c r="BQ64" s="11">
        <f t="shared" si="96"/>
        <v>0</v>
      </c>
      <c r="BR64" s="11">
        <f t="shared" si="97"/>
        <v>1</v>
      </c>
      <c r="BS64" s="11">
        <f t="shared" si="98"/>
        <v>1</v>
      </c>
      <c r="BT64" s="25">
        <f t="shared" si="99"/>
        <v>1656056.5909374999</v>
      </c>
      <c r="BU64" s="24" t="str">
        <f t="shared" si="100"/>
        <v>Мулянка</v>
      </c>
      <c r="BV64" s="11">
        <f t="shared" si="101"/>
        <v>1</v>
      </c>
      <c r="BW64" s="24" t="str">
        <f>VLOOKUP(BV64,'Типы препятствий'!$A$1:$B$12,2)</f>
        <v>Светофор</v>
      </c>
      <c r="BX64" s="24" t="str">
        <f t="shared" si="102"/>
        <v>Ч</v>
      </c>
      <c r="BY64" s="25">
        <f t="shared" si="103"/>
        <v>1656130</v>
      </c>
      <c r="BZ64" s="25">
        <f t="shared" si="106"/>
        <v>73.409062500111759</v>
      </c>
      <c r="CA64" s="25">
        <f t="shared" si="104"/>
        <v>1656130</v>
      </c>
      <c r="CB64" s="12">
        <v>0</v>
      </c>
      <c r="CC64" s="11">
        <f t="shared" si="105"/>
        <v>2</v>
      </c>
      <c r="CD64" s="42">
        <f t="shared" si="56"/>
        <v>0</v>
      </c>
      <c r="CE64" s="42">
        <f t="shared" si="55"/>
        <v>0.51</v>
      </c>
      <c r="CF64" s="42">
        <f t="shared" si="54"/>
        <v>0.51</v>
      </c>
    </row>
    <row r="65" spans="1:84">
      <c r="A65" s="29">
        <f t="shared" si="57"/>
        <v>18.886707000000005</v>
      </c>
      <c r="B65" s="3">
        <v>64</v>
      </c>
      <c r="C65" s="14">
        <f t="shared" si="58"/>
        <v>18.886707000000005</v>
      </c>
      <c r="D65" s="14">
        <f t="shared" si="59"/>
        <v>18.886707000000005</v>
      </c>
      <c r="E65" s="14">
        <f t="shared" si="60"/>
        <v>80</v>
      </c>
      <c r="F65" s="14">
        <f t="shared" si="61"/>
        <v>80</v>
      </c>
      <c r="G65" s="30">
        <f t="shared" si="62"/>
        <v>0.24</v>
      </c>
      <c r="H65" s="3">
        <f t="shared" si="8"/>
        <v>40</v>
      </c>
      <c r="I65" s="43">
        <f t="shared" si="63"/>
        <v>0</v>
      </c>
      <c r="J65" s="43">
        <f t="shared" si="64"/>
        <v>0.51</v>
      </c>
      <c r="K65" s="43">
        <f t="shared" si="65"/>
        <v>0.51</v>
      </c>
      <c r="L65" s="3">
        <f t="shared" si="12"/>
        <v>0.32</v>
      </c>
      <c r="M65" s="3" t="s">
        <v>233</v>
      </c>
      <c r="N65" s="3" t="s">
        <v>234</v>
      </c>
      <c r="O65" s="3">
        <v>1</v>
      </c>
      <c r="P65" s="3">
        <v>0</v>
      </c>
      <c r="Q65" s="3">
        <v>0</v>
      </c>
      <c r="R65" s="3">
        <v>1</v>
      </c>
      <c r="S65" s="3">
        <v>1</v>
      </c>
      <c r="T65" s="3">
        <v>0</v>
      </c>
      <c r="U65" s="3" t="s">
        <v>66</v>
      </c>
      <c r="V65" s="14">
        <f t="shared" si="66"/>
        <v>49.214091249999996</v>
      </c>
      <c r="W65" s="3">
        <f t="shared" si="67"/>
        <v>4</v>
      </c>
      <c r="X65" s="3">
        <f t="shared" si="68"/>
        <v>50</v>
      </c>
      <c r="Y65" s="3">
        <f t="shared" si="69"/>
        <v>50</v>
      </c>
      <c r="Z65" s="3">
        <f t="shared" si="70"/>
        <v>0</v>
      </c>
      <c r="AA65" s="3">
        <f t="shared" si="71"/>
        <v>0</v>
      </c>
      <c r="AB65" s="22">
        <f t="shared" si="72"/>
        <v>0.6184201388888878</v>
      </c>
      <c r="AC65" s="23">
        <f t="shared" ca="1" si="20"/>
        <v>41920</v>
      </c>
      <c r="AD65" s="3">
        <v>64</v>
      </c>
      <c r="AE65" s="3">
        <f t="shared" si="73"/>
        <v>1</v>
      </c>
      <c r="AF65" s="3">
        <f t="shared" si="74"/>
        <v>1</v>
      </c>
      <c r="AG65" s="3">
        <v>64</v>
      </c>
      <c r="AH65" s="3">
        <f t="shared" si="75"/>
        <v>0</v>
      </c>
      <c r="AI65" s="3">
        <f t="shared" si="76"/>
        <v>1</v>
      </c>
      <c r="AJ65" s="3">
        <f t="shared" si="77"/>
        <v>1</v>
      </c>
      <c r="AK65" s="14">
        <f t="shared" si="78"/>
        <v>1656059.21409125</v>
      </c>
      <c r="AL65" s="3" t="str">
        <f t="shared" si="79"/>
        <v>Мулянка</v>
      </c>
      <c r="AM65" s="3">
        <f t="shared" si="80"/>
        <v>1</v>
      </c>
      <c r="AN65" s="3" t="str">
        <f t="shared" si="81"/>
        <v>Ч</v>
      </c>
      <c r="AO65" s="27">
        <f t="shared" si="82"/>
        <v>70.785908750025555</v>
      </c>
      <c r="AP65" s="14">
        <f t="shared" si="83"/>
        <v>0</v>
      </c>
      <c r="AQ65" s="28"/>
      <c r="AR65" s="3">
        <f t="shared" si="84"/>
        <v>2</v>
      </c>
      <c r="AS65" s="3">
        <v>4581</v>
      </c>
      <c r="AT65" s="3">
        <v>777</v>
      </c>
      <c r="AU65" s="3">
        <v>100</v>
      </c>
      <c r="AV65" s="3">
        <v>400</v>
      </c>
      <c r="AW65" s="3">
        <v>6000</v>
      </c>
      <c r="AX65" s="3">
        <v>0</v>
      </c>
      <c r="AY65" s="3">
        <v>1100</v>
      </c>
      <c r="AZ65" s="3">
        <v>1</v>
      </c>
      <c r="BA65" s="3">
        <v>40</v>
      </c>
      <c r="BB65" s="3">
        <v>0</v>
      </c>
      <c r="BC65" s="3">
        <v>0</v>
      </c>
      <c r="BD65" s="3">
        <v>0</v>
      </c>
      <c r="BE65" s="3">
        <v>0</v>
      </c>
      <c r="BF65" s="17">
        <f t="shared" si="85"/>
        <v>31.5</v>
      </c>
      <c r="BG65" s="26">
        <f t="shared" si="86"/>
        <v>49.214091249999996</v>
      </c>
      <c r="BH65" s="12">
        <f t="shared" si="87"/>
        <v>18.886707000000005</v>
      </c>
      <c r="BI65" s="13">
        <v>0.24</v>
      </c>
      <c r="BJ65" s="12">
        <f t="shared" si="89"/>
        <v>80</v>
      </c>
      <c r="BK65" s="12">
        <f t="shared" si="108"/>
        <v>80</v>
      </c>
      <c r="BL65" s="11">
        <f t="shared" si="91"/>
        <v>4</v>
      </c>
      <c r="BM65" s="11">
        <f t="shared" si="92"/>
        <v>50</v>
      </c>
      <c r="BN65" s="11">
        <f t="shared" si="93"/>
        <v>0</v>
      </c>
      <c r="BO65" s="20">
        <f t="shared" si="94"/>
        <v>0.6184201388888878</v>
      </c>
      <c r="BP65" s="11">
        <f t="shared" si="95"/>
        <v>1</v>
      </c>
      <c r="BQ65" s="11">
        <f t="shared" si="96"/>
        <v>0</v>
      </c>
      <c r="BR65" s="11">
        <f t="shared" si="97"/>
        <v>1</v>
      </c>
      <c r="BS65" s="11">
        <f t="shared" si="98"/>
        <v>1</v>
      </c>
      <c r="BT65" s="25">
        <f t="shared" si="99"/>
        <v>1656059.21409125</v>
      </c>
      <c r="BU65" s="24" t="str">
        <f t="shared" si="100"/>
        <v>Мулянка</v>
      </c>
      <c r="BV65" s="11">
        <f t="shared" si="101"/>
        <v>1</v>
      </c>
      <c r="BW65" s="24" t="str">
        <f>VLOOKUP(BV65,'Типы препятствий'!$A$1:$B$12,2)</f>
        <v>Светофор</v>
      </c>
      <c r="BX65" s="24" t="str">
        <f t="shared" si="102"/>
        <v>Ч</v>
      </c>
      <c r="BY65" s="25">
        <f t="shared" si="103"/>
        <v>1656130</v>
      </c>
      <c r="BZ65" s="25">
        <f t="shared" si="106"/>
        <v>70.785908750025555</v>
      </c>
      <c r="CA65" s="25">
        <f t="shared" si="104"/>
        <v>1656130</v>
      </c>
      <c r="CB65" s="12">
        <v>0</v>
      </c>
      <c r="CC65" s="11">
        <f t="shared" si="105"/>
        <v>2</v>
      </c>
      <c r="CD65" s="42">
        <f t="shared" si="56"/>
        <v>0</v>
      </c>
      <c r="CE65" s="42">
        <f t="shared" si="55"/>
        <v>0.51</v>
      </c>
      <c r="CF65" s="42">
        <f t="shared" si="54"/>
        <v>0.51</v>
      </c>
    </row>
    <row r="66" spans="1:84">
      <c r="A66" s="29">
        <f t="shared" si="57"/>
        <v>19.318707000000003</v>
      </c>
      <c r="B66" s="3">
        <v>65</v>
      </c>
      <c r="C66" s="14">
        <f t="shared" si="58"/>
        <v>19.318707000000003</v>
      </c>
      <c r="D66" s="14">
        <f t="shared" si="59"/>
        <v>19.318707000000003</v>
      </c>
      <c r="E66" s="14">
        <f t="shared" si="60"/>
        <v>80</v>
      </c>
      <c r="F66" s="14">
        <f t="shared" si="61"/>
        <v>80</v>
      </c>
      <c r="G66" s="30">
        <f t="shared" si="62"/>
        <v>0.24</v>
      </c>
      <c r="H66" s="3">
        <f t="shared" si="8"/>
        <v>40</v>
      </c>
      <c r="I66" s="43">
        <f t="shared" si="63"/>
        <v>0</v>
      </c>
      <c r="J66" s="43">
        <f t="shared" si="64"/>
        <v>0.51</v>
      </c>
      <c r="K66" s="43">
        <f t="shared" si="65"/>
        <v>0.51</v>
      </c>
      <c r="L66" s="3">
        <f t="shared" si="12"/>
        <v>0.32</v>
      </c>
      <c r="M66" s="3" t="s">
        <v>235</v>
      </c>
      <c r="N66" s="3" t="s">
        <v>236</v>
      </c>
      <c r="O66" s="3">
        <v>1</v>
      </c>
      <c r="P66" s="3">
        <v>0</v>
      </c>
      <c r="Q66" s="3">
        <v>0</v>
      </c>
      <c r="R66" s="3">
        <v>1</v>
      </c>
      <c r="S66" s="3">
        <v>1</v>
      </c>
      <c r="T66" s="3">
        <v>0</v>
      </c>
      <c r="U66" s="3" t="s">
        <v>66</v>
      </c>
      <c r="V66" s="14">
        <f t="shared" si="66"/>
        <v>51.897244999999998</v>
      </c>
      <c r="W66" s="3">
        <f t="shared" si="67"/>
        <v>4</v>
      </c>
      <c r="X66" s="3">
        <f t="shared" si="68"/>
        <v>50</v>
      </c>
      <c r="Y66" s="3">
        <f t="shared" si="69"/>
        <v>50</v>
      </c>
      <c r="Z66" s="3">
        <f t="shared" si="70"/>
        <v>0</v>
      </c>
      <c r="AA66" s="3">
        <f t="shared" si="71"/>
        <v>0</v>
      </c>
      <c r="AB66" s="22">
        <f t="shared" si="72"/>
        <v>0.61842592592592482</v>
      </c>
      <c r="AC66" s="23">
        <f t="shared" ca="1" si="20"/>
        <v>41920</v>
      </c>
      <c r="AD66" s="3">
        <v>65</v>
      </c>
      <c r="AE66" s="3">
        <f t="shared" si="73"/>
        <v>1</v>
      </c>
      <c r="AF66" s="3">
        <f t="shared" si="74"/>
        <v>1</v>
      </c>
      <c r="AG66" s="3">
        <v>65</v>
      </c>
      <c r="AH66" s="3">
        <f t="shared" si="75"/>
        <v>0</v>
      </c>
      <c r="AI66" s="3">
        <f t="shared" si="76"/>
        <v>1</v>
      </c>
      <c r="AJ66" s="3">
        <f t="shared" si="77"/>
        <v>1</v>
      </c>
      <c r="AK66" s="14">
        <f t="shared" si="78"/>
        <v>1656061.8972449999</v>
      </c>
      <c r="AL66" s="3" t="str">
        <f t="shared" si="79"/>
        <v>Мулянка</v>
      </c>
      <c r="AM66" s="3">
        <f t="shared" si="80"/>
        <v>1</v>
      </c>
      <c r="AN66" s="3" t="str">
        <f t="shared" si="81"/>
        <v>Ч</v>
      </c>
      <c r="AO66" s="27">
        <f t="shared" si="82"/>
        <v>68.102755000116304</v>
      </c>
      <c r="AP66" s="14">
        <f t="shared" si="83"/>
        <v>0</v>
      </c>
      <c r="AQ66" s="28"/>
      <c r="AR66" s="3">
        <f t="shared" si="84"/>
        <v>2</v>
      </c>
      <c r="AS66" s="3">
        <v>4581</v>
      </c>
      <c r="AT66" s="3">
        <v>777</v>
      </c>
      <c r="AU66" s="3">
        <v>100</v>
      </c>
      <c r="AV66" s="3">
        <v>400</v>
      </c>
      <c r="AW66" s="3">
        <v>6000</v>
      </c>
      <c r="AX66" s="3">
        <v>0</v>
      </c>
      <c r="AY66" s="3">
        <v>1100</v>
      </c>
      <c r="AZ66" s="3">
        <v>1</v>
      </c>
      <c r="BA66" s="3">
        <v>40</v>
      </c>
      <c r="BB66" s="3">
        <v>0</v>
      </c>
      <c r="BC66" s="3">
        <v>0</v>
      </c>
      <c r="BD66" s="3">
        <v>0</v>
      </c>
      <c r="BE66" s="3">
        <v>0</v>
      </c>
      <c r="BF66" s="17">
        <f t="shared" si="85"/>
        <v>32</v>
      </c>
      <c r="BG66" s="26">
        <f t="shared" si="86"/>
        <v>51.897244999999998</v>
      </c>
      <c r="BH66" s="12">
        <f t="shared" si="87"/>
        <v>19.318707000000003</v>
      </c>
      <c r="BI66" s="13">
        <v>0.24</v>
      </c>
      <c r="BJ66" s="12">
        <f t="shared" si="89"/>
        <v>80</v>
      </c>
      <c r="BK66" s="12">
        <f t="shared" si="108"/>
        <v>80</v>
      </c>
      <c r="BL66" s="11">
        <f t="shared" si="91"/>
        <v>4</v>
      </c>
      <c r="BM66" s="11">
        <f t="shared" si="92"/>
        <v>50</v>
      </c>
      <c r="BN66" s="11">
        <f t="shared" si="93"/>
        <v>0</v>
      </c>
      <c r="BO66" s="20">
        <f t="shared" si="94"/>
        <v>0.61842592592592482</v>
      </c>
      <c r="BP66" s="11">
        <f t="shared" si="95"/>
        <v>1</v>
      </c>
      <c r="BQ66" s="11">
        <f t="shared" si="96"/>
        <v>0</v>
      </c>
      <c r="BR66" s="11">
        <f t="shared" si="97"/>
        <v>1</v>
      </c>
      <c r="BS66" s="11">
        <f t="shared" si="98"/>
        <v>1</v>
      </c>
      <c r="BT66" s="25">
        <f t="shared" si="99"/>
        <v>1656061.8972449999</v>
      </c>
      <c r="BU66" s="24" t="str">
        <f t="shared" si="100"/>
        <v>Мулянка</v>
      </c>
      <c r="BV66" s="11">
        <f t="shared" si="101"/>
        <v>1</v>
      </c>
      <c r="BW66" s="24" t="str">
        <f>VLOOKUP(BV66,'Типы препятствий'!$A$1:$B$12,2)</f>
        <v>Светофор</v>
      </c>
      <c r="BX66" s="24" t="str">
        <f t="shared" si="102"/>
        <v>Ч</v>
      </c>
      <c r="BY66" s="25">
        <f t="shared" si="103"/>
        <v>1656130</v>
      </c>
      <c r="BZ66" s="25">
        <f t="shared" si="106"/>
        <v>68.102755000116304</v>
      </c>
      <c r="CA66" s="25">
        <f t="shared" si="104"/>
        <v>1656130</v>
      </c>
      <c r="CB66" s="12">
        <v>0</v>
      </c>
      <c r="CC66" s="11">
        <f t="shared" si="105"/>
        <v>2</v>
      </c>
      <c r="CD66" s="42">
        <f t="shared" si="56"/>
        <v>0</v>
      </c>
      <c r="CE66" s="42">
        <f t="shared" si="55"/>
        <v>0.51</v>
      </c>
      <c r="CF66" s="42">
        <f t="shared" si="54"/>
        <v>0.51</v>
      </c>
    </row>
    <row r="67" spans="1:84">
      <c r="A67" s="29">
        <f t="shared" si="57"/>
        <v>19.750707000000002</v>
      </c>
      <c r="B67" s="3">
        <v>66</v>
      </c>
      <c r="C67" s="14">
        <f t="shared" si="58"/>
        <v>19.750707000000002</v>
      </c>
      <c r="D67" s="14">
        <f t="shared" si="59"/>
        <v>19.750707000000002</v>
      </c>
      <c r="E67" s="14">
        <f t="shared" si="60"/>
        <v>80</v>
      </c>
      <c r="F67" s="14">
        <f t="shared" si="61"/>
        <v>80</v>
      </c>
      <c r="G67" s="30">
        <f t="shared" si="62"/>
        <v>0.25</v>
      </c>
      <c r="H67" s="3">
        <f t="shared" ref="H67:H130" si="109">$CO$3</f>
        <v>40</v>
      </c>
      <c r="I67" s="43">
        <f t="shared" si="63"/>
        <v>0</v>
      </c>
      <c r="J67" s="43">
        <f t="shared" si="64"/>
        <v>0.51</v>
      </c>
      <c r="K67" s="43">
        <f t="shared" si="65"/>
        <v>0.51</v>
      </c>
      <c r="L67" s="3">
        <f t="shared" ref="L67:L130" si="110">$CO$5</f>
        <v>0.32</v>
      </c>
      <c r="M67" s="3" t="s">
        <v>237</v>
      </c>
      <c r="N67" s="3" t="s">
        <v>238</v>
      </c>
      <c r="O67" s="3">
        <v>1</v>
      </c>
      <c r="P67" s="3">
        <v>0</v>
      </c>
      <c r="Q67" s="3">
        <v>0</v>
      </c>
      <c r="R67" s="3">
        <v>1</v>
      </c>
      <c r="S67" s="3">
        <v>1</v>
      </c>
      <c r="T67" s="3">
        <v>0</v>
      </c>
      <c r="U67" s="3" t="s">
        <v>66</v>
      </c>
      <c r="V67" s="14">
        <f t="shared" si="66"/>
        <v>54.640398749999996</v>
      </c>
      <c r="W67" s="3">
        <f t="shared" si="67"/>
        <v>4</v>
      </c>
      <c r="X67" s="3">
        <f t="shared" si="68"/>
        <v>50</v>
      </c>
      <c r="Y67" s="3">
        <f t="shared" si="69"/>
        <v>50</v>
      </c>
      <c r="Z67" s="3">
        <f t="shared" si="70"/>
        <v>0</v>
      </c>
      <c r="AA67" s="3">
        <f t="shared" si="71"/>
        <v>0</v>
      </c>
      <c r="AB67" s="22">
        <f t="shared" si="72"/>
        <v>0.61843171296296184</v>
      </c>
      <c r="AC67" s="23">
        <f t="shared" ref="AC67:AC130" ca="1" si="111">$CO$7</f>
        <v>41920</v>
      </c>
      <c r="AD67" s="3">
        <v>66</v>
      </c>
      <c r="AE67" s="3">
        <f t="shared" si="73"/>
        <v>1</v>
      </c>
      <c r="AF67" s="3">
        <f t="shared" si="74"/>
        <v>1</v>
      </c>
      <c r="AG67" s="3">
        <v>66</v>
      </c>
      <c r="AH67" s="3">
        <f t="shared" si="75"/>
        <v>0</v>
      </c>
      <c r="AI67" s="3">
        <f t="shared" si="76"/>
        <v>1</v>
      </c>
      <c r="AJ67" s="3">
        <f t="shared" si="77"/>
        <v>1</v>
      </c>
      <c r="AK67" s="14">
        <f t="shared" si="78"/>
        <v>1656064.6403987501</v>
      </c>
      <c r="AL67" s="3" t="str">
        <f t="shared" si="79"/>
        <v>Мулянка</v>
      </c>
      <c r="AM67" s="3">
        <f t="shared" si="80"/>
        <v>1</v>
      </c>
      <c r="AN67" s="3" t="str">
        <f t="shared" si="81"/>
        <v>Ч</v>
      </c>
      <c r="AO67" s="27">
        <f t="shared" si="82"/>
        <v>65.359601249918342</v>
      </c>
      <c r="AP67" s="14">
        <f t="shared" si="83"/>
        <v>0</v>
      </c>
      <c r="AQ67" s="28"/>
      <c r="AR67" s="3">
        <f t="shared" si="84"/>
        <v>2</v>
      </c>
      <c r="AS67" s="3">
        <v>4581</v>
      </c>
      <c r="AT67" s="3">
        <v>777</v>
      </c>
      <c r="AU67" s="3">
        <v>100</v>
      </c>
      <c r="AV67" s="3">
        <v>400</v>
      </c>
      <c r="AW67" s="3">
        <v>6000</v>
      </c>
      <c r="AX67" s="3">
        <v>0</v>
      </c>
      <c r="AY67" s="3">
        <v>1100</v>
      </c>
      <c r="AZ67" s="3">
        <v>1</v>
      </c>
      <c r="BA67" s="3">
        <v>40</v>
      </c>
      <c r="BB67" s="3">
        <v>0</v>
      </c>
      <c r="BC67" s="3">
        <v>0</v>
      </c>
      <c r="BD67" s="3">
        <v>0</v>
      </c>
      <c r="BE67" s="3">
        <v>0</v>
      </c>
      <c r="BF67" s="17">
        <f t="shared" si="85"/>
        <v>32.5</v>
      </c>
      <c r="BG67" s="26">
        <f t="shared" si="86"/>
        <v>54.640398749999996</v>
      </c>
      <c r="BH67" s="12">
        <f t="shared" si="87"/>
        <v>19.750707000000002</v>
      </c>
      <c r="BI67" s="13">
        <v>0.25</v>
      </c>
      <c r="BJ67" s="12">
        <f t="shared" si="89"/>
        <v>80</v>
      </c>
      <c r="BK67" s="12">
        <f t="shared" si="108"/>
        <v>80</v>
      </c>
      <c r="BL67" s="11">
        <f t="shared" si="91"/>
        <v>4</v>
      </c>
      <c r="BM67" s="11">
        <f t="shared" si="92"/>
        <v>50</v>
      </c>
      <c r="BN67" s="11">
        <f t="shared" si="93"/>
        <v>0</v>
      </c>
      <c r="BO67" s="20">
        <f t="shared" si="94"/>
        <v>0.61843171296296184</v>
      </c>
      <c r="BP67" s="11">
        <f t="shared" si="95"/>
        <v>1</v>
      </c>
      <c r="BQ67" s="11">
        <f t="shared" si="96"/>
        <v>0</v>
      </c>
      <c r="BR67" s="11">
        <f t="shared" si="97"/>
        <v>1</v>
      </c>
      <c r="BS67" s="11">
        <f t="shared" si="98"/>
        <v>1</v>
      </c>
      <c r="BT67" s="25">
        <f t="shared" si="99"/>
        <v>1656064.6403987501</v>
      </c>
      <c r="BU67" s="24" t="str">
        <f t="shared" si="100"/>
        <v>Мулянка</v>
      </c>
      <c r="BV67" s="11">
        <f t="shared" si="101"/>
        <v>1</v>
      </c>
      <c r="BW67" s="24" t="str">
        <f>VLOOKUP(BV67,'Типы препятствий'!$A$1:$B$12,2)</f>
        <v>Светофор</v>
      </c>
      <c r="BX67" s="24" t="str">
        <f t="shared" si="102"/>
        <v>Ч</v>
      </c>
      <c r="BY67" s="25">
        <f t="shared" si="103"/>
        <v>1656130</v>
      </c>
      <c r="BZ67" s="25">
        <f t="shared" si="106"/>
        <v>65.359601249918342</v>
      </c>
      <c r="CA67" s="25">
        <f t="shared" si="104"/>
        <v>1656130</v>
      </c>
      <c r="CB67" s="12">
        <v>0</v>
      </c>
      <c r="CC67" s="11">
        <f t="shared" si="105"/>
        <v>2</v>
      </c>
      <c r="CD67" s="42">
        <f t="shared" si="56"/>
        <v>0</v>
      </c>
      <c r="CE67" s="42">
        <f t="shared" si="55"/>
        <v>0.51</v>
      </c>
      <c r="CF67" s="42">
        <f t="shared" si="54"/>
        <v>0.51</v>
      </c>
    </row>
    <row r="68" spans="1:84">
      <c r="A68" s="29">
        <f t="shared" si="57"/>
        <v>20.200707000000001</v>
      </c>
      <c r="B68" s="3">
        <v>67</v>
      </c>
      <c r="C68" s="14">
        <f t="shared" si="58"/>
        <v>20.200707000000001</v>
      </c>
      <c r="D68" s="14">
        <f t="shared" si="59"/>
        <v>20.200707000000001</v>
      </c>
      <c r="E68" s="14">
        <f t="shared" si="60"/>
        <v>80</v>
      </c>
      <c r="F68" s="14">
        <f t="shared" si="61"/>
        <v>80</v>
      </c>
      <c r="G68" s="30">
        <f t="shared" si="62"/>
        <v>0.26</v>
      </c>
      <c r="H68" s="3">
        <f t="shared" si="109"/>
        <v>40</v>
      </c>
      <c r="I68" s="43">
        <f t="shared" si="63"/>
        <v>0</v>
      </c>
      <c r="J68" s="43">
        <f t="shared" si="64"/>
        <v>0.51</v>
      </c>
      <c r="K68" s="43">
        <f t="shared" si="65"/>
        <v>0.51</v>
      </c>
      <c r="L68" s="3">
        <f t="shared" si="110"/>
        <v>0.32</v>
      </c>
      <c r="M68" s="3" t="s">
        <v>239</v>
      </c>
      <c r="N68" s="3" t="s">
        <v>240</v>
      </c>
      <c r="O68" s="3">
        <v>1</v>
      </c>
      <c r="P68" s="3">
        <v>0</v>
      </c>
      <c r="Q68" s="3">
        <v>0</v>
      </c>
      <c r="R68" s="3">
        <v>1</v>
      </c>
      <c r="S68" s="3">
        <v>1</v>
      </c>
      <c r="T68" s="3">
        <v>0</v>
      </c>
      <c r="U68" s="3" t="s">
        <v>66</v>
      </c>
      <c r="V68" s="14">
        <f t="shared" si="66"/>
        <v>57.446052499999993</v>
      </c>
      <c r="W68" s="3">
        <f t="shared" si="67"/>
        <v>4</v>
      </c>
      <c r="X68" s="3">
        <f t="shared" si="68"/>
        <v>50</v>
      </c>
      <c r="Y68" s="3">
        <f t="shared" si="69"/>
        <v>50</v>
      </c>
      <c r="Z68" s="3">
        <f t="shared" si="70"/>
        <v>0</v>
      </c>
      <c r="AA68" s="3">
        <f t="shared" si="71"/>
        <v>0</v>
      </c>
      <c r="AB68" s="22">
        <f t="shared" si="72"/>
        <v>0.61843749999999886</v>
      </c>
      <c r="AC68" s="23">
        <f t="shared" ca="1" si="111"/>
        <v>41920</v>
      </c>
      <c r="AD68" s="3">
        <v>67</v>
      </c>
      <c r="AE68" s="3">
        <f t="shared" si="73"/>
        <v>1</v>
      </c>
      <c r="AF68" s="3">
        <f t="shared" si="74"/>
        <v>1</v>
      </c>
      <c r="AG68" s="3">
        <v>67</v>
      </c>
      <c r="AH68" s="3">
        <f t="shared" si="75"/>
        <v>0</v>
      </c>
      <c r="AI68" s="3">
        <f t="shared" si="76"/>
        <v>1</v>
      </c>
      <c r="AJ68" s="3">
        <f t="shared" si="77"/>
        <v>1</v>
      </c>
      <c r="AK68" s="14">
        <f t="shared" si="78"/>
        <v>1656067.4460525</v>
      </c>
      <c r="AL68" s="3" t="str">
        <f t="shared" si="79"/>
        <v>Мулянка</v>
      </c>
      <c r="AM68" s="3">
        <f t="shared" si="80"/>
        <v>1</v>
      </c>
      <c r="AN68" s="3" t="str">
        <f t="shared" si="81"/>
        <v>Ч</v>
      </c>
      <c r="AO68" s="27">
        <f t="shared" si="82"/>
        <v>62.55394749995321</v>
      </c>
      <c r="AP68" s="14">
        <f t="shared" si="83"/>
        <v>0</v>
      </c>
      <c r="AQ68" s="28"/>
      <c r="AR68" s="3">
        <f t="shared" si="84"/>
        <v>2</v>
      </c>
      <c r="AS68" s="3">
        <v>4581</v>
      </c>
      <c r="AT68" s="3">
        <v>777</v>
      </c>
      <c r="AU68" s="3">
        <v>100</v>
      </c>
      <c r="AV68" s="3">
        <v>400</v>
      </c>
      <c r="AW68" s="3">
        <v>6000</v>
      </c>
      <c r="AX68" s="3">
        <v>0</v>
      </c>
      <c r="AY68" s="3">
        <v>1100</v>
      </c>
      <c r="AZ68" s="3">
        <v>1</v>
      </c>
      <c r="BA68" s="3">
        <v>40</v>
      </c>
      <c r="BB68" s="3">
        <v>0</v>
      </c>
      <c r="BC68" s="3">
        <v>0</v>
      </c>
      <c r="BD68" s="3">
        <v>0</v>
      </c>
      <c r="BE68" s="3">
        <v>0</v>
      </c>
      <c r="BF68" s="17">
        <f t="shared" si="85"/>
        <v>33</v>
      </c>
      <c r="BG68" s="26">
        <f t="shared" si="86"/>
        <v>57.446052499999993</v>
      </c>
      <c r="BH68" s="12">
        <f t="shared" si="87"/>
        <v>20.200707000000001</v>
      </c>
      <c r="BI68" s="13">
        <v>0.26</v>
      </c>
      <c r="BJ68" s="12">
        <f t="shared" si="89"/>
        <v>80</v>
      </c>
      <c r="BK68" s="12">
        <f t="shared" si="108"/>
        <v>80</v>
      </c>
      <c r="BL68" s="11">
        <f t="shared" si="91"/>
        <v>4</v>
      </c>
      <c r="BM68" s="11">
        <f t="shared" si="92"/>
        <v>50</v>
      </c>
      <c r="BN68" s="11">
        <f t="shared" si="93"/>
        <v>0</v>
      </c>
      <c r="BO68" s="20">
        <f t="shared" si="94"/>
        <v>0.61843749999999886</v>
      </c>
      <c r="BP68" s="11">
        <f t="shared" si="95"/>
        <v>1</v>
      </c>
      <c r="BQ68" s="11">
        <f t="shared" si="96"/>
        <v>0</v>
      </c>
      <c r="BR68" s="11">
        <f t="shared" si="97"/>
        <v>1</v>
      </c>
      <c r="BS68" s="11">
        <f t="shared" si="98"/>
        <v>1</v>
      </c>
      <c r="BT68" s="25">
        <f t="shared" si="99"/>
        <v>1656067.4460525</v>
      </c>
      <c r="BU68" s="24" t="str">
        <f t="shared" si="100"/>
        <v>Мулянка</v>
      </c>
      <c r="BV68" s="11">
        <f t="shared" si="101"/>
        <v>1</v>
      </c>
      <c r="BW68" s="24" t="str">
        <f>VLOOKUP(BV68,'Типы препятствий'!$A$1:$B$12,2)</f>
        <v>Светофор</v>
      </c>
      <c r="BX68" s="24" t="str">
        <f t="shared" si="102"/>
        <v>Ч</v>
      </c>
      <c r="BY68" s="25">
        <f t="shared" si="103"/>
        <v>1656130</v>
      </c>
      <c r="BZ68" s="25">
        <f t="shared" si="106"/>
        <v>62.55394749995321</v>
      </c>
      <c r="CA68" s="25">
        <f t="shared" si="104"/>
        <v>1656130</v>
      </c>
      <c r="CB68" s="12">
        <v>0</v>
      </c>
      <c r="CC68" s="11">
        <f t="shared" si="105"/>
        <v>2</v>
      </c>
      <c r="CD68" s="42">
        <f t="shared" si="56"/>
        <v>0</v>
      </c>
      <c r="CE68" s="42">
        <f t="shared" si="55"/>
        <v>0.51</v>
      </c>
      <c r="CF68" s="42">
        <f t="shared" ref="CF68:CF131" si="112">CF67</f>
        <v>0.51</v>
      </c>
    </row>
    <row r="69" spans="1:84">
      <c r="A69" s="29">
        <f t="shared" si="57"/>
        <v>20.668707000000001</v>
      </c>
      <c r="B69" s="3">
        <v>68</v>
      </c>
      <c r="C69" s="14">
        <f t="shared" si="58"/>
        <v>20.668707000000001</v>
      </c>
      <c r="D69" s="14">
        <f t="shared" si="59"/>
        <v>20.668707000000001</v>
      </c>
      <c r="E69" s="14">
        <f t="shared" si="60"/>
        <v>80</v>
      </c>
      <c r="F69" s="14">
        <f t="shared" si="61"/>
        <v>80</v>
      </c>
      <c r="G69" s="30">
        <f t="shared" si="62"/>
        <v>0.26</v>
      </c>
      <c r="H69" s="3">
        <f t="shared" si="109"/>
        <v>40</v>
      </c>
      <c r="I69" s="43">
        <f t="shared" si="63"/>
        <v>0</v>
      </c>
      <c r="J69" s="43">
        <f t="shared" si="64"/>
        <v>0.51</v>
      </c>
      <c r="K69" s="43">
        <f t="shared" si="65"/>
        <v>0.51</v>
      </c>
      <c r="L69" s="3">
        <f t="shared" si="110"/>
        <v>0.32</v>
      </c>
      <c r="M69" s="3" t="s">
        <v>241</v>
      </c>
      <c r="N69" s="3" t="s">
        <v>242</v>
      </c>
      <c r="O69" s="3">
        <v>1</v>
      </c>
      <c r="P69" s="3">
        <v>0</v>
      </c>
      <c r="Q69" s="3">
        <v>0</v>
      </c>
      <c r="R69" s="3">
        <v>1</v>
      </c>
      <c r="S69" s="3">
        <v>1</v>
      </c>
      <c r="T69" s="3">
        <v>0</v>
      </c>
      <c r="U69" s="3" t="s">
        <v>66</v>
      </c>
      <c r="V69" s="14">
        <f t="shared" si="66"/>
        <v>60.316706249999996</v>
      </c>
      <c r="W69" s="3">
        <f t="shared" si="67"/>
        <v>4</v>
      </c>
      <c r="X69" s="3">
        <f t="shared" si="68"/>
        <v>50</v>
      </c>
      <c r="Y69" s="3">
        <f t="shared" si="69"/>
        <v>50</v>
      </c>
      <c r="Z69" s="3">
        <f t="shared" si="70"/>
        <v>0</v>
      </c>
      <c r="AA69" s="3">
        <f t="shared" si="71"/>
        <v>0</v>
      </c>
      <c r="AB69" s="22">
        <f t="shared" si="72"/>
        <v>0.61844328703703588</v>
      </c>
      <c r="AC69" s="23">
        <f t="shared" ca="1" si="111"/>
        <v>41920</v>
      </c>
      <c r="AD69" s="3">
        <v>68</v>
      </c>
      <c r="AE69" s="3">
        <f t="shared" si="73"/>
        <v>1</v>
      </c>
      <c r="AF69" s="3">
        <f t="shared" si="74"/>
        <v>1</v>
      </c>
      <c r="AG69" s="3">
        <v>68</v>
      </c>
      <c r="AH69" s="3">
        <f t="shared" si="75"/>
        <v>0</v>
      </c>
      <c r="AI69" s="3">
        <f t="shared" si="76"/>
        <v>1</v>
      </c>
      <c r="AJ69" s="3">
        <f t="shared" si="77"/>
        <v>1</v>
      </c>
      <c r="AK69" s="14">
        <f t="shared" si="78"/>
        <v>1656070.31670625</v>
      </c>
      <c r="AL69" s="3" t="str">
        <f t="shared" si="79"/>
        <v>Мулянка</v>
      </c>
      <c r="AM69" s="3">
        <f t="shared" si="80"/>
        <v>1</v>
      </c>
      <c r="AN69" s="3" t="str">
        <f t="shared" si="81"/>
        <v>Ч</v>
      </c>
      <c r="AO69" s="27">
        <f t="shared" si="82"/>
        <v>59.683293750043958</v>
      </c>
      <c r="AP69" s="14">
        <f t="shared" si="83"/>
        <v>0</v>
      </c>
      <c r="AQ69" s="28"/>
      <c r="AR69" s="3">
        <f t="shared" si="84"/>
        <v>2</v>
      </c>
      <c r="AS69" s="3">
        <v>4581</v>
      </c>
      <c r="AT69" s="3">
        <v>777</v>
      </c>
      <c r="AU69" s="3">
        <v>100</v>
      </c>
      <c r="AV69" s="3">
        <v>400</v>
      </c>
      <c r="AW69" s="3">
        <v>6000</v>
      </c>
      <c r="AX69" s="3">
        <v>0</v>
      </c>
      <c r="AY69" s="3">
        <v>1100</v>
      </c>
      <c r="AZ69" s="3">
        <v>1</v>
      </c>
      <c r="BA69" s="3">
        <v>40</v>
      </c>
      <c r="BB69" s="3">
        <v>0</v>
      </c>
      <c r="BC69" s="3">
        <v>0</v>
      </c>
      <c r="BD69" s="3">
        <v>0</v>
      </c>
      <c r="BE69" s="3">
        <v>0</v>
      </c>
      <c r="BF69" s="17">
        <f t="shared" si="85"/>
        <v>33.5</v>
      </c>
      <c r="BG69" s="26">
        <f t="shared" si="86"/>
        <v>60.316706249999996</v>
      </c>
      <c r="BH69" s="12">
        <f t="shared" si="87"/>
        <v>20.668707000000001</v>
      </c>
      <c r="BI69" s="13">
        <v>0.26</v>
      </c>
      <c r="BJ69" s="12">
        <f t="shared" si="89"/>
        <v>80</v>
      </c>
      <c r="BK69" s="12">
        <f t="shared" si="108"/>
        <v>80</v>
      </c>
      <c r="BL69" s="11">
        <f t="shared" si="91"/>
        <v>4</v>
      </c>
      <c r="BM69" s="11">
        <f t="shared" si="92"/>
        <v>50</v>
      </c>
      <c r="BN69" s="11">
        <f t="shared" si="93"/>
        <v>0</v>
      </c>
      <c r="BO69" s="20">
        <f t="shared" si="94"/>
        <v>0.61844328703703588</v>
      </c>
      <c r="BP69" s="11">
        <f t="shared" si="95"/>
        <v>1</v>
      </c>
      <c r="BQ69" s="11">
        <f t="shared" si="96"/>
        <v>0</v>
      </c>
      <c r="BR69" s="11">
        <f t="shared" si="97"/>
        <v>1</v>
      </c>
      <c r="BS69" s="11">
        <f t="shared" si="98"/>
        <v>1</v>
      </c>
      <c r="BT69" s="25">
        <f t="shared" si="99"/>
        <v>1656070.31670625</v>
      </c>
      <c r="BU69" s="24" t="str">
        <f t="shared" si="100"/>
        <v>Мулянка</v>
      </c>
      <c r="BV69" s="11">
        <f t="shared" si="101"/>
        <v>1</v>
      </c>
      <c r="BW69" s="24" t="str">
        <f>VLOOKUP(BV69,'Типы препятствий'!$A$1:$B$12,2)</f>
        <v>Светофор</v>
      </c>
      <c r="BX69" s="24" t="str">
        <f t="shared" si="102"/>
        <v>Ч</v>
      </c>
      <c r="BY69" s="25">
        <f t="shared" si="103"/>
        <v>1656130</v>
      </c>
      <c r="BZ69" s="25">
        <f t="shared" si="106"/>
        <v>59.683293750043958</v>
      </c>
      <c r="CA69" s="25">
        <f t="shared" si="104"/>
        <v>1656130</v>
      </c>
      <c r="CB69" s="12">
        <v>0</v>
      </c>
      <c r="CC69" s="11">
        <f t="shared" si="105"/>
        <v>2</v>
      </c>
      <c r="CD69" s="42">
        <f t="shared" si="56"/>
        <v>0</v>
      </c>
      <c r="CE69" s="42">
        <f t="shared" ref="CE69:CE132" si="113">AVERAGE(CF67:CF68)</f>
        <v>0.51</v>
      </c>
      <c r="CF69" s="42">
        <f t="shared" si="112"/>
        <v>0.51</v>
      </c>
    </row>
    <row r="70" spans="1:84">
      <c r="A70" s="29">
        <f t="shared" si="57"/>
        <v>21.136707000000001</v>
      </c>
      <c r="B70" s="3">
        <v>69</v>
      </c>
      <c r="C70" s="14">
        <f t="shared" si="58"/>
        <v>21.136707000000001</v>
      </c>
      <c r="D70" s="14">
        <f t="shared" si="59"/>
        <v>21.136707000000001</v>
      </c>
      <c r="E70" s="14">
        <f t="shared" si="60"/>
        <v>80</v>
      </c>
      <c r="F70" s="14">
        <f t="shared" si="61"/>
        <v>80</v>
      </c>
      <c r="G70" s="30">
        <f t="shared" si="62"/>
        <v>0.25</v>
      </c>
      <c r="H70" s="3">
        <f t="shared" si="109"/>
        <v>40</v>
      </c>
      <c r="I70" s="43">
        <f t="shared" si="63"/>
        <v>0</v>
      </c>
      <c r="J70" s="43">
        <f t="shared" si="64"/>
        <v>0.51</v>
      </c>
      <c r="K70" s="43">
        <f t="shared" si="65"/>
        <v>0.51</v>
      </c>
      <c r="L70" s="3">
        <f t="shared" si="110"/>
        <v>0.32</v>
      </c>
      <c r="M70" s="3" t="s">
        <v>243</v>
      </c>
      <c r="N70" s="3" t="s">
        <v>244</v>
      </c>
      <c r="O70" s="3">
        <v>1</v>
      </c>
      <c r="P70" s="3">
        <v>0</v>
      </c>
      <c r="Q70" s="3">
        <v>0</v>
      </c>
      <c r="R70" s="3">
        <v>1</v>
      </c>
      <c r="S70" s="3">
        <v>1</v>
      </c>
      <c r="T70" s="3">
        <v>0</v>
      </c>
      <c r="U70" s="3" t="s">
        <v>66</v>
      </c>
      <c r="V70" s="14">
        <f t="shared" si="66"/>
        <v>63.252359999999996</v>
      </c>
      <c r="W70" s="3">
        <f t="shared" si="67"/>
        <v>4</v>
      </c>
      <c r="X70" s="3">
        <f t="shared" si="68"/>
        <v>50</v>
      </c>
      <c r="Y70" s="3">
        <f t="shared" si="69"/>
        <v>50</v>
      </c>
      <c r="Z70" s="3">
        <f t="shared" si="70"/>
        <v>0</v>
      </c>
      <c r="AA70" s="3">
        <f t="shared" si="71"/>
        <v>0</v>
      </c>
      <c r="AB70" s="22">
        <f t="shared" si="72"/>
        <v>0.6184490740740729</v>
      </c>
      <c r="AC70" s="23">
        <f t="shared" ca="1" si="111"/>
        <v>41920</v>
      </c>
      <c r="AD70" s="3">
        <v>69</v>
      </c>
      <c r="AE70" s="3">
        <f t="shared" si="73"/>
        <v>1</v>
      </c>
      <c r="AF70" s="3">
        <f t="shared" si="74"/>
        <v>1</v>
      </c>
      <c r="AG70" s="3">
        <v>69</v>
      </c>
      <c r="AH70" s="3">
        <f t="shared" si="75"/>
        <v>0</v>
      </c>
      <c r="AI70" s="3">
        <f t="shared" si="76"/>
        <v>1</v>
      </c>
      <c r="AJ70" s="3">
        <f t="shared" si="77"/>
        <v>1</v>
      </c>
      <c r="AK70" s="14">
        <f t="shared" si="78"/>
        <v>1656073.25236</v>
      </c>
      <c r="AL70" s="3" t="str">
        <f t="shared" si="79"/>
        <v>Мулянка</v>
      </c>
      <c r="AM70" s="3">
        <f t="shared" si="80"/>
        <v>1</v>
      </c>
      <c r="AN70" s="3" t="str">
        <f t="shared" si="81"/>
        <v>Ч</v>
      </c>
      <c r="AO70" s="27">
        <f t="shared" si="82"/>
        <v>56.747639999957755</v>
      </c>
      <c r="AP70" s="14">
        <f t="shared" si="83"/>
        <v>0</v>
      </c>
      <c r="AQ70" s="28"/>
      <c r="AR70" s="3">
        <f t="shared" si="84"/>
        <v>2</v>
      </c>
      <c r="AS70" s="3">
        <v>4581</v>
      </c>
      <c r="AT70" s="3">
        <v>777</v>
      </c>
      <c r="AU70" s="3">
        <v>100</v>
      </c>
      <c r="AV70" s="3">
        <v>400</v>
      </c>
      <c r="AW70" s="3">
        <v>6000</v>
      </c>
      <c r="AX70" s="3">
        <v>0</v>
      </c>
      <c r="AY70" s="3">
        <v>1100</v>
      </c>
      <c r="AZ70" s="3">
        <v>1</v>
      </c>
      <c r="BA70" s="3">
        <v>40</v>
      </c>
      <c r="BB70" s="3">
        <v>0</v>
      </c>
      <c r="BC70" s="3">
        <v>0</v>
      </c>
      <c r="BD70" s="3">
        <v>0</v>
      </c>
      <c r="BE70" s="3">
        <v>0</v>
      </c>
      <c r="BF70" s="17">
        <f t="shared" si="85"/>
        <v>34</v>
      </c>
      <c r="BG70" s="26">
        <f t="shared" si="86"/>
        <v>63.252359999999996</v>
      </c>
      <c r="BH70" s="12">
        <f t="shared" si="87"/>
        <v>21.136707000000001</v>
      </c>
      <c r="BI70" s="13">
        <v>0.25</v>
      </c>
      <c r="BJ70" s="12">
        <f t="shared" si="89"/>
        <v>80</v>
      </c>
      <c r="BK70" s="12">
        <f t="shared" si="108"/>
        <v>80</v>
      </c>
      <c r="BL70" s="11">
        <f t="shared" si="91"/>
        <v>4</v>
      </c>
      <c r="BM70" s="11">
        <f t="shared" si="92"/>
        <v>50</v>
      </c>
      <c r="BN70" s="11">
        <f t="shared" si="93"/>
        <v>0</v>
      </c>
      <c r="BO70" s="20">
        <f t="shared" si="94"/>
        <v>0.6184490740740729</v>
      </c>
      <c r="BP70" s="11">
        <f t="shared" si="95"/>
        <v>1</v>
      </c>
      <c r="BQ70" s="11">
        <f t="shared" si="96"/>
        <v>0</v>
      </c>
      <c r="BR70" s="11">
        <f t="shared" si="97"/>
        <v>1</v>
      </c>
      <c r="BS70" s="11">
        <f t="shared" si="98"/>
        <v>1</v>
      </c>
      <c r="BT70" s="25">
        <f t="shared" si="99"/>
        <v>1656073.25236</v>
      </c>
      <c r="BU70" s="24" t="str">
        <f t="shared" si="100"/>
        <v>Мулянка</v>
      </c>
      <c r="BV70" s="11">
        <f t="shared" si="101"/>
        <v>1</v>
      </c>
      <c r="BW70" s="24" t="str">
        <f>VLOOKUP(BV70,'Типы препятствий'!$A$1:$B$12,2)</f>
        <v>Светофор</v>
      </c>
      <c r="BX70" s="24" t="str">
        <f t="shared" si="102"/>
        <v>Ч</v>
      </c>
      <c r="BY70" s="25">
        <f t="shared" si="103"/>
        <v>1656130</v>
      </c>
      <c r="BZ70" s="25">
        <f t="shared" si="106"/>
        <v>56.747639999957755</v>
      </c>
      <c r="CA70" s="25">
        <f t="shared" si="104"/>
        <v>1656130</v>
      </c>
      <c r="CB70" s="12">
        <v>0</v>
      </c>
      <c r="CC70" s="11">
        <f t="shared" si="105"/>
        <v>2</v>
      </c>
      <c r="CD70" s="42">
        <f t="shared" si="105"/>
        <v>0</v>
      </c>
      <c r="CE70" s="42">
        <f t="shared" si="113"/>
        <v>0.51</v>
      </c>
      <c r="CF70" s="42">
        <f t="shared" si="112"/>
        <v>0.51</v>
      </c>
    </row>
    <row r="71" spans="1:84">
      <c r="A71" s="29">
        <f t="shared" ref="A71:A134" si="114">ABS(BH71)</f>
        <v>21.586707000000001</v>
      </c>
      <c r="B71" s="3">
        <v>70</v>
      </c>
      <c r="C71" s="14">
        <f t="shared" ref="C71:C134" si="115">A71</f>
        <v>21.586707000000001</v>
      </c>
      <c r="D71" s="14">
        <f t="shared" ref="D71:D134" si="116">A71</f>
        <v>21.586707000000001</v>
      </c>
      <c r="E71" s="14">
        <f t="shared" ref="E71:E134" si="117">BK71</f>
        <v>80</v>
      </c>
      <c r="F71" s="14">
        <f t="shared" ref="F71:F134" si="118">BJ71</f>
        <v>80</v>
      </c>
      <c r="G71" s="30">
        <f t="shared" ref="G71:G134" si="119">BI71</f>
        <v>0.26</v>
      </c>
      <c r="H71" s="3">
        <f t="shared" si="109"/>
        <v>40</v>
      </c>
      <c r="I71" s="43">
        <f t="shared" ref="I71:I134" si="120">CD71</f>
        <v>0</v>
      </c>
      <c r="J71" s="43">
        <f t="shared" ref="J71:J134" si="121">CE71</f>
        <v>0.51</v>
      </c>
      <c r="K71" s="43">
        <f t="shared" ref="K71:K134" si="122">CF71</f>
        <v>0.51</v>
      </c>
      <c r="L71" s="3">
        <f t="shared" si="110"/>
        <v>0.32</v>
      </c>
      <c r="M71" s="3" t="s">
        <v>245</v>
      </c>
      <c r="N71" s="3" t="s">
        <v>246</v>
      </c>
      <c r="O71" s="3">
        <v>1</v>
      </c>
      <c r="P71" s="3">
        <v>0</v>
      </c>
      <c r="Q71" s="3">
        <v>0</v>
      </c>
      <c r="R71" s="3">
        <v>1</v>
      </c>
      <c r="S71" s="3">
        <v>1</v>
      </c>
      <c r="T71" s="3">
        <v>0</v>
      </c>
      <c r="U71" s="3" t="s">
        <v>66</v>
      </c>
      <c r="V71" s="14">
        <f t="shared" ref="V71:V134" si="123">BG71</f>
        <v>66.250513749999996</v>
      </c>
      <c r="W71" s="3">
        <f t="shared" ref="W71:W134" si="124">BL71</f>
        <v>4</v>
      </c>
      <c r="X71" s="3">
        <f t="shared" ref="X71:X134" si="125">BM71</f>
        <v>50</v>
      </c>
      <c r="Y71" s="3">
        <f t="shared" ref="Y71:Y134" si="126">BM71</f>
        <v>50</v>
      </c>
      <c r="Z71" s="3">
        <f t="shared" ref="Z71:Z134" si="127">BN71</f>
        <v>0</v>
      </c>
      <c r="AA71" s="3">
        <f t="shared" ref="AA71:AA134" si="128">BN71</f>
        <v>0</v>
      </c>
      <c r="AB71" s="22">
        <f t="shared" ref="AB71:AB134" si="129">BO71</f>
        <v>0.61845486111110992</v>
      </c>
      <c r="AC71" s="23">
        <f t="shared" ca="1" si="111"/>
        <v>41920</v>
      </c>
      <c r="AD71" s="3">
        <v>70</v>
      </c>
      <c r="AE71" s="3">
        <f t="shared" ref="AE71:AE134" si="130">BP71</f>
        <v>1</v>
      </c>
      <c r="AF71" s="3">
        <f t="shared" ref="AF71:AF134" si="131">BP71</f>
        <v>1</v>
      </c>
      <c r="AG71" s="3">
        <v>70</v>
      </c>
      <c r="AH71" s="3">
        <f t="shared" ref="AH71:AH134" si="132">BQ71</f>
        <v>0</v>
      </c>
      <c r="AI71" s="3">
        <f t="shared" ref="AI71:AI134" si="133">BR71</f>
        <v>1</v>
      </c>
      <c r="AJ71" s="3">
        <f t="shared" ref="AJ71:AJ134" si="134">BS71</f>
        <v>1</v>
      </c>
      <c r="AK71" s="14">
        <f t="shared" ref="AK71:AK134" si="135">BT71</f>
        <v>1656076.2505137499</v>
      </c>
      <c r="AL71" s="3" t="str">
        <f t="shared" ref="AL71:AL134" si="136">BU71</f>
        <v>Мулянка</v>
      </c>
      <c r="AM71" s="3">
        <f t="shared" ref="AM71:AM134" si="137">BV71</f>
        <v>1</v>
      </c>
      <c r="AN71" s="3" t="str">
        <f t="shared" ref="AN71:AN134" si="138">BX71</f>
        <v>Ч</v>
      </c>
      <c r="AO71" s="27">
        <f t="shared" ref="AO71:AO134" si="139">BZ71</f>
        <v>53.749486250104383</v>
      </c>
      <c r="AP71" s="14">
        <f t="shared" ref="AP71:AP134" si="140">CB71</f>
        <v>0</v>
      </c>
      <c r="AQ71" s="28"/>
      <c r="AR71" s="3">
        <f t="shared" ref="AR71:AR134" si="141">CC71</f>
        <v>2</v>
      </c>
      <c r="AS71" s="3">
        <v>4581</v>
      </c>
      <c r="AT71" s="3">
        <v>777</v>
      </c>
      <c r="AU71" s="3">
        <v>100</v>
      </c>
      <c r="AV71" s="3">
        <v>400</v>
      </c>
      <c r="AW71" s="3">
        <v>6000</v>
      </c>
      <c r="AX71" s="3">
        <v>0</v>
      </c>
      <c r="AY71" s="3">
        <v>1100</v>
      </c>
      <c r="AZ71" s="3">
        <v>1</v>
      </c>
      <c r="BA71" s="3">
        <v>40</v>
      </c>
      <c r="BB71" s="3">
        <v>0</v>
      </c>
      <c r="BC71" s="3">
        <v>0</v>
      </c>
      <c r="BD71" s="3">
        <v>0</v>
      </c>
      <c r="BE71" s="3">
        <v>0</v>
      </c>
      <c r="BF71" s="17">
        <f t="shared" ref="BF71:BF134" si="142">BF70+$CO$2</f>
        <v>34.5</v>
      </c>
      <c r="BG71" s="26">
        <f t="shared" ref="BG71:BG134" si="143">BG70+(BH71/3.6) * $CO$2</f>
        <v>66.250513749999996</v>
      </c>
      <c r="BH71" s="12">
        <f t="shared" ref="BH71:BH134" si="144">BH70+(BI70*$CO$2)*3.6</f>
        <v>21.586707000000001</v>
      </c>
      <c r="BI71" s="13">
        <v>0.26</v>
      </c>
      <c r="BJ71" s="12">
        <f t="shared" ref="BJ71:BJ134" si="145">BJ70</f>
        <v>80</v>
      </c>
      <c r="BK71" s="12">
        <f t="shared" si="108"/>
        <v>80</v>
      </c>
      <c r="BL71" s="11">
        <f t="shared" ref="BL71:BL134" si="146">BL70</f>
        <v>4</v>
      </c>
      <c r="BM71" s="11">
        <f t="shared" ref="BM71:BM134" si="147">BM70</f>
        <v>50</v>
      </c>
      <c r="BN71" s="11">
        <f t="shared" ref="BN71:BN134" si="148">BN70</f>
        <v>0</v>
      </c>
      <c r="BO71" s="20">
        <f t="shared" ref="BO71:BO134" si="149">BO70+$CO$2/24/60/60</f>
        <v>0.61845486111110992</v>
      </c>
      <c r="BP71" s="11">
        <f t="shared" ref="BP71:BP134" si="150">$CO$8</f>
        <v>1</v>
      </c>
      <c r="BQ71" s="11">
        <f t="shared" ref="BQ71:BQ134" si="151">BQ70</f>
        <v>0</v>
      </c>
      <c r="BR71" s="11">
        <f t="shared" ref="BR71:BR134" si="152">BR70</f>
        <v>1</v>
      </c>
      <c r="BS71" s="11">
        <f t="shared" ref="BS71:BS134" si="153">SIGN(BH71)</f>
        <v>1</v>
      </c>
      <c r="BT71" s="25">
        <f t="shared" ref="BT71:BT134" si="154">$CO$9+BG71</f>
        <v>1656076.2505137499</v>
      </c>
      <c r="BU71" s="24" t="str">
        <f t="shared" ref="BU71:BU134" si="155">BU70</f>
        <v>Мулянка</v>
      </c>
      <c r="BV71" s="11">
        <f t="shared" ref="BV71:BV134" si="156">BV70</f>
        <v>1</v>
      </c>
      <c r="BW71" s="24" t="str">
        <f>VLOOKUP(BV71,'Типы препятствий'!$A$1:$B$12,2)</f>
        <v>Светофор</v>
      </c>
      <c r="BX71" s="24" t="str">
        <f t="shared" ref="BX71:BX134" si="157">BX70</f>
        <v>Ч</v>
      </c>
      <c r="BY71" s="25">
        <f t="shared" ref="BY71:BY134" si="158">BY70</f>
        <v>1656130</v>
      </c>
      <c r="BZ71" s="25">
        <f t="shared" ref="BZ71:BZ134" si="159">BY71-BT71</f>
        <v>53.749486250104383</v>
      </c>
      <c r="CA71" s="25">
        <f t="shared" ref="CA71:CA134" si="160">CA70</f>
        <v>1656130</v>
      </c>
      <c r="CB71" s="12">
        <v>0</v>
      </c>
      <c r="CC71" s="11">
        <f t="shared" ref="CC71:CD134" si="161">CC70</f>
        <v>2</v>
      </c>
      <c r="CD71" s="42">
        <f t="shared" si="161"/>
        <v>0</v>
      </c>
      <c r="CE71" s="42">
        <f t="shared" si="113"/>
        <v>0.51</v>
      </c>
      <c r="CF71" s="42">
        <f t="shared" si="112"/>
        <v>0.51</v>
      </c>
    </row>
    <row r="72" spans="1:84">
      <c r="A72" s="29">
        <f t="shared" si="114"/>
        <v>22.054707000000001</v>
      </c>
      <c r="B72" s="3">
        <v>71</v>
      </c>
      <c r="C72" s="14">
        <f t="shared" si="115"/>
        <v>22.054707000000001</v>
      </c>
      <c r="D72" s="14">
        <f t="shared" si="116"/>
        <v>22.054707000000001</v>
      </c>
      <c r="E72" s="14">
        <f t="shared" si="117"/>
        <v>80</v>
      </c>
      <c r="F72" s="14">
        <f t="shared" si="118"/>
        <v>80</v>
      </c>
      <c r="G72" s="30">
        <f t="shared" si="119"/>
        <v>0.24</v>
      </c>
      <c r="H72" s="3">
        <f t="shared" si="109"/>
        <v>40</v>
      </c>
      <c r="I72" s="43">
        <f t="shared" si="120"/>
        <v>0</v>
      </c>
      <c r="J72" s="43">
        <f t="shared" si="121"/>
        <v>0.51</v>
      </c>
      <c r="K72" s="43">
        <f t="shared" si="122"/>
        <v>0.51</v>
      </c>
      <c r="L72" s="3">
        <f t="shared" si="110"/>
        <v>0.32</v>
      </c>
      <c r="M72" s="3" t="s">
        <v>247</v>
      </c>
      <c r="N72" s="3" t="s">
        <v>248</v>
      </c>
      <c r="O72" s="3">
        <v>1</v>
      </c>
      <c r="P72" s="3">
        <v>0</v>
      </c>
      <c r="Q72" s="3">
        <v>0</v>
      </c>
      <c r="R72" s="3">
        <v>1</v>
      </c>
      <c r="S72" s="3">
        <v>1</v>
      </c>
      <c r="T72" s="3">
        <v>0</v>
      </c>
      <c r="U72" s="3" t="s">
        <v>66</v>
      </c>
      <c r="V72" s="14">
        <f t="shared" si="123"/>
        <v>69.313667499999994</v>
      </c>
      <c r="W72" s="3">
        <f t="shared" si="124"/>
        <v>4</v>
      </c>
      <c r="X72" s="3">
        <f t="shared" si="125"/>
        <v>50</v>
      </c>
      <c r="Y72" s="3">
        <f t="shared" si="126"/>
        <v>50</v>
      </c>
      <c r="Z72" s="3">
        <f t="shared" si="127"/>
        <v>0</v>
      </c>
      <c r="AA72" s="3">
        <f t="shared" si="128"/>
        <v>0</v>
      </c>
      <c r="AB72" s="22">
        <f t="shared" si="129"/>
        <v>0.61846064814814694</v>
      </c>
      <c r="AC72" s="23">
        <f t="shared" ca="1" si="111"/>
        <v>41920</v>
      </c>
      <c r="AD72" s="3">
        <v>71</v>
      </c>
      <c r="AE72" s="3">
        <f t="shared" si="130"/>
        <v>1</v>
      </c>
      <c r="AF72" s="3">
        <f t="shared" si="131"/>
        <v>1</v>
      </c>
      <c r="AG72" s="3">
        <v>71</v>
      </c>
      <c r="AH72" s="3">
        <f t="shared" si="132"/>
        <v>0</v>
      </c>
      <c r="AI72" s="3">
        <f t="shared" si="133"/>
        <v>1</v>
      </c>
      <c r="AJ72" s="3">
        <f t="shared" si="134"/>
        <v>1</v>
      </c>
      <c r="AK72" s="14">
        <f t="shared" si="135"/>
        <v>1656079.3136674999</v>
      </c>
      <c r="AL72" s="3" t="str">
        <f t="shared" si="136"/>
        <v>Мулянка</v>
      </c>
      <c r="AM72" s="3">
        <f t="shared" si="137"/>
        <v>1</v>
      </c>
      <c r="AN72" s="3" t="str">
        <f t="shared" si="138"/>
        <v>Ч</v>
      </c>
      <c r="AO72" s="27">
        <f t="shared" si="139"/>
        <v>50.686332500074059</v>
      </c>
      <c r="AP72" s="14">
        <f t="shared" si="140"/>
        <v>0</v>
      </c>
      <c r="AQ72" s="28"/>
      <c r="AR72" s="3">
        <f t="shared" si="141"/>
        <v>2</v>
      </c>
      <c r="AS72" s="3">
        <v>4581</v>
      </c>
      <c r="AT72" s="3">
        <v>777</v>
      </c>
      <c r="AU72" s="3">
        <v>100</v>
      </c>
      <c r="AV72" s="3">
        <v>400</v>
      </c>
      <c r="AW72" s="3">
        <v>6000</v>
      </c>
      <c r="AX72" s="3">
        <v>0</v>
      </c>
      <c r="AY72" s="3">
        <v>1100</v>
      </c>
      <c r="AZ72" s="3">
        <v>1</v>
      </c>
      <c r="BA72" s="3">
        <v>40</v>
      </c>
      <c r="BB72" s="3">
        <v>0</v>
      </c>
      <c r="BC72" s="3">
        <v>0</v>
      </c>
      <c r="BD72" s="3">
        <v>0</v>
      </c>
      <c r="BE72" s="3">
        <v>0</v>
      </c>
      <c r="BF72" s="17">
        <f t="shared" si="142"/>
        <v>35</v>
      </c>
      <c r="BG72" s="26">
        <f t="shared" si="143"/>
        <v>69.313667499999994</v>
      </c>
      <c r="BH72" s="12">
        <f t="shared" si="144"/>
        <v>22.054707000000001</v>
      </c>
      <c r="BI72" s="13">
        <v>0.24</v>
      </c>
      <c r="BJ72" s="12">
        <f t="shared" si="145"/>
        <v>80</v>
      </c>
      <c r="BK72" s="12">
        <f t="shared" si="108"/>
        <v>80</v>
      </c>
      <c r="BL72" s="11">
        <f t="shared" si="146"/>
        <v>4</v>
      </c>
      <c r="BM72" s="11">
        <f t="shared" si="147"/>
        <v>50</v>
      </c>
      <c r="BN72" s="11">
        <f t="shared" si="148"/>
        <v>0</v>
      </c>
      <c r="BO72" s="20">
        <f t="shared" si="149"/>
        <v>0.61846064814814694</v>
      </c>
      <c r="BP72" s="11">
        <f t="shared" si="150"/>
        <v>1</v>
      </c>
      <c r="BQ72" s="11">
        <f t="shared" si="151"/>
        <v>0</v>
      </c>
      <c r="BR72" s="11">
        <f t="shared" si="152"/>
        <v>1</v>
      </c>
      <c r="BS72" s="11">
        <f t="shared" si="153"/>
        <v>1</v>
      </c>
      <c r="BT72" s="25">
        <f t="shared" si="154"/>
        <v>1656079.3136674999</v>
      </c>
      <c r="BU72" s="24" t="str">
        <f t="shared" si="155"/>
        <v>Мулянка</v>
      </c>
      <c r="BV72" s="11">
        <f t="shared" si="156"/>
        <v>1</v>
      </c>
      <c r="BW72" s="24" t="str">
        <f>VLOOKUP(BV72,'Типы препятствий'!$A$1:$B$12,2)</f>
        <v>Светофор</v>
      </c>
      <c r="BX72" s="24" t="str">
        <f t="shared" si="157"/>
        <v>Ч</v>
      </c>
      <c r="BY72" s="25">
        <f t="shared" si="158"/>
        <v>1656130</v>
      </c>
      <c r="BZ72" s="25">
        <f t="shared" si="159"/>
        <v>50.686332500074059</v>
      </c>
      <c r="CA72" s="25">
        <f t="shared" si="160"/>
        <v>1656130</v>
      </c>
      <c r="CB72" s="12">
        <v>0</v>
      </c>
      <c r="CC72" s="11">
        <f t="shared" si="161"/>
        <v>2</v>
      </c>
      <c r="CD72" s="42">
        <f t="shared" si="161"/>
        <v>0</v>
      </c>
      <c r="CE72" s="42">
        <f t="shared" si="113"/>
        <v>0.51</v>
      </c>
      <c r="CF72" s="42">
        <f t="shared" si="112"/>
        <v>0.51</v>
      </c>
    </row>
    <row r="73" spans="1:84">
      <c r="A73" s="29">
        <f t="shared" si="114"/>
        <v>22.486706999999999</v>
      </c>
      <c r="B73" s="3">
        <v>72</v>
      </c>
      <c r="C73" s="14">
        <f t="shared" si="115"/>
        <v>22.486706999999999</v>
      </c>
      <c r="D73" s="14">
        <f t="shared" si="116"/>
        <v>22.486706999999999</v>
      </c>
      <c r="E73" s="14">
        <f t="shared" si="117"/>
        <v>80</v>
      </c>
      <c r="F73" s="14">
        <f t="shared" si="118"/>
        <v>80</v>
      </c>
      <c r="G73" s="30">
        <f t="shared" si="119"/>
        <v>0.26</v>
      </c>
      <c r="H73" s="3">
        <f t="shared" si="109"/>
        <v>40</v>
      </c>
      <c r="I73" s="43">
        <f t="shared" si="120"/>
        <v>0</v>
      </c>
      <c r="J73" s="43">
        <f t="shared" si="121"/>
        <v>0.51</v>
      </c>
      <c r="K73" s="43">
        <f t="shared" si="122"/>
        <v>0.51</v>
      </c>
      <c r="L73" s="3">
        <f t="shared" si="110"/>
        <v>0.32</v>
      </c>
      <c r="M73" s="3" t="s">
        <v>249</v>
      </c>
      <c r="N73" s="3" t="s">
        <v>250</v>
      </c>
      <c r="O73" s="3">
        <v>1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 t="s">
        <v>66</v>
      </c>
      <c r="V73" s="14">
        <f t="shared" si="123"/>
        <v>72.436821249999994</v>
      </c>
      <c r="W73" s="3">
        <f t="shared" si="124"/>
        <v>4</v>
      </c>
      <c r="X73" s="3">
        <f t="shared" si="125"/>
        <v>50</v>
      </c>
      <c r="Y73" s="3">
        <f t="shared" si="126"/>
        <v>50</v>
      </c>
      <c r="Z73" s="3">
        <f t="shared" si="127"/>
        <v>0</v>
      </c>
      <c r="AA73" s="3">
        <f t="shared" si="128"/>
        <v>0</v>
      </c>
      <c r="AB73" s="22">
        <f t="shared" si="129"/>
        <v>0.61846643518518396</v>
      </c>
      <c r="AC73" s="23">
        <f t="shared" ca="1" si="111"/>
        <v>41920</v>
      </c>
      <c r="AD73" s="3">
        <v>72</v>
      </c>
      <c r="AE73" s="3">
        <f t="shared" si="130"/>
        <v>1</v>
      </c>
      <c r="AF73" s="3">
        <f t="shared" si="131"/>
        <v>1</v>
      </c>
      <c r="AG73" s="3">
        <v>72</v>
      </c>
      <c r="AH73" s="3">
        <f t="shared" si="132"/>
        <v>0</v>
      </c>
      <c r="AI73" s="3">
        <f t="shared" si="133"/>
        <v>1</v>
      </c>
      <c r="AJ73" s="3">
        <f t="shared" si="134"/>
        <v>1</v>
      </c>
      <c r="AK73" s="14">
        <f t="shared" si="135"/>
        <v>1656082.43682125</v>
      </c>
      <c r="AL73" s="3" t="str">
        <f t="shared" si="136"/>
        <v>Мулянка</v>
      </c>
      <c r="AM73" s="3">
        <f t="shared" si="137"/>
        <v>1</v>
      </c>
      <c r="AN73" s="3" t="str">
        <f t="shared" si="138"/>
        <v>Ч</v>
      </c>
      <c r="AO73" s="27">
        <f t="shared" si="139"/>
        <v>47.563178749987856</v>
      </c>
      <c r="AP73" s="14">
        <f t="shared" si="140"/>
        <v>0</v>
      </c>
      <c r="AQ73" s="28"/>
      <c r="AR73" s="3">
        <f t="shared" si="141"/>
        <v>2</v>
      </c>
      <c r="AS73" s="3">
        <v>4581</v>
      </c>
      <c r="AT73" s="3">
        <v>777</v>
      </c>
      <c r="AU73" s="3">
        <v>100</v>
      </c>
      <c r="AV73" s="3">
        <v>400</v>
      </c>
      <c r="AW73" s="3">
        <v>6000</v>
      </c>
      <c r="AX73" s="3">
        <v>0</v>
      </c>
      <c r="AY73" s="3">
        <v>1100</v>
      </c>
      <c r="AZ73" s="3">
        <v>1</v>
      </c>
      <c r="BA73" s="3">
        <v>40</v>
      </c>
      <c r="BB73" s="3">
        <v>0</v>
      </c>
      <c r="BC73" s="3">
        <v>0</v>
      </c>
      <c r="BD73" s="3">
        <v>0</v>
      </c>
      <c r="BE73" s="3">
        <v>0</v>
      </c>
      <c r="BF73" s="17">
        <f t="shared" si="142"/>
        <v>35.5</v>
      </c>
      <c r="BG73" s="26">
        <f t="shared" si="143"/>
        <v>72.436821249999994</v>
      </c>
      <c r="BH73" s="12">
        <f t="shared" si="144"/>
        <v>22.486706999999999</v>
      </c>
      <c r="BI73" s="13">
        <v>0.26</v>
      </c>
      <c r="BJ73" s="12">
        <f t="shared" si="145"/>
        <v>80</v>
      </c>
      <c r="BK73" s="12">
        <f t="shared" si="108"/>
        <v>80</v>
      </c>
      <c r="BL73" s="11">
        <f t="shared" si="146"/>
        <v>4</v>
      </c>
      <c r="BM73" s="11">
        <f t="shared" si="147"/>
        <v>50</v>
      </c>
      <c r="BN73" s="11">
        <f t="shared" si="148"/>
        <v>0</v>
      </c>
      <c r="BO73" s="20">
        <f t="shared" si="149"/>
        <v>0.61846643518518396</v>
      </c>
      <c r="BP73" s="11">
        <f t="shared" si="150"/>
        <v>1</v>
      </c>
      <c r="BQ73" s="11">
        <f t="shared" si="151"/>
        <v>0</v>
      </c>
      <c r="BR73" s="11">
        <f t="shared" si="152"/>
        <v>1</v>
      </c>
      <c r="BS73" s="11">
        <f t="shared" si="153"/>
        <v>1</v>
      </c>
      <c r="BT73" s="25">
        <f t="shared" si="154"/>
        <v>1656082.43682125</v>
      </c>
      <c r="BU73" s="24" t="str">
        <f t="shared" si="155"/>
        <v>Мулянка</v>
      </c>
      <c r="BV73" s="11">
        <f t="shared" si="156"/>
        <v>1</v>
      </c>
      <c r="BW73" s="24" t="str">
        <f>VLOOKUP(BV73,'Типы препятствий'!$A$1:$B$12,2)</f>
        <v>Светофор</v>
      </c>
      <c r="BX73" s="24" t="str">
        <f t="shared" si="157"/>
        <v>Ч</v>
      </c>
      <c r="BY73" s="25">
        <f t="shared" si="158"/>
        <v>1656130</v>
      </c>
      <c r="BZ73" s="25">
        <f t="shared" si="159"/>
        <v>47.563178749987856</v>
      </c>
      <c r="CA73" s="25">
        <f t="shared" si="160"/>
        <v>1656130</v>
      </c>
      <c r="CB73" s="12">
        <v>0</v>
      </c>
      <c r="CC73" s="11">
        <f t="shared" si="161"/>
        <v>2</v>
      </c>
      <c r="CD73" s="42">
        <f t="shared" si="161"/>
        <v>0</v>
      </c>
      <c r="CE73" s="42">
        <f t="shared" si="113"/>
        <v>0.51</v>
      </c>
      <c r="CF73" s="42">
        <f t="shared" si="112"/>
        <v>0.51</v>
      </c>
    </row>
    <row r="74" spans="1:84">
      <c r="A74" s="29">
        <f t="shared" si="114"/>
        <v>22.954706999999999</v>
      </c>
      <c r="B74" s="3">
        <v>73</v>
      </c>
      <c r="C74" s="14">
        <f t="shared" si="115"/>
        <v>22.954706999999999</v>
      </c>
      <c r="D74" s="14">
        <f t="shared" si="116"/>
        <v>22.954706999999999</v>
      </c>
      <c r="E74" s="14">
        <f t="shared" si="117"/>
        <v>80</v>
      </c>
      <c r="F74" s="14">
        <f t="shared" si="118"/>
        <v>80</v>
      </c>
      <c r="G74" s="30">
        <f t="shared" si="119"/>
        <v>0.24</v>
      </c>
      <c r="H74" s="3">
        <f t="shared" si="109"/>
        <v>40</v>
      </c>
      <c r="I74" s="43">
        <f t="shared" si="120"/>
        <v>0</v>
      </c>
      <c r="J74" s="43">
        <f t="shared" si="121"/>
        <v>0.51</v>
      </c>
      <c r="K74" s="43">
        <f t="shared" si="122"/>
        <v>0.51</v>
      </c>
      <c r="L74" s="3">
        <f t="shared" si="110"/>
        <v>0.32</v>
      </c>
      <c r="M74" s="3" t="s">
        <v>251</v>
      </c>
      <c r="N74" s="3" t="s">
        <v>252</v>
      </c>
      <c r="O74" s="3">
        <v>1</v>
      </c>
      <c r="P74" s="3">
        <v>0</v>
      </c>
      <c r="Q74" s="3">
        <v>0</v>
      </c>
      <c r="R74" s="3">
        <v>1</v>
      </c>
      <c r="S74" s="3">
        <v>1</v>
      </c>
      <c r="T74" s="3">
        <v>0</v>
      </c>
      <c r="U74" s="3" t="s">
        <v>66</v>
      </c>
      <c r="V74" s="14">
        <f t="shared" si="123"/>
        <v>75.624974999999992</v>
      </c>
      <c r="W74" s="3">
        <f t="shared" si="124"/>
        <v>4</v>
      </c>
      <c r="X74" s="3">
        <f t="shared" si="125"/>
        <v>50</v>
      </c>
      <c r="Y74" s="3">
        <f t="shared" si="126"/>
        <v>50</v>
      </c>
      <c r="Z74" s="3">
        <f t="shared" si="127"/>
        <v>0</v>
      </c>
      <c r="AA74" s="3">
        <f t="shared" si="128"/>
        <v>0</v>
      </c>
      <c r="AB74" s="22">
        <f t="shared" si="129"/>
        <v>0.61847222222222098</v>
      </c>
      <c r="AC74" s="23">
        <f t="shared" ca="1" si="111"/>
        <v>41920</v>
      </c>
      <c r="AD74" s="3">
        <v>73</v>
      </c>
      <c r="AE74" s="3">
        <f t="shared" si="130"/>
        <v>1</v>
      </c>
      <c r="AF74" s="3">
        <f t="shared" si="131"/>
        <v>1</v>
      </c>
      <c r="AG74" s="3">
        <v>73</v>
      </c>
      <c r="AH74" s="3">
        <f t="shared" si="132"/>
        <v>0</v>
      </c>
      <c r="AI74" s="3">
        <f t="shared" si="133"/>
        <v>1</v>
      </c>
      <c r="AJ74" s="3">
        <f t="shared" si="134"/>
        <v>1</v>
      </c>
      <c r="AK74" s="14">
        <f t="shared" si="135"/>
        <v>1656085.624975</v>
      </c>
      <c r="AL74" s="3" t="str">
        <f t="shared" si="136"/>
        <v>Мулянка</v>
      </c>
      <c r="AM74" s="3">
        <f t="shared" si="137"/>
        <v>1</v>
      </c>
      <c r="AN74" s="3" t="str">
        <f t="shared" si="138"/>
        <v>Ч</v>
      </c>
      <c r="AO74" s="27">
        <f t="shared" si="139"/>
        <v>44.375024999957532</v>
      </c>
      <c r="AP74" s="14">
        <f t="shared" si="140"/>
        <v>0</v>
      </c>
      <c r="AQ74" s="28"/>
      <c r="AR74" s="3">
        <f t="shared" si="141"/>
        <v>2</v>
      </c>
      <c r="AS74" s="3">
        <v>4581</v>
      </c>
      <c r="AT74" s="3">
        <v>777</v>
      </c>
      <c r="AU74" s="3">
        <v>100</v>
      </c>
      <c r="AV74" s="3">
        <v>400</v>
      </c>
      <c r="AW74" s="3">
        <v>6000</v>
      </c>
      <c r="AX74" s="3">
        <v>0</v>
      </c>
      <c r="AY74" s="3">
        <v>1100</v>
      </c>
      <c r="AZ74" s="3">
        <v>1</v>
      </c>
      <c r="BA74" s="3">
        <v>40</v>
      </c>
      <c r="BB74" s="3">
        <v>0</v>
      </c>
      <c r="BC74" s="3">
        <v>0</v>
      </c>
      <c r="BD74" s="3">
        <v>0</v>
      </c>
      <c r="BE74" s="3">
        <v>0</v>
      </c>
      <c r="BF74" s="17">
        <f t="shared" si="142"/>
        <v>36</v>
      </c>
      <c r="BG74" s="26">
        <f t="shared" si="143"/>
        <v>75.624974999999992</v>
      </c>
      <c r="BH74" s="12">
        <f t="shared" si="144"/>
        <v>22.954706999999999</v>
      </c>
      <c r="BI74" s="13">
        <v>0.24</v>
      </c>
      <c r="BJ74" s="12">
        <f t="shared" si="145"/>
        <v>80</v>
      </c>
      <c r="BK74" s="12">
        <f t="shared" si="108"/>
        <v>80</v>
      </c>
      <c r="BL74" s="11">
        <f t="shared" si="146"/>
        <v>4</v>
      </c>
      <c r="BM74" s="11">
        <f t="shared" si="147"/>
        <v>50</v>
      </c>
      <c r="BN74" s="11">
        <f t="shared" si="148"/>
        <v>0</v>
      </c>
      <c r="BO74" s="20">
        <f t="shared" si="149"/>
        <v>0.61847222222222098</v>
      </c>
      <c r="BP74" s="11">
        <f t="shared" si="150"/>
        <v>1</v>
      </c>
      <c r="BQ74" s="11">
        <f t="shared" si="151"/>
        <v>0</v>
      </c>
      <c r="BR74" s="11">
        <f t="shared" si="152"/>
        <v>1</v>
      </c>
      <c r="BS74" s="11">
        <f t="shared" si="153"/>
        <v>1</v>
      </c>
      <c r="BT74" s="25">
        <f t="shared" si="154"/>
        <v>1656085.624975</v>
      </c>
      <c r="BU74" s="24" t="str">
        <f t="shared" si="155"/>
        <v>Мулянка</v>
      </c>
      <c r="BV74" s="11">
        <f t="shared" si="156"/>
        <v>1</v>
      </c>
      <c r="BW74" s="24" t="str">
        <f>VLOOKUP(BV74,'Типы препятствий'!$A$1:$B$12,2)</f>
        <v>Светофор</v>
      </c>
      <c r="BX74" s="24" t="str">
        <f t="shared" si="157"/>
        <v>Ч</v>
      </c>
      <c r="BY74" s="25">
        <f t="shared" si="158"/>
        <v>1656130</v>
      </c>
      <c r="BZ74" s="25">
        <f t="shared" si="159"/>
        <v>44.375024999957532</v>
      </c>
      <c r="CA74" s="25">
        <f t="shared" si="160"/>
        <v>1656130</v>
      </c>
      <c r="CB74" s="12">
        <v>0</v>
      </c>
      <c r="CC74" s="11">
        <f t="shared" si="161"/>
        <v>2</v>
      </c>
      <c r="CD74" s="42">
        <f t="shared" si="161"/>
        <v>0</v>
      </c>
      <c r="CE74" s="42">
        <f t="shared" si="113"/>
        <v>0.51</v>
      </c>
      <c r="CF74" s="42">
        <f t="shared" si="112"/>
        <v>0.51</v>
      </c>
    </row>
    <row r="75" spans="1:84">
      <c r="A75" s="29">
        <f t="shared" si="114"/>
        <v>23.386706999999998</v>
      </c>
      <c r="B75" s="3">
        <v>74</v>
      </c>
      <c r="C75" s="14">
        <f t="shared" si="115"/>
        <v>23.386706999999998</v>
      </c>
      <c r="D75" s="14">
        <f t="shared" si="116"/>
        <v>23.386706999999998</v>
      </c>
      <c r="E75" s="14">
        <f t="shared" si="117"/>
        <v>80</v>
      </c>
      <c r="F75" s="14">
        <f t="shared" si="118"/>
        <v>80</v>
      </c>
      <c r="G75" s="30">
        <f t="shared" si="119"/>
        <v>0.22</v>
      </c>
      <c r="H75" s="3">
        <f t="shared" si="109"/>
        <v>40</v>
      </c>
      <c r="I75" s="43">
        <f t="shared" si="120"/>
        <v>0</v>
      </c>
      <c r="J75" s="43">
        <f t="shared" si="121"/>
        <v>0.51</v>
      </c>
      <c r="K75" s="43">
        <f t="shared" si="122"/>
        <v>0.51</v>
      </c>
      <c r="L75" s="3">
        <f t="shared" si="110"/>
        <v>0.32</v>
      </c>
      <c r="M75" s="3" t="s">
        <v>253</v>
      </c>
      <c r="N75" s="3" t="s">
        <v>254</v>
      </c>
      <c r="O75" s="3">
        <v>1</v>
      </c>
      <c r="P75" s="3">
        <v>0</v>
      </c>
      <c r="Q75" s="3">
        <v>0</v>
      </c>
      <c r="R75" s="3">
        <v>1</v>
      </c>
      <c r="S75" s="3">
        <v>1</v>
      </c>
      <c r="T75" s="3">
        <v>0</v>
      </c>
      <c r="U75" s="3" t="s">
        <v>66</v>
      </c>
      <c r="V75" s="14">
        <f t="shared" si="123"/>
        <v>78.873128749999992</v>
      </c>
      <c r="W75" s="3">
        <f t="shared" si="124"/>
        <v>4</v>
      </c>
      <c r="X75" s="3">
        <f t="shared" si="125"/>
        <v>50</v>
      </c>
      <c r="Y75" s="3">
        <f t="shared" si="126"/>
        <v>50</v>
      </c>
      <c r="Z75" s="3">
        <f t="shared" si="127"/>
        <v>0</v>
      </c>
      <c r="AA75" s="3">
        <f t="shared" si="128"/>
        <v>0</v>
      </c>
      <c r="AB75" s="22">
        <f t="shared" si="129"/>
        <v>0.618478009259258</v>
      </c>
      <c r="AC75" s="23">
        <f t="shared" ca="1" si="111"/>
        <v>41920</v>
      </c>
      <c r="AD75" s="3">
        <v>74</v>
      </c>
      <c r="AE75" s="3">
        <f t="shared" si="130"/>
        <v>1</v>
      </c>
      <c r="AF75" s="3">
        <f t="shared" si="131"/>
        <v>1</v>
      </c>
      <c r="AG75" s="3">
        <v>74</v>
      </c>
      <c r="AH75" s="3">
        <f t="shared" si="132"/>
        <v>0</v>
      </c>
      <c r="AI75" s="3">
        <f t="shared" si="133"/>
        <v>1</v>
      </c>
      <c r="AJ75" s="3">
        <f t="shared" si="134"/>
        <v>1</v>
      </c>
      <c r="AK75" s="14">
        <f t="shared" si="135"/>
        <v>1656088.8731287499</v>
      </c>
      <c r="AL75" s="3" t="str">
        <f t="shared" si="136"/>
        <v>Мулянка</v>
      </c>
      <c r="AM75" s="3">
        <f t="shared" si="137"/>
        <v>1</v>
      </c>
      <c r="AN75" s="3" t="str">
        <f t="shared" si="138"/>
        <v>Ч</v>
      </c>
      <c r="AO75" s="27">
        <f t="shared" si="139"/>
        <v>41.126871250104159</v>
      </c>
      <c r="AP75" s="14">
        <f t="shared" si="140"/>
        <v>0</v>
      </c>
      <c r="AQ75" s="28"/>
      <c r="AR75" s="3">
        <f t="shared" si="141"/>
        <v>2</v>
      </c>
      <c r="AS75" s="3">
        <v>4581</v>
      </c>
      <c r="AT75" s="3">
        <v>777</v>
      </c>
      <c r="AU75" s="3">
        <v>100</v>
      </c>
      <c r="AV75" s="3">
        <v>400</v>
      </c>
      <c r="AW75" s="3">
        <v>6000</v>
      </c>
      <c r="AX75" s="3">
        <v>0</v>
      </c>
      <c r="AY75" s="3">
        <v>1100</v>
      </c>
      <c r="AZ75" s="3">
        <v>1</v>
      </c>
      <c r="BA75" s="3">
        <v>40</v>
      </c>
      <c r="BB75" s="3">
        <v>0</v>
      </c>
      <c r="BC75" s="3">
        <v>0</v>
      </c>
      <c r="BD75" s="3">
        <v>0</v>
      </c>
      <c r="BE75" s="3">
        <v>0</v>
      </c>
      <c r="BF75" s="17">
        <f t="shared" si="142"/>
        <v>36.5</v>
      </c>
      <c r="BG75" s="26">
        <f t="shared" si="143"/>
        <v>78.873128749999992</v>
      </c>
      <c r="BH75" s="12">
        <f t="shared" si="144"/>
        <v>23.386706999999998</v>
      </c>
      <c r="BI75" s="13">
        <v>0.22</v>
      </c>
      <c r="BJ75" s="12">
        <f t="shared" si="145"/>
        <v>80</v>
      </c>
      <c r="BK75" s="12">
        <f t="shared" si="108"/>
        <v>80</v>
      </c>
      <c r="BL75" s="11">
        <f t="shared" si="146"/>
        <v>4</v>
      </c>
      <c r="BM75" s="11">
        <f t="shared" si="147"/>
        <v>50</v>
      </c>
      <c r="BN75" s="11">
        <f t="shared" si="148"/>
        <v>0</v>
      </c>
      <c r="BO75" s="20">
        <f t="shared" si="149"/>
        <v>0.618478009259258</v>
      </c>
      <c r="BP75" s="11">
        <f t="shared" si="150"/>
        <v>1</v>
      </c>
      <c r="BQ75" s="11">
        <f t="shared" si="151"/>
        <v>0</v>
      </c>
      <c r="BR75" s="11">
        <f t="shared" si="152"/>
        <v>1</v>
      </c>
      <c r="BS75" s="11">
        <f t="shared" si="153"/>
        <v>1</v>
      </c>
      <c r="BT75" s="25">
        <f t="shared" si="154"/>
        <v>1656088.8731287499</v>
      </c>
      <c r="BU75" s="24" t="str">
        <f t="shared" si="155"/>
        <v>Мулянка</v>
      </c>
      <c r="BV75" s="11">
        <f t="shared" si="156"/>
        <v>1</v>
      </c>
      <c r="BW75" s="24" t="str">
        <f>VLOOKUP(BV75,'Типы препятствий'!$A$1:$B$12,2)</f>
        <v>Светофор</v>
      </c>
      <c r="BX75" s="24" t="str">
        <f t="shared" si="157"/>
        <v>Ч</v>
      </c>
      <c r="BY75" s="25">
        <f t="shared" si="158"/>
        <v>1656130</v>
      </c>
      <c r="BZ75" s="25">
        <f t="shared" si="159"/>
        <v>41.126871250104159</v>
      </c>
      <c r="CA75" s="25">
        <f t="shared" si="160"/>
        <v>1656130</v>
      </c>
      <c r="CB75" s="12">
        <v>0</v>
      </c>
      <c r="CC75" s="11">
        <f t="shared" si="161"/>
        <v>2</v>
      </c>
      <c r="CD75" s="42">
        <f t="shared" si="161"/>
        <v>0</v>
      </c>
      <c r="CE75" s="42">
        <f t="shared" si="113"/>
        <v>0.51</v>
      </c>
      <c r="CF75" s="42">
        <f t="shared" si="112"/>
        <v>0.51</v>
      </c>
    </row>
    <row r="76" spans="1:84">
      <c r="A76" s="29">
        <f t="shared" si="114"/>
        <v>23.782706999999998</v>
      </c>
      <c r="B76" s="3">
        <v>75</v>
      </c>
      <c r="C76" s="14">
        <f t="shared" si="115"/>
        <v>23.782706999999998</v>
      </c>
      <c r="D76" s="14">
        <f t="shared" si="116"/>
        <v>23.782706999999998</v>
      </c>
      <c r="E76" s="14">
        <f t="shared" si="117"/>
        <v>80</v>
      </c>
      <c r="F76" s="14">
        <f t="shared" si="118"/>
        <v>80</v>
      </c>
      <c r="G76" s="30">
        <f t="shared" si="119"/>
        <v>0.2</v>
      </c>
      <c r="H76" s="3">
        <f t="shared" si="109"/>
        <v>40</v>
      </c>
      <c r="I76" s="43">
        <f t="shared" si="120"/>
        <v>0</v>
      </c>
      <c r="J76" s="43">
        <f t="shared" si="121"/>
        <v>0.51</v>
      </c>
      <c r="K76" s="43">
        <f t="shared" si="122"/>
        <v>0.51</v>
      </c>
      <c r="L76" s="3">
        <f t="shared" si="110"/>
        <v>0.32</v>
      </c>
      <c r="M76" s="3" t="s">
        <v>255</v>
      </c>
      <c r="N76" s="3" t="s">
        <v>256</v>
      </c>
      <c r="O76" s="3">
        <v>1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 t="s">
        <v>66</v>
      </c>
      <c r="V76" s="14">
        <f t="shared" si="123"/>
        <v>82.176282499999985</v>
      </c>
      <c r="W76" s="3">
        <f t="shared" si="124"/>
        <v>4</v>
      </c>
      <c r="X76" s="3">
        <f t="shared" si="125"/>
        <v>50</v>
      </c>
      <c r="Y76" s="3">
        <f t="shared" si="126"/>
        <v>50</v>
      </c>
      <c r="Z76" s="3">
        <f t="shared" si="127"/>
        <v>0</v>
      </c>
      <c r="AA76" s="3">
        <f t="shared" si="128"/>
        <v>0</v>
      </c>
      <c r="AB76" s="22">
        <f t="shared" si="129"/>
        <v>0.61848379629629502</v>
      </c>
      <c r="AC76" s="23">
        <f t="shared" ca="1" si="111"/>
        <v>41920</v>
      </c>
      <c r="AD76" s="3">
        <v>75</v>
      </c>
      <c r="AE76" s="3">
        <f t="shared" si="130"/>
        <v>1</v>
      </c>
      <c r="AF76" s="3">
        <f t="shared" si="131"/>
        <v>1</v>
      </c>
      <c r="AG76" s="3">
        <v>75</v>
      </c>
      <c r="AH76" s="3">
        <f t="shared" si="132"/>
        <v>0</v>
      </c>
      <c r="AI76" s="3">
        <f t="shared" si="133"/>
        <v>1</v>
      </c>
      <c r="AJ76" s="3">
        <f t="shared" si="134"/>
        <v>1</v>
      </c>
      <c r="AK76" s="14">
        <f t="shared" si="135"/>
        <v>1656092.1762824999</v>
      </c>
      <c r="AL76" s="3" t="str">
        <f t="shared" si="136"/>
        <v>Мулянка</v>
      </c>
      <c r="AM76" s="3">
        <f t="shared" si="137"/>
        <v>1</v>
      </c>
      <c r="AN76" s="3" t="str">
        <f t="shared" si="138"/>
        <v>Ч</v>
      </c>
      <c r="AO76" s="27">
        <f t="shared" si="139"/>
        <v>37.823717500083148</v>
      </c>
      <c r="AP76" s="14">
        <f t="shared" si="140"/>
        <v>0</v>
      </c>
      <c r="AQ76" s="28"/>
      <c r="AR76" s="3">
        <f t="shared" si="141"/>
        <v>2</v>
      </c>
      <c r="AS76" s="3">
        <v>4581</v>
      </c>
      <c r="AT76" s="3">
        <v>777</v>
      </c>
      <c r="AU76" s="3">
        <v>100</v>
      </c>
      <c r="AV76" s="3">
        <v>400</v>
      </c>
      <c r="AW76" s="3">
        <v>6000</v>
      </c>
      <c r="AX76" s="3">
        <v>0</v>
      </c>
      <c r="AY76" s="3">
        <v>1100</v>
      </c>
      <c r="AZ76" s="3">
        <v>1</v>
      </c>
      <c r="BA76" s="3">
        <v>40</v>
      </c>
      <c r="BB76" s="3">
        <v>0</v>
      </c>
      <c r="BC76" s="3">
        <v>0</v>
      </c>
      <c r="BD76" s="3">
        <v>0</v>
      </c>
      <c r="BE76" s="3">
        <v>0</v>
      </c>
      <c r="BF76" s="17">
        <f t="shared" si="142"/>
        <v>37</v>
      </c>
      <c r="BG76" s="26">
        <f t="shared" si="143"/>
        <v>82.176282499999985</v>
      </c>
      <c r="BH76" s="12">
        <f t="shared" si="144"/>
        <v>23.782706999999998</v>
      </c>
      <c r="BI76" s="13">
        <v>0.2</v>
      </c>
      <c r="BJ76" s="12">
        <f t="shared" si="145"/>
        <v>80</v>
      </c>
      <c r="BK76" s="12">
        <f t="shared" si="108"/>
        <v>80</v>
      </c>
      <c r="BL76" s="11">
        <f t="shared" si="146"/>
        <v>4</v>
      </c>
      <c r="BM76" s="11">
        <f t="shared" si="147"/>
        <v>50</v>
      </c>
      <c r="BN76" s="11">
        <f t="shared" si="148"/>
        <v>0</v>
      </c>
      <c r="BO76" s="20">
        <f t="shared" si="149"/>
        <v>0.61848379629629502</v>
      </c>
      <c r="BP76" s="11">
        <f t="shared" si="150"/>
        <v>1</v>
      </c>
      <c r="BQ76" s="11">
        <f t="shared" si="151"/>
        <v>0</v>
      </c>
      <c r="BR76" s="11">
        <f t="shared" si="152"/>
        <v>1</v>
      </c>
      <c r="BS76" s="11">
        <f t="shared" si="153"/>
        <v>1</v>
      </c>
      <c r="BT76" s="25">
        <f t="shared" si="154"/>
        <v>1656092.1762824999</v>
      </c>
      <c r="BU76" s="24" t="str">
        <f t="shared" si="155"/>
        <v>Мулянка</v>
      </c>
      <c r="BV76" s="11">
        <f t="shared" si="156"/>
        <v>1</v>
      </c>
      <c r="BW76" s="24" t="str">
        <f>VLOOKUP(BV76,'Типы препятствий'!$A$1:$B$12,2)</f>
        <v>Светофор</v>
      </c>
      <c r="BX76" s="24" t="str">
        <f t="shared" si="157"/>
        <v>Ч</v>
      </c>
      <c r="BY76" s="25">
        <f t="shared" si="158"/>
        <v>1656130</v>
      </c>
      <c r="BZ76" s="25">
        <f t="shared" si="159"/>
        <v>37.823717500083148</v>
      </c>
      <c r="CA76" s="25">
        <f t="shared" si="160"/>
        <v>1656130</v>
      </c>
      <c r="CB76" s="12">
        <v>0</v>
      </c>
      <c r="CC76" s="11">
        <f t="shared" si="161"/>
        <v>2</v>
      </c>
      <c r="CD76" s="42">
        <f t="shared" si="161"/>
        <v>0</v>
      </c>
      <c r="CE76" s="42">
        <f t="shared" si="113"/>
        <v>0.51</v>
      </c>
      <c r="CF76" s="42">
        <f t="shared" si="112"/>
        <v>0.51</v>
      </c>
    </row>
    <row r="77" spans="1:84">
      <c r="A77" s="29">
        <f t="shared" si="114"/>
        <v>24.142706999999998</v>
      </c>
      <c r="B77" s="3">
        <v>76</v>
      </c>
      <c r="C77" s="14">
        <f t="shared" si="115"/>
        <v>24.142706999999998</v>
      </c>
      <c r="D77" s="14">
        <f t="shared" si="116"/>
        <v>24.142706999999998</v>
      </c>
      <c r="E77" s="14">
        <f t="shared" si="117"/>
        <v>80</v>
      </c>
      <c r="F77" s="14">
        <f t="shared" si="118"/>
        <v>80</v>
      </c>
      <c r="G77" s="30">
        <f t="shared" si="119"/>
        <v>0.21</v>
      </c>
      <c r="H77" s="3">
        <f t="shared" si="109"/>
        <v>40</v>
      </c>
      <c r="I77" s="43">
        <f t="shared" si="120"/>
        <v>0</v>
      </c>
      <c r="J77" s="43">
        <f t="shared" si="121"/>
        <v>0.51</v>
      </c>
      <c r="K77" s="43">
        <f t="shared" si="122"/>
        <v>0.51</v>
      </c>
      <c r="L77" s="3">
        <f t="shared" si="110"/>
        <v>0.32</v>
      </c>
      <c r="M77" s="3" t="s">
        <v>257</v>
      </c>
      <c r="N77" s="3" t="s">
        <v>258</v>
      </c>
      <c r="O77" s="3">
        <v>1</v>
      </c>
      <c r="P77" s="3">
        <v>0</v>
      </c>
      <c r="Q77" s="3">
        <v>0</v>
      </c>
      <c r="R77" s="3">
        <v>1</v>
      </c>
      <c r="S77" s="3">
        <v>1</v>
      </c>
      <c r="T77" s="3">
        <v>0</v>
      </c>
      <c r="U77" s="3" t="s">
        <v>66</v>
      </c>
      <c r="V77" s="14">
        <f t="shared" si="123"/>
        <v>85.529436249999989</v>
      </c>
      <c r="W77" s="3">
        <f t="shared" si="124"/>
        <v>4</v>
      </c>
      <c r="X77" s="3">
        <f t="shared" si="125"/>
        <v>50</v>
      </c>
      <c r="Y77" s="3">
        <f t="shared" si="126"/>
        <v>50</v>
      </c>
      <c r="Z77" s="3">
        <f t="shared" si="127"/>
        <v>0</v>
      </c>
      <c r="AA77" s="3">
        <f t="shared" si="128"/>
        <v>0</v>
      </c>
      <c r="AB77" s="22">
        <f t="shared" si="129"/>
        <v>0.61848958333333204</v>
      </c>
      <c r="AC77" s="23">
        <f t="shared" ca="1" si="111"/>
        <v>41920</v>
      </c>
      <c r="AD77" s="3">
        <v>76</v>
      </c>
      <c r="AE77" s="3">
        <f t="shared" si="130"/>
        <v>1</v>
      </c>
      <c r="AF77" s="3">
        <f t="shared" si="131"/>
        <v>1</v>
      </c>
      <c r="AG77" s="3">
        <v>76</v>
      </c>
      <c r="AH77" s="3">
        <f t="shared" si="132"/>
        <v>0</v>
      </c>
      <c r="AI77" s="3">
        <f t="shared" si="133"/>
        <v>1</v>
      </c>
      <c r="AJ77" s="3">
        <f t="shared" si="134"/>
        <v>1</v>
      </c>
      <c r="AK77" s="14">
        <f t="shared" si="135"/>
        <v>1656095.52943625</v>
      </c>
      <c r="AL77" s="3" t="str">
        <f t="shared" si="136"/>
        <v>Мулянка</v>
      </c>
      <c r="AM77" s="3">
        <f t="shared" si="137"/>
        <v>1</v>
      </c>
      <c r="AN77" s="3" t="str">
        <f t="shared" si="138"/>
        <v>Ч</v>
      </c>
      <c r="AO77" s="27">
        <f t="shared" si="139"/>
        <v>34.470563750015572</v>
      </c>
      <c r="AP77" s="14">
        <f t="shared" si="140"/>
        <v>0</v>
      </c>
      <c r="AQ77" s="28"/>
      <c r="AR77" s="3">
        <f t="shared" si="141"/>
        <v>2</v>
      </c>
      <c r="AS77" s="3">
        <v>4581</v>
      </c>
      <c r="AT77" s="3">
        <v>777</v>
      </c>
      <c r="AU77" s="3">
        <v>100</v>
      </c>
      <c r="AV77" s="3">
        <v>400</v>
      </c>
      <c r="AW77" s="3">
        <v>6000</v>
      </c>
      <c r="AX77" s="3">
        <v>0</v>
      </c>
      <c r="AY77" s="3">
        <v>1100</v>
      </c>
      <c r="AZ77" s="3">
        <v>1</v>
      </c>
      <c r="BA77" s="3">
        <v>40</v>
      </c>
      <c r="BB77" s="3">
        <v>0</v>
      </c>
      <c r="BC77" s="3">
        <v>0</v>
      </c>
      <c r="BD77" s="3">
        <v>0</v>
      </c>
      <c r="BE77" s="3">
        <v>0</v>
      </c>
      <c r="BF77" s="17">
        <f t="shared" si="142"/>
        <v>37.5</v>
      </c>
      <c r="BG77" s="26">
        <f t="shared" si="143"/>
        <v>85.529436249999989</v>
      </c>
      <c r="BH77" s="12">
        <f t="shared" si="144"/>
        <v>24.142706999999998</v>
      </c>
      <c r="BI77" s="13">
        <v>0.21</v>
      </c>
      <c r="BJ77" s="12">
        <f t="shared" si="145"/>
        <v>80</v>
      </c>
      <c r="BK77" s="12">
        <f t="shared" si="108"/>
        <v>80</v>
      </c>
      <c r="BL77" s="11">
        <f t="shared" si="146"/>
        <v>4</v>
      </c>
      <c r="BM77" s="11">
        <f t="shared" si="147"/>
        <v>50</v>
      </c>
      <c r="BN77" s="11">
        <f t="shared" si="148"/>
        <v>0</v>
      </c>
      <c r="BO77" s="20">
        <f t="shared" si="149"/>
        <v>0.61848958333333204</v>
      </c>
      <c r="BP77" s="11">
        <f t="shared" si="150"/>
        <v>1</v>
      </c>
      <c r="BQ77" s="11">
        <f t="shared" si="151"/>
        <v>0</v>
      </c>
      <c r="BR77" s="11">
        <f t="shared" si="152"/>
        <v>1</v>
      </c>
      <c r="BS77" s="11">
        <f t="shared" si="153"/>
        <v>1</v>
      </c>
      <c r="BT77" s="25">
        <f t="shared" si="154"/>
        <v>1656095.52943625</v>
      </c>
      <c r="BU77" s="24" t="str">
        <f t="shared" si="155"/>
        <v>Мулянка</v>
      </c>
      <c r="BV77" s="11">
        <f t="shared" si="156"/>
        <v>1</v>
      </c>
      <c r="BW77" s="24" t="str">
        <f>VLOOKUP(BV77,'Типы препятствий'!$A$1:$B$12,2)</f>
        <v>Светофор</v>
      </c>
      <c r="BX77" s="24" t="str">
        <f t="shared" si="157"/>
        <v>Ч</v>
      </c>
      <c r="BY77" s="25">
        <f t="shared" si="158"/>
        <v>1656130</v>
      </c>
      <c r="BZ77" s="25">
        <f t="shared" si="159"/>
        <v>34.470563750015572</v>
      </c>
      <c r="CA77" s="25">
        <f t="shared" si="160"/>
        <v>1656130</v>
      </c>
      <c r="CB77" s="12">
        <v>0</v>
      </c>
      <c r="CC77" s="11">
        <f t="shared" si="161"/>
        <v>2</v>
      </c>
      <c r="CD77" s="42">
        <f t="shared" si="161"/>
        <v>0</v>
      </c>
      <c r="CE77" s="42">
        <f t="shared" si="113"/>
        <v>0.51</v>
      </c>
      <c r="CF77" s="42">
        <f t="shared" si="112"/>
        <v>0.51</v>
      </c>
    </row>
    <row r="78" spans="1:84">
      <c r="A78" s="29">
        <f t="shared" si="114"/>
        <v>24.520706999999998</v>
      </c>
      <c r="B78" s="3">
        <v>77</v>
      </c>
      <c r="C78" s="14">
        <f t="shared" si="115"/>
        <v>24.520706999999998</v>
      </c>
      <c r="D78" s="14">
        <f t="shared" si="116"/>
        <v>24.520706999999998</v>
      </c>
      <c r="E78" s="14">
        <f t="shared" si="117"/>
        <v>80</v>
      </c>
      <c r="F78" s="14">
        <f t="shared" si="118"/>
        <v>80</v>
      </c>
      <c r="G78" s="30">
        <f t="shared" si="119"/>
        <v>0.2</v>
      </c>
      <c r="H78" s="3">
        <f t="shared" si="109"/>
        <v>40</v>
      </c>
      <c r="I78" s="43">
        <f t="shared" si="120"/>
        <v>0</v>
      </c>
      <c r="J78" s="43">
        <f t="shared" si="121"/>
        <v>0.51</v>
      </c>
      <c r="K78" s="43">
        <f t="shared" si="122"/>
        <v>0.51</v>
      </c>
      <c r="L78" s="3">
        <f t="shared" si="110"/>
        <v>0.32</v>
      </c>
      <c r="M78" s="3" t="s">
        <v>259</v>
      </c>
      <c r="N78" s="3" t="s">
        <v>260</v>
      </c>
      <c r="O78" s="3">
        <v>1</v>
      </c>
      <c r="P78" s="3">
        <v>0</v>
      </c>
      <c r="Q78" s="3">
        <v>0</v>
      </c>
      <c r="R78" s="3">
        <v>1</v>
      </c>
      <c r="S78" s="3">
        <v>1</v>
      </c>
      <c r="T78" s="3">
        <v>0</v>
      </c>
      <c r="U78" s="3" t="s">
        <v>66</v>
      </c>
      <c r="V78" s="14">
        <f t="shared" si="123"/>
        <v>88.935089999999988</v>
      </c>
      <c r="W78" s="3">
        <f t="shared" si="124"/>
        <v>4</v>
      </c>
      <c r="X78" s="3">
        <f t="shared" si="125"/>
        <v>50</v>
      </c>
      <c r="Y78" s="3">
        <f t="shared" si="126"/>
        <v>50</v>
      </c>
      <c r="Z78" s="3">
        <f t="shared" si="127"/>
        <v>0</v>
      </c>
      <c r="AA78" s="3">
        <f t="shared" si="128"/>
        <v>0</v>
      </c>
      <c r="AB78" s="22">
        <f t="shared" si="129"/>
        <v>0.61849537037036906</v>
      </c>
      <c r="AC78" s="23">
        <f t="shared" ca="1" si="111"/>
        <v>41920</v>
      </c>
      <c r="AD78" s="3">
        <v>77</v>
      </c>
      <c r="AE78" s="3">
        <f t="shared" si="130"/>
        <v>1</v>
      </c>
      <c r="AF78" s="3">
        <f t="shared" si="131"/>
        <v>1</v>
      </c>
      <c r="AG78" s="3">
        <v>77</v>
      </c>
      <c r="AH78" s="3">
        <f t="shared" si="132"/>
        <v>0</v>
      </c>
      <c r="AI78" s="3">
        <f t="shared" si="133"/>
        <v>1</v>
      </c>
      <c r="AJ78" s="3">
        <f t="shared" si="134"/>
        <v>1</v>
      </c>
      <c r="AK78" s="14">
        <f t="shared" si="135"/>
        <v>1656098.93509</v>
      </c>
      <c r="AL78" s="3" t="str">
        <f t="shared" si="136"/>
        <v>Мулянка</v>
      </c>
      <c r="AM78" s="3">
        <f t="shared" si="137"/>
        <v>1</v>
      </c>
      <c r="AN78" s="3" t="str">
        <f t="shared" si="138"/>
        <v>Ч</v>
      </c>
      <c r="AO78" s="27">
        <f t="shared" si="139"/>
        <v>31.064909999957308</v>
      </c>
      <c r="AP78" s="14">
        <f t="shared" si="140"/>
        <v>0</v>
      </c>
      <c r="AQ78" s="28"/>
      <c r="AR78" s="3">
        <f t="shared" si="141"/>
        <v>2</v>
      </c>
      <c r="AS78" s="3">
        <v>4581</v>
      </c>
      <c r="AT78" s="3">
        <v>777</v>
      </c>
      <c r="AU78" s="3">
        <v>100</v>
      </c>
      <c r="AV78" s="3">
        <v>400</v>
      </c>
      <c r="AW78" s="3">
        <v>6000</v>
      </c>
      <c r="AX78" s="3">
        <v>0</v>
      </c>
      <c r="AY78" s="3">
        <v>1100</v>
      </c>
      <c r="AZ78" s="3">
        <v>1</v>
      </c>
      <c r="BA78" s="3">
        <v>40</v>
      </c>
      <c r="BB78" s="3">
        <v>0</v>
      </c>
      <c r="BC78" s="3">
        <v>0</v>
      </c>
      <c r="BD78" s="3">
        <v>0</v>
      </c>
      <c r="BE78" s="3">
        <v>0</v>
      </c>
      <c r="BF78" s="17">
        <f t="shared" si="142"/>
        <v>38</v>
      </c>
      <c r="BG78" s="26">
        <f t="shared" si="143"/>
        <v>88.935089999999988</v>
      </c>
      <c r="BH78" s="12">
        <f t="shared" si="144"/>
        <v>24.520706999999998</v>
      </c>
      <c r="BI78" s="13">
        <v>0.2</v>
      </c>
      <c r="BJ78" s="12">
        <f t="shared" si="145"/>
        <v>80</v>
      </c>
      <c r="BK78" s="12">
        <f t="shared" si="108"/>
        <v>80</v>
      </c>
      <c r="BL78" s="11">
        <f t="shared" si="146"/>
        <v>4</v>
      </c>
      <c r="BM78" s="11">
        <f t="shared" si="147"/>
        <v>50</v>
      </c>
      <c r="BN78" s="11">
        <f t="shared" si="148"/>
        <v>0</v>
      </c>
      <c r="BO78" s="20">
        <f t="shared" si="149"/>
        <v>0.61849537037036906</v>
      </c>
      <c r="BP78" s="11">
        <f t="shared" si="150"/>
        <v>1</v>
      </c>
      <c r="BQ78" s="11">
        <f t="shared" si="151"/>
        <v>0</v>
      </c>
      <c r="BR78" s="11">
        <f t="shared" si="152"/>
        <v>1</v>
      </c>
      <c r="BS78" s="11">
        <f t="shared" si="153"/>
        <v>1</v>
      </c>
      <c r="BT78" s="25">
        <f t="shared" si="154"/>
        <v>1656098.93509</v>
      </c>
      <c r="BU78" s="24" t="str">
        <f t="shared" si="155"/>
        <v>Мулянка</v>
      </c>
      <c r="BV78" s="11">
        <f t="shared" si="156"/>
        <v>1</v>
      </c>
      <c r="BW78" s="24" t="str">
        <f>VLOOKUP(BV78,'Типы препятствий'!$A$1:$B$12,2)</f>
        <v>Светофор</v>
      </c>
      <c r="BX78" s="24" t="str">
        <f t="shared" si="157"/>
        <v>Ч</v>
      </c>
      <c r="BY78" s="25">
        <f t="shared" si="158"/>
        <v>1656130</v>
      </c>
      <c r="BZ78" s="25">
        <f t="shared" si="159"/>
        <v>31.064909999957308</v>
      </c>
      <c r="CA78" s="25">
        <f t="shared" si="160"/>
        <v>1656130</v>
      </c>
      <c r="CB78" s="12">
        <v>0</v>
      </c>
      <c r="CC78" s="11">
        <f t="shared" si="161"/>
        <v>2</v>
      </c>
      <c r="CD78" s="42">
        <f t="shared" si="161"/>
        <v>0</v>
      </c>
      <c r="CE78" s="42">
        <f t="shared" si="113"/>
        <v>0.51</v>
      </c>
      <c r="CF78" s="42">
        <f t="shared" si="112"/>
        <v>0.51</v>
      </c>
    </row>
    <row r="79" spans="1:84">
      <c r="A79" s="29">
        <f t="shared" si="114"/>
        <v>24.880706999999997</v>
      </c>
      <c r="B79" s="3">
        <v>78</v>
      </c>
      <c r="C79" s="14">
        <f t="shared" si="115"/>
        <v>24.880706999999997</v>
      </c>
      <c r="D79" s="14">
        <f t="shared" si="116"/>
        <v>24.880706999999997</v>
      </c>
      <c r="E79" s="14">
        <f t="shared" si="117"/>
        <v>80</v>
      </c>
      <c r="F79" s="14">
        <f t="shared" si="118"/>
        <v>80</v>
      </c>
      <c r="G79" s="30">
        <f t="shared" si="119"/>
        <v>0.2</v>
      </c>
      <c r="H79" s="3">
        <f t="shared" si="109"/>
        <v>40</v>
      </c>
      <c r="I79" s="43">
        <f t="shared" si="120"/>
        <v>0</v>
      </c>
      <c r="J79" s="43">
        <f t="shared" si="121"/>
        <v>0.51</v>
      </c>
      <c r="K79" s="43">
        <f t="shared" si="122"/>
        <v>0.51</v>
      </c>
      <c r="L79" s="3">
        <f t="shared" si="110"/>
        <v>0.32</v>
      </c>
      <c r="M79" s="3" t="s">
        <v>261</v>
      </c>
      <c r="N79" s="3" t="s">
        <v>262</v>
      </c>
      <c r="O79" s="3">
        <v>1</v>
      </c>
      <c r="P79" s="3">
        <v>0</v>
      </c>
      <c r="Q79" s="3">
        <v>0</v>
      </c>
      <c r="R79" s="3">
        <v>1</v>
      </c>
      <c r="S79" s="3">
        <v>1</v>
      </c>
      <c r="T79" s="3">
        <v>0</v>
      </c>
      <c r="U79" s="3" t="s">
        <v>66</v>
      </c>
      <c r="V79" s="14">
        <f t="shared" si="123"/>
        <v>92.390743749999984</v>
      </c>
      <c r="W79" s="3">
        <f t="shared" si="124"/>
        <v>4</v>
      </c>
      <c r="X79" s="3">
        <f t="shared" si="125"/>
        <v>50</v>
      </c>
      <c r="Y79" s="3">
        <f t="shared" si="126"/>
        <v>50</v>
      </c>
      <c r="Z79" s="3">
        <f t="shared" si="127"/>
        <v>0</v>
      </c>
      <c r="AA79" s="3">
        <f t="shared" si="128"/>
        <v>0</v>
      </c>
      <c r="AB79" s="22">
        <f t="shared" si="129"/>
        <v>0.61850115740740608</v>
      </c>
      <c r="AC79" s="23">
        <f t="shared" ca="1" si="111"/>
        <v>41920</v>
      </c>
      <c r="AD79" s="3">
        <v>78</v>
      </c>
      <c r="AE79" s="3">
        <f t="shared" si="130"/>
        <v>1</v>
      </c>
      <c r="AF79" s="3">
        <f t="shared" si="131"/>
        <v>1</v>
      </c>
      <c r="AG79" s="3">
        <v>78</v>
      </c>
      <c r="AH79" s="3">
        <f t="shared" si="132"/>
        <v>0</v>
      </c>
      <c r="AI79" s="3">
        <f t="shared" si="133"/>
        <v>1</v>
      </c>
      <c r="AJ79" s="3">
        <f t="shared" si="134"/>
        <v>1</v>
      </c>
      <c r="AK79" s="14">
        <f t="shared" si="135"/>
        <v>1656102.3907437499</v>
      </c>
      <c r="AL79" s="3" t="str">
        <f t="shared" si="136"/>
        <v>Мулянка</v>
      </c>
      <c r="AM79" s="3">
        <f t="shared" si="137"/>
        <v>1</v>
      </c>
      <c r="AN79" s="3" t="str">
        <f t="shared" si="138"/>
        <v>Ч</v>
      </c>
      <c r="AO79" s="27">
        <f t="shared" si="139"/>
        <v>27.609256250085309</v>
      </c>
      <c r="AP79" s="14">
        <f t="shared" si="140"/>
        <v>0</v>
      </c>
      <c r="AQ79" s="28"/>
      <c r="AR79" s="3">
        <f t="shared" si="141"/>
        <v>2</v>
      </c>
      <c r="AS79" s="3">
        <v>4581</v>
      </c>
      <c r="AT79" s="3">
        <v>777</v>
      </c>
      <c r="AU79" s="3">
        <v>100</v>
      </c>
      <c r="AV79" s="3">
        <v>400</v>
      </c>
      <c r="AW79" s="3">
        <v>6000</v>
      </c>
      <c r="AX79" s="3">
        <v>0</v>
      </c>
      <c r="AY79" s="3">
        <v>1100</v>
      </c>
      <c r="AZ79" s="3">
        <v>1</v>
      </c>
      <c r="BA79" s="3">
        <v>40</v>
      </c>
      <c r="BB79" s="3">
        <v>0</v>
      </c>
      <c r="BC79" s="3">
        <v>0</v>
      </c>
      <c r="BD79" s="3">
        <v>0</v>
      </c>
      <c r="BE79" s="3">
        <v>0</v>
      </c>
      <c r="BF79" s="17">
        <f t="shared" si="142"/>
        <v>38.5</v>
      </c>
      <c r="BG79" s="26">
        <f t="shared" si="143"/>
        <v>92.390743749999984</v>
      </c>
      <c r="BH79" s="12">
        <f t="shared" si="144"/>
        <v>24.880706999999997</v>
      </c>
      <c r="BI79" s="13">
        <v>0.2</v>
      </c>
      <c r="BJ79" s="12">
        <f t="shared" si="145"/>
        <v>80</v>
      </c>
      <c r="BK79" s="12">
        <f t="shared" si="108"/>
        <v>80</v>
      </c>
      <c r="BL79" s="11">
        <f t="shared" si="146"/>
        <v>4</v>
      </c>
      <c r="BM79" s="11">
        <f t="shared" si="147"/>
        <v>50</v>
      </c>
      <c r="BN79" s="11">
        <f t="shared" si="148"/>
        <v>0</v>
      </c>
      <c r="BO79" s="20">
        <f t="shared" si="149"/>
        <v>0.61850115740740608</v>
      </c>
      <c r="BP79" s="11">
        <f t="shared" si="150"/>
        <v>1</v>
      </c>
      <c r="BQ79" s="11">
        <f t="shared" si="151"/>
        <v>0</v>
      </c>
      <c r="BR79" s="11">
        <f t="shared" si="152"/>
        <v>1</v>
      </c>
      <c r="BS79" s="11">
        <f t="shared" si="153"/>
        <v>1</v>
      </c>
      <c r="BT79" s="25">
        <f t="shared" si="154"/>
        <v>1656102.3907437499</v>
      </c>
      <c r="BU79" s="24" t="str">
        <f t="shared" si="155"/>
        <v>Мулянка</v>
      </c>
      <c r="BV79" s="11">
        <f t="shared" si="156"/>
        <v>1</v>
      </c>
      <c r="BW79" s="24" t="str">
        <f>VLOOKUP(BV79,'Типы препятствий'!$A$1:$B$12,2)</f>
        <v>Светофор</v>
      </c>
      <c r="BX79" s="24" t="str">
        <f t="shared" si="157"/>
        <v>Ч</v>
      </c>
      <c r="BY79" s="25">
        <f t="shared" si="158"/>
        <v>1656130</v>
      </c>
      <c r="BZ79" s="25">
        <f t="shared" si="159"/>
        <v>27.609256250085309</v>
      </c>
      <c r="CA79" s="25">
        <f t="shared" si="160"/>
        <v>1656130</v>
      </c>
      <c r="CB79" s="12">
        <v>0</v>
      </c>
      <c r="CC79" s="11">
        <f t="shared" si="161"/>
        <v>2</v>
      </c>
      <c r="CD79" s="42">
        <f t="shared" si="161"/>
        <v>0</v>
      </c>
      <c r="CE79" s="42">
        <f t="shared" si="113"/>
        <v>0.51</v>
      </c>
      <c r="CF79" s="42">
        <f t="shared" si="112"/>
        <v>0.51</v>
      </c>
    </row>
    <row r="80" spans="1:84">
      <c r="A80" s="29">
        <f t="shared" si="114"/>
        <v>25.240706999999997</v>
      </c>
      <c r="B80" s="3">
        <v>79</v>
      </c>
      <c r="C80" s="14">
        <f t="shared" si="115"/>
        <v>25.240706999999997</v>
      </c>
      <c r="D80" s="14">
        <f t="shared" si="116"/>
        <v>25.240706999999997</v>
      </c>
      <c r="E80" s="14">
        <f t="shared" si="117"/>
        <v>80</v>
      </c>
      <c r="F80" s="14">
        <f t="shared" si="118"/>
        <v>80</v>
      </c>
      <c r="G80" s="30">
        <f t="shared" si="119"/>
        <v>0.19</v>
      </c>
      <c r="H80" s="3">
        <f t="shared" si="109"/>
        <v>40</v>
      </c>
      <c r="I80" s="43">
        <f t="shared" si="120"/>
        <v>0</v>
      </c>
      <c r="J80" s="43">
        <f t="shared" si="121"/>
        <v>0.51</v>
      </c>
      <c r="K80" s="43">
        <f t="shared" si="122"/>
        <v>0.51</v>
      </c>
      <c r="L80" s="3">
        <f t="shared" si="110"/>
        <v>0.32</v>
      </c>
      <c r="M80" s="3" t="s">
        <v>263</v>
      </c>
      <c r="N80" s="3" t="s">
        <v>264</v>
      </c>
      <c r="O80" s="3">
        <v>1</v>
      </c>
      <c r="P80" s="3">
        <v>0</v>
      </c>
      <c r="Q80" s="3">
        <v>0</v>
      </c>
      <c r="R80" s="3">
        <v>1</v>
      </c>
      <c r="S80" s="3">
        <v>1</v>
      </c>
      <c r="T80" s="3">
        <v>0</v>
      </c>
      <c r="U80" s="3" t="s">
        <v>66</v>
      </c>
      <c r="V80" s="14">
        <f t="shared" si="123"/>
        <v>95.896397499999978</v>
      </c>
      <c r="W80" s="3">
        <f t="shared" si="124"/>
        <v>4</v>
      </c>
      <c r="X80" s="3">
        <f t="shared" si="125"/>
        <v>50</v>
      </c>
      <c r="Y80" s="3">
        <f t="shared" si="126"/>
        <v>50</v>
      </c>
      <c r="Z80" s="3">
        <f t="shared" si="127"/>
        <v>0</v>
      </c>
      <c r="AA80" s="3">
        <f t="shared" si="128"/>
        <v>0</v>
      </c>
      <c r="AB80" s="22">
        <f t="shared" si="129"/>
        <v>0.6185069444444431</v>
      </c>
      <c r="AC80" s="23">
        <f t="shared" ca="1" si="111"/>
        <v>41920</v>
      </c>
      <c r="AD80" s="3">
        <v>79</v>
      </c>
      <c r="AE80" s="3">
        <f t="shared" si="130"/>
        <v>1</v>
      </c>
      <c r="AF80" s="3">
        <f t="shared" si="131"/>
        <v>1</v>
      </c>
      <c r="AG80" s="3">
        <v>79</v>
      </c>
      <c r="AH80" s="3">
        <f t="shared" si="132"/>
        <v>0</v>
      </c>
      <c r="AI80" s="3">
        <f t="shared" si="133"/>
        <v>1</v>
      </c>
      <c r="AJ80" s="3">
        <f t="shared" si="134"/>
        <v>1</v>
      </c>
      <c r="AK80" s="14">
        <f t="shared" si="135"/>
        <v>1656105.8963975001</v>
      </c>
      <c r="AL80" s="3" t="str">
        <f t="shared" si="136"/>
        <v>Мулянка</v>
      </c>
      <c r="AM80" s="3">
        <f t="shared" si="137"/>
        <v>1</v>
      </c>
      <c r="AN80" s="3" t="str">
        <f t="shared" si="138"/>
        <v>Ч</v>
      </c>
      <c r="AO80" s="27">
        <f t="shared" si="139"/>
        <v>24.103602499933913</v>
      </c>
      <c r="AP80" s="14">
        <f t="shared" si="140"/>
        <v>0</v>
      </c>
      <c r="AQ80" s="28"/>
      <c r="AR80" s="3">
        <f t="shared" si="141"/>
        <v>2</v>
      </c>
      <c r="AS80" s="3">
        <v>4581</v>
      </c>
      <c r="AT80" s="3">
        <v>777</v>
      </c>
      <c r="AU80" s="3">
        <v>100</v>
      </c>
      <c r="AV80" s="3">
        <v>400</v>
      </c>
      <c r="AW80" s="3">
        <v>6000</v>
      </c>
      <c r="AX80" s="3">
        <v>0</v>
      </c>
      <c r="AY80" s="3">
        <v>1100</v>
      </c>
      <c r="AZ80" s="3">
        <v>1</v>
      </c>
      <c r="BA80" s="3">
        <v>40</v>
      </c>
      <c r="BB80" s="3">
        <v>0</v>
      </c>
      <c r="BC80" s="3">
        <v>0</v>
      </c>
      <c r="BD80" s="3">
        <v>0</v>
      </c>
      <c r="BE80" s="3">
        <v>0</v>
      </c>
      <c r="BF80" s="17">
        <f t="shared" si="142"/>
        <v>39</v>
      </c>
      <c r="BG80" s="26">
        <f t="shared" si="143"/>
        <v>95.896397499999978</v>
      </c>
      <c r="BH80" s="12">
        <f t="shared" si="144"/>
        <v>25.240706999999997</v>
      </c>
      <c r="BI80" s="13">
        <v>0.19</v>
      </c>
      <c r="BJ80" s="12">
        <f t="shared" si="145"/>
        <v>80</v>
      </c>
      <c r="BK80" s="12">
        <f t="shared" si="108"/>
        <v>80</v>
      </c>
      <c r="BL80" s="11">
        <f t="shared" si="146"/>
        <v>4</v>
      </c>
      <c r="BM80" s="11">
        <f t="shared" si="147"/>
        <v>50</v>
      </c>
      <c r="BN80" s="11">
        <f t="shared" si="148"/>
        <v>0</v>
      </c>
      <c r="BO80" s="20">
        <f t="shared" si="149"/>
        <v>0.6185069444444431</v>
      </c>
      <c r="BP80" s="11">
        <f t="shared" si="150"/>
        <v>1</v>
      </c>
      <c r="BQ80" s="11">
        <f t="shared" si="151"/>
        <v>0</v>
      </c>
      <c r="BR80" s="11">
        <f t="shared" si="152"/>
        <v>1</v>
      </c>
      <c r="BS80" s="11">
        <f t="shared" si="153"/>
        <v>1</v>
      </c>
      <c r="BT80" s="25">
        <f t="shared" si="154"/>
        <v>1656105.8963975001</v>
      </c>
      <c r="BU80" s="24" t="str">
        <f t="shared" si="155"/>
        <v>Мулянка</v>
      </c>
      <c r="BV80" s="11">
        <f t="shared" si="156"/>
        <v>1</v>
      </c>
      <c r="BW80" s="24" t="str">
        <f>VLOOKUP(BV80,'Типы препятствий'!$A$1:$B$12,2)</f>
        <v>Светофор</v>
      </c>
      <c r="BX80" s="24" t="str">
        <f t="shared" si="157"/>
        <v>Ч</v>
      </c>
      <c r="BY80" s="25">
        <f t="shared" si="158"/>
        <v>1656130</v>
      </c>
      <c r="BZ80" s="25">
        <f t="shared" si="159"/>
        <v>24.103602499933913</v>
      </c>
      <c r="CA80" s="25">
        <f t="shared" si="160"/>
        <v>1656130</v>
      </c>
      <c r="CB80" s="12">
        <v>0</v>
      </c>
      <c r="CC80" s="11">
        <f t="shared" si="161"/>
        <v>2</v>
      </c>
      <c r="CD80" s="42">
        <f t="shared" si="161"/>
        <v>0</v>
      </c>
      <c r="CE80" s="42">
        <f t="shared" si="113"/>
        <v>0.51</v>
      </c>
      <c r="CF80" s="42">
        <f t="shared" si="112"/>
        <v>0.51</v>
      </c>
    </row>
    <row r="81" spans="1:84">
      <c r="A81" s="29">
        <f t="shared" si="114"/>
        <v>25.582706999999996</v>
      </c>
      <c r="B81" s="3">
        <v>80</v>
      </c>
      <c r="C81" s="14">
        <f t="shared" si="115"/>
        <v>25.582706999999996</v>
      </c>
      <c r="D81" s="14">
        <f t="shared" si="116"/>
        <v>25.582706999999996</v>
      </c>
      <c r="E81" s="14">
        <f t="shared" si="117"/>
        <v>80</v>
      </c>
      <c r="F81" s="14">
        <f t="shared" si="118"/>
        <v>80</v>
      </c>
      <c r="G81" s="30">
        <f t="shared" si="119"/>
        <v>0.18</v>
      </c>
      <c r="H81" s="3">
        <f t="shared" si="109"/>
        <v>40</v>
      </c>
      <c r="I81" s="43">
        <f t="shared" si="120"/>
        <v>0</v>
      </c>
      <c r="J81" s="43">
        <f t="shared" si="121"/>
        <v>0.51</v>
      </c>
      <c r="K81" s="43">
        <f t="shared" si="122"/>
        <v>0.51</v>
      </c>
      <c r="L81" s="3">
        <f t="shared" si="110"/>
        <v>0.32</v>
      </c>
      <c r="M81" s="3" t="s">
        <v>265</v>
      </c>
      <c r="N81" s="3" t="s">
        <v>266</v>
      </c>
      <c r="O81" s="3">
        <v>1</v>
      </c>
      <c r="P81" s="3">
        <v>0</v>
      </c>
      <c r="Q81" s="3">
        <v>0</v>
      </c>
      <c r="R81" s="3">
        <v>1</v>
      </c>
      <c r="S81" s="3">
        <v>1</v>
      </c>
      <c r="T81" s="3">
        <v>0</v>
      </c>
      <c r="U81" s="3" t="s">
        <v>66</v>
      </c>
      <c r="V81" s="14">
        <f t="shared" si="123"/>
        <v>99.449551249999971</v>
      </c>
      <c r="W81" s="3">
        <f t="shared" si="124"/>
        <v>4</v>
      </c>
      <c r="X81" s="3">
        <f t="shared" si="125"/>
        <v>50</v>
      </c>
      <c r="Y81" s="3">
        <f t="shared" si="126"/>
        <v>50</v>
      </c>
      <c r="Z81" s="3">
        <f t="shared" si="127"/>
        <v>0</v>
      </c>
      <c r="AA81" s="3">
        <f t="shared" si="128"/>
        <v>0</v>
      </c>
      <c r="AB81" s="22">
        <f t="shared" si="129"/>
        <v>0.61851273148148012</v>
      </c>
      <c r="AC81" s="23">
        <f t="shared" ca="1" si="111"/>
        <v>41920</v>
      </c>
      <c r="AD81" s="3">
        <v>80</v>
      </c>
      <c r="AE81" s="3">
        <f t="shared" si="130"/>
        <v>1</v>
      </c>
      <c r="AF81" s="3">
        <f t="shared" si="131"/>
        <v>1</v>
      </c>
      <c r="AG81" s="3">
        <v>80</v>
      </c>
      <c r="AH81" s="3">
        <f t="shared" si="132"/>
        <v>0</v>
      </c>
      <c r="AI81" s="3">
        <f t="shared" si="133"/>
        <v>1</v>
      </c>
      <c r="AJ81" s="3">
        <f t="shared" si="134"/>
        <v>1</v>
      </c>
      <c r="AK81" s="14">
        <f t="shared" si="135"/>
        <v>1656109.4495512501</v>
      </c>
      <c r="AL81" s="3" t="str">
        <f t="shared" si="136"/>
        <v>Мулянка</v>
      </c>
      <c r="AM81" s="3">
        <f t="shared" si="137"/>
        <v>1</v>
      </c>
      <c r="AN81" s="3" t="str">
        <f t="shared" si="138"/>
        <v>Ч</v>
      </c>
      <c r="AO81" s="27">
        <f t="shared" si="139"/>
        <v>20.550448749912903</v>
      </c>
      <c r="AP81" s="14">
        <f t="shared" si="140"/>
        <v>0</v>
      </c>
      <c r="AQ81" s="28"/>
      <c r="AR81" s="3">
        <f t="shared" si="141"/>
        <v>2</v>
      </c>
      <c r="AS81" s="3">
        <v>4581</v>
      </c>
      <c r="AT81" s="3">
        <v>777</v>
      </c>
      <c r="AU81" s="3">
        <v>100</v>
      </c>
      <c r="AV81" s="3">
        <v>400</v>
      </c>
      <c r="AW81" s="3">
        <v>6000</v>
      </c>
      <c r="AX81" s="3">
        <v>0</v>
      </c>
      <c r="AY81" s="3">
        <v>1100</v>
      </c>
      <c r="AZ81" s="3">
        <v>1</v>
      </c>
      <c r="BA81" s="3">
        <v>40</v>
      </c>
      <c r="BB81" s="3">
        <v>0</v>
      </c>
      <c r="BC81" s="3">
        <v>0</v>
      </c>
      <c r="BD81" s="3">
        <v>0</v>
      </c>
      <c r="BE81" s="3">
        <v>0</v>
      </c>
      <c r="BF81" s="17">
        <f t="shared" si="142"/>
        <v>39.5</v>
      </c>
      <c r="BG81" s="26">
        <f t="shared" si="143"/>
        <v>99.449551249999971</v>
      </c>
      <c r="BH81" s="12">
        <f t="shared" si="144"/>
        <v>25.582706999999996</v>
      </c>
      <c r="BI81" s="13">
        <v>0.18</v>
      </c>
      <c r="BJ81" s="12">
        <f t="shared" si="145"/>
        <v>80</v>
      </c>
      <c r="BK81" s="12">
        <f t="shared" si="108"/>
        <v>80</v>
      </c>
      <c r="BL81" s="11">
        <f t="shared" si="146"/>
        <v>4</v>
      </c>
      <c r="BM81" s="11">
        <f t="shared" si="147"/>
        <v>50</v>
      </c>
      <c r="BN81" s="11">
        <f t="shared" si="148"/>
        <v>0</v>
      </c>
      <c r="BO81" s="20">
        <f t="shared" si="149"/>
        <v>0.61851273148148012</v>
      </c>
      <c r="BP81" s="11">
        <f t="shared" si="150"/>
        <v>1</v>
      </c>
      <c r="BQ81" s="11">
        <f t="shared" si="151"/>
        <v>0</v>
      </c>
      <c r="BR81" s="11">
        <f t="shared" si="152"/>
        <v>1</v>
      </c>
      <c r="BS81" s="11">
        <f t="shared" si="153"/>
        <v>1</v>
      </c>
      <c r="BT81" s="25">
        <f t="shared" si="154"/>
        <v>1656109.4495512501</v>
      </c>
      <c r="BU81" s="24" t="str">
        <f t="shared" si="155"/>
        <v>Мулянка</v>
      </c>
      <c r="BV81" s="11">
        <f t="shared" si="156"/>
        <v>1</v>
      </c>
      <c r="BW81" s="24" t="str">
        <f>VLOOKUP(BV81,'Типы препятствий'!$A$1:$B$12,2)</f>
        <v>Светофор</v>
      </c>
      <c r="BX81" s="24" t="str">
        <f t="shared" si="157"/>
        <v>Ч</v>
      </c>
      <c r="BY81" s="25">
        <f t="shared" si="158"/>
        <v>1656130</v>
      </c>
      <c r="BZ81" s="25">
        <f t="shared" si="159"/>
        <v>20.550448749912903</v>
      </c>
      <c r="CA81" s="25">
        <f t="shared" si="160"/>
        <v>1656130</v>
      </c>
      <c r="CB81" s="12">
        <v>0</v>
      </c>
      <c r="CC81" s="11">
        <f t="shared" si="161"/>
        <v>2</v>
      </c>
      <c r="CD81" s="42">
        <f t="shared" si="161"/>
        <v>0</v>
      </c>
      <c r="CE81" s="42">
        <f t="shared" si="113"/>
        <v>0.51</v>
      </c>
      <c r="CF81" s="42">
        <f t="shared" si="112"/>
        <v>0.51</v>
      </c>
    </row>
    <row r="82" spans="1:84">
      <c r="A82" s="29">
        <f t="shared" si="114"/>
        <v>25.906706999999997</v>
      </c>
      <c r="B82" s="3">
        <v>81</v>
      </c>
      <c r="C82" s="14">
        <f t="shared" si="115"/>
        <v>25.906706999999997</v>
      </c>
      <c r="D82" s="14">
        <f t="shared" si="116"/>
        <v>25.906706999999997</v>
      </c>
      <c r="E82" s="14">
        <f t="shared" si="117"/>
        <v>80</v>
      </c>
      <c r="F82" s="14">
        <f t="shared" si="118"/>
        <v>80</v>
      </c>
      <c r="G82" s="30">
        <f t="shared" si="119"/>
        <v>0.18</v>
      </c>
      <c r="H82" s="3">
        <f t="shared" si="109"/>
        <v>40</v>
      </c>
      <c r="I82" s="43">
        <f t="shared" si="120"/>
        <v>0</v>
      </c>
      <c r="J82" s="43">
        <f t="shared" si="121"/>
        <v>0.51</v>
      </c>
      <c r="K82" s="43">
        <f t="shared" si="122"/>
        <v>0.51</v>
      </c>
      <c r="L82" s="3">
        <f t="shared" si="110"/>
        <v>0.32</v>
      </c>
      <c r="M82" s="3" t="s">
        <v>267</v>
      </c>
      <c r="N82" s="3" t="s">
        <v>268</v>
      </c>
      <c r="O82" s="3">
        <v>1</v>
      </c>
      <c r="P82" s="3">
        <v>0</v>
      </c>
      <c r="Q82" s="3">
        <v>0</v>
      </c>
      <c r="R82" s="3">
        <v>1</v>
      </c>
      <c r="S82" s="3">
        <v>1</v>
      </c>
      <c r="T82" s="3">
        <v>0</v>
      </c>
      <c r="U82" s="3" t="s">
        <v>66</v>
      </c>
      <c r="V82" s="14">
        <f t="shared" si="123"/>
        <v>103.04770499999997</v>
      </c>
      <c r="W82" s="3">
        <f t="shared" si="124"/>
        <v>4</v>
      </c>
      <c r="X82" s="3">
        <f t="shared" si="125"/>
        <v>50</v>
      </c>
      <c r="Y82" s="3">
        <f t="shared" si="126"/>
        <v>50</v>
      </c>
      <c r="Z82" s="3">
        <f t="shared" si="127"/>
        <v>0</v>
      </c>
      <c r="AA82" s="3">
        <f t="shared" si="128"/>
        <v>0</v>
      </c>
      <c r="AB82" s="22">
        <f t="shared" si="129"/>
        <v>0.61851851851851714</v>
      </c>
      <c r="AC82" s="23">
        <f t="shared" ca="1" si="111"/>
        <v>41920</v>
      </c>
      <c r="AD82" s="3">
        <v>81</v>
      </c>
      <c r="AE82" s="3">
        <f t="shared" si="130"/>
        <v>1</v>
      </c>
      <c r="AF82" s="3">
        <f t="shared" si="131"/>
        <v>1</v>
      </c>
      <c r="AG82" s="3">
        <v>81</v>
      </c>
      <c r="AH82" s="3">
        <f t="shared" si="132"/>
        <v>0</v>
      </c>
      <c r="AI82" s="3">
        <f t="shared" si="133"/>
        <v>1</v>
      </c>
      <c r="AJ82" s="3">
        <f t="shared" si="134"/>
        <v>1</v>
      </c>
      <c r="AK82" s="14">
        <f t="shared" si="135"/>
        <v>1656113.047705</v>
      </c>
      <c r="AL82" s="3" t="str">
        <f t="shared" si="136"/>
        <v>Мулянка</v>
      </c>
      <c r="AM82" s="3">
        <f t="shared" si="137"/>
        <v>1</v>
      </c>
      <c r="AN82" s="3" t="str">
        <f t="shared" si="138"/>
        <v>Ч</v>
      </c>
      <c r="AO82" s="27">
        <f t="shared" si="139"/>
        <v>16.952294999966398</v>
      </c>
      <c r="AP82" s="14">
        <f t="shared" si="140"/>
        <v>0</v>
      </c>
      <c r="AQ82" s="28"/>
      <c r="AR82" s="3">
        <f t="shared" si="141"/>
        <v>2</v>
      </c>
      <c r="AS82" s="3">
        <v>4581</v>
      </c>
      <c r="AT82" s="3">
        <v>777</v>
      </c>
      <c r="AU82" s="3">
        <v>100</v>
      </c>
      <c r="AV82" s="3">
        <v>400</v>
      </c>
      <c r="AW82" s="3">
        <v>6000</v>
      </c>
      <c r="AX82" s="3">
        <v>0</v>
      </c>
      <c r="AY82" s="3">
        <v>1100</v>
      </c>
      <c r="AZ82" s="3">
        <v>1</v>
      </c>
      <c r="BA82" s="3">
        <v>40</v>
      </c>
      <c r="BB82" s="3">
        <v>0</v>
      </c>
      <c r="BC82" s="3">
        <v>0</v>
      </c>
      <c r="BD82" s="3">
        <v>0</v>
      </c>
      <c r="BE82" s="3">
        <v>0</v>
      </c>
      <c r="BF82" s="17">
        <f t="shared" si="142"/>
        <v>40</v>
      </c>
      <c r="BG82" s="26">
        <f t="shared" si="143"/>
        <v>103.04770499999997</v>
      </c>
      <c r="BH82" s="12">
        <f t="shared" si="144"/>
        <v>25.906706999999997</v>
      </c>
      <c r="BI82" s="13">
        <v>0.18</v>
      </c>
      <c r="BJ82" s="12">
        <f t="shared" si="145"/>
        <v>80</v>
      </c>
      <c r="BK82" s="12">
        <f t="shared" si="108"/>
        <v>80</v>
      </c>
      <c r="BL82" s="11">
        <f t="shared" si="146"/>
        <v>4</v>
      </c>
      <c r="BM82" s="11">
        <f t="shared" si="147"/>
        <v>50</v>
      </c>
      <c r="BN82" s="11">
        <f t="shared" si="148"/>
        <v>0</v>
      </c>
      <c r="BO82" s="20">
        <f t="shared" si="149"/>
        <v>0.61851851851851714</v>
      </c>
      <c r="BP82" s="11">
        <f t="shared" si="150"/>
        <v>1</v>
      </c>
      <c r="BQ82" s="11">
        <f t="shared" si="151"/>
        <v>0</v>
      </c>
      <c r="BR82" s="11">
        <f t="shared" si="152"/>
        <v>1</v>
      </c>
      <c r="BS82" s="11">
        <f t="shared" si="153"/>
        <v>1</v>
      </c>
      <c r="BT82" s="25">
        <f t="shared" si="154"/>
        <v>1656113.047705</v>
      </c>
      <c r="BU82" s="24" t="str">
        <f t="shared" si="155"/>
        <v>Мулянка</v>
      </c>
      <c r="BV82" s="11">
        <f t="shared" si="156"/>
        <v>1</v>
      </c>
      <c r="BW82" s="24" t="str">
        <f>VLOOKUP(BV82,'Типы препятствий'!$A$1:$B$12,2)</f>
        <v>Светофор</v>
      </c>
      <c r="BX82" s="24" t="str">
        <f t="shared" si="157"/>
        <v>Ч</v>
      </c>
      <c r="BY82" s="25">
        <f t="shared" si="158"/>
        <v>1656130</v>
      </c>
      <c r="BZ82" s="25">
        <f t="shared" si="159"/>
        <v>16.952294999966398</v>
      </c>
      <c r="CA82" s="25">
        <f t="shared" si="160"/>
        <v>1656130</v>
      </c>
      <c r="CB82" s="12">
        <v>0</v>
      </c>
      <c r="CC82" s="11">
        <f t="shared" si="161"/>
        <v>2</v>
      </c>
      <c r="CD82" s="42">
        <f t="shared" si="161"/>
        <v>0</v>
      </c>
      <c r="CE82" s="42">
        <f t="shared" si="113"/>
        <v>0.51</v>
      </c>
      <c r="CF82" s="42">
        <f t="shared" si="112"/>
        <v>0.51</v>
      </c>
    </row>
    <row r="83" spans="1:84">
      <c r="A83" s="29">
        <f t="shared" si="114"/>
        <v>26.230706999999999</v>
      </c>
      <c r="B83" s="3">
        <v>82</v>
      </c>
      <c r="C83" s="14">
        <f t="shared" si="115"/>
        <v>26.230706999999999</v>
      </c>
      <c r="D83" s="14">
        <f t="shared" si="116"/>
        <v>26.230706999999999</v>
      </c>
      <c r="E83" s="14">
        <f t="shared" si="117"/>
        <v>80</v>
      </c>
      <c r="F83" s="14">
        <f t="shared" si="118"/>
        <v>80</v>
      </c>
      <c r="G83" s="30">
        <f t="shared" si="119"/>
        <v>0.18</v>
      </c>
      <c r="H83" s="3">
        <f t="shared" si="109"/>
        <v>40</v>
      </c>
      <c r="I83" s="43">
        <f t="shared" si="120"/>
        <v>0</v>
      </c>
      <c r="J83" s="43">
        <f t="shared" si="121"/>
        <v>0.51</v>
      </c>
      <c r="K83" s="43">
        <f t="shared" si="122"/>
        <v>0.51</v>
      </c>
      <c r="L83" s="3">
        <f t="shared" si="110"/>
        <v>0.32</v>
      </c>
      <c r="M83" s="3" t="s">
        <v>269</v>
      </c>
      <c r="N83" s="3" t="s">
        <v>270</v>
      </c>
      <c r="O83" s="3">
        <v>1</v>
      </c>
      <c r="P83" s="3">
        <v>0</v>
      </c>
      <c r="Q83" s="3">
        <v>0</v>
      </c>
      <c r="R83" s="3">
        <v>1</v>
      </c>
      <c r="S83" s="3">
        <v>1</v>
      </c>
      <c r="T83" s="3">
        <v>0</v>
      </c>
      <c r="U83" s="3" t="s">
        <v>66</v>
      </c>
      <c r="V83" s="14">
        <f t="shared" si="123"/>
        <v>106.69085874999996</v>
      </c>
      <c r="W83" s="3">
        <f t="shared" si="124"/>
        <v>4</v>
      </c>
      <c r="X83" s="3">
        <f t="shared" si="125"/>
        <v>50</v>
      </c>
      <c r="Y83" s="3">
        <f t="shared" si="126"/>
        <v>50</v>
      </c>
      <c r="Z83" s="3">
        <f t="shared" si="127"/>
        <v>0</v>
      </c>
      <c r="AA83" s="3">
        <f t="shared" si="128"/>
        <v>0</v>
      </c>
      <c r="AB83" s="22">
        <f t="shared" si="129"/>
        <v>0.61852430555555415</v>
      </c>
      <c r="AC83" s="23">
        <f t="shared" ca="1" si="111"/>
        <v>41920</v>
      </c>
      <c r="AD83" s="3">
        <v>82</v>
      </c>
      <c r="AE83" s="3">
        <f t="shared" si="130"/>
        <v>1</v>
      </c>
      <c r="AF83" s="3">
        <f t="shared" si="131"/>
        <v>1</v>
      </c>
      <c r="AG83" s="3">
        <v>82</v>
      </c>
      <c r="AH83" s="3">
        <f t="shared" si="132"/>
        <v>0</v>
      </c>
      <c r="AI83" s="3">
        <f t="shared" si="133"/>
        <v>1</v>
      </c>
      <c r="AJ83" s="3">
        <f t="shared" si="134"/>
        <v>1</v>
      </c>
      <c r="AK83" s="14">
        <f t="shared" si="135"/>
        <v>1656116.6908587499</v>
      </c>
      <c r="AL83" s="3" t="str">
        <f t="shared" si="136"/>
        <v>Мулянка</v>
      </c>
      <c r="AM83" s="3">
        <f t="shared" si="137"/>
        <v>1</v>
      </c>
      <c r="AN83" s="3" t="str">
        <f t="shared" si="138"/>
        <v>Ч</v>
      </c>
      <c r="AO83" s="27">
        <f t="shared" si="139"/>
        <v>13.309141250094399</v>
      </c>
      <c r="AP83" s="14">
        <f t="shared" si="140"/>
        <v>0</v>
      </c>
      <c r="AQ83" s="28"/>
      <c r="AR83" s="3">
        <f t="shared" si="141"/>
        <v>2</v>
      </c>
      <c r="AS83" s="3">
        <v>4581</v>
      </c>
      <c r="AT83" s="3">
        <v>777</v>
      </c>
      <c r="AU83" s="3">
        <v>100</v>
      </c>
      <c r="AV83" s="3">
        <v>400</v>
      </c>
      <c r="AW83" s="3">
        <v>6000</v>
      </c>
      <c r="AX83" s="3">
        <v>0</v>
      </c>
      <c r="AY83" s="3">
        <v>1100</v>
      </c>
      <c r="AZ83" s="3">
        <v>1</v>
      </c>
      <c r="BA83" s="3">
        <v>40</v>
      </c>
      <c r="BB83" s="3">
        <v>0</v>
      </c>
      <c r="BC83" s="3">
        <v>0</v>
      </c>
      <c r="BD83" s="3">
        <v>0</v>
      </c>
      <c r="BE83" s="3">
        <v>0</v>
      </c>
      <c r="BF83" s="17">
        <f t="shared" si="142"/>
        <v>40.5</v>
      </c>
      <c r="BG83" s="26">
        <f t="shared" si="143"/>
        <v>106.69085874999996</v>
      </c>
      <c r="BH83" s="12">
        <f t="shared" si="144"/>
        <v>26.230706999999999</v>
      </c>
      <c r="BI83" s="13">
        <v>0.18</v>
      </c>
      <c r="BJ83" s="12">
        <f t="shared" si="145"/>
        <v>80</v>
      </c>
      <c r="BK83" s="12">
        <f t="shared" si="108"/>
        <v>80</v>
      </c>
      <c r="BL83" s="11">
        <f t="shared" si="146"/>
        <v>4</v>
      </c>
      <c r="BM83" s="11">
        <f t="shared" si="147"/>
        <v>50</v>
      </c>
      <c r="BN83" s="11">
        <f t="shared" si="148"/>
        <v>0</v>
      </c>
      <c r="BO83" s="20">
        <f t="shared" si="149"/>
        <v>0.61852430555555415</v>
      </c>
      <c r="BP83" s="11">
        <f t="shared" si="150"/>
        <v>1</v>
      </c>
      <c r="BQ83" s="11">
        <f t="shared" si="151"/>
        <v>0</v>
      </c>
      <c r="BR83" s="11">
        <f t="shared" si="152"/>
        <v>1</v>
      </c>
      <c r="BS83" s="11">
        <f t="shared" si="153"/>
        <v>1</v>
      </c>
      <c r="BT83" s="25">
        <f t="shared" si="154"/>
        <v>1656116.6908587499</v>
      </c>
      <c r="BU83" s="24" t="str">
        <f t="shared" si="155"/>
        <v>Мулянка</v>
      </c>
      <c r="BV83" s="11">
        <f t="shared" si="156"/>
        <v>1</v>
      </c>
      <c r="BW83" s="24" t="str">
        <f>VLOOKUP(BV83,'Типы препятствий'!$A$1:$B$12,2)</f>
        <v>Светофор</v>
      </c>
      <c r="BX83" s="24" t="str">
        <f t="shared" si="157"/>
        <v>Ч</v>
      </c>
      <c r="BY83" s="25">
        <f t="shared" si="158"/>
        <v>1656130</v>
      </c>
      <c r="BZ83" s="25">
        <f t="shared" si="159"/>
        <v>13.309141250094399</v>
      </c>
      <c r="CA83" s="25">
        <f t="shared" si="160"/>
        <v>1656130</v>
      </c>
      <c r="CB83" s="12">
        <v>0</v>
      </c>
      <c r="CC83" s="11">
        <f t="shared" si="161"/>
        <v>2</v>
      </c>
      <c r="CD83" s="42">
        <f t="shared" si="161"/>
        <v>0</v>
      </c>
      <c r="CE83" s="42">
        <f t="shared" si="113"/>
        <v>0.51</v>
      </c>
      <c r="CF83" s="42">
        <f t="shared" si="112"/>
        <v>0.51</v>
      </c>
    </row>
    <row r="84" spans="1:84">
      <c r="A84" s="29">
        <f t="shared" si="114"/>
        <v>26.554707000000001</v>
      </c>
      <c r="B84" s="3">
        <v>83</v>
      </c>
      <c r="C84" s="14">
        <f t="shared" si="115"/>
        <v>26.554707000000001</v>
      </c>
      <c r="D84" s="14">
        <f t="shared" si="116"/>
        <v>26.554707000000001</v>
      </c>
      <c r="E84" s="14">
        <f t="shared" si="117"/>
        <v>80</v>
      </c>
      <c r="F84" s="14">
        <f t="shared" si="118"/>
        <v>80</v>
      </c>
      <c r="G84" s="30">
        <f t="shared" si="119"/>
        <v>0.18</v>
      </c>
      <c r="H84" s="3">
        <f t="shared" si="109"/>
        <v>40</v>
      </c>
      <c r="I84" s="43">
        <f t="shared" si="120"/>
        <v>0</v>
      </c>
      <c r="J84" s="43">
        <f t="shared" si="121"/>
        <v>0.51</v>
      </c>
      <c r="K84" s="43">
        <f t="shared" si="122"/>
        <v>0.51</v>
      </c>
      <c r="L84" s="3">
        <f t="shared" si="110"/>
        <v>0.32</v>
      </c>
      <c r="M84" s="3" t="s">
        <v>271</v>
      </c>
      <c r="N84" s="3" t="s">
        <v>272</v>
      </c>
      <c r="O84" s="3">
        <v>1</v>
      </c>
      <c r="P84" s="3">
        <v>0</v>
      </c>
      <c r="Q84" s="3">
        <v>0</v>
      </c>
      <c r="R84" s="3">
        <v>1</v>
      </c>
      <c r="S84" s="3">
        <v>1</v>
      </c>
      <c r="T84" s="3">
        <v>0</v>
      </c>
      <c r="U84" s="3" t="s">
        <v>66</v>
      </c>
      <c r="V84" s="14">
        <f t="shared" si="123"/>
        <v>110.37901249999996</v>
      </c>
      <c r="W84" s="3">
        <f t="shared" si="124"/>
        <v>4</v>
      </c>
      <c r="X84" s="3">
        <f t="shared" si="125"/>
        <v>50</v>
      </c>
      <c r="Y84" s="3">
        <f t="shared" si="126"/>
        <v>50</v>
      </c>
      <c r="Z84" s="3">
        <f t="shared" si="127"/>
        <v>0</v>
      </c>
      <c r="AA84" s="3">
        <f t="shared" si="128"/>
        <v>0</v>
      </c>
      <c r="AB84" s="22">
        <f t="shared" si="129"/>
        <v>0.61853009259259117</v>
      </c>
      <c r="AC84" s="23">
        <f t="shared" ca="1" si="111"/>
        <v>41920</v>
      </c>
      <c r="AD84" s="3">
        <v>83</v>
      </c>
      <c r="AE84" s="3">
        <f t="shared" si="130"/>
        <v>1</v>
      </c>
      <c r="AF84" s="3">
        <f t="shared" si="131"/>
        <v>1</v>
      </c>
      <c r="AG84" s="3">
        <v>83</v>
      </c>
      <c r="AH84" s="3">
        <f t="shared" si="132"/>
        <v>0</v>
      </c>
      <c r="AI84" s="3">
        <f t="shared" si="133"/>
        <v>1</v>
      </c>
      <c r="AJ84" s="3">
        <f t="shared" si="134"/>
        <v>1</v>
      </c>
      <c r="AK84" s="14">
        <f t="shared" si="135"/>
        <v>1656120.3790124999</v>
      </c>
      <c r="AL84" s="3" t="str">
        <f t="shared" si="136"/>
        <v>Мулянка</v>
      </c>
      <c r="AM84" s="3">
        <f t="shared" si="137"/>
        <v>1</v>
      </c>
      <c r="AN84" s="3" t="str">
        <f t="shared" si="138"/>
        <v>Ч</v>
      </c>
      <c r="AO84" s="27">
        <f t="shared" si="139"/>
        <v>9.620987500064075</v>
      </c>
      <c r="AP84" s="14">
        <f t="shared" si="140"/>
        <v>0</v>
      </c>
      <c r="AQ84" s="28"/>
      <c r="AR84" s="3">
        <f t="shared" si="141"/>
        <v>2</v>
      </c>
      <c r="AS84" s="3">
        <v>4581</v>
      </c>
      <c r="AT84" s="3">
        <v>777</v>
      </c>
      <c r="AU84" s="3">
        <v>100</v>
      </c>
      <c r="AV84" s="3">
        <v>400</v>
      </c>
      <c r="AW84" s="3">
        <v>6000</v>
      </c>
      <c r="AX84" s="3">
        <v>0</v>
      </c>
      <c r="AY84" s="3">
        <v>1100</v>
      </c>
      <c r="AZ84" s="3">
        <v>1</v>
      </c>
      <c r="BA84" s="3">
        <v>40</v>
      </c>
      <c r="BB84" s="3">
        <v>0</v>
      </c>
      <c r="BC84" s="3">
        <v>0</v>
      </c>
      <c r="BD84" s="3">
        <v>0</v>
      </c>
      <c r="BE84" s="3">
        <v>0</v>
      </c>
      <c r="BF84" s="17">
        <f t="shared" si="142"/>
        <v>41</v>
      </c>
      <c r="BG84" s="26">
        <f t="shared" si="143"/>
        <v>110.37901249999996</v>
      </c>
      <c r="BH84" s="12">
        <f t="shared" si="144"/>
        <v>26.554707000000001</v>
      </c>
      <c r="BI84" s="13">
        <v>0.18</v>
      </c>
      <c r="BJ84" s="12">
        <f t="shared" si="145"/>
        <v>80</v>
      </c>
      <c r="BK84" s="12">
        <f t="shared" si="108"/>
        <v>80</v>
      </c>
      <c r="BL84" s="11">
        <f t="shared" si="146"/>
        <v>4</v>
      </c>
      <c r="BM84" s="11">
        <f t="shared" si="147"/>
        <v>50</v>
      </c>
      <c r="BN84" s="11">
        <f t="shared" si="148"/>
        <v>0</v>
      </c>
      <c r="BO84" s="20">
        <f t="shared" si="149"/>
        <v>0.61853009259259117</v>
      </c>
      <c r="BP84" s="11">
        <f t="shared" si="150"/>
        <v>1</v>
      </c>
      <c r="BQ84" s="11">
        <f t="shared" si="151"/>
        <v>0</v>
      </c>
      <c r="BR84" s="11">
        <f t="shared" si="152"/>
        <v>1</v>
      </c>
      <c r="BS84" s="11">
        <f t="shared" si="153"/>
        <v>1</v>
      </c>
      <c r="BT84" s="25">
        <f t="shared" si="154"/>
        <v>1656120.3790124999</v>
      </c>
      <c r="BU84" s="24" t="str">
        <f t="shared" si="155"/>
        <v>Мулянка</v>
      </c>
      <c r="BV84" s="11">
        <f t="shared" si="156"/>
        <v>1</v>
      </c>
      <c r="BW84" s="24" t="str">
        <f>VLOOKUP(BV84,'Типы препятствий'!$A$1:$B$12,2)</f>
        <v>Светофор</v>
      </c>
      <c r="BX84" s="24" t="str">
        <f t="shared" si="157"/>
        <v>Ч</v>
      </c>
      <c r="BY84" s="25">
        <f t="shared" si="158"/>
        <v>1656130</v>
      </c>
      <c r="BZ84" s="25">
        <f t="shared" si="159"/>
        <v>9.620987500064075</v>
      </c>
      <c r="CA84" s="25">
        <f t="shared" si="160"/>
        <v>1656130</v>
      </c>
      <c r="CB84" s="12">
        <v>0</v>
      </c>
      <c r="CC84" s="11">
        <f t="shared" si="161"/>
        <v>2</v>
      </c>
      <c r="CD84" s="42">
        <f t="shared" si="161"/>
        <v>0</v>
      </c>
      <c r="CE84" s="42">
        <f t="shared" si="113"/>
        <v>0.51</v>
      </c>
      <c r="CF84" s="42">
        <f t="shared" si="112"/>
        <v>0.51</v>
      </c>
    </row>
    <row r="85" spans="1:84">
      <c r="A85" s="29">
        <f t="shared" si="114"/>
        <v>26.878707000000002</v>
      </c>
      <c r="B85" s="3">
        <v>84</v>
      </c>
      <c r="C85" s="14">
        <f t="shared" si="115"/>
        <v>26.878707000000002</v>
      </c>
      <c r="D85" s="14">
        <f t="shared" si="116"/>
        <v>26.878707000000002</v>
      </c>
      <c r="E85" s="14">
        <f t="shared" si="117"/>
        <v>80</v>
      </c>
      <c r="F85" s="14">
        <f t="shared" si="118"/>
        <v>80</v>
      </c>
      <c r="G85" s="30">
        <f t="shared" si="119"/>
        <v>0.18</v>
      </c>
      <c r="H85" s="3">
        <f t="shared" si="109"/>
        <v>40</v>
      </c>
      <c r="I85" s="43">
        <f t="shared" si="120"/>
        <v>0</v>
      </c>
      <c r="J85" s="43">
        <f t="shared" si="121"/>
        <v>0.51</v>
      </c>
      <c r="K85" s="43">
        <f t="shared" si="122"/>
        <v>0.51</v>
      </c>
      <c r="L85" s="3">
        <f t="shared" si="110"/>
        <v>0.32</v>
      </c>
      <c r="M85" s="3" t="s">
        <v>273</v>
      </c>
      <c r="N85" s="3" t="s">
        <v>274</v>
      </c>
      <c r="O85" s="3">
        <v>1</v>
      </c>
      <c r="P85" s="3">
        <v>0</v>
      </c>
      <c r="Q85" s="3">
        <v>0</v>
      </c>
      <c r="R85" s="3">
        <v>1</v>
      </c>
      <c r="S85" s="3">
        <v>1</v>
      </c>
      <c r="T85" s="3">
        <v>0</v>
      </c>
      <c r="U85" s="3" t="s">
        <v>66</v>
      </c>
      <c r="V85" s="14">
        <f t="shared" si="123"/>
        <v>114.11216624999996</v>
      </c>
      <c r="W85" s="3">
        <f t="shared" si="124"/>
        <v>4</v>
      </c>
      <c r="X85" s="3">
        <f t="shared" si="125"/>
        <v>50</v>
      </c>
      <c r="Y85" s="3">
        <f t="shared" si="126"/>
        <v>50</v>
      </c>
      <c r="Z85" s="3">
        <f t="shared" si="127"/>
        <v>0</v>
      </c>
      <c r="AA85" s="3">
        <f t="shared" si="128"/>
        <v>0</v>
      </c>
      <c r="AB85" s="22">
        <f t="shared" si="129"/>
        <v>0.61853587962962819</v>
      </c>
      <c r="AC85" s="23">
        <f t="shared" ca="1" si="111"/>
        <v>41920</v>
      </c>
      <c r="AD85" s="3">
        <v>84</v>
      </c>
      <c r="AE85" s="3">
        <f t="shared" si="130"/>
        <v>1</v>
      </c>
      <c r="AF85" s="3">
        <f t="shared" si="131"/>
        <v>1</v>
      </c>
      <c r="AG85" s="3">
        <v>84</v>
      </c>
      <c r="AH85" s="3">
        <f t="shared" si="132"/>
        <v>0</v>
      </c>
      <c r="AI85" s="3">
        <f t="shared" si="133"/>
        <v>1</v>
      </c>
      <c r="AJ85" s="3">
        <f t="shared" si="134"/>
        <v>1</v>
      </c>
      <c r="AK85" s="14">
        <f t="shared" si="135"/>
        <v>1656124.1121662499</v>
      </c>
      <c r="AL85" s="3" t="str">
        <f t="shared" si="136"/>
        <v>Мулянка</v>
      </c>
      <c r="AM85" s="3">
        <f t="shared" si="137"/>
        <v>1</v>
      </c>
      <c r="AN85" s="3" t="str">
        <f t="shared" si="138"/>
        <v>Ч</v>
      </c>
      <c r="AO85" s="27">
        <f t="shared" si="139"/>
        <v>5.8878337501082569</v>
      </c>
      <c r="AP85" s="14">
        <f t="shared" si="140"/>
        <v>0</v>
      </c>
      <c r="AQ85" s="28"/>
      <c r="AR85" s="3">
        <f t="shared" si="141"/>
        <v>2</v>
      </c>
      <c r="AS85" s="3">
        <v>4581</v>
      </c>
      <c r="AT85" s="3">
        <v>777</v>
      </c>
      <c r="AU85" s="3">
        <v>100</v>
      </c>
      <c r="AV85" s="3">
        <v>400</v>
      </c>
      <c r="AW85" s="3">
        <v>6000</v>
      </c>
      <c r="AX85" s="3">
        <v>0</v>
      </c>
      <c r="AY85" s="3">
        <v>1100</v>
      </c>
      <c r="AZ85" s="3">
        <v>1</v>
      </c>
      <c r="BA85" s="3">
        <v>40</v>
      </c>
      <c r="BB85" s="3">
        <v>0</v>
      </c>
      <c r="BC85" s="3">
        <v>0</v>
      </c>
      <c r="BD85" s="3">
        <v>0</v>
      </c>
      <c r="BE85" s="3">
        <v>0</v>
      </c>
      <c r="BF85" s="33">
        <f t="shared" si="142"/>
        <v>41.5</v>
      </c>
      <c r="BG85" s="34">
        <f t="shared" si="143"/>
        <v>114.11216624999996</v>
      </c>
      <c r="BH85" s="35">
        <f t="shared" si="144"/>
        <v>26.878707000000002</v>
      </c>
      <c r="BI85" s="36">
        <v>0.18</v>
      </c>
      <c r="BJ85" s="35">
        <f t="shared" si="145"/>
        <v>80</v>
      </c>
      <c r="BK85" s="12">
        <f t="shared" si="108"/>
        <v>80</v>
      </c>
      <c r="BL85" s="37">
        <f t="shared" si="146"/>
        <v>4</v>
      </c>
      <c r="BM85" s="37">
        <f t="shared" si="147"/>
        <v>50</v>
      </c>
      <c r="BN85" s="37">
        <f t="shared" si="148"/>
        <v>0</v>
      </c>
      <c r="BO85" s="38">
        <f t="shared" si="149"/>
        <v>0.61853587962962819</v>
      </c>
      <c r="BP85" s="37">
        <f t="shared" si="150"/>
        <v>1</v>
      </c>
      <c r="BQ85" s="37">
        <f t="shared" si="151"/>
        <v>0</v>
      </c>
      <c r="BR85" s="37">
        <f t="shared" si="152"/>
        <v>1</v>
      </c>
      <c r="BS85" s="37">
        <f t="shared" si="153"/>
        <v>1</v>
      </c>
      <c r="BT85" s="39">
        <f t="shared" si="154"/>
        <v>1656124.1121662499</v>
      </c>
      <c r="BU85" s="40" t="str">
        <f t="shared" si="155"/>
        <v>Мулянка</v>
      </c>
      <c r="BV85" s="37">
        <f t="shared" si="156"/>
        <v>1</v>
      </c>
      <c r="BW85" s="40" t="str">
        <f>VLOOKUP(BV85,'Типы препятствий'!$A$1:$B$12,2)</f>
        <v>Светофор</v>
      </c>
      <c r="BX85" s="40" t="str">
        <f t="shared" si="157"/>
        <v>Ч</v>
      </c>
      <c r="BY85" s="39">
        <f t="shared" si="158"/>
        <v>1656130</v>
      </c>
      <c r="BZ85" s="39">
        <f t="shared" si="159"/>
        <v>5.8878337501082569</v>
      </c>
      <c r="CA85" s="39">
        <f t="shared" si="160"/>
        <v>1656130</v>
      </c>
      <c r="CB85" s="12">
        <v>0</v>
      </c>
      <c r="CC85" s="37">
        <f t="shared" si="161"/>
        <v>2</v>
      </c>
      <c r="CD85" s="42">
        <f t="shared" si="161"/>
        <v>0</v>
      </c>
      <c r="CE85" s="42">
        <f t="shared" si="113"/>
        <v>0.51</v>
      </c>
      <c r="CF85" s="42">
        <f t="shared" si="112"/>
        <v>0.51</v>
      </c>
    </row>
    <row r="86" spans="1:84">
      <c r="A86" s="29">
        <f t="shared" si="114"/>
        <v>27.202707000000004</v>
      </c>
      <c r="B86" s="3">
        <v>85</v>
      </c>
      <c r="C86" s="14">
        <f t="shared" si="115"/>
        <v>27.202707000000004</v>
      </c>
      <c r="D86" s="14">
        <f t="shared" si="116"/>
        <v>27.202707000000004</v>
      </c>
      <c r="E86" s="14">
        <f t="shared" si="117"/>
        <v>80</v>
      </c>
      <c r="F86" s="14">
        <f t="shared" si="118"/>
        <v>60</v>
      </c>
      <c r="G86" s="30">
        <f t="shared" si="119"/>
        <v>0.17</v>
      </c>
      <c r="H86" s="3">
        <f t="shared" si="109"/>
        <v>40</v>
      </c>
      <c r="I86" s="43">
        <f t="shared" si="120"/>
        <v>0</v>
      </c>
      <c r="J86" s="43">
        <f t="shared" si="121"/>
        <v>0.51</v>
      </c>
      <c r="K86" s="43">
        <f t="shared" si="122"/>
        <v>0.51</v>
      </c>
      <c r="L86" s="3">
        <f t="shared" si="110"/>
        <v>0.32</v>
      </c>
      <c r="M86" s="3" t="s">
        <v>275</v>
      </c>
      <c r="N86" s="3" t="s">
        <v>276</v>
      </c>
      <c r="O86" s="3">
        <v>1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 t="s">
        <v>66</v>
      </c>
      <c r="V86" s="14">
        <f t="shared" si="123"/>
        <v>117.89031999999996</v>
      </c>
      <c r="W86" s="3">
        <f t="shared" si="124"/>
        <v>3</v>
      </c>
      <c r="X86" s="3">
        <f t="shared" si="125"/>
        <v>50</v>
      </c>
      <c r="Y86" s="3">
        <f t="shared" si="126"/>
        <v>50</v>
      </c>
      <c r="Z86" s="3">
        <f t="shared" si="127"/>
        <v>0</v>
      </c>
      <c r="AA86" s="3">
        <f t="shared" si="128"/>
        <v>0</v>
      </c>
      <c r="AB86" s="22">
        <f t="shared" si="129"/>
        <v>0.61854166666666521</v>
      </c>
      <c r="AC86" s="23">
        <f t="shared" ca="1" si="111"/>
        <v>41920</v>
      </c>
      <c r="AD86" s="3">
        <v>85</v>
      </c>
      <c r="AE86" s="3">
        <f t="shared" si="130"/>
        <v>1</v>
      </c>
      <c r="AF86" s="3">
        <f t="shared" si="131"/>
        <v>1</v>
      </c>
      <c r="AG86" s="3">
        <v>85</v>
      </c>
      <c r="AH86" s="3">
        <f t="shared" si="132"/>
        <v>1</v>
      </c>
      <c r="AI86" s="3">
        <f t="shared" si="133"/>
        <v>1</v>
      </c>
      <c r="AJ86" s="3">
        <f t="shared" si="134"/>
        <v>1</v>
      </c>
      <c r="AK86" s="14">
        <f t="shared" si="135"/>
        <v>1656127.89032</v>
      </c>
      <c r="AL86" s="3" t="str">
        <f t="shared" si="136"/>
        <v>Мулянка</v>
      </c>
      <c r="AM86" s="3">
        <f t="shared" si="137"/>
        <v>1</v>
      </c>
      <c r="AN86" s="3" t="str">
        <f t="shared" si="138"/>
        <v>Ч2</v>
      </c>
      <c r="AO86" s="27">
        <f t="shared" si="139"/>
        <v>257</v>
      </c>
      <c r="AP86" s="14">
        <f t="shared" si="140"/>
        <v>252</v>
      </c>
      <c r="AQ86" s="28"/>
      <c r="AR86" s="3">
        <f t="shared" si="141"/>
        <v>2</v>
      </c>
      <c r="AS86" s="3">
        <v>4581</v>
      </c>
      <c r="AT86" s="3">
        <v>777</v>
      </c>
      <c r="AU86" s="3">
        <v>100</v>
      </c>
      <c r="AV86" s="3">
        <v>400</v>
      </c>
      <c r="AW86" s="3">
        <v>6000</v>
      </c>
      <c r="AX86" s="3">
        <v>0</v>
      </c>
      <c r="AY86" s="3">
        <v>1100</v>
      </c>
      <c r="AZ86" s="3">
        <v>1</v>
      </c>
      <c r="BA86" s="3">
        <v>40</v>
      </c>
      <c r="BB86" s="3">
        <v>0</v>
      </c>
      <c r="BC86" s="3">
        <v>0</v>
      </c>
      <c r="BD86" s="3">
        <v>0</v>
      </c>
      <c r="BE86" s="3">
        <v>0</v>
      </c>
      <c r="BF86" s="17">
        <f t="shared" si="142"/>
        <v>42</v>
      </c>
      <c r="BG86" s="26">
        <f t="shared" si="143"/>
        <v>117.89031999999996</v>
      </c>
      <c r="BH86" s="12">
        <f t="shared" si="144"/>
        <v>27.202707000000004</v>
      </c>
      <c r="BI86" s="13">
        <v>0.17</v>
      </c>
      <c r="BJ86" s="12">
        <v>60</v>
      </c>
      <c r="BK86" s="12">
        <f t="shared" si="108"/>
        <v>80</v>
      </c>
      <c r="BL86" s="11">
        <v>3</v>
      </c>
      <c r="BM86" s="11">
        <f t="shared" si="147"/>
        <v>50</v>
      </c>
      <c r="BN86" s="11">
        <f t="shared" si="148"/>
        <v>0</v>
      </c>
      <c r="BO86" s="20">
        <f t="shared" si="149"/>
        <v>0.61854166666666521</v>
      </c>
      <c r="BP86" s="11">
        <f t="shared" si="150"/>
        <v>1</v>
      </c>
      <c r="BQ86" s="11">
        <v>1</v>
      </c>
      <c r="BR86" s="11">
        <f t="shared" si="152"/>
        <v>1</v>
      </c>
      <c r="BS86" s="11">
        <f t="shared" si="153"/>
        <v>1</v>
      </c>
      <c r="BT86" s="25">
        <f t="shared" si="154"/>
        <v>1656127.89032</v>
      </c>
      <c r="BU86" s="24" t="str">
        <f t="shared" si="155"/>
        <v>Мулянка</v>
      </c>
      <c r="BV86" s="11">
        <f t="shared" si="156"/>
        <v>1</v>
      </c>
      <c r="BW86" s="24" t="str">
        <f>VLOOKUP(BV86,'Типы препятствий'!$A$1:$B$12,2)</f>
        <v>Светофор</v>
      </c>
      <c r="BX86" s="24" t="s">
        <v>115</v>
      </c>
      <c r="BY86" s="25">
        <f>BT86+BZ86</f>
        <v>1656384.89032</v>
      </c>
      <c r="BZ86" s="25">
        <v>257</v>
      </c>
      <c r="CA86" s="25">
        <f>BT86+CB86</f>
        <v>1656379.89032</v>
      </c>
      <c r="CB86" s="12">
        <v>252</v>
      </c>
      <c r="CC86" s="11">
        <f t="shared" si="161"/>
        <v>2</v>
      </c>
      <c r="CD86" s="42">
        <f t="shared" si="161"/>
        <v>0</v>
      </c>
      <c r="CE86" s="42">
        <f t="shared" si="113"/>
        <v>0.51</v>
      </c>
      <c r="CF86" s="42">
        <f t="shared" si="112"/>
        <v>0.51</v>
      </c>
    </row>
    <row r="87" spans="1:84">
      <c r="A87" s="29">
        <f t="shared" si="114"/>
        <v>27.508707000000005</v>
      </c>
      <c r="B87" s="3">
        <v>86</v>
      </c>
      <c r="C87" s="14">
        <f t="shared" si="115"/>
        <v>27.508707000000005</v>
      </c>
      <c r="D87" s="14">
        <f t="shared" si="116"/>
        <v>27.508707000000005</v>
      </c>
      <c r="E87" s="14">
        <f t="shared" si="117"/>
        <v>79.607843137254903</v>
      </c>
      <c r="F87" s="14">
        <f t="shared" si="118"/>
        <v>60</v>
      </c>
      <c r="G87" s="30">
        <f t="shared" si="119"/>
        <v>0.19</v>
      </c>
      <c r="H87" s="3">
        <f t="shared" si="109"/>
        <v>40</v>
      </c>
      <c r="I87" s="43">
        <f t="shared" si="120"/>
        <v>0</v>
      </c>
      <c r="J87" s="43">
        <f t="shared" si="121"/>
        <v>0.51</v>
      </c>
      <c r="K87" s="43">
        <f t="shared" si="122"/>
        <v>0.51</v>
      </c>
      <c r="L87" s="3">
        <f t="shared" si="110"/>
        <v>0.32</v>
      </c>
      <c r="M87" s="3" t="s">
        <v>277</v>
      </c>
      <c r="N87" s="3" t="s">
        <v>278</v>
      </c>
      <c r="O87" s="3">
        <v>1</v>
      </c>
      <c r="P87" s="3">
        <v>0</v>
      </c>
      <c r="Q87" s="3">
        <v>0</v>
      </c>
      <c r="R87" s="3">
        <v>1</v>
      </c>
      <c r="S87" s="3">
        <v>1</v>
      </c>
      <c r="T87" s="3">
        <v>0</v>
      </c>
      <c r="U87" s="3" t="s">
        <v>66</v>
      </c>
      <c r="V87" s="14">
        <f t="shared" si="123"/>
        <v>121.71097374999997</v>
      </c>
      <c r="W87" s="3">
        <f t="shared" si="124"/>
        <v>3</v>
      </c>
      <c r="X87" s="3">
        <f t="shared" si="125"/>
        <v>50</v>
      </c>
      <c r="Y87" s="3">
        <f t="shared" si="126"/>
        <v>50</v>
      </c>
      <c r="Z87" s="3">
        <f t="shared" si="127"/>
        <v>0</v>
      </c>
      <c r="AA87" s="3">
        <f t="shared" si="128"/>
        <v>0</v>
      </c>
      <c r="AB87" s="22">
        <f t="shared" si="129"/>
        <v>0.61854745370370223</v>
      </c>
      <c r="AC87" s="23">
        <f t="shared" ca="1" si="111"/>
        <v>41920</v>
      </c>
      <c r="AD87" s="3">
        <v>86</v>
      </c>
      <c r="AE87" s="3">
        <f t="shared" si="130"/>
        <v>1</v>
      </c>
      <c r="AF87" s="3">
        <f t="shared" si="131"/>
        <v>1</v>
      </c>
      <c r="AG87" s="3">
        <v>86</v>
      </c>
      <c r="AH87" s="3">
        <f t="shared" si="132"/>
        <v>1</v>
      </c>
      <c r="AI87" s="3">
        <f t="shared" si="133"/>
        <v>1</v>
      </c>
      <c r="AJ87" s="3">
        <f t="shared" si="134"/>
        <v>1</v>
      </c>
      <c r="AK87" s="14">
        <f t="shared" si="135"/>
        <v>1656131.7109737501</v>
      </c>
      <c r="AL87" s="3" t="str">
        <f t="shared" si="136"/>
        <v>Мулянка</v>
      </c>
      <c r="AM87" s="3">
        <f t="shared" si="137"/>
        <v>1</v>
      </c>
      <c r="AN87" s="3" t="str">
        <f t="shared" si="138"/>
        <v>Ч2</v>
      </c>
      <c r="AO87" s="27">
        <f t="shared" si="139"/>
        <v>253.17934624990448</v>
      </c>
      <c r="AP87" s="14">
        <f t="shared" si="140"/>
        <v>248.17934624990448</v>
      </c>
      <c r="AQ87" s="28"/>
      <c r="AR87" s="3">
        <f t="shared" si="141"/>
        <v>2</v>
      </c>
      <c r="AS87" s="3">
        <v>4581</v>
      </c>
      <c r="AT87" s="3">
        <v>777</v>
      </c>
      <c r="AU87" s="3">
        <v>100</v>
      </c>
      <c r="AV87" s="3">
        <v>400</v>
      </c>
      <c r="AW87" s="3">
        <v>6000</v>
      </c>
      <c r="AX87" s="3">
        <v>0</v>
      </c>
      <c r="AY87" s="3">
        <v>1100</v>
      </c>
      <c r="AZ87" s="3">
        <v>1</v>
      </c>
      <c r="BA87" s="3">
        <v>40</v>
      </c>
      <c r="BB87" s="3">
        <v>0</v>
      </c>
      <c r="BC87" s="3">
        <v>0</v>
      </c>
      <c r="BD87" s="3">
        <v>0</v>
      </c>
      <c r="BE87" s="3">
        <v>0</v>
      </c>
      <c r="BF87" s="17">
        <f t="shared" si="142"/>
        <v>42.5</v>
      </c>
      <c r="BG87" s="26">
        <f t="shared" si="143"/>
        <v>121.71097374999997</v>
      </c>
      <c r="BH87" s="12">
        <f t="shared" si="144"/>
        <v>27.508707000000005</v>
      </c>
      <c r="BI87" s="13">
        <v>0.19</v>
      </c>
      <c r="BJ87" s="12">
        <f t="shared" si="145"/>
        <v>60</v>
      </c>
      <c r="BK87" s="12">
        <f>BK86 + (MIN(($BJ$86-$BK$86)/(ROW($BK$137)-ROW($BK$86)), ABS(BJ87-BK86)))</f>
        <v>79.607843137254903</v>
      </c>
      <c r="BL87" s="11">
        <f t="shared" si="146"/>
        <v>3</v>
      </c>
      <c r="BM87" s="11">
        <f t="shared" si="147"/>
        <v>50</v>
      </c>
      <c r="BN87" s="11">
        <f t="shared" si="148"/>
        <v>0</v>
      </c>
      <c r="BO87" s="20">
        <f t="shared" si="149"/>
        <v>0.61854745370370223</v>
      </c>
      <c r="BP87" s="11">
        <f t="shared" si="150"/>
        <v>1</v>
      </c>
      <c r="BQ87" s="11">
        <f t="shared" si="151"/>
        <v>1</v>
      </c>
      <c r="BR87" s="11">
        <f t="shared" si="152"/>
        <v>1</v>
      </c>
      <c r="BS87" s="11">
        <f t="shared" si="153"/>
        <v>1</v>
      </c>
      <c r="BT87" s="25">
        <f t="shared" si="154"/>
        <v>1656131.7109737501</v>
      </c>
      <c r="BU87" s="24" t="str">
        <f t="shared" si="155"/>
        <v>Мулянка</v>
      </c>
      <c r="BV87" s="11">
        <f t="shared" si="156"/>
        <v>1</v>
      </c>
      <c r="BW87" s="24" t="str">
        <f>VLOOKUP(BV87,'Типы препятствий'!$A$1:$B$12,2)</f>
        <v>Светофор</v>
      </c>
      <c r="BX87" s="24" t="str">
        <f t="shared" si="157"/>
        <v>Ч2</v>
      </c>
      <c r="BY87" s="25">
        <f t="shared" si="158"/>
        <v>1656384.89032</v>
      </c>
      <c r="BZ87" s="25">
        <f t="shared" si="159"/>
        <v>253.17934624990448</v>
      </c>
      <c r="CA87" s="25">
        <f t="shared" si="160"/>
        <v>1656379.89032</v>
      </c>
      <c r="CB87" s="12">
        <f t="shared" ref="CB71:CB134" si="162">CA87-BT87</f>
        <v>248.17934624990448</v>
      </c>
      <c r="CC87" s="11">
        <f t="shared" si="161"/>
        <v>2</v>
      </c>
      <c r="CD87" s="42">
        <f t="shared" si="161"/>
        <v>0</v>
      </c>
      <c r="CE87" s="42">
        <f t="shared" si="113"/>
        <v>0.51</v>
      </c>
      <c r="CF87" s="42">
        <f t="shared" si="112"/>
        <v>0.51</v>
      </c>
    </row>
    <row r="88" spans="1:84">
      <c r="A88" s="29">
        <f t="shared" si="114"/>
        <v>27.850707000000003</v>
      </c>
      <c r="B88" s="3">
        <v>87</v>
      </c>
      <c r="C88" s="14">
        <f t="shared" si="115"/>
        <v>27.850707000000003</v>
      </c>
      <c r="D88" s="14">
        <f t="shared" si="116"/>
        <v>27.850707000000003</v>
      </c>
      <c r="E88" s="14">
        <f t="shared" si="117"/>
        <v>79.215686274509807</v>
      </c>
      <c r="F88" s="14">
        <f t="shared" si="118"/>
        <v>60</v>
      </c>
      <c r="G88" s="30">
        <f t="shared" si="119"/>
        <v>0.18</v>
      </c>
      <c r="H88" s="3">
        <f t="shared" si="109"/>
        <v>40</v>
      </c>
      <c r="I88" s="43">
        <f t="shared" si="120"/>
        <v>0</v>
      </c>
      <c r="J88" s="43">
        <f t="shared" si="121"/>
        <v>0.51</v>
      </c>
      <c r="K88" s="43">
        <f t="shared" si="122"/>
        <v>0.51</v>
      </c>
      <c r="L88" s="3">
        <f t="shared" si="110"/>
        <v>0.32</v>
      </c>
      <c r="M88" s="3" t="s">
        <v>279</v>
      </c>
      <c r="N88" s="3" t="s">
        <v>280</v>
      </c>
      <c r="O88" s="3">
        <v>1</v>
      </c>
      <c r="P88" s="3">
        <v>0</v>
      </c>
      <c r="Q88" s="3">
        <v>0</v>
      </c>
      <c r="R88" s="3">
        <v>1</v>
      </c>
      <c r="S88" s="3">
        <v>1</v>
      </c>
      <c r="T88" s="3">
        <v>0</v>
      </c>
      <c r="U88" s="3" t="s">
        <v>66</v>
      </c>
      <c r="V88" s="14">
        <f t="shared" si="123"/>
        <v>125.57912749999997</v>
      </c>
      <c r="W88" s="3">
        <f t="shared" si="124"/>
        <v>3</v>
      </c>
      <c r="X88" s="3">
        <f t="shared" si="125"/>
        <v>50</v>
      </c>
      <c r="Y88" s="3">
        <f t="shared" si="126"/>
        <v>50</v>
      </c>
      <c r="Z88" s="3">
        <f t="shared" si="127"/>
        <v>0</v>
      </c>
      <c r="AA88" s="3">
        <f t="shared" si="128"/>
        <v>0</v>
      </c>
      <c r="AB88" s="22">
        <f t="shared" si="129"/>
        <v>0.61855324074073925</v>
      </c>
      <c r="AC88" s="23">
        <f t="shared" ca="1" si="111"/>
        <v>41920</v>
      </c>
      <c r="AD88" s="3">
        <v>87</v>
      </c>
      <c r="AE88" s="3">
        <f t="shared" si="130"/>
        <v>1</v>
      </c>
      <c r="AF88" s="3">
        <f t="shared" si="131"/>
        <v>1</v>
      </c>
      <c r="AG88" s="3">
        <v>87</v>
      </c>
      <c r="AH88" s="3">
        <f t="shared" si="132"/>
        <v>1</v>
      </c>
      <c r="AI88" s="3">
        <f t="shared" si="133"/>
        <v>1</v>
      </c>
      <c r="AJ88" s="3">
        <f t="shared" si="134"/>
        <v>1</v>
      </c>
      <c r="AK88" s="14">
        <f t="shared" si="135"/>
        <v>1656135.5791275001</v>
      </c>
      <c r="AL88" s="3" t="str">
        <f t="shared" si="136"/>
        <v>Мулянка</v>
      </c>
      <c r="AM88" s="3">
        <f t="shared" si="137"/>
        <v>1</v>
      </c>
      <c r="AN88" s="3" t="str">
        <f t="shared" si="138"/>
        <v>Ч2</v>
      </c>
      <c r="AO88" s="27">
        <f t="shared" si="139"/>
        <v>249.31119249993935</v>
      </c>
      <c r="AP88" s="14">
        <f t="shared" si="140"/>
        <v>244.31119249993935</v>
      </c>
      <c r="AQ88" s="28"/>
      <c r="AR88" s="3">
        <f t="shared" si="141"/>
        <v>2</v>
      </c>
      <c r="AS88" s="3">
        <v>4581</v>
      </c>
      <c r="AT88" s="3">
        <v>777</v>
      </c>
      <c r="AU88" s="3">
        <v>100</v>
      </c>
      <c r="AV88" s="3">
        <v>400</v>
      </c>
      <c r="AW88" s="3">
        <v>6000</v>
      </c>
      <c r="AX88" s="3">
        <v>0</v>
      </c>
      <c r="AY88" s="3">
        <v>1100</v>
      </c>
      <c r="AZ88" s="3">
        <v>1</v>
      </c>
      <c r="BA88" s="3">
        <v>40</v>
      </c>
      <c r="BB88" s="3">
        <v>0</v>
      </c>
      <c r="BC88" s="3">
        <v>0</v>
      </c>
      <c r="BD88" s="3">
        <v>0</v>
      </c>
      <c r="BE88" s="3">
        <v>0</v>
      </c>
      <c r="BF88" s="17">
        <f t="shared" si="142"/>
        <v>43</v>
      </c>
      <c r="BG88" s="26">
        <f t="shared" si="143"/>
        <v>125.57912749999997</v>
      </c>
      <c r="BH88" s="12">
        <f t="shared" si="144"/>
        <v>27.850707000000003</v>
      </c>
      <c r="BI88" s="13">
        <v>0.18</v>
      </c>
      <c r="BJ88" s="12">
        <f t="shared" si="145"/>
        <v>60</v>
      </c>
      <c r="BK88" s="12">
        <f t="shared" ref="BK88:BK137" si="163">BK87 + (MIN(($BJ$86-$BK$86)/(ROW($BK$137)-ROW($BK$86)), ABS(BJ88-BK87)))</f>
        <v>79.215686274509807</v>
      </c>
      <c r="BL88" s="11">
        <f t="shared" si="146"/>
        <v>3</v>
      </c>
      <c r="BM88" s="11">
        <f t="shared" si="147"/>
        <v>50</v>
      </c>
      <c r="BN88" s="11">
        <f t="shared" si="148"/>
        <v>0</v>
      </c>
      <c r="BO88" s="20">
        <f t="shared" si="149"/>
        <v>0.61855324074073925</v>
      </c>
      <c r="BP88" s="11">
        <f t="shared" si="150"/>
        <v>1</v>
      </c>
      <c r="BQ88" s="11">
        <f t="shared" si="151"/>
        <v>1</v>
      </c>
      <c r="BR88" s="11">
        <f t="shared" si="152"/>
        <v>1</v>
      </c>
      <c r="BS88" s="11">
        <f t="shared" si="153"/>
        <v>1</v>
      </c>
      <c r="BT88" s="25">
        <f t="shared" si="154"/>
        <v>1656135.5791275001</v>
      </c>
      <c r="BU88" s="24" t="str">
        <f t="shared" si="155"/>
        <v>Мулянка</v>
      </c>
      <c r="BV88" s="11">
        <f t="shared" si="156"/>
        <v>1</v>
      </c>
      <c r="BW88" s="24" t="str">
        <f>VLOOKUP(BV88,'Типы препятствий'!$A$1:$B$12,2)</f>
        <v>Светофор</v>
      </c>
      <c r="BX88" s="24" t="str">
        <f t="shared" si="157"/>
        <v>Ч2</v>
      </c>
      <c r="BY88" s="25">
        <f t="shared" si="158"/>
        <v>1656384.89032</v>
      </c>
      <c r="BZ88" s="25">
        <f t="shared" si="159"/>
        <v>249.31119249993935</v>
      </c>
      <c r="CA88" s="25">
        <f t="shared" si="160"/>
        <v>1656379.89032</v>
      </c>
      <c r="CB88" s="12">
        <f t="shared" si="162"/>
        <v>244.31119249993935</v>
      </c>
      <c r="CC88" s="11">
        <f t="shared" si="161"/>
        <v>2</v>
      </c>
      <c r="CD88" s="42">
        <f t="shared" si="161"/>
        <v>0</v>
      </c>
      <c r="CE88" s="42">
        <f t="shared" si="113"/>
        <v>0.51</v>
      </c>
      <c r="CF88" s="42">
        <f t="shared" si="112"/>
        <v>0.51</v>
      </c>
    </row>
    <row r="89" spans="1:84">
      <c r="A89" s="29">
        <f t="shared" si="114"/>
        <v>28.174707000000005</v>
      </c>
      <c r="B89" s="3">
        <v>88</v>
      </c>
      <c r="C89" s="14">
        <f t="shared" si="115"/>
        <v>28.174707000000005</v>
      </c>
      <c r="D89" s="14">
        <f t="shared" si="116"/>
        <v>28.174707000000005</v>
      </c>
      <c r="E89" s="14">
        <f t="shared" si="117"/>
        <v>78.82352941176471</v>
      </c>
      <c r="F89" s="14">
        <f t="shared" si="118"/>
        <v>60</v>
      </c>
      <c r="G89" s="30">
        <f t="shared" si="119"/>
        <v>0.19</v>
      </c>
      <c r="H89" s="3">
        <f t="shared" si="109"/>
        <v>40</v>
      </c>
      <c r="I89" s="43">
        <f t="shared" si="120"/>
        <v>0</v>
      </c>
      <c r="J89" s="43">
        <f t="shared" si="121"/>
        <v>0.51</v>
      </c>
      <c r="K89" s="43">
        <f t="shared" si="122"/>
        <v>0.51</v>
      </c>
      <c r="L89" s="3">
        <f t="shared" si="110"/>
        <v>0.32</v>
      </c>
      <c r="M89" s="3" t="s">
        <v>281</v>
      </c>
      <c r="N89" s="3" t="s">
        <v>282</v>
      </c>
      <c r="O89" s="3">
        <v>1</v>
      </c>
      <c r="P89" s="3">
        <v>0</v>
      </c>
      <c r="Q89" s="3">
        <v>0</v>
      </c>
      <c r="R89" s="3">
        <v>1</v>
      </c>
      <c r="S89" s="3">
        <v>1</v>
      </c>
      <c r="T89" s="3">
        <v>0</v>
      </c>
      <c r="U89" s="3" t="s">
        <v>66</v>
      </c>
      <c r="V89" s="14">
        <f t="shared" si="123"/>
        <v>129.49228124999996</v>
      </c>
      <c r="W89" s="3">
        <f t="shared" si="124"/>
        <v>3</v>
      </c>
      <c r="X89" s="3">
        <f t="shared" si="125"/>
        <v>50</v>
      </c>
      <c r="Y89" s="3">
        <f t="shared" si="126"/>
        <v>50</v>
      </c>
      <c r="Z89" s="3">
        <f t="shared" si="127"/>
        <v>0</v>
      </c>
      <c r="AA89" s="3">
        <f t="shared" si="128"/>
        <v>0</v>
      </c>
      <c r="AB89" s="22">
        <f t="shared" si="129"/>
        <v>0.61855902777777627</v>
      </c>
      <c r="AC89" s="23">
        <f t="shared" ca="1" si="111"/>
        <v>41920</v>
      </c>
      <c r="AD89" s="3">
        <v>88</v>
      </c>
      <c r="AE89" s="3">
        <f t="shared" si="130"/>
        <v>1</v>
      </c>
      <c r="AF89" s="3">
        <f t="shared" si="131"/>
        <v>1</v>
      </c>
      <c r="AG89" s="3">
        <v>88</v>
      </c>
      <c r="AH89" s="3">
        <f t="shared" si="132"/>
        <v>1</v>
      </c>
      <c r="AI89" s="3">
        <f t="shared" si="133"/>
        <v>1</v>
      </c>
      <c r="AJ89" s="3">
        <f t="shared" si="134"/>
        <v>1</v>
      </c>
      <c r="AK89" s="14">
        <f t="shared" si="135"/>
        <v>1656139.49228125</v>
      </c>
      <c r="AL89" s="3" t="str">
        <f t="shared" si="136"/>
        <v>Мулянка</v>
      </c>
      <c r="AM89" s="3">
        <f t="shared" si="137"/>
        <v>1</v>
      </c>
      <c r="AN89" s="3" t="str">
        <f t="shared" si="138"/>
        <v>Ч2</v>
      </c>
      <c r="AO89" s="27">
        <f t="shared" si="139"/>
        <v>245.39803875004873</v>
      </c>
      <c r="AP89" s="14">
        <f t="shared" si="140"/>
        <v>240.39803875004873</v>
      </c>
      <c r="AQ89" s="28"/>
      <c r="AR89" s="3">
        <f t="shared" si="141"/>
        <v>2</v>
      </c>
      <c r="AS89" s="3">
        <v>4581</v>
      </c>
      <c r="AT89" s="3">
        <v>777</v>
      </c>
      <c r="AU89" s="3">
        <v>100</v>
      </c>
      <c r="AV89" s="3">
        <v>400</v>
      </c>
      <c r="AW89" s="3">
        <v>6000</v>
      </c>
      <c r="AX89" s="3">
        <v>0</v>
      </c>
      <c r="AY89" s="3">
        <v>1100</v>
      </c>
      <c r="AZ89" s="3">
        <v>1</v>
      </c>
      <c r="BA89" s="3">
        <v>40</v>
      </c>
      <c r="BB89" s="3">
        <v>0</v>
      </c>
      <c r="BC89" s="3">
        <v>0</v>
      </c>
      <c r="BD89" s="3">
        <v>0</v>
      </c>
      <c r="BE89" s="3">
        <v>0</v>
      </c>
      <c r="BF89" s="17">
        <f t="shared" si="142"/>
        <v>43.5</v>
      </c>
      <c r="BG89" s="26">
        <f t="shared" si="143"/>
        <v>129.49228124999996</v>
      </c>
      <c r="BH89" s="12">
        <f t="shared" si="144"/>
        <v>28.174707000000005</v>
      </c>
      <c r="BI89" s="13">
        <v>0.19</v>
      </c>
      <c r="BJ89" s="12">
        <f t="shared" si="145"/>
        <v>60</v>
      </c>
      <c r="BK89" s="12">
        <f t="shared" si="163"/>
        <v>78.82352941176471</v>
      </c>
      <c r="BL89" s="11">
        <f t="shared" si="146"/>
        <v>3</v>
      </c>
      <c r="BM89" s="11">
        <f t="shared" si="147"/>
        <v>50</v>
      </c>
      <c r="BN89" s="11">
        <f t="shared" si="148"/>
        <v>0</v>
      </c>
      <c r="BO89" s="20">
        <f t="shared" si="149"/>
        <v>0.61855902777777627</v>
      </c>
      <c r="BP89" s="11">
        <f t="shared" si="150"/>
        <v>1</v>
      </c>
      <c r="BQ89" s="11">
        <f t="shared" si="151"/>
        <v>1</v>
      </c>
      <c r="BR89" s="11">
        <f t="shared" si="152"/>
        <v>1</v>
      </c>
      <c r="BS89" s="11">
        <f t="shared" si="153"/>
        <v>1</v>
      </c>
      <c r="BT89" s="25">
        <f t="shared" si="154"/>
        <v>1656139.49228125</v>
      </c>
      <c r="BU89" s="24" t="str">
        <f t="shared" si="155"/>
        <v>Мулянка</v>
      </c>
      <c r="BV89" s="11">
        <f t="shared" si="156"/>
        <v>1</v>
      </c>
      <c r="BW89" s="24" t="str">
        <f>VLOOKUP(BV89,'Типы препятствий'!$A$1:$B$12,2)</f>
        <v>Светофор</v>
      </c>
      <c r="BX89" s="24" t="str">
        <f t="shared" si="157"/>
        <v>Ч2</v>
      </c>
      <c r="BY89" s="25">
        <f t="shared" si="158"/>
        <v>1656384.89032</v>
      </c>
      <c r="BZ89" s="25">
        <f t="shared" si="159"/>
        <v>245.39803875004873</v>
      </c>
      <c r="CA89" s="25">
        <f t="shared" si="160"/>
        <v>1656379.89032</v>
      </c>
      <c r="CB89" s="12">
        <f t="shared" si="162"/>
        <v>240.39803875004873</v>
      </c>
      <c r="CC89" s="11">
        <f t="shared" si="161"/>
        <v>2</v>
      </c>
      <c r="CD89" s="42">
        <f t="shared" si="161"/>
        <v>0</v>
      </c>
      <c r="CE89" s="42">
        <f t="shared" si="113"/>
        <v>0.51</v>
      </c>
      <c r="CF89" s="42">
        <f t="shared" si="112"/>
        <v>0.51</v>
      </c>
    </row>
    <row r="90" spans="1:84">
      <c r="A90" s="29">
        <f t="shared" si="114"/>
        <v>28.516707000000004</v>
      </c>
      <c r="B90" s="3">
        <v>89</v>
      </c>
      <c r="C90" s="14">
        <f t="shared" si="115"/>
        <v>28.516707000000004</v>
      </c>
      <c r="D90" s="14">
        <f t="shared" si="116"/>
        <v>28.516707000000004</v>
      </c>
      <c r="E90" s="14">
        <f t="shared" si="117"/>
        <v>78.431372549019613</v>
      </c>
      <c r="F90" s="14">
        <f t="shared" si="118"/>
        <v>60</v>
      </c>
      <c r="G90" s="30">
        <f t="shared" si="119"/>
        <v>0.18</v>
      </c>
      <c r="H90" s="3">
        <f t="shared" si="109"/>
        <v>40</v>
      </c>
      <c r="I90" s="43">
        <f t="shared" si="120"/>
        <v>0</v>
      </c>
      <c r="J90" s="43">
        <f t="shared" si="121"/>
        <v>0.51</v>
      </c>
      <c r="K90" s="43">
        <f t="shared" si="122"/>
        <v>0.51</v>
      </c>
      <c r="L90" s="3">
        <f t="shared" si="110"/>
        <v>0.32</v>
      </c>
      <c r="M90" s="3" t="s">
        <v>283</v>
      </c>
      <c r="N90" s="3" t="s">
        <v>284</v>
      </c>
      <c r="O90" s="3">
        <v>1</v>
      </c>
      <c r="P90" s="3">
        <v>0</v>
      </c>
      <c r="Q90" s="3">
        <v>0</v>
      </c>
      <c r="R90" s="3">
        <v>1</v>
      </c>
      <c r="S90" s="3">
        <v>1</v>
      </c>
      <c r="T90" s="3">
        <v>0</v>
      </c>
      <c r="U90" s="3" t="s">
        <v>66</v>
      </c>
      <c r="V90" s="14">
        <f t="shared" si="123"/>
        <v>133.45293499999997</v>
      </c>
      <c r="W90" s="3">
        <f t="shared" si="124"/>
        <v>3</v>
      </c>
      <c r="X90" s="3">
        <f t="shared" si="125"/>
        <v>50</v>
      </c>
      <c r="Y90" s="3">
        <f t="shared" si="126"/>
        <v>50</v>
      </c>
      <c r="Z90" s="3">
        <f t="shared" si="127"/>
        <v>0</v>
      </c>
      <c r="AA90" s="3">
        <f t="shared" si="128"/>
        <v>0</v>
      </c>
      <c r="AB90" s="22">
        <f t="shared" si="129"/>
        <v>0.61856481481481329</v>
      </c>
      <c r="AC90" s="23">
        <f t="shared" ca="1" si="111"/>
        <v>41920</v>
      </c>
      <c r="AD90" s="3">
        <v>89</v>
      </c>
      <c r="AE90" s="3">
        <f t="shared" si="130"/>
        <v>1</v>
      </c>
      <c r="AF90" s="3">
        <f t="shared" si="131"/>
        <v>1</v>
      </c>
      <c r="AG90" s="3">
        <v>89</v>
      </c>
      <c r="AH90" s="3">
        <f t="shared" si="132"/>
        <v>1</v>
      </c>
      <c r="AI90" s="3">
        <f t="shared" si="133"/>
        <v>1</v>
      </c>
      <c r="AJ90" s="3">
        <f t="shared" si="134"/>
        <v>1</v>
      </c>
      <c r="AK90" s="14">
        <f t="shared" si="135"/>
        <v>1656143.452935</v>
      </c>
      <c r="AL90" s="3" t="str">
        <f t="shared" si="136"/>
        <v>Мулянка</v>
      </c>
      <c r="AM90" s="3">
        <f t="shared" si="137"/>
        <v>1</v>
      </c>
      <c r="AN90" s="3" t="str">
        <f t="shared" si="138"/>
        <v>Ч2</v>
      </c>
      <c r="AO90" s="27">
        <f t="shared" si="139"/>
        <v>241.43738500005566</v>
      </c>
      <c r="AP90" s="14">
        <f t="shared" si="140"/>
        <v>236.43738500005566</v>
      </c>
      <c r="AQ90" s="28"/>
      <c r="AR90" s="3">
        <f t="shared" si="141"/>
        <v>2</v>
      </c>
      <c r="AS90" s="3">
        <v>4581</v>
      </c>
      <c r="AT90" s="3">
        <v>777</v>
      </c>
      <c r="AU90" s="3">
        <v>100</v>
      </c>
      <c r="AV90" s="3">
        <v>400</v>
      </c>
      <c r="AW90" s="3">
        <v>6000</v>
      </c>
      <c r="AX90" s="3">
        <v>0</v>
      </c>
      <c r="AY90" s="3">
        <v>1100</v>
      </c>
      <c r="AZ90" s="3">
        <v>1</v>
      </c>
      <c r="BA90" s="3">
        <v>40</v>
      </c>
      <c r="BB90" s="3">
        <v>0</v>
      </c>
      <c r="BC90" s="3">
        <v>0</v>
      </c>
      <c r="BD90" s="3">
        <v>0</v>
      </c>
      <c r="BE90" s="3">
        <v>0</v>
      </c>
      <c r="BF90" s="17">
        <f t="shared" si="142"/>
        <v>44</v>
      </c>
      <c r="BG90" s="26">
        <f t="shared" si="143"/>
        <v>133.45293499999997</v>
      </c>
      <c r="BH90" s="12">
        <f t="shared" si="144"/>
        <v>28.516707000000004</v>
      </c>
      <c r="BI90" s="13">
        <v>0.18</v>
      </c>
      <c r="BJ90" s="12">
        <f t="shared" si="145"/>
        <v>60</v>
      </c>
      <c r="BK90" s="12">
        <f t="shared" si="163"/>
        <v>78.431372549019613</v>
      </c>
      <c r="BL90" s="11">
        <f t="shared" si="146"/>
        <v>3</v>
      </c>
      <c r="BM90" s="11">
        <f t="shared" si="147"/>
        <v>50</v>
      </c>
      <c r="BN90" s="11">
        <f t="shared" si="148"/>
        <v>0</v>
      </c>
      <c r="BO90" s="20">
        <f t="shared" si="149"/>
        <v>0.61856481481481329</v>
      </c>
      <c r="BP90" s="11">
        <f t="shared" si="150"/>
        <v>1</v>
      </c>
      <c r="BQ90" s="11">
        <f t="shared" si="151"/>
        <v>1</v>
      </c>
      <c r="BR90" s="11">
        <f t="shared" si="152"/>
        <v>1</v>
      </c>
      <c r="BS90" s="11">
        <f t="shared" si="153"/>
        <v>1</v>
      </c>
      <c r="BT90" s="25">
        <f t="shared" si="154"/>
        <v>1656143.452935</v>
      </c>
      <c r="BU90" s="24" t="str">
        <f t="shared" si="155"/>
        <v>Мулянка</v>
      </c>
      <c r="BV90" s="11">
        <f t="shared" si="156"/>
        <v>1</v>
      </c>
      <c r="BW90" s="24" t="str">
        <f>VLOOKUP(BV90,'Типы препятствий'!$A$1:$B$12,2)</f>
        <v>Светофор</v>
      </c>
      <c r="BX90" s="24" t="str">
        <f t="shared" si="157"/>
        <v>Ч2</v>
      </c>
      <c r="BY90" s="25">
        <f t="shared" si="158"/>
        <v>1656384.89032</v>
      </c>
      <c r="BZ90" s="25">
        <f t="shared" si="159"/>
        <v>241.43738500005566</v>
      </c>
      <c r="CA90" s="25">
        <f t="shared" si="160"/>
        <v>1656379.89032</v>
      </c>
      <c r="CB90" s="12">
        <f t="shared" si="162"/>
        <v>236.43738500005566</v>
      </c>
      <c r="CC90" s="11">
        <f t="shared" si="161"/>
        <v>2</v>
      </c>
      <c r="CD90" s="42">
        <f t="shared" si="161"/>
        <v>0</v>
      </c>
      <c r="CE90" s="42">
        <f t="shared" si="113"/>
        <v>0.51</v>
      </c>
      <c r="CF90" s="42">
        <f t="shared" si="112"/>
        <v>0.51</v>
      </c>
    </row>
    <row r="91" spans="1:84">
      <c r="A91" s="29">
        <f t="shared" si="114"/>
        <v>28.840707000000005</v>
      </c>
      <c r="B91" s="3">
        <v>90</v>
      </c>
      <c r="C91" s="14">
        <f t="shared" si="115"/>
        <v>28.840707000000005</v>
      </c>
      <c r="D91" s="14">
        <f t="shared" si="116"/>
        <v>28.840707000000005</v>
      </c>
      <c r="E91" s="14">
        <f t="shared" si="117"/>
        <v>78.039215686274517</v>
      </c>
      <c r="F91" s="14">
        <f t="shared" si="118"/>
        <v>60</v>
      </c>
      <c r="G91" s="30">
        <f t="shared" si="119"/>
        <v>0.18</v>
      </c>
      <c r="H91" s="3">
        <f t="shared" si="109"/>
        <v>40</v>
      </c>
      <c r="I91" s="43">
        <f t="shared" si="120"/>
        <v>0</v>
      </c>
      <c r="J91" s="43">
        <f t="shared" si="121"/>
        <v>0.51</v>
      </c>
      <c r="K91" s="43">
        <f t="shared" si="122"/>
        <v>0.51</v>
      </c>
      <c r="L91" s="3">
        <f t="shared" si="110"/>
        <v>0.32</v>
      </c>
      <c r="M91" s="3" t="s">
        <v>285</v>
      </c>
      <c r="N91" s="3" t="s">
        <v>286</v>
      </c>
      <c r="O91" s="3">
        <v>1</v>
      </c>
      <c r="P91" s="3">
        <v>0</v>
      </c>
      <c r="Q91" s="3">
        <v>0</v>
      </c>
      <c r="R91" s="3">
        <v>1</v>
      </c>
      <c r="S91" s="3">
        <v>1</v>
      </c>
      <c r="T91" s="3">
        <v>0</v>
      </c>
      <c r="U91" s="3" t="s">
        <v>66</v>
      </c>
      <c r="V91" s="14">
        <f t="shared" si="123"/>
        <v>137.45858874999996</v>
      </c>
      <c r="W91" s="3">
        <f t="shared" si="124"/>
        <v>3</v>
      </c>
      <c r="X91" s="3">
        <f t="shared" si="125"/>
        <v>50</v>
      </c>
      <c r="Y91" s="3">
        <f t="shared" si="126"/>
        <v>50</v>
      </c>
      <c r="Z91" s="3">
        <f t="shared" si="127"/>
        <v>0</v>
      </c>
      <c r="AA91" s="3">
        <f t="shared" si="128"/>
        <v>0</v>
      </c>
      <c r="AB91" s="22">
        <f t="shared" si="129"/>
        <v>0.61857060185185031</v>
      </c>
      <c r="AC91" s="23">
        <f t="shared" ca="1" si="111"/>
        <v>41920</v>
      </c>
      <c r="AD91" s="3">
        <v>90</v>
      </c>
      <c r="AE91" s="3">
        <f t="shared" si="130"/>
        <v>1</v>
      </c>
      <c r="AF91" s="3">
        <f t="shared" si="131"/>
        <v>1</v>
      </c>
      <c r="AG91" s="3">
        <v>90</v>
      </c>
      <c r="AH91" s="3">
        <f t="shared" si="132"/>
        <v>1</v>
      </c>
      <c r="AI91" s="3">
        <f t="shared" si="133"/>
        <v>1</v>
      </c>
      <c r="AJ91" s="3">
        <f t="shared" si="134"/>
        <v>1</v>
      </c>
      <c r="AK91" s="14">
        <f t="shared" si="135"/>
        <v>1656147.4585887501</v>
      </c>
      <c r="AL91" s="3" t="str">
        <f t="shared" si="136"/>
        <v>Мулянка</v>
      </c>
      <c r="AM91" s="3">
        <f t="shared" si="137"/>
        <v>1</v>
      </c>
      <c r="AN91" s="3" t="str">
        <f t="shared" si="138"/>
        <v>Ч2</v>
      </c>
      <c r="AO91" s="27">
        <f t="shared" si="139"/>
        <v>237.43173124990426</v>
      </c>
      <c r="AP91" s="14">
        <f t="shared" si="140"/>
        <v>232.43173124990426</v>
      </c>
      <c r="AQ91" s="28"/>
      <c r="AR91" s="3">
        <f t="shared" si="141"/>
        <v>2</v>
      </c>
      <c r="AS91" s="3">
        <v>4581</v>
      </c>
      <c r="AT91" s="3">
        <v>777</v>
      </c>
      <c r="AU91" s="3">
        <v>100</v>
      </c>
      <c r="AV91" s="3">
        <v>400</v>
      </c>
      <c r="AW91" s="3">
        <v>6000</v>
      </c>
      <c r="AX91" s="3">
        <v>0</v>
      </c>
      <c r="AY91" s="3">
        <v>1100</v>
      </c>
      <c r="AZ91" s="3">
        <v>1</v>
      </c>
      <c r="BA91" s="3">
        <v>40</v>
      </c>
      <c r="BB91" s="3">
        <v>0</v>
      </c>
      <c r="BC91" s="3">
        <v>0</v>
      </c>
      <c r="BD91" s="3">
        <v>0</v>
      </c>
      <c r="BE91" s="3">
        <v>0</v>
      </c>
      <c r="BF91" s="17">
        <f t="shared" si="142"/>
        <v>44.5</v>
      </c>
      <c r="BG91" s="26">
        <f t="shared" si="143"/>
        <v>137.45858874999996</v>
      </c>
      <c r="BH91" s="12">
        <f t="shared" si="144"/>
        <v>28.840707000000005</v>
      </c>
      <c r="BI91" s="13">
        <v>0.18</v>
      </c>
      <c r="BJ91" s="12">
        <f t="shared" si="145"/>
        <v>60</v>
      </c>
      <c r="BK91" s="12">
        <f t="shared" si="163"/>
        <v>78.039215686274517</v>
      </c>
      <c r="BL91" s="11">
        <f t="shared" si="146"/>
        <v>3</v>
      </c>
      <c r="BM91" s="11">
        <f t="shared" si="147"/>
        <v>50</v>
      </c>
      <c r="BN91" s="11">
        <f t="shared" si="148"/>
        <v>0</v>
      </c>
      <c r="BO91" s="20">
        <f t="shared" si="149"/>
        <v>0.61857060185185031</v>
      </c>
      <c r="BP91" s="11">
        <f t="shared" si="150"/>
        <v>1</v>
      </c>
      <c r="BQ91" s="11">
        <f t="shared" si="151"/>
        <v>1</v>
      </c>
      <c r="BR91" s="11">
        <f t="shared" si="152"/>
        <v>1</v>
      </c>
      <c r="BS91" s="11">
        <f t="shared" si="153"/>
        <v>1</v>
      </c>
      <c r="BT91" s="25">
        <f t="shared" si="154"/>
        <v>1656147.4585887501</v>
      </c>
      <c r="BU91" s="24" t="str">
        <f t="shared" si="155"/>
        <v>Мулянка</v>
      </c>
      <c r="BV91" s="11">
        <f t="shared" si="156"/>
        <v>1</v>
      </c>
      <c r="BW91" s="24" t="str">
        <f>VLOOKUP(BV91,'Типы препятствий'!$A$1:$B$12,2)</f>
        <v>Светофор</v>
      </c>
      <c r="BX91" s="24" t="str">
        <f t="shared" si="157"/>
        <v>Ч2</v>
      </c>
      <c r="BY91" s="25">
        <f t="shared" si="158"/>
        <v>1656384.89032</v>
      </c>
      <c r="BZ91" s="25">
        <f t="shared" si="159"/>
        <v>237.43173124990426</v>
      </c>
      <c r="CA91" s="25">
        <f t="shared" si="160"/>
        <v>1656379.89032</v>
      </c>
      <c r="CB91" s="12">
        <f t="shared" si="162"/>
        <v>232.43173124990426</v>
      </c>
      <c r="CC91" s="11">
        <f t="shared" si="161"/>
        <v>2</v>
      </c>
      <c r="CD91" s="42">
        <f t="shared" si="161"/>
        <v>0</v>
      </c>
      <c r="CE91" s="42">
        <f t="shared" si="113"/>
        <v>0.51</v>
      </c>
      <c r="CF91" s="42">
        <f t="shared" si="112"/>
        <v>0.51</v>
      </c>
    </row>
    <row r="92" spans="1:84">
      <c r="A92" s="29">
        <f t="shared" si="114"/>
        <v>29.164707000000007</v>
      </c>
      <c r="B92" s="3">
        <v>91</v>
      </c>
      <c r="C92" s="14">
        <f t="shared" si="115"/>
        <v>29.164707000000007</v>
      </c>
      <c r="D92" s="14">
        <f t="shared" si="116"/>
        <v>29.164707000000007</v>
      </c>
      <c r="E92" s="14">
        <f t="shared" si="117"/>
        <v>77.64705882352942</v>
      </c>
      <c r="F92" s="14">
        <f t="shared" si="118"/>
        <v>60</v>
      </c>
      <c r="G92" s="30">
        <f t="shared" si="119"/>
        <v>0.18</v>
      </c>
      <c r="H92" s="3">
        <f t="shared" si="109"/>
        <v>40</v>
      </c>
      <c r="I92" s="43">
        <f t="shared" si="120"/>
        <v>0</v>
      </c>
      <c r="J92" s="43">
        <f t="shared" si="121"/>
        <v>0.51</v>
      </c>
      <c r="K92" s="43">
        <f t="shared" si="122"/>
        <v>0.51</v>
      </c>
      <c r="L92" s="3">
        <f t="shared" si="110"/>
        <v>0.32</v>
      </c>
      <c r="M92" s="3" t="s">
        <v>287</v>
      </c>
      <c r="N92" s="3" t="s">
        <v>288</v>
      </c>
      <c r="O92" s="3">
        <v>1</v>
      </c>
      <c r="P92" s="3">
        <v>0</v>
      </c>
      <c r="Q92" s="3">
        <v>0</v>
      </c>
      <c r="R92" s="3">
        <v>1</v>
      </c>
      <c r="S92" s="3">
        <v>1</v>
      </c>
      <c r="T92" s="3">
        <v>0</v>
      </c>
      <c r="U92" s="3" t="s">
        <v>66</v>
      </c>
      <c r="V92" s="14">
        <f t="shared" si="123"/>
        <v>141.50924249999997</v>
      </c>
      <c r="W92" s="3">
        <f t="shared" si="124"/>
        <v>3</v>
      </c>
      <c r="X92" s="3">
        <f t="shared" si="125"/>
        <v>50</v>
      </c>
      <c r="Y92" s="3">
        <f t="shared" si="126"/>
        <v>50</v>
      </c>
      <c r="Z92" s="3">
        <f t="shared" si="127"/>
        <v>0</v>
      </c>
      <c r="AA92" s="3">
        <f t="shared" si="128"/>
        <v>0</v>
      </c>
      <c r="AB92" s="22">
        <f t="shared" si="129"/>
        <v>0.61857638888888733</v>
      </c>
      <c r="AC92" s="23">
        <f t="shared" ca="1" si="111"/>
        <v>41920</v>
      </c>
      <c r="AD92" s="3">
        <v>91</v>
      </c>
      <c r="AE92" s="3">
        <f t="shared" si="130"/>
        <v>1</v>
      </c>
      <c r="AF92" s="3">
        <f t="shared" si="131"/>
        <v>1</v>
      </c>
      <c r="AG92" s="3">
        <v>91</v>
      </c>
      <c r="AH92" s="3">
        <f t="shared" si="132"/>
        <v>0</v>
      </c>
      <c r="AI92" s="3">
        <f t="shared" si="133"/>
        <v>1</v>
      </c>
      <c r="AJ92" s="3">
        <f t="shared" si="134"/>
        <v>1</v>
      </c>
      <c r="AK92" s="14">
        <f t="shared" si="135"/>
        <v>1656151.5092424999</v>
      </c>
      <c r="AL92" s="3" t="str">
        <f t="shared" si="136"/>
        <v>Мулянка</v>
      </c>
      <c r="AM92" s="3">
        <f t="shared" si="137"/>
        <v>1</v>
      </c>
      <c r="AN92" s="3" t="str">
        <f t="shared" si="138"/>
        <v>Ч2</v>
      </c>
      <c r="AO92" s="27">
        <f t="shared" si="139"/>
        <v>233.3810775000602</v>
      </c>
      <c r="AP92" s="14">
        <f t="shared" si="140"/>
        <v>228.3810775000602</v>
      </c>
      <c r="AQ92" s="28"/>
      <c r="AR92" s="3">
        <f t="shared" si="141"/>
        <v>2</v>
      </c>
      <c r="AS92" s="3">
        <v>4581</v>
      </c>
      <c r="AT92" s="3">
        <v>777</v>
      </c>
      <c r="AU92" s="3">
        <v>100</v>
      </c>
      <c r="AV92" s="3">
        <v>400</v>
      </c>
      <c r="AW92" s="3">
        <v>6000</v>
      </c>
      <c r="AX92" s="3">
        <v>0</v>
      </c>
      <c r="AY92" s="3">
        <v>1100</v>
      </c>
      <c r="AZ92" s="3">
        <v>1</v>
      </c>
      <c r="BA92" s="3">
        <v>40</v>
      </c>
      <c r="BB92" s="3">
        <v>0</v>
      </c>
      <c r="BC92" s="3">
        <v>0</v>
      </c>
      <c r="BD92" s="3">
        <v>0</v>
      </c>
      <c r="BE92" s="3">
        <v>0</v>
      </c>
      <c r="BF92" s="17">
        <f t="shared" si="142"/>
        <v>45</v>
      </c>
      <c r="BG92" s="26">
        <f t="shared" si="143"/>
        <v>141.50924249999997</v>
      </c>
      <c r="BH92" s="12">
        <f t="shared" si="144"/>
        <v>29.164707000000007</v>
      </c>
      <c r="BI92" s="13">
        <v>0.18</v>
      </c>
      <c r="BJ92" s="12">
        <f t="shared" si="145"/>
        <v>60</v>
      </c>
      <c r="BK92" s="12">
        <f t="shared" si="163"/>
        <v>77.64705882352942</v>
      </c>
      <c r="BL92" s="11">
        <f t="shared" si="146"/>
        <v>3</v>
      </c>
      <c r="BM92" s="11">
        <f t="shared" si="147"/>
        <v>50</v>
      </c>
      <c r="BN92" s="11">
        <f t="shared" si="148"/>
        <v>0</v>
      </c>
      <c r="BO92" s="20">
        <f t="shared" si="149"/>
        <v>0.61857638888888733</v>
      </c>
      <c r="BP92" s="11">
        <f t="shared" si="150"/>
        <v>1</v>
      </c>
      <c r="BQ92" s="11">
        <v>0</v>
      </c>
      <c r="BR92" s="11">
        <f t="shared" si="152"/>
        <v>1</v>
      </c>
      <c r="BS92" s="11">
        <f t="shared" si="153"/>
        <v>1</v>
      </c>
      <c r="BT92" s="25">
        <f t="shared" si="154"/>
        <v>1656151.5092424999</v>
      </c>
      <c r="BU92" s="24" t="str">
        <f t="shared" si="155"/>
        <v>Мулянка</v>
      </c>
      <c r="BV92" s="11">
        <f t="shared" si="156"/>
        <v>1</v>
      </c>
      <c r="BW92" s="24" t="str">
        <f>VLOOKUP(BV92,'Типы препятствий'!$A$1:$B$12,2)</f>
        <v>Светофор</v>
      </c>
      <c r="BX92" s="24" t="str">
        <f t="shared" si="157"/>
        <v>Ч2</v>
      </c>
      <c r="BY92" s="25">
        <f t="shared" si="158"/>
        <v>1656384.89032</v>
      </c>
      <c r="BZ92" s="25">
        <f t="shared" si="159"/>
        <v>233.3810775000602</v>
      </c>
      <c r="CA92" s="25">
        <f t="shared" si="160"/>
        <v>1656379.89032</v>
      </c>
      <c r="CB92" s="12">
        <f t="shared" si="162"/>
        <v>228.3810775000602</v>
      </c>
      <c r="CC92" s="11">
        <f t="shared" si="161"/>
        <v>2</v>
      </c>
      <c r="CD92" s="42">
        <f t="shared" si="161"/>
        <v>0</v>
      </c>
      <c r="CE92" s="42">
        <f t="shared" si="113"/>
        <v>0.51</v>
      </c>
      <c r="CF92" s="42">
        <f t="shared" si="112"/>
        <v>0.51</v>
      </c>
    </row>
    <row r="93" spans="1:84">
      <c r="A93" s="29">
        <f t="shared" si="114"/>
        <v>29.488707000000009</v>
      </c>
      <c r="B93" s="3">
        <v>92</v>
      </c>
      <c r="C93" s="14">
        <f t="shared" si="115"/>
        <v>29.488707000000009</v>
      </c>
      <c r="D93" s="14">
        <f t="shared" si="116"/>
        <v>29.488707000000009</v>
      </c>
      <c r="E93" s="14">
        <f t="shared" si="117"/>
        <v>77.254901960784323</v>
      </c>
      <c r="F93" s="14">
        <f t="shared" si="118"/>
        <v>60</v>
      </c>
      <c r="G93" s="30">
        <f t="shared" si="119"/>
        <v>0.19</v>
      </c>
      <c r="H93" s="3">
        <f t="shared" si="109"/>
        <v>40</v>
      </c>
      <c r="I93" s="43">
        <f t="shared" si="120"/>
        <v>0</v>
      </c>
      <c r="J93" s="43">
        <f t="shared" si="121"/>
        <v>0.51</v>
      </c>
      <c r="K93" s="43">
        <f t="shared" si="122"/>
        <v>0.51</v>
      </c>
      <c r="L93" s="3">
        <f t="shared" si="110"/>
        <v>0.32</v>
      </c>
      <c r="M93" s="3" t="s">
        <v>289</v>
      </c>
      <c r="N93" s="3" t="s">
        <v>290</v>
      </c>
      <c r="O93" s="3">
        <v>1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 t="s">
        <v>66</v>
      </c>
      <c r="V93" s="14">
        <f t="shared" si="123"/>
        <v>145.60489624999997</v>
      </c>
      <c r="W93" s="3">
        <f t="shared" si="124"/>
        <v>3</v>
      </c>
      <c r="X93" s="3">
        <f t="shared" si="125"/>
        <v>50</v>
      </c>
      <c r="Y93" s="3">
        <f t="shared" si="126"/>
        <v>50</v>
      </c>
      <c r="Z93" s="3">
        <f t="shared" si="127"/>
        <v>0</v>
      </c>
      <c r="AA93" s="3">
        <f t="shared" si="128"/>
        <v>0</v>
      </c>
      <c r="AB93" s="22">
        <f t="shared" si="129"/>
        <v>0.61858217592592435</v>
      </c>
      <c r="AC93" s="23">
        <f t="shared" ca="1" si="111"/>
        <v>41920</v>
      </c>
      <c r="AD93" s="3">
        <v>92</v>
      </c>
      <c r="AE93" s="3">
        <f t="shared" si="130"/>
        <v>1</v>
      </c>
      <c r="AF93" s="3">
        <f t="shared" si="131"/>
        <v>1</v>
      </c>
      <c r="AG93" s="3">
        <v>92</v>
      </c>
      <c r="AH93" s="3">
        <f t="shared" si="132"/>
        <v>0</v>
      </c>
      <c r="AI93" s="3">
        <f t="shared" si="133"/>
        <v>1</v>
      </c>
      <c r="AJ93" s="3">
        <f t="shared" si="134"/>
        <v>1</v>
      </c>
      <c r="AK93" s="14">
        <f t="shared" si="135"/>
        <v>1656155.6048962499</v>
      </c>
      <c r="AL93" s="3" t="str">
        <f t="shared" si="136"/>
        <v>Мулянка</v>
      </c>
      <c r="AM93" s="3">
        <f t="shared" si="137"/>
        <v>1</v>
      </c>
      <c r="AN93" s="3" t="str">
        <f t="shared" si="138"/>
        <v>Ч2</v>
      </c>
      <c r="AO93" s="27">
        <f t="shared" si="139"/>
        <v>229.28542375005782</v>
      </c>
      <c r="AP93" s="14">
        <f t="shared" si="140"/>
        <v>224.28542375005782</v>
      </c>
      <c r="AQ93" s="28"/>
      <c r="AR93" s="3">
        <f t="shared" si="141"/>
        <v>2</v>
      </c>
      <c r="AS93" s="3">
        <v>4581</v>
      </c>
      <c r="AT93" s="3">
        <v>777</v>
      </c>
      <c r="AU93" s="3">
        <v>100</v>
      </c>
      <c r="AV93" s="3">
        <v>400</v>
      </c>
      <c r="AW93" s="3">
        <v>6000</v>
      </c>
      <c r="AX93" s="3">
        <v>0</v>
      </c>
      <c r="AY93" s="3">
        <v>1100</v>
      </c>
      <c r="AZ93" s="3">
        <v>1</v>
      </c>
      <c r="BA93" s="3">
        <v>40</v>
      </c>
      <c r="BB93" s="3">
        <v>0</v>
      </c>
      <c r="BC93" s="3">
        <v>0</v>
      </c>
      <c r="BD93" s="3">
        <v>0</v>
      </c>
      <c r="BE93" s="3">
        <v>0</v>
      </c>
      <c r="BF93" s="17">
        <f t="shared" si="142"/>
        <v>45.5</v>
      </c>
      <c r="BG93" s="26">
        <f t="shared" si="143"/>
        <v>145.60489624999997</v>
      </c>
      <c r="BH93" s="12">
        <f t="shared" si="144"/>
        <v>29.488707000000009</v>
      </c>
      <c r="BI93" s="13">
        <v>0.19</v>
      </c>
      <c r="BJ93" s="12">
        <f t="shared" si="145"/>
        <v>60</v>
      </c>
      <c r="BK93" s="12">
        <f t="shared" si="163"/>
        <v>77.254901960784323</v>
      </c>
      <c r="BL93" s="11">
        <f t="shared" si="146"/>
        <v>3</v>
      </c>
      <c r="BM93" s="11">
        <f t="shared" si="147"/>
        <v>50</v>
      </c>
      <c r="BN93" s="11">
        <f t="shared" si="148"/>
        <v>0</v>
      </c>
      <c r="BO93" s="20">
        <f t="shared" si="149"/>
        <v>0.61858217592592435</v>
      </c>
      <c r="BP93" s="11">
        <f t="shared" si="150"/>
        <v>1</v>
      </c>
      <c r="BQ93" s="11">
        <f t="shared" si="151"/>
        <v>0</v>
      </c>
      <c r="BR93" s="11">
        <f t="shared" si="152"/>
        <v>1</v>
      </c>
      <c r="BS93" s="11">
        <f t="shared" si="153"/>
        <v>1</v>
      </c>
      <c r="BT93" s="25">
        <f t="shared" si="154"/>
        <v>1656155.6048962499</v>
      </c>
      <c r="BU93" s="24" t="str">
        <f t="shared" si="155"/>
        <v>Мулянка</v>
      </c>
      <c r="BV93" s="11">
        <f t="shared" si="156"/>
        <v>1</v>
      </c>
      <c r="BW93" s="24" t="str">
        <f>VLOOKUP(BV93,'Типы препятствий'!$A$1:$B$12,2)</f>
        <v>Светофор</v>
      </c>
      <c r="BX93" s="24" t="str">
        <f t="shared" si="157"/>
        <v>Ч2</v>
      </c>
      <c r="BY93" s="25">
        <f t="shared" si="158"/>
        <v>1656384.89032</v>
      </c>
      <c r="BZ93" s="25">
        <f t="shared" si="159"/>
        <v>229.28542375005782</v>
      </c>
      <c r="CA93" s="25">
        <f t="shared" si="160"/>
        <v>1656379.89032</v>
      </c>
      <c r="CB93" s="12">
        <f t="shared" si="162"/>
        <v>224.28542375005782</v>
      </c>
      <c r="CC93" s="11">
        <f t="shared" si="161"/>
        <v>2</v>
      </c>
      <c r="CD93" s="42">
        <f t="shared" si="161"/>
        <v>0</v>
      </c>
      <c r="CE93" s="42">
        <f t="shared" si="113"/>
        <v>0.51</v>
      </c>
      <c r="CF93" s="42">
        <f t="shared" si="112"/>
        <v>0.51</v>
      </c>
    </row>
    <row r="94" spans="1:84">
      <c r="A94" s="29">
        <f t="shared" si="114"/>
        <v>29.830707000000007</v>
      </c>
      <c r="B94" s="3">
        <v>93</v>
      </c>
      <c r="C94" s="14">
        <f t="shared" si="115"/>
        <v>29.830707000000007</v>
      </c>
      <c r="D94" s="14">
        <f t="shared" si="116"/>
        <v>29.830707000000007</v>
      </c>
      <c r="E94" s="14">
        <f t="shared" si="117"/>
        <v>76.862745098039227</v>
      </c>
      <c r="F94" s="14">
        <f t="shared" si="118"/>
        <v>60</v>
      </c>
      <c r="G94" s="30">
        <f t="shared" si="119"/>
        <v>0.18</v>
      </c>
      <c r="H94" s="3">
        <f t="shared" si="109"/>
        <v>40</v>
      </c>
      <c r="I94" s="43">
        <f t="shared" si="120"/>
        <v>0</v>
      </c>
      <c r="J94" s="43">
        <f t="shared" si="121"/>
        <v>0.51</v>
      </c>
      <c r="K94" s="43">
        <f t="shared" si="122"/>
        <v>0.51</v>
      </c>
      <c r="L94" s="3">
        <f t="shared" si="110"/>
        <v>0.32</v>
      </c>
      <c r="M94" s="3" t="s">
        <v>291</v>
      </c>
      <c r="N94" s="3" t="s">
        <v>292</v>
      </c>
      <c r="O94" s="3">
        <v>1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 t="s">
        <v>66</v>
      </c>
      <c r="V94" s="14">
        <f t="shared" si="123"/>
        <v>149.74804999999998</v>
      </c>
      <c r="W94" s="3">
        <f t="shared" si="124"/>
        <v>3</v>
      </c>
      <c r="X94" s="3">
        <f t="shared" si="125"/>
        <v>50</v>
      </c>
      <c r="Y94" s="3">
        <f t="shared" si="126"/>
        <v>50</v>
      </c>
      <c r="Z94" s="3">
        <f t="shared" si="127"/>
        <v>0</v>
      </c>
      <c r="AA94" s="3">
        <f t="shared" si="128"/>
        <v>0</v>
      </c>
      <c r="AB94" s="22">
        <f t="shared" si="129"/>
        <v>0.61858796296296137</v>
      </c>
      <c r="AC94" s="23">
        <f t="shared" ca="1" si="111"/>
        <v>41920</v>
      </c>
      <c r="AD94" s="3">
        <v>93</v>
      </c>
      <c r="AE94" s="3">
        <f t="shared" si="130"/>
        <v>1</v>
      </c>
      <c r="AF94" s="3">
        <f t="shared" si="131"/>
        <v>1</v>
      </c>
      <c r="AG94" s="3">
        <v>93</v>
      </c>
      <c r="AH94" s="3">
        <f t="shared" si="132"/>
        <v>0</v>
      </c>
      <c r="AI94" s="3">
        <f t="shared" si="133"/>
        <v>1</v>
      </c>
      <c r="AJ94" s="3">
        <f t="shared" si="134"/>
        <v>1</v>
      </c>
      <c r="AK94" s="14">
        <f t="shared" si="135"/>
        <v>1656159.7480500001</v>
      </c>
      <c r="AL94" s="3" t="str">
        <f t="shared" si="136"/>
        <v>Мулянка</v>
      </c>
      <c r="AM94" s="3">
        <f t="shared" si="137"/>
        <v>1</v>
      </c>
      <c r="AN94" s="3" t="str">
        <f t="shared" si="138"/>
        <v>Ч2</v>
      </c>
      <c r="AO94" s="27">
        <f t="shared" si="139"/>
        <v>225.14226999995299</v>
      </c>
      <c r="AP94" s="14">
        <f t="shared" si="140"/>
        <v>220.14226999995299</v>
      </c>
      <c r="AQ94" s="28"/>
      <c r="AR94" s="3">
        <f t="shared" si="141"/>
        <v>2</v>
      </c>
      <c r="AS94" s="3">
        <v>4581</v>
      </c>
      <c r="AT94" s="3">
        <v>777</v>
      </c>
      <c r="AU94" s="3">
        <v>100</v>
      </c>
      <c r="AV94" s="3">
        <v>400</v>
      </c>
      <c r="AW94" s="3">
        <v>6000</v>
      </c>
      <c r="AX94" s="3">
        <v>0</v>
      </c>
      <c r="AY94" s="3">
        <v>1100</v>
      </c>
      <c r="AZ94" s="3">
        <v>1</v>
      </c>
      <c r="BA94" s="3">
        <v>40</v>
      </c>
      <c r="BB94" s="3">
        <v>0</v>
      </c>
      <c r="BC94" s="3">
        <v>0</v>
      </c>
      <c r="BD94" s="3">
        <v>0</v>
      </c>
      <c r="BE94" s="3">
        <v>0</v>
      </c>
      <c r="BF94" s="17">
        <f t="shared" si="142"/>
        <v>46</v>
      </c>
      <c r="BG94" s="26">
        <f t="shared" si="143"/>
        <v>149.74804999999998</v>
      </c>
      <c r="BH94" s="12">
        <f t="shared" si="144"/>
        <v>29.830707000000007</v>
      </c>
      <c r="BI94" s="13">
        <v>0.18</v>
      </c>
      <c r="BJ94" s="12">
        <f t="shared" si="145"/>
        <v>60</v>
      </c>
      <c r="BK94" s="12">
        <f t="shared" si="163"/>
        <v>76.862745098039227</v>
      </c>
      <c r="BL94" s="11">
        <f t="shared" si="146"/>
        <v>3</v>
      </c>
      <c r="BM94" s="11">
        <f t="shared" si="147"/>
        <v>50</v>
      </c>
      <c r="BN94" s="11">
        <f t="shared" si="148"/>
        <v>0</v>
      </c>
      <c r="BO94" s="20">
        <f t="shared" si="149"/>
        <v>0.61858796296296137</v>
      </c>
      <c r="BP94" s="11">
        <f t="shared" si="150"/>
        <v>1</v>
      </c>
      <c r="BQ94" s="11">
        <f t="shared" si="151"/>
        <v>0</v>
      </c>
      <c r="BR94" s="11">
        <f t="shared" si="152"/>
        <v>1</v>
      </c>
      <c r="BS94" s="11">
        <f t="shared" si="153"/>
        <v>1</v>
      </c>
      <c r="BT94" s="25">
        <f t="shared" si="154"/>
        <v>1656159.7480500001</v>
      </c>
      <c r="BU94" s="24" t="str">
        <f t="shared" si="155"/>
        <v>Мулянка</v>
      </c>
      <c r="BV94" s="11">
        <f t="shared" si="156"/>
        <v>1</v>
      </c>
      <c r="BW94" s="24" t="str">
        <f>VLOOKUP(BV94,'Типы препятствий'!$A$1:$B$12,2)</f>
        <v>Светофор</v>
      </c>
      <c r="BX94" s="24" t="str">
        <f t="shared" si="157"/>
        <v>Ч2</v>
      </c>
      <c r="BY94" s="25">
        <f t="shared" si="158"/>
        <v>1656384.89032</v>
      </c>
      <c r="BZ94" s="25">
        <f t="shared" si="159"/>
        <v>225.14226999995299</v>
      </c>
      <c r="CA94" s="25">
        <f t="shared" si="160"/>
        <v>1656379.89032</v>
      </c>
      <c r="CB94" s="12">
        <f t="shared" si="162"/>
        <v>220.14226999995299</v>
      </c>
      <c r="CC94" s="11">
        <f t="shared" si="161"/>
        <v>2</v>
      </c>
      <c r="CD94" s="42">
        <f t="shared" si="161"/>
        <v>0</v>
      </c>
      <c r="CE94" s="42">
        <f t="shared" si="113"/>
        <v>0.51</v>
      </c>
      <c r="CF94" s="42">
        <f t="shared" si="112"/>
        <v>0.51</v>
      </c>
    </row>
    <row r="95" spans="1:84">
      <c r="A95" s="29">
        <f t="shared" si="114"/>
        <v>30.154707000000009</v>
      </c>
      <c r="B95" s="3">
        <v>94</v>
      </c>
      <c r="C95" s="14">
        <f t="shared" si="115"/>
        <v>30.154707000000009</v>
      </c>
      <c r="D95" s="14">
        <f t="shared" si="116"/>
        <v>30.154707000000009</v>
      </c>
      <c r="E95" s="14">
        <f t="shared" si="117"/>
        <v>76.47058823529413</v>
      </c>
      <c r="F95" s="14">
        <f t="shared" si="118"/>
        <v>60</v>
      </c>
      <c r="G95" s="30">
        <f t="shared" si="119"/>
        <v>0.19</v>
      </c>
      <c r="H95" s="3">
        <f t="shared" si="109"/>
        <v>40</v>
      </c>
      <c r="I95" s="43">
        <f t="shared" si="120"/>
        <v>0</v>
      </c>
      <c r="J95" s="43">
        <f t="shared" si="121"/>
        <v>0.51</v>
      </c>
      <c r="K95" s="43">
        <f t="shared" si="122"/>
        <v>0.51</v>
      </c>
      <c r="L95" s="3">
        <f t="shared" si="110"/>
        <v>0.32</v>
      </c>
      <c r="M95" s="3" t="s">
        <v>293</v>
      </c>
      <c r="N95" s="3" t="s">
        <v>294</v>
      </c>
      <c r="O95" s="3">
        <v>1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 t="s">
        <v>66</v>
      </c>
      <c r="V95" s="14">
        <f t="shared" si="123"/>
        <v>153.93620374999998</v>
      </c>
      <c r="W95" s="3">
        <f t="shared" si="124"/>
        <v>3</v>
      </c>
      <c r="X95" s="3">
        <f t="shared" si="125"/>
        <v>50</v>
      </c>
      <c r="Y95" s="3">
        <f t="shared" si="126"/>
        <v>50</v>
      </c>
      <c r="Z95" s="3">
        <f t="shared" si="127"/>
        <v>0</v>
      </c>
      <c r="AA95" s="3">
        <f t="shared" si="128"/>
        <v>0</v>
      </c>
      <c r="AB95" s="22">
        <f t="shared" si="129"/>
        <v>0.61859374999999839</v>
      </c>
      <c r="AC95" s="23">
        <f t="shared" ca="1" si="111"/>
        <v>41920</v>
      </c>
      <c r="AD95" s="3">
        <v>94</v>
      </c>
      <c r="AE95" s="3">
        <f t="shared" si="130"/>
        <v>1</v>
      </c>
      <c r="AF95" s="3">
        <f t="shared" si="131"/>
        <v>1</v>
      </c>
      <c r="AG95" s="3">
        <v>94</v>
      </c>
      <c r="AH95" s="3">
        <f t="shared" si="132"/>
        <v>0</v>
      </c>
      <c r="AI95" s="3">
        <f t="shared" si="133"/>
        <v>1</v>
      </c>
      <c r="AJ95" s="3">
        <f t="shared" si="134"/>
        <v>1</v>
      </c>
      <c r="AK95" s="14">
        <f t="shared" si="135"/>
        <v>1656163.9362037501</v>
      </c>
      <c r="AL95" s="3" t="str">
        <f t="shared" si="136"/>
        <v>Мулянка</v>
      </c>
      <c r="AM95" s="3">
        <f t="shared" si="137"/>
        <v>1</v>
      </c>
      <c r="AN95" s="3" t="str">
        <f t="shared" si="138"/>
        <v>Ч2</v>
      </c>
      <c r="AO95" s="27">
        <f t="shared" si="139"/>
        <v>220.95411624992266</v>
      </c>
      <c r="AP95" s="14">
        <f t="shared" si="140"/>
        <v>215.95411624992266</v>
      </c>
      <c r="AQ95" s="28"/>
      <c r="AR95" s="3">
        <f t="shared" si="141"/>
        <v>2</v>
      </c>
      <c r="AS95" s="3">
        <v>4581</v>
      </c>
      <c r="AT95" s="3">
        <v>777</v>
      </c>
      <c r="AU95" s="3">
        <v>100</v>
      </c>
      <c r="AV95" s="3">
        <v>400</v>
      </c>
      <c r="AW95" s="3">
        <v>6000</v>
      </c>
      <c r="AX95" s="3">
        <v>0</v>
      </c>
      <c r="AY95" s="3">
        <v>1100</v>
      </c>
      <c r="AZ95" s="3">
        <v>1</v>
      </c>
      <c r="BA95" s="3">
        <v>40</v>
      </c>
      <c r="BB95" s="3">
        <v>0</v>
      </c>
      <c r="BC95" s="3">
        <v>0</v>
      </c>
      <c r="BD95" s="3">
        <v>0</v>
      </c>
      <c r="BE95" s="3">
        <v>0</v>
      </c>
      <c r="BF95" s="17">
        <f t="shared" si="142"/>
        <v>46.5</v>
      </c>
      <c r="BG95" s="26">
        <f t="shared" si="143"/>
        <v>153.93620374999998</v>
      </c>
      <c r="BH95" s="12">
        <f t="shared" si="144"/>
        <v>30.154707000000009</v>
      </c>
      <c r="BI95" s="13">
        <v>0.19</v>
      </c>
      <c r="BJ95" s="12">
        <f t="shared" si="145"/>
        <v>60</v>
      </c>
      <c r="BK95" s="12">
        <f t="shared" si="163"/>
        <v>76.47058823529413</v>
      </c>
      <c r="BL95" s="11">
        <f t="shared" si="146"/>
        <v>3</v>
      </c>
      <c r="BM95" s="11">
        <f t="shared" si="147"/>
        <v>50</v>
      </c>
      <c r="BN95" s="11">
        <f t="shared" si="148"/>
        <v>0</v>
      </c>
      <c r="BO95" s="20">
        <f t="shared" si="149"/>
        <v>0.61859374999999839</v>
      </c>
      <c r="BP95" s="11">
        <f t="shared" si="150"/>
        <v>1</v>
      </c>
      <c r="BQ95" s="11">
        <f t="shared" si="151"/>
        <v>0</v>
      </c>
      <c r="BR95" s="11">
        <f t="shared" si="152"/>
        <v>1</v>
      </c>
      <c r="BS95" s="11">
        <f t="shared" si="153"/>
        <v>1</v>
      </c>
      <c r="BT95" s="25">
        <f t="shared" si="154"/>
        <v>1656163.9362037501</v>
      </c>
      <c r="BU95" s="24" t="str">
        <f t="shared" si="155"/>
        <v>Мулянка</v>
      </c>
      <c r="BV95" s="11">
        <f t="shared" si="156"/>
        <v>1</v>
      </c>
      <c r="BW95" s="24" t="str">
        <f>VLOOKUP(BV95,'Типы препятствий'!$A$1:$B$12,2)</f>
        <v>Светофор</v>
      </c>
      <c r="BX95" s="24" t="str">
        <f t="shared" si="157"/>
        <v>Ч2</v>
      </c>
      <c r="BY95" s="25">
        <f t="shared" si="158"/>
        <v>1656384.89032</v>
      </c>
      <c r="BZ95" s="25">
        <f t="shared" si="159"/>
        <v>220.95411624992266</v>
      </c>
      <c r="CA95" s="25">
        <f t="shared" si="160"/>
        <v>1656379.89032</v>
      </c>
      <c r="CB95" s="12">
        <f t="shared" si="162"/>
        <v>215.95411624992266</v>
      </c>
      <c r="CC95" s="11">
        <f t="shared" si="161"/>
        <v>2</v>
      </c>
      <c r="CD95" s="42">
        <f t="shared" si="161"/>
        <v>0</v>
      </c>
      <c r="CE95" s="42">
        <f t="shared" si="113"/>
        <v>0.51</v>
      </c>
      <c r="CF95" s="42">
        <f t="shared" si="112"/>
        <v>0.51</v>
      </c>
    </row>
    <row r="96" spans="1:84">
      <c r="A96" s="29">
        <f t="shared" si="114"/>
        <v>30.496707000000008</v>
      </c>
      <c r="B96" s="3">
        <v>95</v>
      </c>
      <c r="C96" s="14">
        <f t="shared" si="115"/>
        <v>30.496707000000008</v>
      </c>
      <c r="D96" s="14">
        <f t="shared" si="116"/>
        <v>30.496707000000008</v>
      </c>
      <c r="E96" s="14">
        <f t="shared" si="117"/>
        <v>76.078431372549034</v>
      </c>
      <c r="F96" s="14">
        <f t="shared" si="118"/>
        <v>60</v>
      </c>
      <c r="G96" s="30">
        <f t="shared" si="119"/>
        <v>0.2</v>
      </c>
      <c r="H96" s="3">
        <f t="shared" si="109"/>
        <v>40</v>
      </c>
      <c r="I96" s="43">
        <f t="shared" si="120"/>
        <v>0</v>
      </c>
      <c r="J96" s="43">
        <f t="shared" si="121"/>
        <v>0.51</v>
      </c>
      <c r="K96" s="43">
        <f t="shared" si="122"/>
        <v>0.51</v>
      </c>
      <c r="L96" s="3">
        <f t="shared" si="110"/>
        <v>0.32</v>
      </c>
      <c r="M96" s="3" t="s">
        <v>295</v>
      </c>
      <c r="N96" s="3" t="s">
        <v>296</v>
      </c>
      <c r="O96" s="3">
        <v>1</v>
      </c>
      <c r="P96" s="3">
        <v>0</v>
      </c>
      <c r="Q96" s="3">
        <v>0</v>
      </c>
      <c r="R96" s="3">
        <v>1</v>
      </c>
      <c r="S96" s="3">
        <v>1</v>
      </c>
      <c r="T96" s="3">
        <v>0</v>
      </c>
      <c r="U96" s="3" t="s">
        <v>66</v>
      </c>
      <c r="V96" s="14">
        <f t="shared" si="123"/>
        <v>158.17185749999999</v>
      </c>
      <c r="W96" s="3">
        <f t="shared" si="124"/>
        <v>3</v>
      </c>
      <c r="X96" s="3">
        <f t="shared" si="125"/>
        <v>50</v>
      </c>
      <c r="Y96" s="3">
        <f t="shared" si="126"/>
        <v>50</v>
      </c>
      <c r="Z96" s="3">
        <f t="shared" si="127"/>
        <v>0</v>
      </c>
      <c r="AA96" s="3">
        <f t="shared" si="128"/>
        <v>0</v>
      </c>
      <c r="AB96" s="22">
        <f t="shared" si="129"/>
        <v>0.61859953703703541</v>
      </c>
      <c r="AC96" s="23">
        <f t="shared" ca="1" si="111"/>
        <v>41920</v>
      </c>
      <c r="AD96" s="3">
        <v>95</v>
      </c>
      <c r="AE96" s="3">
        <f t="shared" si="130"/>
        <v>1</v>
      </c>
      <c r="AF96" s="3">
        <f t="shared" si="131"/>
        <v>1</v>
      </c>
      <c r="AG96" s="3">
        <v>95</v>
      </c>
      <c r="AH96" s="3">
        <f t="shared" si="132"/>
        <v>0</v>
      </c>
      <c r="AI96" s="3">
        <f t="shared" si="133"/>
        <v>1</v>
      </c>
      <c r="AJ96" s="3">
        <f t="shared" si="134"/>
        <v>1</v>
      </c>
      <c r="AK96" s="14">
        <f t="shared" si="135"/>
        <v>1656168.1718575</v>
      </c>
      <c r="AL96" s="3" t="str">
        <f t="shared" si="136"/>
        <v>Мулянка</v>
      </c>
      <c r="AM96" s="3">
        <f t="shared" si="137"/>
        <v>1</v>
      </c>
      <c r="AN96" s="3" t="str">
        <f t="shared" si="138"/>
        <v>Ч2</v>
      </c>
      <c r="AO96" s="27">
        <f t="shared" si="139"/>
        <v>216.71846250002272</v>
      </c>
      <c r="AP96" s="14">
        <f t="shared" si="140"/>
        <v>211.71846250002272</v>
      </c>
      <c r="AQ96" s="28"/>
      <c r="AR96" s="3">
        <f t="shared" si="141"/>
        <v>2</v>
      </c>
      <c r="AS96" s="3">
        <v>4581</v>
      </c>
      <c r="AT96" s="3">
        <v>777</v>
      </c>
      <c r="AU96" s="3">
        <v>100</v>
      </c>
      <c r="AV96" s="3">
        <v>400</v>
      </c>
      <c r="AW96" s="3">
        <v>6000</v>
      </c>
      <c r="AX96" s="3">
        <v>0</v>
      </c>
      <c r="AY96" s="3">
        <v>1100</v>
      </c>
      <c r="AZ96" s="3">
        <v>1</v>
      </c>
      <c r="BA96" s="3">
        <v>40</v>
      </c>
      <c r="BB96" s="3">
        <v>0</v>
      </c>
      <c r="BC96" s="3">
        <v>0</v>
      </c>
      <c r="BD96" s="3">
        <v>0</v>
      </c>
      <c r="BE96" s="3">
        <v>0</v>
      </c>
      <c r="BF96" s="17">
        <f t="shared" si="142"/>
        <v>47</v>
      </c>
      <c r="BG96" s="26">
        <f t="shared" si="143"/>
        <v>158.17185749999999</v>
      </c>
      <c r="BH96" s="12">
        <f t="shared" si="144"/>
        <v>30.496707000000008</v>
      </c>
      <c r="BI96" s="13">
        <v>0.2</v>
      </c>
      <c r="BJ96" s="12">
        <f t="shared" si="145"/>
        <v>60</v>
      </c>
      <c r="BK96" s="12">
        <f t="shared" si="163"/>
        <v>76.078431372549034</v>
      </c>
      <c r="BL96" s="11">
        <f t="shared" si="146"/>
        <v>3</v>
      </c>
      <c r="BM96" s="11">
        <f t="shared" si="147"/>
        <v>50</v>
      </c>
      <c r="BN96" s="11">
        <f t="shared" si="148"/>
        <v>0</v>
      </c>
      <c r="BO96" s="20">
        <f t="shared" si="149"/>
        <v>0.61859953703703541</v>
      </c>
      <c r="BP96" s="11">
        <f t="shared" si="150"/>
        <v>1</v>
      </c>
      <c r="BQ96" s="11">
        <f t="shared" si="151"/>
        <v>0</v>
      </c>
      <c r="BR96" s="11">
        <f t="shared" si="152"/>
        <v>1</v>
      </c>
      <c r="BS96" s="11">
        <f t="shared" si="153"/>
        <v>1</v>
      </c>
      <c r="BT96" s="25">
        <f t="shared" si="154"/>
        <v>1656168.1718575</v>
      </c>
      <c r="BU96" s="24" t="str">
        <f t="shared" si="155"/>
        <v>Мулянка</v>
      </c>
      <c r="BV96" s="11">
        <f t="shared" si="156"/>
        <v>1</v>
      </c>
      <c r="BW96" s="24" t="str">
        <f>VLOOKUP(BV96,'Типы препятствий'!$A$1:$B$12,2)</f>
        <v>Светофор</v>
      </c>
      <c r="BX96" s="24" t="str">
        <f t="shared" si="157"/>
        <v>Ч2</v>
      </c>
      <c r="BY96" s="25">
        <f t="shared" si="158"/>
        <v>1656384.89032</v>
      </c>
      <c r="BZ96" s="25">
        <f t="shared" si="159"/>
        <v>216.71846250002272</v>
      </c>
      <c r="CA96" s="25">
        <f t="shared" si="160"/>
        <v>1656379.89032</v>
      </c>
      <c r="CB96" s="12">
        <f t="shared" si="162"/>
        <v>211.71846250002272</v>
      </c>
      <c r="CC96" s="11">
        <f t="shared" si="161"/>
        <v>2</v>
      </c>
      <c r="CD96" s="42">
        <f t="shared" si="161"/>
        <v>0</v>
      </c>
      <c r="CE96" s="42">
        <f t="shared" si="113"/>
        <v>0.51</v>
      </c>
      <c r="CF96" s="42">
        <f t="shared" si="112"/>
        <v>0.51</v>
      </c>
    </row>
    <row r="97" spans="1:84">
      <c r="A97" s="29">
        <f t="shared" si="114"/>
        <v>30.856707000000007</v>
      </c>
      <c r="B97" s="3">
        <v>96</v>
      </c>
      <c r="C97" s="14">
        <f t="shared" si="115"/>
        <v>30.856707000000007</v>
      </c>
      <c r="D97" s="14">
        <f t="shared" si="116"/>
        <v>30.856707000000007</v>
      </c>
      <c r="E97" s="14">
        <f t="shared" si="117"/>
        <v>75.686274509803937</v>
      </c>
      <c r="F97" s="14">
        <f t="shared" si="118"/>
        <v>60</v>
      </c>
      <c r="G97" s="30">
        <f t="shared" si="119"/>
        <v>0.2</v>
      </c>
      <c r="H97" s="3">
        <f t="shared" si="109"/>
        <v>40</v>
      </c>
      <c r="I97" s="43">
        <f t="shared" si="120"/>
        <v>0</v>
      </c>
      <c r="J97" s="43">
        <f t="shared" si="121"/>
        <v>0.51</v>
      </c>
      <c r="K97" s="43">
        <f t="shared" si="122"/>
        <v>0.51</v>
      </c>
      <c r="L97" s="3">
        <f t="shared" si="110"/>
        <v>0.32</v>
      </c>
      <c r="M97" s="3" t="s">
        <v>297</v>
      </c>
      <c r="N97" s="3" t="s">
        <v>298</v>
      </c>
      <c r="O97" s="3">
        <v>1</v>
      </c>
      <c r="P97" s="3">
        <v>0</v>
      </c>
      <c r="Q97" s="3">
        <v>0</v>
      </c>
      <c r="R97" s="3">
        <v>1</v>
      </c>
      <c r="S97" s="3">
        <v>1</v>
      </c>
      <c r="T97" s="3">
        <v>0</v>
      </c>
      <c r="U97" s="3" t="s">
        <v>66</v>
      </c>
      <c r="V97" s="14">
        <f t="shared" si="123"/>
        <v>162.45751124999998</v>
      </c>
      <c r="W97" s="3">
        <f t="shared" si="124"/>
        <v>3</v>
      </c>
      <c r="X97" s="3">
        <f t="shared" si="125"/>
        <v>50</v>
      </c>
      <c r="Y97" s="3">
        <f t="shared" si="126"/>
        <v>50</v>
      </c>
      <c r="Z97" s="3">
        <f t="shared" si="127"/>
        <v>0</v>
      </c>
      <c r="AA97" s="3">
        <f t="shared" si="128"/>
        <v>0</v>
      </c>
      <c r="AB97" s="22">
        <f t="shared" si="129"/>
        <v>0.61860532407407243</v>
      </c>
      <c r="AC97" s="23">
        <f t="shared" ca="1" si="111"/>
        <v>41920</v>
      </c>
      <c r="AD97" s="3">
        <v>96</v>
      </c>
      <c r="AE97" s="3">
        <f t="shared" si="130"/>
        <v>1</v>
      </c>
      <c r="AF97" s="3">
        <f t="shared" si="131"/>
        <v>1</v>
      </c>
      <c r="AG97" s="3">
        <v>96</v>
      </c>
      <c r="AH97" s="3">
        <f t="shared" si="132"/>
        <v>0</v>
      </c>
      <c r="AI97" s="3">
        <f t="shared" si="133"/>
        <v>1</v>
      </c>
      <c r="AJ97" s="3">
        <f t="shared" si="134"/>
        <v>1</v>
      </c>
      <c r="AK97" s="14">
        <f t="shared" si="135"/>
        <v>1656172.4575112499</v>
      </c>
      <c r="AL97" s="3" t="str">
        <f t="shared" si="136"/>
        <v>Мулянка</v>
      </c>
      <c r="AM97" s="3">
        <f t="shared" si="137"/>
        <v>1</v>
      </c>
      <c r="AN97" s="3" t="str">
        <f t="shared" si="138"/>
        <v>Ч2</v>
      </c>
      <c r="AO97" s="27">
        <f t="shared" si="139"/>
        <v>212.43280875007622</v>
      </c>
      <c r="AP97" s="14">
        <f t="shared" si="140"/>
        <v>207.43280875007622</v>
      </c>
      <c r="AQ97" s="28"/>
      <c r="AR97" s="3">
        <f t="shared" si="141"/>
        <v>2</v>
      </c>
      <c r="AS97" s="3">
        <v>4581</v>
      </c>
      <c r="AT97" s="3">
        <v>777</v>
      </c>
      <c r="AU97" s="3">
        <v>100</v>
      </c>
      <c r="AV97" s="3">
        <v>400</v>
      </c>
      <c r="AW97" s="3">
        <v>6000</v>
      </c>
      <c r="AX97" s="3">
        <v>0</v>
      </c>
      <c r="AY97" s="3">
        <v>1100</v>
      </c>
      <c r="AZ97" s="3">
        <v>1</v>
      </c>
      <c r="BA97" s="3">
        <v>40</v>
      </c>
      <c r="BB97" s="3">
        <v>0</v>
      </c>
      <c r="BC97" s="3">
        <v>0</v>
      </c>
      <c r="BD97" s="3">
        <v>0</v>
      </c>
      <c r="BE97" s="3">
        <v>0</v>
      </c>
      <c r="BF97" s="17">
        <f t="shared" si="142"/>
        <v>47.5</v>
      </c>
      <c r="BG97" s="26">
        <f t="shared" si="143"/>
        <v>162.45751124999998</v>
      </c>
      <c r="BH97" s="12">
        <f t="shared" si="144"/>
        <v>30.856707000000007</v>
      </c>
      <c r="BI97" s="13">
        <v>0.2</v>
      </c>
      <c r="BJ97" s="12">
        <f t="shared" si="145"/>
        <v>60</v>
      </c>
      <c r="BK97" s="12">
        <f t="shared" si="163"/>
        <v>75.686274509803937</v>
      </c>
      <c r="BL97" s="11">
        <f t="shared" si="146"/>
        <v>3</v>
      </c>
      <c r="BM97" s="11">
        <f t="shared" si="147"/>
        <v>50</v>
      </c>
      <c r="BN97" s="11">
        <f t="shared" si="148"/>
        <v>0</v>
      </c>
      <c r="BO97" s="20">
        <f t="shared" si="149"/>
        <v>0.61860532407407243</v>
      </c>
      <c r="BP97" s="11">
        <f t="shared" si="150"/>
        <v>1</v>
      </c>
      <c r="BQ97" s="11">
        <f t="shared" si="151"/>
        <v>0</v>
      </c>
      <c r="BR97" s="11">
        <f t="shared" si="152"/>
        <v>1</v>
      </c>
      <c r="BS97" s="11">
        <f t="shared" si="153"/>
        <v>1</v>
      </c>
      <c r="BT97" s="25">
        <f t="shared" si="154"/>
        <v>1656172.4575112499</v>
      </c>
      <c r="BU97" s="24" t="str">
        <f t="shared" si="155"/>
        <v>Мулянка</v>
      </c>
      <c r="BV97" s="11">
        <f t="shared" si="156"/>
        <v>1</v>
      </c>
      <c r="BW97" s="24" t="str">
        <f>VLOOKUP(BV97,'Типы препятствий'!$A$1:$B$12,2)</f>
        <v>Светофор</v>
      </c>
      <c r="BX97" s="24" t="str">
        <f t="shared" si="157"/>
        <v>Ч2</v>
      </c>
      <c r="BY97" s="25">
        <f t="shared" si="158"/>
        <v>1656384.89032</v>
      </c>
      <c r="BZ97" s="25">
        <f t="shared" si="159"/>
        <v>212.43280875007622</v>
      </c>
      <c r="CA97" s="25">
        <f t="shared" si="160"/>
        <v>1656379.89032</v>
      </c>
      <c r="CB97" s="12">
        <f t="shared" si="162"/>
        <v>207.43280875007622</v>
      </c>
      <c r="CC97" s="11">
        <f t="shared" si="161"/>
        <v>2</v>
      </c>
      <c r="CD97" s="42">
        <f t="shared" si="161"/>
        <v>0</v>
      </c>
      <c r="CE97" s="42">
        <f t="shared" si="113"/>
        <v>0.51</v>
      </c>
      <c r="CF97" s="42">
        <f t="shared" si="112"/>
        <v>0.51</v>
      </c>
    </row>
    <row r="98" spans="1:84">
      <c r="A98" s="29">
        <f t="shared" si="114"/>
        <v>31.216707000000007</v>
      </c>
      <c r="B98" s="3">
        <v>97</v>
      </c>
      <c r="C98" s="14">
        <f t="shared" si="115"/>
        <v>31.216707000000007</v>
      </c>
      <c r="D98" s="14">
        <f t="shared" si="116"/>
        <v>31.216707000000007</v>
      </c>
      <c r="E98" s="14">
        <f t="shared" si="117"/>
        <v>75.29411764705884</v>
      </c>
      <c r="F98" s="14">
        <f t="shared" si="118"/>
        <v>60</v>
      </c>
      <c r="G98" s="30">
        <f t="shared" si="119"/>
        <v>0.21</v>
      </c>
      <c r="H98" s="3">
        <f t="shared" si="109"/>
        <v>40</v>
      </c>
      <c r="I98" s="43">
        <f t="shared" si="120"/>
        <v>0</v>
      </c>
      <c r="J98" s="43">
        <f t="shared" si="121"/>
        <v>0.51</v>
      </c>
      <c r="K98" s="43">
        <f t="shared" si="122"/>
        <v>0.51</v>
      </c>
      <c r="L98" s="3">
        <f t="shared" si="110"/>
        <v>0.32</v>
      </c>
      <c r="M98" s="3" t="s">
        <v>299</v>
      </c>
      <c r="N98" s="3" t="s">
        <v>300</v>
      </c>
      <c r="O98" s="3">
        <v>1</v>
      </c>
      <c r="P98" s="3">
        <v>0</v>
      </c>
      <c r="Q98" s="3">
        <v>0</v>
      </c>
      <c r="R98" s="3">
        <v>1</v>
      </c>
      <c r="S98" s="3">
        <v>1</v>
      </c>
      <c r="T98" s="3">
        <v>0</v>
      </c>
      <c r="U98" s="3" t="s">
        <v>66</v>
      </c>
      <c r="V98" s="14">
        <f t="shared" si="123"/>
        <v>166.79316499999999</v>
      </c>
      <c r="W98" s="3">
        <f t="shared" si="124"/>
        <v>3</v>
      </c>
      <c r="X98" s="3">
        <f t="shared" si="125"/>
        <v>50</v>
      </c>
      <c r="Y98" s="3">
        <f t="shared" si="126"/>
        <v>50</v>
      </c>
      <c r="Z98" s="3">
        <f t="shared" si="127"/>
        <v>0</v>
      </c>
      <c r="AA98" s="3">
        <f t="shared" si="128"/>
        <v>0</v>
      </c>
      <c r="AB98" s="22">
        <f t="shared" si="129"/>
        <v>0.61861111111110945</v>
      </c>
      <c r="AC98" s="23">
        <f t="shared" ca="1" si="111"/>
        <v>41920</v>
      </c>
      <c r="AD98" s="3">
        <v>97</v>
      </c>
      <c r="AE98" s="3">
        <f t="shared" si="130"/>
        <v>1</v>
      </c>
      <c r="AF98" s="3">
        <f t="shared" si="131"/>
        <v>1</v>
      </c>
      <c r="AG98" s="3">
        <v>97</v>
      </c>
      <c r="AH98" s="3">
        <f t="shared" si="132"/>
        <v>0</v>
      </c>
      <c r="AI98" s="3">
        <f t="shared" si="133"/>
        <v>1</v>
      </c>
      <c r="AJ98" s="3">
        <f t="shared" si="134"/>
        <v>1</v>
      </c>
      <c r="AK98" s="14">
        <f t="shared" si="135"/>
        <v>1656176.7931649999</v>
      </c>
      <c r="AL98" s="3" t="str">
        <f t="shared" si="136"/>
        <v>Мулянка</v>
      </c>
      <c r="AM98" s="3">
        <f t="shared" si="137"/>
        <v>1</v>
      </c>
      <c r="AN98" s="3" t="str">
        <f t="shared" si="138"/>
        <v>Ч2</v>
      </c>
      <c r="AO98" s="27">
        <f t="shared" si="139"/>
        <v>208.09715500008315</v>
      </c>
      <c r="AP98" s="14">
        <f t="shared" si="140"/>
        <v>203.09715500008315</v>
      </c>
      <c r="AQ98" s="28"/>
      <c r="AR98" s="3">
        <f t="shared" si="141"/>
        <v>2</v>
      </c>
      <c r="AS98" s="3">
        <v>4581</v>
      </c>
      <c r="AT98" s="3">
        <v>777</v>
      </c>
      <c r="AU98" s="3">
        <v>100</v>
      </c>
      <c r="AV98" s="3">
        <v>400</v>
      </c>
      <c r="AW98" s="3">
        <v>6000</v>
      </c>
      <c r="AX98" s="3">
        <v>0</v>
      </c>
      <c r="AY98" s="3">
        <v>1100</v>
      </c>
      <c r="AZ98" s="3">
        <v>1</v>
      </c>
      <c r="BA98" s="3">
        <v>40</v>
      </c>
      <c r="BB98" s="3">
        <v>0</v>
      </c>
      <c r="BC98" s="3">
        <v>0</v>
      </c>
      <c r="BD98" s="3">
        <v>0</v>
      </c>
      <c r="BE98" s="3">
        <v>0</v>
      </c>
      <c r="BF98" s="17">
        <f t="shared" si="142"/>
        <v>48</v>
      </c>
      <c r="BG98" s="26">
        <f t="shared" si="143"/>
        <v>166.79316499999999</v>
      </c>
      <c r="BH98" s="12">
        <f t="shared" si="144"/>
        <v>31.216707000000007</v>
      </c>
      <c r="BI98" s="13">
        <v>0.21</v>
      </c>
      <c r="BJ98" s="12">
        <f t="shared" si="145"/>
        <v>60</v>
      </c>
      <c r="BK98" s="12">
        <f t="shared" si="163"/>
        <v>75.29411764705884</v>
      </c>
      <c r="BL98" s="11">
        <f t="shared" si="146"/>
        <v>3</v>
      </c>
      <c r="BM98" s="11">
        <f t="shared" si="147"/>
        <v>50</v>
      </c>
      <c r="BN98" s="11">
        <f t="shared" si="148"/>
        <v>0</v>
      </c>
      <c r="BO98" s="20">
        <f t="shared" si="149"/>
        <v>0.61861111111110945</v>
      </c>
      <c r="BP98" s="11">
        <f t="shared" si="150"/>
        <v>1</v>
      </c>
      <c r="BQ98" s="11">
        <f t="shared" si="151"/>
        <v>0</v>
      </c>
      <c r="BR98" s="11">
        <f t="shared" si="152"/>
        <v>1</v>
      </c>
      <c r="BS98" s="11">
        <f t="shared" si="153"/>
        <v>1</v>
      </c>
      <c r="BT98" s="25">
        <f t="shared" si="154"/>
        <v>1656176.7931649999</v>
      </c>
      <c r="BU98" s="24" t="str">
        <f t="shared" si="155"/>
        <v>Мулянка</v>
      </c>
      <c r="BV98" s="11">
        <f t="shared" si="156"/>
        <v>1</v>
      </c>
      <c r="BW98" s="24" t="str">
        <f>VLOOKUP(BV98,'Типы препятствий'!$A$1:$B$12,2)</f>
        <v>Светофор</v>
      </c>
      <c r="BX98" s="24" t="str">
        <f t="shared" si="157"/>
        <v>Ч2</v>
      </c>
      <c r="BY98" s="25">
        <f t="shared" si="158"/>
        <v>1656384.89032</v>
      </c>
      <c r="BZ98" s="25">
        <f t="shared" si="159"/>
        <v>208.09715500008315</v>
      </c>
      <c r="CA98" s="25">
        <f t="shared" si="160"/>
        <v>1656379.89032</v>
      </c>
      <c r="CB98" s="12">
        <f t="shared" si="162"/>
        <v>203.09715500008315</v>
      </c>
      <c r="CC98" s="11">
        <f t="shared" si="161"/>
        <v>2</v>
      </c>
      <c r="CD98" s="42">
        <f t="shared" si="161"/>
        <v>0</v>
      </c>
      <c r="CE98" s="42">
        <f t="shared" si="113"/>
        <v>0.51</v>
      </c>
      <c r="CF98" s="42">
        <f t="shared" si="112"/>
        <v>0.51</v>
      </c>
    </row>
    <row r="99" spans="1:84">
      <c r="A99" s="29">
        <f t="shared" si="114"/>
        <v>31.594707000000007</v>
      </c>
      <c r="B99" s="3">
        <v>98</v>
      </c>
      <c r="C99" s="14">
        <f t="shared" si="115"/>
        <v>31.594707000000007</v>
      </c>
      <c r="D99" s="14">
        <f t="shared" si="116"/>
        <v>31.594707000000007</v>
      </c>
      <c r="E99" s="14">
        <f t="shared" si="117"/>
        <v>74.901960784313744</v>
      </c>
      <c r="F99" s="14">
        <f t="shared" si="118"/>
        <v>60</v>
      </c>
      <c r="G99" s="30">
        <f t="shared" si="119"/>
        <v>0.22</v>
      </c>
      <c r="H99" s="3">
        <f t="shared" si="109"/>
        <v>40</v>
      </c>
      <c r="I99" s="43">
        <f t="shared" si="120"/>
        <v>0</v>
      </c>
      <c r="J99" s="43">
        <f t="shared" si="121"/>
        <v>0.51</v>
      </c>
      <c r="K99" s="43">
        <f t="shared" si="122"/>
        <v>0.51</v>
      </c>
      <c r="L99" s="3">
        <f t="shared" si="110"/>
        <v>0.32</v>
      </c>
      <c r="M99" s="3" t="s">
        <v>301</v>
      </c>
      <c r="N99" s="3" t="s">
        <v>302</v>
      </c>
      <c r="O99" s="3">
        <v>1</v>
      </c>
      <c r="P99" s="3">
        <v>0</v>
      </c>
      <c r="Q99" s="3">
        <v>0</v>
      </c>
      <c r="R99" s="3">
        <v>1</v>
      </c>
      <c r="S99" s="3">
        <v>1</v>
      </c>
      <c r="T99" s="3">
        <v>0</v>
      </c>
      <c r="U99" s="3" t="s">
        <v>66</v>
      </c>
      <c r="V99" s="14">
        <f t="shared" si="123"/>
        <v>171.18131875</v>
      </c>
      <c r="W99" s="3">
        <f t="shared" si="124"/>
        <v>3</v>
      </c>
      <c r="X99" s="3">
        <f t="shared" si="125"/>
        <v>50</v>
      </c>
      <c r="Y99" s="3">
        <f t="shared" si="126"/>
        <v>50</v>
      </c>
      <c r="Z99" s="3">
        <f t="shared" si="127"/>
        <v>0</v>
      </c>
      <c r="AA99" s="3">
        <f t="shared" si="128"/>
        <v>0</v>
      </c>
      <c r="AB99" s="22">
        <f t="shared" si="129"/>
        <v>0.61861689814814647</v>
      </c>
      <c r="AC99" s="23">
        <f t="shared" ca="1" si="111"/>
        <v>41920</v>
      </c>
      <c r="AD99" s="3">
        <v>98</v>
      </c>
      <c r="AE99" s="3">
        <f t="shared" si="130"/>
        <v>1</v>
      </c>
      <c r="AF99" s="3">
        <f t="shared" si="131"/>
        <v>1</v>
      </c>
      <c r="AG99" s="3">
        <v>98</v>
      </c>
      <c r="AH99" s="3">
        <f t="shared" si="132"/>
        <v>0</v>
      </c>
      <c r="AI99" s="3">
        <f t="shared" si="133"/>
        <v>1</v>
      </c>
      <c r="AJ99" s="3">
        <f t="shared" si="134"/>
        <v>1</v>
      </c>
      <c r="AK99" s="14">
        <f t="shared" si="135"/>
        <v>1656181.1813187499</v>
      </c>
      <c r="AL99" s="3" t="str">
        <f t="shared" si="136"/>
        <v>Мулянка</v>
      </c>
      <c r="AM99" s="3">
        <f t="shared" si="137"/>
        <v>1</v>
      </c>
      <c r="AN99" s="3" t="str">
        <f t="shared" si="138"/>
        <v>Ч2</v>
      </c>
      <c r="AO99" s="27">
        <f t="shared" si="139"/>
        <v>203.70900125009939</v>
      </c>
      <c r="AP99" s="14">
        <f t="shared" si="140"/>
        <v>198.70900125009939</v>
      </c>
      <c r="AQ99" s="28"/>
      <c r="AR99" s="3">
        <f t="shared" si="141"/>
        <v>2</v>
      </c>
      <c r="AS99" s="3">
        <v>4581</v>
      </c>
      <c r="AT99" s="3">
        <v>777</v>
      </c>
      <c r="AU99" s="3">
        <v>100</v>
      </c>
      <c r="AV99" s="3">
        <v>400</v>
      </c>
      <c r="AW99" s="3">
        <v>6000</v>
      </c>
      <c r="AX99" s="3">
        <v>0</v>
      </c>
      <c r="AY99" s="3">
        <v>1100</v>
      </c>
      <c r="AZ99" s="3">
        <v>1</v>
      </c>
      <c r="BA99" s="3">
        <v>40</v>
      </c>
      <c r="BB99" s="3">
        <v>0</v>
      </c>
      <c r="BC99" s="3">
        <v>0</v>
      </c>
      <c r="BD99" s="3">
        <v>0</v>
      </c>
      <c r="BE99" s="3">
        <v>0</v>
      </c>
      <c r="BF99" s="17">
        <f t="shared" si="142"/>
        <v>48.5</v>
      </c>
      <c r="BG99" s="26">
        <f t="shared" si="143"/>
        <v>171.18131875</v>
      </c>
      <c r="BH99" s="12">
        <f t="shared" si="144"/>
        <v>31.594707000000007</v>
      </c>
      <c r="BI99" s="13">
        <v>0.22</v>
      </c>
      <c r="BJ99" s="12">
        <f t="shared" si="145"/>
        <v>60</v>
      </c>
      <c r="BK99" s="12">
        <f t="shared" si="163"/>
        <v>74.901960784313744</v>
      </c>
      <c r="BL99" s="11">
        <f t="shared" si="146"/>
        <v>3</v>
      </c>
      <c r="BM99" s="11">
        <f t="shared" si="147"/>
        <v>50</v>
      </c>
      <c r="BN99" s="11">
        <f t="shared" si="148"/>
        <v>0</v>
      </c>
      <c r="BO99" s="20">
        <f t="shared" si="149"/>
        <v>0.61861689814814647</v>
      </c>
      <c r="BP99" s="11">
        <f t="shared" si="150"/>
        <v>1</v>
      </c>
      <c r="BQ99" s="11">
        <f t="shared" si="151"/>
        <v>0</v>
      </c>
      <c r="BR99" s="11">
        <f t="shared" si="152"/>
        <v>1</v>
      </c>
      <c r="BS99" s="11">
        <f t="shared" si="153"/>
        <v>1</v>
      </c>
      <c r="BT99" s="25">
        <f t="shared" si="154"/>
        <v>1656181.1813187499</v>
      </c>
      <c r="BU99" s="24" t="str">
        <f t="shared" si="155"/>
        <v>Мулянка</v>
      </c>
      <c r="BV99" s="11">
        <f t="shared" si="156"/>
        <v>1</v>
      </c>
      <c r="BW99" s="24" t="str">
        <f>VLOOKUP(BV99,'Типы препятствий'!$A$1:$B$12,2)</f>
        <v>Светофор</v>
      </c>
      <c r="BX99" s="24" t="str">
        <f t="shared" si="157"/>
        <v>Ч2</v>
      </c>
      <c r="BY99" s="25">
        <f t="shared" si="158"/>
        <v>1656384.89032</v>
      </c>
      <c r="BZ99" s="25">
        <f t="shared" si="159"/>
        <v>203.70900125009939</v>
      </c>
      <c r="CA99" s="25">
        <f t="shared" si="160"/>
        <v>1656379.89032</v>
      </c>
      <c r="CB99" s="12">
        <f t="shared" si="162"/>
        <v>198.70900125009939</v>
      </c>
      <c r="CC99" s="11">
        <f t="shared" si="161"/>
        <v>2</v>
      </c>
      <c r="CD99" s="42">
        <f t="shared" si="161"/>
        <v>0</v>
      </c>
      <c r="CE99" s="42">
        <f t="shared" si="113"/>
        <v>0.51</v>
      </c>
      <c r="CF99" s="42">
        <f t="shared" si="112"/>
        <v>0.51</v>
      </c>
    </row>
    <row r="100" spans="1:84">
      <c r="A100" s="29">
        <f t="shared" si="114"/>
        <v>31.990707000000008</v>
      </c>
      <c r="B100" s="3">
        <v>99</v>
      </c>
      <c r="C100" s="14">
        <f t="shared" si="115"/>
        <v>31.990707000000008</v>
      </c>
      <c r="D100" s="14">
        <f t="shared" si="116"/>
        <v>31.990707000000008</v>
      </c>
      <c r="E100" s="14">
        <f t="shared" si="117"/>
        <v>74.509803921568647</v>
      </c>
      <c r="F100" s="14">
        <f t="shared" si="118"/>
        <v>60</v>
      </c>
      <c r="G100" s="30">
        <f t="shared" si="119"/>
        <v>0.21</v>
      </c>
      <c r="H100" s="3">
        <f t="shared" si="109"/>
        <v>40</v>
      </c>
      <c r="I100" s="43">
        <f t="shared" si="120"/>
        <v>0</v>
      </c>
      <c r="J100" s="43">
        <f t="shared" si="121"/>
        <v>0.51</v>
      </c>
      <c r="K100" s="43">
        <f t="shared" si="122"/>
        <v>0.51</v>
      </c>
      <c r="L100" s="3">
        <f t="shared" si="110"/>
        <v>0.32</v>
      </c>
      <c r="M100" s="3" t="s">
        <v>303</v>
      </c>
      <c r="N100" s="3" t="s">
        <v>304</v>
      </c>
      <c r="O100" s="3">
        <v>1</v>
      </c>
      <c r="P100" s="3">
        <v>0</v>
      </c>
      <c r="Q100" s="3">
        <v>0</v>
      </c>
      <c r="R100" s="3">
        <v>1</v>
      </c>
      <c r="S100" s="3">
        <v>1</v>
      </c>
      <c r="T100" s="3">
        <v>0</v>
      </c>
      <c r="U100" s="3" t="s">
        <v>66</v>
      </c>
      <c r="V100" s="14">
        <f t="shared" si="123"/>
        <v>175.6244725</v>
      </c>
      <c r="W100" s="3">
        <f t="shared" si="124"/>
        <v>3</v>
      </c>
      <c r="X100" s="3">
        <f t="shared" si="125"/>
        <v>50</v>
      </c>
      <c r="Y100" s="3">
        <f t="shared" si="126"/>
        <v>50</v>
      </c>
      <c r="Z100" s="3">
        <f t="shared" si="127"/>
        <v>0</v>
      </c>
      <c r="AA100" s="3">
        <f t="shared" si="128"/>
        <v>0</v>
      </c>
      <c r="AB100" s="22">
        <f t="shared" si="129"/>
        <v>0.61862268518518349</v>
      </c>
      <c r="AC100" s="23">
        <f t="shared" ca="1" si="111"/>
        <v>41920</v>
      </c>
      <c r="AD100" s="3">
        <v>99</v>
      </c>
      <c r="AE100" s="3">
        <f t="shared" si="130"/>
        <v>1</v>
      </c>
      <c r="AF100" s="3">
        <f t="shared" si="131"/>
        <v>1</v>
      </c>
      <c r="AG100" s="3">
        <v>99</v>
      </c>
      <c r="AH100" s="3">
        <f t="shared" si="132"/>
        <v>0</v>
      </c>
      <c r="AI100" s="3">
        <f t="shared" si="133"/>
        <v>1</v>
      </c>
      <c r="AJ100" s="3">
        <f t="shared" si="134"/>
        <v>1</v>
      </c>
      <c r="AK100" s="14">
        <f t="shared" si="135"/>
        <v>1656185.6244725001</v>
      </c>
      <c r="AL100" s="3" t="str">
        <f t="shared" si="136"/>
        <v>Мулянка</v>
      </c>
      <c r="AM100" s="3">
        <f t="shared" si="137"/>
        <v>1</v>
      </c>
      <c r="AN100" s="3" t="str">
        <f t="shared" si="138"/>
        <v>Ч2</v>
      </c>
      <c r="AO100" s="27">
        <f t="shared" si="139"/>
        <v>199.26584749994799</v>
      </c>
      <c r="AP100" s="14">
        <f t="shared" si="140"/>
        <v>194.26584749994799</v>
      </c>
      <c r="AQ100" s="28"/>
      <c r="AR100" s="3">
        <f t="shared" si="141"/>
        <v>2</v>
      </c>
      <c r="AS100" s="3">
        <v>4581</v>
      </c>
      <c r="AT100" s="3">
        <v>777</v>
      </c>
      <c r="AU100" s="3">
        <v>100</v>
      </c>
      <c r="AV100" s="3">
        <v>400</v>
      </c>
      <c r="AW100" s="3">
        <v>6000</v>
      </c>
      <c r="AX100" s="3">
        <v>0</v>
      </c>
      <c r="AY100" s="3">
        <v>1100</v>
      </c>
      <c r="AZ100" s="3">
        <v>1</v>
      </c>
      <c r="BA100" s="3">
        <v>40</v>
      </c>
      <c r="BB100" s="3">
        <v>0</v>
      </c>
      <c r="BC100" s="3">
        <v>0</v>
      </c>
      <c r="BD100" s="3">
        <v>0</v>
      </c>
      <c r="BE100" s="3">
        <v>0</v>
      </c>
      <c r="BF100" s="17">
        <f t="shared" si="142"/>
        <v>49</v>
      </c>
      <c r="BG100" s="26">
        <f t="shared" si="143"/>
        <v>175.6244725</v>
      </c>
      <c r="BH100" s="12">
        <f t="shared" si="144"/>
        <v>31.990707000000008</v>
      </c>
      <c r="BI100" s="13">
        <v>0.21</v>
      </c>
      <c r="BJ100" s="12">
        <f t="shared" si="145"/>
        <v>60</v>
      </c>
      <c r="BK100" s="12">
        <f t="shared" si="163"/>
        <v>74.509803921568647</v>
      </c>
      <c r="BL100" s="11">
        <f t="shared" si="146"/>
        <v>3</v>
      </c>
      <c r="BM100" s="11">
        <f t="shared" si="147"/>
        <v>50</v>
      </c>
      <c r="BN100" s="11">
        <f t="shared" si="148"/>
        <v>0</v>
      </c>
      <c r="BO100" s="20">
        <f t="shared" si="149"/>
        <v>0.61862268518518349</v>
      </c>
      <c r="BP100" s="11">
        <f t="shared" si="150"/>
        <v>1</v>
      </c>
      <c r="BQ100" s="11">
        <f t="shared" si="151"/>
        <v>0</v>
      </c>
      <c r="BR100" s="11">
        <f t="shared" si="152"/>
        <v>1</v>
      </c>
      <c r="BS100" s="11">
        <f t="shared" si="153"/>
        <v>1</v>
      </c>
      <c r="BT100" s="25">
        <f t="shared" si="154"/>
        <v>1656185.6244725001</v>
      </c>
      <c r="BU100" s="24" t="str">
        <f t="shared" si="155"/>
        <v>Мулянка</v>
      </c>
      <c r="BV100" s="11">
        <f t="shared" si="156"/>
        <v>1</v>
      </c>
      <c r="BW100" s="24" t="str">
        <f>VLOOKUP(BV100,'Типы препятствий'!$A$1:$B$12,2)</f>
        <v>Светофор</v>
      </c>
      <c r="BX100" s="24" t="str">
        <f t="shared" si="157"/>
        <v>Ч2</v>
      </c>
      <c r="BY100" s="25">
        <f t="shared" si="158"/>
        <v>1656384.89032</v>
      </c>
      <c r="BZ100" s="25">
        <f t="shared" si="159"/>
        <v>199.26584749994799</v>
      </c>
      <c r="CA100" s="25">
        <f t="shared" si="160"/>
        <v>1656379.89032</v>
      </c>
      <c r="CB100" s="12">
        <f t="shared" si="162"/>
        <v>194.26584749994799</v>
      </c>
      <c r="CC100" s="11">
        <f t="shared" si="161"/>
        <v>2</v>
      </c>
      <c r="CD100" s="42">
        <f t="shared" si="161"/>
        <v>0</v>
      </c>
      <c r="CE100" s="42">
        <f t="shared" si="113"/>
        <v>0.51</v>
      </c>
      <c r="CF100" s="42">
        <f t="shared" si="112"/>
        <v>0.51</v>
      </c>
    </row>
    <row r="101" spans="1:84">
      <c r="A101" s="29">
        <f t="shared" si="114"/>
        <v>32.368707000000008</v>
      </c>
      <c r="B101" s="3">
        <v>100</v>
      </c>
      <c r="C101" s="14">
        <f t="shared" si="115"/>
        <v>32.368707000000008</v>
      </c>
      <c r="D101" s="14">
        <f t="shared" si="116"/>
        <v>32.368707000000008</v>
      </c>
      <c r="E101" s="14">
        <f t="shared" si="117"/>
        <v>74.11764705882355</v>
      </c>
      <c r="F101" s="14">
        <f t="shared" si="118"/>
        <v>60</v>
      </c>
      <c r="G101" s="30">
        <f t="shared" si="119"/>
        <v>0.21</v>
      </c>
      <c r="H101" s="3">
        <f t="shared" si="109"/>
        <v>40</v>
      </c>
      <c r="I101" s="43">
        <f t="shared" si="120"/>
        <v>0</v>
      </c>
      <c r="J101" s="43">
        <f t="shared" si="121"/>
        <v>0.51</v>
      </c>
      <c r="K101" s="43">
        <f t="shared" si="122"/>
        <v>0.51</v>
      </c>
      <c r="L101" s="3">
        <f t="shared" si="110"/>
        <v>0.32</v>
      </c>
      <c r="M101" s="3" t="s">
        <v>305</v>
      </c>
      <c r="N101" s="3" t="s">
        <v>306</v>
      </c>
      <c r="O101" s="3">
        <v>1</v>
      </c>
      <c r="P101" s="3">
        <v>0</v>
      </c>
      <c r="Q101" s="3">
        <v>0</v>
      </c>
      <c r="R101" s="3">
        <v>1</v>
      </c>
      <c r="S101" s="3">
        <v>1</v>
      </c>
      <c r="T101" s="3">
        <v>0</v>
      </c>
      <c r="U101" s="3" t="s">
        <v>66</v>
      </c>
      <c r="V101" s="14">
        <f t="shared" si="123"/>
        <v>180.12012625</v>
      </c>
      <c r="W101" s="3">
        <f t="shared" si="124"/>
        <v>3</v>
      </c>
      <c r="X101" s="3">
        <f t="shared" si="125"/>
        <v>50</v>
      </c>
      <c r="Y101" s="3">
        <f t="shared" si="126"/>
        <v>50</v>
      </c>
      <c r="Z101" s="3">
        <f t="shared" si="127"/>
        <v>0</v>
      </c>
      <c r="AA101" s="3">
        <f t="shared" si="128"/>
        <v>0</v>
      </c>
      <c r="AB101" s="22">
        <f t="shared" si="129"/>
        <v>0.6186284722222205</v>
      </c>
      <c r="AC101" s="23">
        <f t="shared" ca="1" si="111"/>
        <v>41920</v>
      </c>
      <c r="AD101" s="3">
        <v>100</v>
      </c>
      <c r="AE101" s="3">
        <f t="shared" si="130"/>
        <v>1</v>
      </c>
      <c r="AF101" s="3">
        <f t="shared" si="131"/>
        <v>1</v>
      </c>
      <c r="AG101" s="3">
        <v>100</v>
      </c>
      <c r="AH101" s="3">
        <f t="shared" si="132"/>
        <v>0</v>
      </c>
      <c r="AI101" s="3">
        <f t="shared" si="133"/>
        <v>1</v>
      </c>
      <c r="AJ101" s="3">
        <f t="shared" si="134"/>
        <v>1</v>
      </c>
      <c r="AK101" s="14">
        <f t="shared" si="135"/>
        <v>1656190.12012625</v>
      </c>
      <c r="AL101" s="3" t="str">
        <f t="shared" si="136"/>
        <v>Мулянка</v>
      </c>
      <c r="AM101" s="3">
        <f t="shared" si="137"/>
        <v>1</v>
      </c>
      <c r="AN101" s="3" t="str">
        <f t="shared" si="138"/>
        <v>Ч2</v>
      </c>
      <c r="AO101" s="27">
        <f t="shared" si="139"/>
        <v>194.77019375003874</v>
      </c>
      <c r="AP101" s="14">
        <f t="shared" si="140"/>
        <v>189.77019375003874</v>
      </c>
      <c r="AQ101" s="28"/>
      <c r="AR101" s="3">
        <f t="shared" si="141"/>
        <v>2</v>
      </c>
      <c r="AS101" s="3">
        <v>4581</v>
      </c>
      <c r="AT101" s="3">
        <v>777</v>
      </c>
      <c r="AU101" s="3">
        <v>100</v>
      </c>
      <c r="AV101" s="3">
        <v>400</v>
      </c>
      <c r="AW101" s="3">
        <v>6000</v>
      </c>
      <c r="AX101" s="3">
        <v>0</v>
      </c>
      <c r="AY101" s="3">
        <v>1100</v>
      </c>
      <c r="AZ101" s="3">
        <v>1</v>
      </c>
      <c r="BA101" s="3">
        <v>40</v>
      </c>
      <c r="BB101" s="3">
        <v>0</v>
      </c>
      <c r="BC101" s="3">
        <v>0</v>
      </c>
      <c r="BD101" s="3">
        <v>0</v>
      </c>
      <c r="BE101" s="3">
        <v>0</v>
      </c>
      <c r="BF101" s="17">
        <f t="shared" si="142"/>
        <v>49.5</v>
      </c>
      <c r="BG101" s="26">
        <f t="shared" si="143"/>
        <v>180.12012625</v>
      </c>
      <c r="BH101" s="12">
        <f t="shared" si="144"/>
        <v>32.368707000000008</v>
      </c>
      <c r="BI101" s="13">
        <v>0.21</v>
      </c>
      <c r="BJ101" s="12">
        <f t="shared" si="145"/>
        <v>60</v>
      </c>
      <c r="BK101" s="12">
        <f t="shared" si="163"/>
        <v>74.11764705882355</v>
      </c>
      <c r="BL101" s="11">
        <f t="shared" si="146"/>
        <v>3</v>
      </c>
      <c r="BM101" s="11">
        <f t="shared" si="147"/>
        <v>50</v>
      </c>
      <c r="BN101" s="11">
        <f t="shared" si="148"/>
        <v>0</v>
      </c>
      <c r="BO101" s="20">
        <f t="shared" si="149"/>
        <v>0.6186284722222205</v>
      </c>
      <c r="BP101" s="11">
        <f t="shared" si="150"/>
        <v>1</v>
      </c>
      <c r="BQ101" s="11">
        <f t="shared" si="151"/>
        <v>0</v>
      </c>
      <c r="BR101" s="11">
        <f t="shared" si="152"/>
        <v>1</v>
      </c>
      <c r="BS101" s="11">
        <f t="shared" si="153"/>
        <v>1</v>
      </c>
      <c r="BT101" s="25">
        <f t="shared" si="154"/>
        <v>1656190.12012625</v>
      </c>
      <c r="BU101" s="24" t="str">
        <f t="shared" si="155"/>
        <v>Мулянка</v>
      </c>
      <c r="BV101" s="11">
        <f t="shared" si="156"/>
        <v>1</v>
      </c>
      <c r="BW101" s="24" t="str">
        <f>VLOOKUP(BV101,'Типы препятствий'!$A$1:$B$12,2)</f>
        <v>Светофор</v>
      </c>
      <c r="BX101" s="24" t="str">
        <f t="shared" si="157"/>
        <v>Ч2</v>
      </c>
      <c r="BY101" s="25">
        <f t="shared" si="158"/>
        <v>1656384.89032</v>
      </c>
      <c r="BZ101" s="25">
        <f t="shared" si="159"/>
        <v>194.77019375003874</v>
      </c>
      <c r="CA101" s="25">
        <f t="shared" si="160"/>
        <v>1656379.89032</v>
      </c>
      <c r="CB101" s="12">
        <f t="shared" si="162"/>
        <v>189.77019375003874</v>
      </c>
      <c r="CC101" s="11">
        <f t="shared" si="161"/>
        <v>2</v>
      </c>
      <c r="CD101" s="42">
        <f t="shared" si="161"/>
        <v>0</v>
      </c>
      <c r="CE101" s="42">
        <f t="shared" si="113"/>
        <v>0.51</v>
      </c>
      <c r="CF101" s="42">
        <f t="shared" si="112"/>
        <v>0.51</v>
      </c>
    </row>
    <row r="102" spans="1:84">
      <c r="A102" s="29">
        <f t="shared" si="114"/>
        <v>32.746707000000008</v>
      </c>
      <c r="B102" s="3">
        <v>101</v>
      </c>
      <c r="C102" s="14">
        <f t="shared" si="115"/>
        <v>32.746707000000008</v>
      </c>
      <c r="D102" s="14">
        <f t="shared" si="116"/>
        <v>32.746707000000008</v>
      </c>
      <c r="E102" s="14">
        <f t="shared" si="117"/>
        <v>73.725490196078454</v>
      </c>
      <c r="F102" s="14">
        <f t="shared" si="118"/>
        <v>60</v>
      </c>
      <c r="G102" s="30">
        <f t="shared" si="119"/>
        <v>0.19</v>
      </c>
      <c r="H102" s="3">
        <f t="shared" si="109"/>
        <v>40</v>
      </c>
      <c r="I102" s="43">
        <f t="shared" si="120"/>
        <v>0</v>
      </c>
      <c r="J102" s="43">
        <f t="shared" si="121"/>
        <v>0.51</v>
      </c>
      <c r="K102" s="43">
        <f t="shared" si="122"/>
        <v>0.51</v>
      </c>
      <c r="L102" s="3">
        <f t="shared" si="110"/>
        <v>0.32</v>
      </c>
      <c r="M102" s="3" t="s">
        <v>307</v>
      </c>
      <c r="N102" s="3" t="s">
        <v>308</v>
      </c>
      <c r="O102" s="3">
        <v>1</v>
      </c>
      <c r="P102" s="3">
        <v>0</v>
      </c>
      <c r="Q102" s="3">
        <v>0</v>
      </c>
      <c r="R102" s="3">
        <v>1</v>
      </c>
      <c r="S102" s="3">
        <v>1</v>
      </c>
      <c r="T102" s="3">
        <v>0</v>
      </c>
      <c r="U102" s="3" t="s">
        <v>66</v>
      </c>
      <c r="V102" s="14">
        <f t="shared" si="123"/>
        <v>184.66828000000001</v>
      </c>
      <c r="W102" s="3">
        <f t="shared" si="124"/>
        <v>3</v>
      </c>
      <c r="X102" s="3">
        <f t="shared" si="125"/>
        <v>50</v>
      </c>
      <c r="Y102" s="3">
        <f t="shared" si="126"/>
        <v>50</v>
      </c>
      <c r="Z102" s="3">
        <f t="shared" si="127"/>
        <v>0</v>
      </c>
      <c r="AA102" s="3">
        <f t="shared" si="128"/>
        <v>0</v>
      </c>
      <c r="AB102" s="22">
        <f t="shared" si="129"/>
        <v>0.61863425925925752</v>
      </c>
      <c r="AC102" s="23">
        <f t="shared" ca="1" si="111"/>
        <v>41920</v>
      </c>
      <c r="AD102" s="3">
        <v>101</v>
      </c>
      <c r="AE102" s="3">
        <f t="shared" si="130"/>
        <v>1</v>
      </c>
      <c r="AF102" s="3">
        <f t="shared" si="131"/>
        <v>1</v>
      </c>
      <c r="AG102" s="3">
        <v>101</v>
      </c>
      <c r="AH102" s="3">
        <f t="shared" si="132"/>
        <v>0</v>
      </c>
      <c r="AI102" s="3">
        <f t="shared" si="133"/>
        <v>1</v>
      </c>
      <c r="AJ102" s="3">
        <f t="shared" si="134"/>
        <v>1</v>
      </c>
      <c r="AK102" s="14">
        <f t="shared" si="135"/>
        <v>1656194.6682800001</v>
      </c>
      <c r="AL102" s="3" t="str">
        <f t="shared" si="136"/>
        <v>Мулянка</v>
      </c>
      <c r="AM102" s="3">
        <f t="shared" si="137"/>
        <v>1</v>
      </c>
      <c r="AN102" s="3" t="str">
        <f t="shared" si="138"/>
        <v>Ч2</v>
      </c>
      <c r="AO102" s="27">
        <f t="shared" si="139"/>
        <v>190.22203999990597</v>
      </c>
      <c r="AP102" s="14">
        <f t="shared" si="140"/>
        <v>185.22203999990597</v>
      </c>
      <c r="AQ102" s="28"/>
      <c r="AR102" s="3">
        <f t="shared" si="141"/>
        <v>2</v>
      </c>
      <c r="AS102" s="3">
        <v>4581</v>
      </c>
      <c r="AT102" s="3">
        <v>777</v>
      </c>
      <c r="AU102" s="3">
        <v>100</v>
      </c>
      <c r="AV102" s="3">
        <v>400</v>
      </c>
      <c r="AW102" s="3">
        <v>6000</v>
      </c>
      <c r="AX102" s="3">
        <v>0</v>
      </c>
      <c r="AY102" s="3">
        <v>1100</v>
      </c>
      <c r="AZ102" s="3">
        <v>1</v>
      </c>
      <c r="BA102" s="3">
        <v>40</v>
      </c>
      <c r="BB102" s="3">
        <v>0</v>
      </c>
      <c r="BC102" s="3">
        <v>0</v>
      </c>
      <c r="BD102" s="3">
        <v>0</v>
      </c>
      <c r="BE102" s="3">
        <v>0</v>
      </c>
      <c r="BF102" s="17">
        <f t="shared" si="142"/>
        <v>50</v>
      </c>
      <c r="BG102" s="26">
        <f t="shared" si="143"/>
        <v>184.66828000000001</v>
      </c>
      <c r="BH102" s="12">
        <f t="shared" si="144"/>
        <v>32.746707000000008</v>
      </c>
      <c r="BI102" s="13">
        <v>0.19</v>
      </c>
      <c r="BJ102" s="12">
        <f t="shared" si="145"/>
        <v>60</v>
      </c>
      <c r="BK102" s="12">
        <f t="shared" si="163"/>
        <v>73.725490196078454</v>
      </c>
      <c r="BL102" s="11">
        <f t="shared" si="146"/>
        <v>3</v>
      </c>
      <c r="BM102" s="11">
        <f t="shared" si="147"/>
        <v>50</v>
      </c>
      <c r="BN102" s="11">
        <f t="shared" si="148"/>
        <v>0</v>
      </c>
      <c r="BO102" s="20">
        <f t="shared" si="149"/>
        <v>0.61863425925925752</v>
      </c>
      <c r="BP102" s="11">
        <f t="shared" si="150"/>
        <v>1</v>
      </c>
      <c r="BQ102" s="11">
        <f t="shared" si="151"/>
        <v>0</v>
      </c>
      <c r="BR102" s="11">
        <f t="shared" si="152"/>
        <v>1</v>
      </c>
      <c r="BS102" s="11">
        <f t="shared" si="153"/>
        <v>1</v>
      </c>
      <c r="BT102" s="25">
        <f t="shared" si="154"/>
        <v>1656194.6682800001</v>
      </c>
      <c r="BU102" s="24" t="str">
        <f t="shared" si="155"/>
        <v>Мулянка</v>
      </c>
      <c r="BV102" s="11">
        <f t="shared" si="156"/>
        <v>1</v>
      </c>
      <c r="BW102" s="24" t="str">
        <f>VLOOKUP(BV102,'Типы препятствий'!$A$1:$B$12,2)</f>
        <v>Светофор</v>
      </c>
      <c r="BX102" s="24" t="str">
        <f t="shared" si="157"/>
        <v>Ч2</v>
      </c>
      <c r="BY102" s="25">
        <f t="shared" si="158"/>
        <v>1656384.89032</v>
      </c>
      <c r="BZ102" s="25">
        <f t="shared" si="159"/>
        <v>190.22203999990597</v>
      </c>
      <c r="CA102" s="25">
        <f t="shared" si="160"/>
        <v>1656379.89032</v>
      </c>
      <c r="CB102" s="12">
        <f t="shared" si="162"/>
        <v>185.22203999990597</v>
      </c>
      <c r="CC102" s="11">
        <f t="shared" si="161"/>
        <v>2</v>
      </c>
      <c r="CD102" s="42">
        <f t="shared" si="161"/>
        <v>0</v>
      </c>
      <c r="CE102" s="42">
        <f t="shared" si="113"/>
        <v>0.51</v>
      </c>
      <c r="CF102" s="42">
        <f t="shared" si="112"/>
        <v>0.51</v>
      </c>
    </row>
    <row r="103" spans="1:84">
      <c r="A103" s="29">
        <f t="shared" si="114"/>
        <v>33.088707000000007</v>
      </c>
      <c r="B103" s="3">
        <v>102</v>
      </c>
      <c r="C103" s="14">
        <f t="shared" si="115"/>
        <v>33.088707000000007</v>
      </c>
      <c r="D103" s="14">
        <f t="shared" si="116"/>
        <v>33.088707000000007</v>
      </c>
      <c r="E103" s="14">
        <f t="shared" si="117"/>
        <v>73.333333333333357</v>
      </c>
      <c r="F103" s="14">
        <f t="shared" si="118"/>
        <v>60</v>
      </c>
      <c r="G103" s="30">
        <f t="shared" si="119"/>
        <v>0.18</v>
      </c>
      <c r="H103" s="3">
        <f t="shared" si="109"/>
        <v>40</v>
      </c>
      <c r="I103" s="43">
        <f t="shared" si="120"/>
        <v>0</v>
      </c>
      <c r="J103" s="43">
        <f t="shared" si="121"/>
        <v>0.51</v>
      </c>
      <c r="K103" s="43">
        <f t="shared" si="122"/>
        <v>0.51</v>
      </c>
      <c r="L103" s="3">
        <f t="shared" si="110"/>
        <v>0.32</v>
      </c>
      <c r="M103" s="3" t="s">
        <v>309</v>
      </c>
      <c r="N103" s="3" t="s">
        <v>310</v>
      </c>
      <c r="O103" s="3">
        <v>1</v>
      </c>
      <c r="P103" s="3">
        <v>0</v>
      </c>
      <c r="Q103" s="3">
        <v>0</v>
      </c>
      <c r="R103" s="3">
        <v>1</v>
      </c>
      <c r="S103" s="3">
        <v>1</v>
      </c>
      <c r="T103" s="3">
        <v>0</v>
      </c>
      <c r="U103" s="3" t="s">
        <v>66</v>
      </c>
      <c r="V103" s="14">
        <f t="shared" si="123"/>
        <v>189.26393375000001</v>
      </c>
      <c r="W103" s="3">
        <f t="shared" si="124"/>
        <v>3</v>
      </c>
      <c r="X103" s="3">
        <f t="shared" si="125"/>
        <v>50</v>
      </c>
      <c r="Y103" s="3">
        <f t="shared" si="126"/>
        <v>50</v>
      </c>
      <c r="Z103" s="3">
        <f t="shared" si="127"/>
        <v>0</v>
      </c>
      <c r="AA103" s="3">
        <f t="shared" si="128"/>
        <v>0</v>
      </c>
      <c r="AB103" s="22">
        <f t="shared" si="129"/>
        <v>0.61864004629629454</v>
      </c>
      <c r="AC103" s="23">
        <f t="shared" ca="1" si="111"/>
        <v>41920</v>
      </c>
      <c r="AD103" s="3">
        <v>102</v>
      </c>
      <c r="AE103" s="3">
        <f t="shared" si="130"/>
        <v>1</v>
      </c>
      <c r="AF103" s="3">
        <f t="shared" si="131"/>
        <v>1</v>
      </c>
      <c r="AG103" s="3">
        <v>102</v>
      </c>
      <c r="AH103" s="3">
        <f t="shared" si="132"/>
        <v>0</v>
      </c>
      <c r="AI103" s="3">
        <f t="shared" si="133"/>
        <v>1</v>
      </c>
      <c r="AJ103" s="3">
        <f t="shared" si="134"/>
        <v>1</v>
      </c>
      <c r="AK103" s="14">
        <f t="shared" si="135"/>
        <v>1656199.2639337501</v>
      </c>
      <c r="AL103" s="3" t="str">
        <f t="shared" si="136"/>
        <v>Мулянка</v>
      </c>
      <c r="AM103" s="3">
        <f t="shared" si="137"/>
        <v>1</v>
      </c>
      <c r="AN103" s="3" t="str">
        <f t="shared" si="138"/>
        <v>Ч2</v>
      </c>
      <c r="AO103" s="27">
        <f t="shared" si="139"/>
        <v>185.62638624990359</v>
      </c>
      <c r="AP103" s="14">
        <f t="shared" si="140"/>
        <v>180.62638624990359</v>
      </c>
      <c r="AQ103" s="28"/>
      <c r="AR103" s="3">
        <f t="shared" si="141"/>
        <v>2</v>
      </c>
      <c r="AS103" s="3">
        <v>4581</v>
      </c>
      <c r="AT103" s="3">
        <v>777</v>
      </c>
      <c r="AU103" s="3">
        <v>100</v>
      </c>
      <c r="AV103" s="3">
        <v>400</v>
      </c>
      <c r="AW103" s="3">
        <v>6000</v>
      </c>
      <c r="AX103" s="3">
        <v>0</v>
      </c>
      <c r="AY103" s="3">
        <v>1100</v>
      </c>
      <c r="AZ103" s="3">
        <v>1</v>
      </c>
      <c r="BA103" s="3">
        <v>40</v>
      </c>
      <c r="BB103" s="3">
        <v>0</v>
      </c>
      <c r="BC103" s="3">
        <v>0</v>
      </c>
      <c r="BD103" s="3">
        <v>0</v>
      </c>
      <c r="BE103" s="3">
        <v>0</v>
      </c>
      <c r="BF103" s="17">
        <f t="shared" si="142"/>
        <v>50.5</v>
      </c>
      <c r="BG103" s="26">
        <f t="shared" si="143"/>
        <v>189.26393375000001</v>
      </c>
      <c r="BH103" s="12">
        <f t="shared" si="144"/>
        <v>33.088707000000007</v>
      </c>
      <c r="BI103" s="13">
        <v>0.18</v>
      </c>
      <c r="BJ103" s="12">
        <f t="shared" si="145"/>
        <v>60</v>
      </c>
      <c r="BK103" s="12">
        <f t="shared" si="163"/>
        <v>73.333333333333357</v>
      </c>
      <c r="BL103" s="11">
        <f t="shared" si="146"/>
        <v>3</v>
      </c>
      <c r="BM103" s="11">
        <f t="shared" si="147"/>
        <v>50</v>
      </c>
      <c r="BN103" s="11">
        <f t="shared" si="148"/>
        <v>0</v>
      </c>
      <c r="BO103" s="20">
        <f t="shared" si="149"/>
        <v>0.61864004629629454</v>
      </c>
      <c r="BP103" s="11">
        <f t="shared" si="150"/>
        <v>1</v>
      </c>
      <c r="BQ103" s="11">
        <f t="shared" si="151"/>
        <v>0</v>
      </c>
      <c r="BR103" s="11">
        <f t="shared" si="152"/>
        <v>1</v>
      </c>
      <c r="BS103" s="11">
        <f t="shared" si="153"/>
        <v>1</v>
      </c>
      <c r="BT103" s="25">
        <f t="shared" si="154"/>
        <v>1656199.2639337501</v>
      </c>
      <c r="BU103" s="24" t="str">
        <f t="shared" si="155"/>
        <v>Мулянка</v>
      </c>
      <c r="BV103" s="11">
        <f t="shared" si="156"/>
        <v>1</v>
      </c>
      <c r="BW103" s="24" t="str">
        <f>VLOOKUP(BV103,'Типы препятствий'!$A$1:$B$12,2)</f>
        <v>Светофор</v>
      </c>
      <c r="BX103" s="24" t="str">
        <f t="shared" si="157"/>
        <v>Ч2</v>
      </c>
      <c r="BY103" s="25">
        <f t="shared" si="158"/>
        <v>1656384.89032</v>
      </c>
      <c r="BZ103" s="25">
        <f t="shared" si="159"/>
        <v>185.62638624990359</v>
      </c>
      <c r="CA103" s="25">
        <f t="shared" si="160"/>
        <v>1656379.89032</v>
      </c>
      <c r="CB103" s="12">
        <f t="shared" si="162"/>
        <v>180.62638624990359</v>
      </c>
      <c r="CC103" s="11">
        <f t="shared" si="161"/>
        <v>2</v>
      </c>
      <c r="CD103" s="42">
        <f t="shared" si="161"/>
        <v>0</v>
      </c>
      <c r="CE103" s="42">
        <f t="shared" si="113"/>
        <v>0.51</v>
      </c>
      <c r="CF103" s="42">
        <f t="shared" si="112"/>
        <v>0.51</v>
      </c>
    </row>
    <row r="104" spans="1:84">
      <c r="A104" s="29">
        <f t="shared" si="114"/>
        <v>33.412707000000005</v>
      </c>
      <c r="B104" s="3">
        <v>103</v>
      </c>
      <c r="C104" s="14">
        <f t="shared" si="115"/>
        <v>33.412707000000005</v>
      </c>
      <c r="D104" s="14">
        <f t="shared" si="116"/>
        <v>33.412707000000005</v>
      </c>
      <c r="E104" s="14">
        <f t="shared" si="117"/>
        <v>72.94117647058826</v>
      </c>
      <c r="F104" s="14">
        <f t="shared" si="118"/>
        <v>60</v>
      </c>
      <c r="G104" s="30">
        <f t="shared" si="119"/>
        <v>0.17099999999999999</v>
      </c>
      <c r="H104" s="3">
        <f t="shared" si="109"/>
        <v>40</v>
      </c>
      <c r="I104" s="43">
        <f t="shared" si="120"/>
        <v>0</v>
      </c>
      <c r="J104" s="43">
        <f t="shared" si="121"/>
        <v>0.51</v>
      </c>
      <c r="K104" s="43">
        <f t="shared" si="122"/>
        <v>0.51</v>
      </c>
      <c r="L104" s="3">
        <f t="shared" si="110"/>
        <v>0.32</v>
      </c>
      <c r="M104" s="3" t="s">
        <v>311</v>
      </c>
      <c r="N104" s="3" t="s">
        <v>312</v>
      </c>
      <c r="O104" s="3">
        <v>1</v>
      </c>
      <c r="P104" s="3">
        <v>0</v>
      </c>
      <c r="Q104" s="3">
        <v>0</v>
      </c>
      <c r="R104" s="3">
        <v>1</v>
      </c>
      <c r="S104" s="3">
        <v>1</v>
      </c>
      <c r="T104" s="3">
        <v>0</v>
      </c>
      <c r="U104" s="3" t="s">
        <v>66</v>
      </c>
      <c r="V104" s="14">
        <f t="shared" si="123"/>
        <v>193.90458750000002</v>
      </c>
      <c r="W104" s="3">
        <f t="shared" si="124"/>
        <v>3</v>
      </c>
      <c r="X104" s="3">
        <f t="shared" si="125"/>
        <v>50</v>
      </c>
      <c r="Y104" s="3">
        <f t="shared" si="126"/>
        <v>50</v>
      </c>
      <c r="Z104" s="3">
        <f t="shared" si="127"/>
        <v>0</v>
      </c>
      <c r="AA104" s="3">
        <f t="shared" si="128"/>
        <v>0</v>
      </c>
      <c r="AB104" s="22">
        <f t="shared" si="129"/>
        <v>0.61864583333333156</v>
      </c>
      <c r="AC104" s="23">
        <f t="shared" ca="1" si="111"/>
        <v>41920</v>
      </c>
      <c r="AD104" s="3">
        <v>103</v>
      </c>
      <c r="AE104" s="3">
        <f t="shared" si="130"/>
        <v>1</v>
      </c>
      <c r="AF104" s="3">
        <f t="shared" si="131"/>
        <v>1</v>
      </c>
      <c r="AG104" s="3">
        <v>103</v>
      </c>
      <c r="AH104" s="3">
        <f t="shared" si="132"/>
        <v>0</v>
      </c>
      <c r="AI104" s="3">
        <f t="shared" si="133"/>
        <v>1</v>
      </c>
      <c r="AJ104" s="3">
        <f t="shared" si="134"/>
        <v>1</v>
      </c>
      <c r="AK104" s="14">
        <f t="shared" si="135"/>
        <v>1656203.9045875</v>
      </c>
      <c r="AL104" s="3" t="str">
        <f t="shared" si="136"/>
        <v>Мулянка</v>
      </c>
      <c r="AM104" s="3">
        <f t="shared" si="137"/>
        <v>1</v>
      </c>
      <c r="AN104" s="3" t="str">
        <f t="shared" si="138"/>
        <v>Ч2</v>
      </c>
      <c r="AO104" s="27">
        <f t="shared" si="139"/>
        <v>180.98573249997571</v>
      </c>
      <c r="AP104" s="14">
        <f t="shared" si="140"/>
        <v>175.98573249997571</v>
      </c>
      <c r="AQ104" s="28"/>
      <c r="AR104" s="3">
        <f t="shared" si="141"/>
        <v>2</v>
      </c>
      <c r="AS104" s="3">
        <v>4581</v>
      </c>
      <c r="AT104" s="3">
        <v>777</v>
      </c>
      <c r="AU104" s="3">
        <v>100</v>
      </c>
      <c r="AV104" s="3">
        <v>400</v>
      </c>
      <c r="AW104" s="3">
        <v>6000</v>
      </c>
      <c r="AX104" s="3">
        <v>0</v>
      </c>
      <c r="AY104" s="3">
        <v>1100</v>
      </c>
      <c r="AZ104" s="3">
        <v>1</v>
      </c>
      <c r="BA104" s="3">
        <v>40</v>
      </c>
      <c r="BB104" s="3">
        <v>0</v>
      </c>
      <c r="BC104" s="3">
        <v>0</v>
      </c>
      <c r="BD104" s="3">
        <v>0</v>
      </c>
      <c r="BE104" s="3">
        <v>0</v>
      </c>
      <c r="BF104" s="17">
        <f t="shared" si="142"/>
        <v>51</v>
      </c>
      <c r="BG104" s="26">
        <f t="shared" si="143"/>
        <v>193.90458750000002</v>
      </c>
      <c r="BH104" s="12">
        <f t="shared" si="144"/>
        <v>33.412707000000005</v>
      </c>
      <c r="BI104" s="13">
        <f t="shared" ref="BI104:BI134" si="164">BI103*0.95</f>
        <v>0.17099999999999999</v>
      </c>
      <c r="BJ104" s="12">
        <f t="shared" si="145"/>
        <v>60</v>
      </c>
      <c r="BK104" s="12">
        <f t="shared" si="163"/>
        <v>72.94117647058826</v>
      </c>
      <c r="BL104" s="11">
        <f t="shared" si="146"/>
        <v>3</v>
      </c>
      <c r="BM104" s="11">
        <f t="shared" si="147"/>
        <v>50</v>
      </c>
      <c r="BN104" s="11">
        <f t="shared" si="148"/>
        <v>0</v>
      </c>
      <c r="BO104" s="20">
        <f t="shared" si="149"/>
        <v>0.61864583333333156</v>
      </c>
      <c r="BP104" s="11">
        <f t="shared" si="150"/>
        <v>1</v>
      </c>
      <c r="BQ104" s="11">
        <f t="shared" si="151"/>
        <v>0</v>
      </c>
      <c r="BR104" s="11">
        <f t="shared" si="152"/>
        <v>1</v>
      </c>
      <c r="BS104" s="11">
        <f t="shared" si="153"/>
        <v>1</v>
      </c>
      <c r="BT104" s="25">
        <f t="shared" si="154"/>
        <v>1656203.9045875</v>
      </c>
      <c r="BU104" s="24" t="str">
        <f t="shared" si="155"/>
        <v>Мулянка</v>
      </c>
      <c r="BV104" s="11">
        <f t="shared" si="156"/>
        <v>1</v>
      </c>
      <c r="BW104" s="24" t="str">
        <f>VLOOKUP(BV104,'Типы препятствий'!$A$1:$B$12,2)</f>
        <v>Светофор</v>
      </c>
      <c r="BX104" s="24" t="str">
        <f t="shared" si="157"/>
        <v>Ч2</v>
      </c>
      <c r="BY104" s="25">
        <f t="shared" si="158"/>
        <v>1656384.89032</v>
      </c>
      <c r="BZ104" s="25">
        <f t="shared" si="159"/>
        <v>180.98573249997571</v>
      </c>
      <c r="CA104" s="25">
        <f t="shared" si="160"/>
        <v>1656379.89032</v>
      </c>
      <c r="CB104" s="12">
        <f t="shared" si="162"/>
        <v>175.98573249997571</v>
      </c>
      <c r="CC104" s="11">
        <f t="shared" si="161"/>
        <v>2</v>
      </c>
      <c r="CD104" s="42">
        <f t="shared" si="161"/>
        <v>0</v>
      </c>
      <c r="CE104" s="42">
        <f t="shared" si="113"/>
        <v>0.51</v>
      </c>
      <c r="CF104" s="42">
        <f t="shared" si="112"/>
        <v>0.51</v>
      </c>
    </row>
    <row r="105" spans="1:84">
      <c r="A105" s="29">
        <f t="shared" si="114"/>
        <v>33.720507000000005</v>
      </c>
      <c r="B105" s="3">
        <v>104</v>
      </c>
      <c r="C105" s="14">
        <f t="shared" si="115"/>
        <v>33.720507000000005</v>
      </c>
      <c r="D105" s="14">
        <f t="shared" si="116"/>
        <v>33.720507000000005</v>
      </c>
      <c r="E105" s="14">
        <f t="shared" si="117"/>
        <v>72.549019607843164</v>
      </c>
      <c r="F105" s="14">
        <f t="shared" si="118"/>
        <v>60</v>
      </c>
      <c r="G105" s="30">
        <f t="shared" si="119"/>
        <v>0.16244999999999998</v>
      </c>
      <c r="H105" s="3">
        <f t="shared" si="109"/>
        <v>40</v>
      </c>
      <c r="I105" s="43">
        <f t="shared" si="120"/>
        <v>0</v>
      </c>
      <c r="J105" s="43">
        <f t="shared" si="121"/>
        <v>0.51</v>
      </c>
      <c r="K105" s="43">
        <f t="shared" si="122"/>
        <v>0.51</v>
      </c>
      <c r="L105" s="3">
        <f t="shared" si="110"/>
        <v>0.32</v>
      </c>
      <c r="M105" s="3" t="s">
        <v>313</v>
      </c>
      <c r="N105" s="3" t="s">
        <v>314</v>
      </c>
      <c r="O105" s="3">
        <v>1</v>
      </c>
      <c r="P105" s="3">
        <v>0</v>
      </c>
      <c r="Q105" s="3">
        <v>0</v>
      </c>
      <c r="R105" s="3">
        <v>1</v>
      </c>
      <c r="S105" s="3">
        <v>1</v>
      </c>
      <c r="T105" s="3">
        <v>0</v>
      </c>
      <c r="U105" s="3" t="s">
        <v>66</v>
      </c>
      <c r="V105" s="14">
        <f t="shared" si="123"/>
        <v>198.58799125000002</v>
      </c>
      <c r="W105" s="3">
        <f t="shared" si="124"/>
        <v>3</v>
      </c>
      <c r="X105" s="3">
        <f t="shared" si="125"/>
        <v>50</v>
      </c>
      <c r="Y105" s="3">
        <f t="shared" si="126"/>
        <v>50</v>
      </c>
      <c r="Z105" s="3">
        <f t="shared" si="127"/>
        <v>0</v>
      </c>
      <c r="AA105" s="3">
        <f t="shared" si="128"/>
        <v>0</v>
      </c>
      <c r="AB105" s="22">
        <f t="shared" si="129"/>
        <v>0.61865162037036858</v>
      </c>
      <c r="AC105" s="23">
        <f t="shared" ca="1" si="111"/>
        <v>41920</v>
      </c>
      <c r="AD105" s="3">
        <v>104</v>
      </c>
      <c r="AE105" s="3">
        <f t="shared" si="130"/>
        <v>1</v>
      </c>
      <c r="AF105" s="3">
        <f t="shared" si="131"/>
        <v>1</v>
      </c>
      <c r="AG105" s="3">
        <v>104</v>
      </c>
      <c r="AH105" s="3">
        <f t="shared" si="132"/>
        <v>0</v>
      </c>
      <c r="AI105" s="3">
        <f t="shared" si="133"/>
        <v>1</v>
      </c>
      <c r="AJ105" s="3">
        <f t="shared" si="134"/>
        <v>1</v>
      </c>
      <c r="AK105" s="14">
        <f t="shared" si="135"/>
        <v>1656208.58799125</v>
      </c>
      <c r="AL105" s="3" t="str">
        <f t="shared" si="136"/>
        <v>Мулянка</v>
      </c>
      <c r="AM105" s="3">
        <f t="shared" si="137"/>
        <v>1</v>
      </c>
      <c r="AN105" s="3" t="str">
        <f t="shared" si="138"/>
        <v>Ч2</v>
      </c>
      <c r="AO105" s="27">
        <f t="shared" si="139"/>
        <v>176.30232875002548</v>
      </c>
      <c r="AP105" s="14">
        <f t="shared" si="140"/>
        <v>171.30232875002548</v>
      </c>
      <c r="AQ105" s="28"/>
      <c r="AR105" s="3">
        <f t="shared" si="141"/>
        <v>2</v>
      </c>
      <c r="AS105" s="3">
        <v>4581</v>
      </c>
      <c r="AT105" s="3">
        <v>777</v>
      </c>
      <c r="AU105" s="3">
        <v>100</v>
      </c>
      <c r="AV105" s="3">
        <v>400</v>
      </c>
      <c r="AW105" s="3">
        <v>6000</v>
      </c>
      <c r="AX105" s="3">
        <v>0</v>
      </c>
      <c r="AY105" s="3">
        <v>1100</v>
      </c>
      <c r="AZ105" s="3">
        <v>1</v>
      </c>
      <c r="BA105" s="3">
        <v>40</v>
      </c>
      <c r="BB105" s="3">
        <v>0</v>
      </c>
      <c r="BC105" s="3">
        <v>0</v>
      </c>
      <c r="BD105" s="3">
        <v>0</v>
      </c>
      <c r="BE105" s="3">
        <v>0</v>
      </c>
      <c r="BF105" s="17">
        <f t="shared" si="142"/>
        <v>51.5</v>
      </c>
      <c r="BG105" s="26">
        <f t="shared" si="143"/>
        <v>198.58799125000002</v>
      </c>
      <c r="BH105" s="12">
        <f t="shared" si="144"/>
        <v>33.720507000000005</v>
      </c>
      <c r="BI105" s="13">
        <f t="shared" si="164"/>
        <v>0.16244999999999998</v>
      </c>
      <c r="BJ105" s="12">
        <f t="shared" si="145"/>
        <v>60</v>
      </c>
      <c r="BK105" s="12">
        <f t="shared" si="163"/>
        <v>72.549019607843164</v>
      </c>
      <c r="BL105" s="11">
        <f t="shared" si="146"/>
        <v>3</v>
      </c>
      <c r="BM105" s="11">
        <f t="shared" si="147"/>
        <v>50</v>
      </c>
      <c r="BN105" s="11">
        <f t="shared" si="148"/>
        <v>0</v>
      </c>
      <c r="BO105" s="20">
        <f t="shared" si="149"/>
        <v>0.61865162037036858</v>
      </c>
      <c r="BP105" s="11">
        <f t="shared" si="150"/>
        <v>1</v>
      </c>
      <c r="BQ105" s="11">
        <f t="shared" si="151"/>
        <v>0</v>
      </c>
      <c r="BR105" s="11">
        <f t="shared" si="152"/>
        <v>1</v>
      </c>
      <c r="BS105" s="11">
        <f t="shared" si="153"/>
        <v>1</v>
      </c>
      <c r="BT105" s="25">
        <f t="shared" si="154"/>
        <v>1656208.58799125</v>
      </c>
      <c r="BU105" s="24" t="str">
        <f t="shared" si="155"/>
        <v>Мулянка</v>
      </c>
      <c r="BV105" s="11">
        <f t="shared" si="156"/>
        <v>1</v>
      </c>
      <c r="BW105" s="24" t="str">
        <f>VLOOKUP(BV105,'Типы препятствий'!$A$1:$B$12,2)</f>
        <v>Светофор</v>
      </c>
      <c r="BX105" s="24" t="str">
        <f t="shared" si="157"/>
        <v>Ч2</v>
      </c>
      <c r="BY105" s="25">
        <f t="shared" si="158"/>
        <v>1656384.89032</v>
      </c>
      <c r="BZ105" s="25">
        <f t="shared" si="159"/>
        <v>176.30232875002548</v>
      </c>
      <c r="CA105" s="25">
        <f t="shared" si="160"/>
        <v>1656379.89032</v>
      </c>
      <c r="CB105" s="12">
        <f t="shared" si="162"/>
        <v>171.30232875002548</v>
      </c>
      <c r="CC105" s="11">
        <f t="shared" si="161"/>
        <v>2</v>
      </c>
      <c r="CD105" s="42">
        <f t="shared" si="161"/>
        <v>0</v>
      </c>
      <c r="CE105" s="42">
        <f t="shared" si="113"/>
        <v>0.51</v>
      </c>
      <c r="CF105" s="42">
        <f t="shared" si="112"/>
        <v>0.51</v>
      </c>
    </row>
    <row r="106" spans="1:84">
      <c r="A106" s="29">
        <f t="shared" si="114"/>
        <v>34.012917000000002</v>
      </c>
      <c r="B106" s="3">
        <v>105</v>
      </c>
      <c r="C106" s="14">
        <f t="shared" si="115"/>
        <v>34.012917000000002</v>
      </c>
      <c r="D106" s="14">
        <f t="shared" si="116"/>
        <v>34.012917000000002</v>
      </c>
      <c r="E106" s="14">
        <f t="shared" si="117"/>
        <v>72.156862745098067</v>
      </c>
      <c r="F106" s="14">
        <f t="shared" si="118"/>
        <v>60</v>
      </c>
      <c r="G106" s="30">
        <f t="shared" si="119"/>
        <v>0.15432749999999998</v>
      </c>
      <c r="H106" s="3">
        <f t="shared" si="109"/>
        <v>40</v>
      </c>
      <c r="I106" s="43">
        <f t="shared" si="120"/>
        <v>0</v>
      </c>
      <c r="J106" s="43">
        <f t="shared" si="121"/>
        <v>0.51</v>
      </c>
      <c r="K106" s="43">
        <f t="shared" si="122"/>
        <v>0.51</v>
      </c>
      <c r="L106" s="3">
        <f t="shared" si="110"/>
        <v>0.32</v>
      </c>
      <c r="M106" s="3" t="s">
        <v>315</v>
      </c>
      <c r="N106" s="3" t="s">
        <v>316</v>
      </c>
      <c r="O106" s="3">
        <v>1</v>
      </c>
      <c r="P106" s="3">
        <v>0</v>
      </c>
      <c r="Q106" s="3">
        <v>0</v>
      </c>
      <c r="R106" s="3">
        <v>1</v>
      </c>
      <c r="S106" s="3">
        <v>1</v>
      </c>
      <c r="T106" s="3">
        <v>0</v>
      </c>
      <c r="U106" s="3" t="s">
        <v>66</v>
      </c>
      <c r="V106" s="14">
        <f t="shared" si="123"/>
        <v>203.31200750000002</v>
      </c>
      <c r="W106" s="3">
        <f t="shared" si="124"/>
        <v>3</v>
      </c>
      <c r="X106" s="3">
        <f t="shared" si="125"/>
        <v>50</v>
      </c>
      <c r="Y106" s="3">
        <f t="shared" si="126"/>
        <v>50</v>
      </c>
      <c r="Z106" s="3">
        <f t="shared" si="127"/>
        <v>0</v>
      </c>
      <c r="AA106" s="3">
        <f t="shared" si="128"/>
        <v>0</v>
      </c>
      <c r="AB106" s="22">
        <f t="shared" si="129"/>
        <v>0.6186574074074056</v>
      </c>
      <c r="AC106" s="23">
        <f t="shared" ca="1" si="111"/>
        <v>41920</v>
      </c>
      <c r="AD106" s="3">
        <v>105</v>
      </c>
      <c r="AE106" s="3">
        <f t="shared" si="130"/>
        <v>1</v>
      </c>
      <c r="AF106" s="3">
        <f t="shared" si="131"/>
        <v>1</v>
      </c>
      <c r="AG106" s="3">
        <v>105</v>
      </c>
      <c r="AH106" s="3">
        <f t="shared" si="132"/>
        <v>0</v>
      </c>
      <c r="AI106" s="3">
        <f t="shared" si="133"/>
        <v>1</v>
      </c>
      <c r="AJ106" s="3">
        <f t="shared" si="134"/>
        <v>1</v>
      </c>
      <c r="AK106" s="14">
        <f t="shared" si="135"/>
        <v>1656213.3120075001</v>
      </c>
      <c r="AL106" s="3" t="str">
        <f t="shared" si="136"/>
        <v>Мулянка</v>
      </c>
      <c r="AM106" s="3">
        <f t="shared" si="137"/>
        <v>1</v>
      </c>
      <c r="AN106" s="3" t="str">
        <f t="shared" si="138"/>
        <v>Ч2</v>
      </c>
      <c r="AO106" s="27">
        <f t="shared" si="139"/>
        <v>171.57831249991432</v>
      </c>
      <c r="AP106" s="14">
        <f t="shared" si="140"/>
        <v>166.57831249991432</v>
      </c>
      <c r="AQ106" s="28"/>
      <c r="AR106" s="3">
        <f t="shared" si="141"/>
        <v>2</v>
      </c>
      <c r="AS106" s="3">
        <v>4581</v>
      </c>
      <c r="AT106" s="3">
        <v>777</v>
      </c>
      <c r="AU106" s="3">
        <v>100</v>
      </c>
      <c r="AV106" s="3">
        <v>400</v>
      </c>
      <c r="AW106" s="3">
        <v>6000</v>
      </c>
      <c r="AX106" s="3">
        <v>0</v>
      </c>
      <c r="AY106" s="3">
        <v>1100</v>
      </c>
      <c r="AZ106" s="3">
        <v>1</v>
      </c>
      <c r="BA106" s="3">
        <v>40</v>
      </c>
      <c r="BB106" s="3">
        <v>0</v>
      </c>
      <c r="BC106" s="3">
        <v>0</v>
      </c>
      <c r="BD106" s="3">
        <v>0</v>
      </c>
      <c r="BE106" s="3">
        <v>0</v>
      </c>
      <c r="BF106" s="17">
        <f t="shared" si="142"/>
        <v>52</v>
      </c>
      <c r="BG106" s="26">
        <f t="shared" si="143"/>
        <v>203.31200750000002</v>
      </c>
      <c r="BH106" s="12">
        <f t="shared" si="144"/>
        <v>34.012917000000002</v>
      </c>
      <c r="BI106" s="13">
        <f t="shared" si="164"/>
        <v>0.15432749999999998</v>
      </c>
      <c r="BJ106" s="12">
        <f t="shared" si="145"/>
        <v>60</v>
      </c>
      <c r="BK106" s="12">
        <f t="shared" si="163"/>
        <v>72.156862745098067</v>
      </c>
      <c r="BL106" s="11">
        <f t="shared" si="146"/>
        <v>3</v>
      </c>
      <c r="BM106" s="11">
        <f t="shared" si="147"/>
        <v>50</v>
      </c>
      <c r="BN106" s="11">
        <f t="shared" si="148"/>
        <v>0</v>
      </c>
      <c r="BO106" s="20">
        <f t="shared" si="149"/>
        <v>0.6186574074074056</v>
      </c>
      <c r="BP106" s="11">
        <f t="shared" si="150"/>
        <v>1</v>
      </c>
      <c r="BQ106" s="11">
        <f t="shared" si="151"/>
        <v>0</v>
      </c>
      <c r="BR106" s="11">
        <f t="shared" si="152"/>
        <v>1</v>
      </c>
      <c r="BS106" s="11">
        <f t="shared" si="153"/>
        <v>1</v>
      </c>
      <c r="BT106" s="25">
        <f t="shared" si="154"/>
        <v>1656213.3120075001</v>
      </c>
      <c r="BU106" s="24" t="str">
        <f t="shared" si="155"/>
        <v>Мулянка</v>
      </c>
      <c r="BV106" s="11">
        <f t="shared" si="156"/>
        <v>1</v>
      </c>
      <c r="BW106" s="24" t="str">
        <f>VLOOKUP(BV106,'Типы препятствий'!$A$1:$B$12,2)</f>
        <v>Светофор</v>
      </c>
      <c r="BX106" s="24" t="str">
        <f t="shared" si="157"/>
        <v>Ч2</v>
      </c>
      <c r="BY106" s="25">
        <f t="shared" si="158"/>
        <v>1656384.89032</v>
      </c>
      <c r="BZ106" s="25">
        <f t="shared" si="159"/>
        <v>171.57831249991432</v>
      </c>
      <c r="CA106" s="25">
        <f t="shared" si="160"/>
        <v>1656379.89032</v>
      </c>
      <c r="CB106" s="12">
        <f t="shared" si="162"/>
        <v>166.57831249991432</v>
      </c>
      <c r="CC106" s="11">
        <f t="shared" si="161"/>
        <v>2</v>
      </c>
      <c r="CD106" s="42">
        <f t="shared" si="161"/>
        <v>0</v>
      </c>
      <c r="CE106" s="42">
        <f t="shared" si="113"/>
        <v>0.51</v>
      </c>
      <c r="CF106" s="42">
        <f t="shared" si="112"/>
        <v>0.51</v>
      </c>
    </row>
    <row r="107" spans="1:84">
      <c r="A107" s="29">
        <f t="shared" si="114"/>
        <v>34.290706499999999</v>
      </c>
      <c r="B107" s="3">
        <v>106</v>
      </c>
      <c r="C107" s="14">
        <f t="shared" si="115"/>
        <v>34.290706499999999</v>
      </c>
      <c r="D107" s="14">
        <f t="shared" si="116"/>
        <v>34.290706499999999</v>
      </c>
      <c r="E107" s="14">
        <f t="shared" si="117"/>
        <v>71.76470588235297</v>
      </c>
      <c r="F107" s="14">
        <f t="shared" si="118"/>
        <v>60</v>
      </c>
      <c r="G107" s="30">
        <f t="shared" si="119"/>
        <v>0.14661112499999998</v>
      </c>
      <c r="H107" s="3">
        <f t="shared" si="109"/>
        <v>40</v>
      </c>
      <c r="I107" s="43">
        <f t="shared" si="120"/>
        <v>0</v>
      </c>
      <c r="J107" s="43">
        <f t="shared" si="121"/>
        <v>0.51</v>
      </c>
      <c r="K107" s="43">
        <f t="shared" si="122"/>
        <v>0.51</v>
      </c>
      <c r="L107" s="3">
        <f t="shared" si="110"/>
        <v>0.32</v>
      </c>
      <c r="M107" s="3" t="s">
        <v>317</v>
      </c>
      <c r="N107" s="3" t="s">
        <v>318</v>
      </c>
      <c r="O107" s="3">
        <v>1</v>
      </c>
      <c r="P107" s="3">
        <v>0</v>
      </c>
      <c r="Q107" s="3">
        <v>0</v>
      </c>
      <c r="R107" s="3">
        <v>1</v>
      </c>
      <c r="S107" s="3">
        <v>1</v>
      </c>
      <c r="T107" s="3">
        <v>0</v>
      </c>
      <c r="U107" s="3" t="s">
        <v>66</v>
      </c>
      <c r="V107" s="14">
        <f t="shared" si="123"/>
        <v>208.07460562500003</v>
      </c>
      <c r="W107" s="3">
        <f t="shared" si="124"/>
        <v>3</v>
      </c>
      <c r="X107" s="3">
        <f t="shared" si="125"/>
        <v>50</v>
      </c>
      <c r="Y107" s="3">
        <f t="shared" si="126"/>
        <v>50</v>
      </c>
      <c r="Z107" s="3">
        <f t="shared" si="127"/>
        <v>0</v>
      </c>
      <c r="AA107" s="3">
        <f t="shared" si="128"/>
        <v>0</v>
      </c>
      <c r="AB107" s="22">
        <f t="shared" si="129"/>
        <v>0.61866319444444262</v>
      </c>
      <c r="AC107" s="23">
        <f t="shared" ca="1" si="111"/>
        <v>41920</v>
      </c>
      <c r="AD107" s="3">
        <v>106</v>
      </c>
      <c r="AE107" s="3">
        <f t="shared" si="130"/>
        <v>1</v>
      </c>
      <c r="AF107" s="3">
        <f t="shared" si="131"/>
        <v>1</v>
      </c>
      <c r="AG107" s="3">
        <v>106</v>
      </c>
      <c r="AH107" s="3">
        <f t="shared" si="132"/>
        <v>0</v>
      </c>
      <c r="AI107" s="3">
        <f t="shared" si="133"/>
        <v>1</v>
      </c>
      <c r="AJ107" s="3">
        <f t="shared" si="134"/>
        <v>1</v>
      </c>
      <c r="AK107" s="14">
        <f t="shared" si="135"/>
        <v>1656218.0746056249</v>
      </c>
      <c r="AL107" s="3" t="str">
        <f t="shared" si="136"/>
        <v>Мулянка</v>
      </c>
      <c r="AM107" s="3">
        <f t="shared" si="137"/>
        <v>1</v>
      </c>
      <c r="AN107" s="3" t="str">
        <f t="shared" si="138"/>
        <v>Ч2</v>
      </c>
      <c r="AO107" s="27">
        <f t="shared" si="139"/>
        <v>166.81571437511593</v>
      </c>
      <c r="AP107" s="14">
        <f t="shared" si="140"/>
        <v>161.81571437511593</v>
      </c>
      <c r="AQ107" s="28"/>
      <c r="AR107" s="3">
        <f t="shared" si="141"/>
        <v>2</v>
      </c>
      <c r="AS107" s="3">
        <v>4581</v>
      </c>
      <c r="AT107" s="3">
        <v>777</v>
      </c>
      <c r="AU107" s="3">
        <v>100</v>
      </c>
      <c r="AV107" s="3">
        <v>400</v>
      </c>
      <c r="AW107" s="3">
        <v>6000</v>
      </c>
      <c r="AX107" s="3">
        <v>0</v>
      </c>
      <c r="AY107" s="3">
        <v>1100</v>
      </c>
      <c r="AZ107" s="3">
        <v>1</v>
      </c>
      <c r="BA107" s="3">
        <v>40</v>
      </c>
      <c r="BB107" s="3">
        <v>0</v>
      </c>
      <c r="BC107" s="3">
        <v>0</v>
      </c>
      <c r="BD107" s="3">
        <v>0</v>
      </c>
      <c r="BE107" s="3">
        <v>0</v>
      </c>
      <c r="BF107" s="17">
        <f t="shared" si="142"/>
        <v>52.5</v>
      </c>
      <c r="BG107" s="26">
        <f t="shared" si="143"/>
        <v>208.07460562500003</v>
      </c>
      <c r="BH107" s="12">
        <f t="shared" si="144"/>
        <v>34.290706499999999</v>
      </c>
      <c r="BI107" s="13">
        <f t="shared" si="164"/>
        <v>0.14661112499999998</v>
      </c>
      <c r="BJ107" s="12">
        <f t="shared" si="145"/>
        <v>60</v>
      </c>
      <c r="BK107" s="12">
        <f t="shared" si="163"/>
        <v>71.76470588235297</v>
      </c>
      <c r="BL107" s="11">
        <f t="shared" si="146"/>
        <v>3</v>
      </c>
      <c r="BM107" s="11">
        <f t="shared" si="147"/>
        <v>50</v>
      </c>
      <c r="BN107" s="11">
        <f t="shared" si="148"/>
        <v>0</v>
      </c>
      <c r="BO107" s="20">
        <f t="shared" si="149"/>
        <v>0.61866319444444262</v>
      </c>
      <c r="BP107" s="11">
        <f t="shared" si="150"/>
        <v>1</v>
      </c>
      <c r="BQ107" s="11">
        <f t="shared" si="151"/>
        <v>0</v>
      </c>
      <c r="BR107" s="11">
        <f t="shared" si="152"/>
        <v>1</v>
      </c>
      <c r="BS107" s="11">
        <f t="shared" si="153"/>
        <v>1</v>
      </c>
      <c r="BT107" s="25">
        <f t="shared" si="154"/>
        <v>1656218.0746056249</v>
      </c>
      <c r="BU107" s="24" t="str">
        <f t="shared" si="155"/>
        <v>Мулянка</v>
      </c>
      <c r="BV107" s="11">
        <f t="shared" si="156"/>
        <v>1</v>
      </c>
      <c r="BW107" s="24" t="str">
        <f>VLOOKUP(BV107,'Типы препятствий'!$A$1:$B$12,2)</f>
        <v>Светофор</v>
      </c>
      <c r="BX107" s="24" t="str">
        <f t="shared" si="157"/>
        <v>Ч2</v>
      </c>
      <c r="BY107" s="25">
        <f t="shared" si="158"/>
        <v>1656384.89032</v>
      </c>
      <c r="BZ107" s="25">
        <f t="shared" si="159"/>
        <v>166.81571437511593</v>
      </c>
      <c r="CA107" s="25">
        <f t="shared" si="160"/>
        <v>1656379.89032</v>
      </c>
      <c r="CB107" s="12">
        <f t="shared" si="162"/>
        <v>161.81571437511593</v>
      </c>
      <c r="CC107" s="11">
        <f t="shared" si="161"/>
        <v>2</v>
      </c>
      <c r="CD107" s="42">
        <f t="shared" si="161"/>
        <v>0</v>
      </c>
      <c r="CE107" s="42">
        <f t="shared" si="113"/>
        <v>0.51</v>
      </c>
      <c r="CF107" s="42">
        <f t="shared" si="112"/>
        <v>0.51</v>
      </c>
    </row>
    <row r="108" spans="1:84">
      <c r="A108" s="29">
        <f t="shared" si="114"/>
        <v>34.554606524999997</v>
      </c>
      <c r="B108" s="3">
        <v>107</v>
      </c>
      <c r="C108" s="14">
        <f t="shared" si="115"/>
        <v>34.554606524999997</v>
      </c>
      <c r="D108" s="14">
        <f t="shared" si="116"/>
        <v>34.554606524999997</v>
      </c>
      <c r="E108" s="14">
        <f t="shared" si="117"/>
        <v>71.372549019607874</v>
      </c>
      <c r="F108" s="14">
        <f t="shared" si="118"/>
        <v>60</v>
      </c>
      <c r="G108" s="30">
        <f t="shared" si="119"/>
        <v>0.13928056874999997</v>
      </c>
      <c r="H108" s="3">
        <f t="shared" si="109"/>
        <v>40</v>
      </c>
      <c r="I108" s="43">
        <f t="shared" si="120"/>
        <v>0</v>
      </c>
      <c r="J108" s="43">
        <f t="shared" si="121"/>
        <v>0.51</v>
      </c>
      <c r="K108" s="43">
        <f t="shared" si="122"/>
        <v>0.51</v>
      </c>
      <c r="L108" s="3">
        <f t="shared" si="110"/>
        <v>0.32</v>
      </c>
      <c r="M108" s="3" t="s">
        <v>319</v>
      </c>
      <c r="N108" s="3" t="s">
        <v>320</v>
      </c>
      <c r="O108" s="3">
        <v>1</v>
      </c>
      <c r="P108" s="3">
        <v>0</v>
      </c>
      <c r="Q108" s="3">
        <v>0</v>
      </c>
      <c r="R108" s="3">
        <v>1</v>
      </c>
      <c r="S108" s="3">
        <v>1</v>
      </c>
      <c r="T108" s="3">
        <v>0</v>
      </c>
      <c r="U108" s="3" t="s">
        <v>66</v>
      </c>
      <c r="V108" s="14">
        <f t="shared" si="123"/>
        <v>212.87385653125003</v>
      </c>
      <c r="W108" s="3">
        <f t="shared" si="124"/>
        <v>3</v>
      </c>
      <c r="X108" s="3">
        <f t="shared" si="125"/>
        <v>50</v>
      </c>
      <c r="Y108" s="3">
        <f t="shared" si="126"/>
        <v>50</v>
      </c>
      <c r="Z108" s="3">
        <f t="shared" si="127"/>
        <v>0</v>
      </c>
      <c r="AA108" s="3">
        <f t="shared" si="128"/>
        <v>0</v>
      </c>
      <c r="AB108" s="22">
        <f t="shared" si="129"/>
        <v>0.61866898148147964</v>
      </c>
      <c r="AC108" s="23">
        <f t="shared" ca="1" si="111"/>
        <v>41920</v>
      </c>
      <c r="AD108" s="3">
        <v>107</v>
      </c>
      <c r="AE108" s="3">
        <f t="shared" si="130"/>
        <v>1</v>
      </c>
      <c r="AF108" s="3">
        <f t="shared" si="131"/>
        <v>1</v>
      </c>
      <c r="AG108" s="3">
        <v>107</v>
      </c>
      <c r="AH108" s="3">
        <f t="shared" si="132"/>
        <v>0</v>
      </c>
      <c r="AI108" s="3">
        <f t="shared" si="133"/>
        <v>1</v>
      </c>
      <c r="AJ108" s="3">
        <f t="shared" si="134"/>
        <v>1</v>
      </c>
      <c r="AK108" s="14">
        <f t="shared" si="135"/>
        <v>1656222.8738565312</v>
      </c>
      <c r="AL108" s="3" t="str">
        <f t="shared" si="136"/>
        <v>Мулянка</v>
      </c>
      <c r="AM108" s="3">
        <f t="shared" si="137"/>
        <v>1</v>
      </c>
      <c r="AN108" s="3" t="str">
        <f t="shared" si="138"/>
        <v>Ч2</v>
      </c>
      <c r="AO108" s="27">
        <f t="shared" si="139"/>
        <v>162.0164634687826</v>
      </c>
      <c r="AP108" s="14">
        <f t="shared" si="140"/>
        <v>157.0164634687826</v>
      </c>
      <c r="AQ108" s="28"/>
      <c r="AR108" s="3">
        <f t="shared" si="141"/>
        <v>2</v>
      </c>
      <c r="AS108" s="3">
        <v>4581</v>
      </c>
      <c r="AT108" s="3">
        <v>777</v>
      </c>
      <c r="AU108" s="3">
        <v>100</v>
      </c>
      <c r="AV108" s="3">
        <v>400</v>
      </c>
      <c r="AW108" s="3">
        <v>6000</v>
      </c>
      <c r="AX108" s="3">
        <v>0</v>
      </c>
      <c r="AY108" s="3">
        <v>1100</v>
      </c>
      <c r="AZ108" s="3">
        <v>1</v>
      </c>
      <c r="BA108" s="3">
        <v>40</v>
      </c>
      <c r="BB108" s="3">
        <v>0</v>
      </c>
      <c r="BC108" s="3">
        <v>0</v>
      </c>
      <c r="BD108" s="3">
        <v>0</v>
      </c>
      <c r="BE108" s="3">
        <v>0</v>
      </c>
      <c r="BF108" s="17">
        <f t="shared" si="142"/>
        <v>53</v>
      </c>
      <c r="BG108" s="26">
        <f t="shared" si="143"/>
        <v>212.87385653125003</v>
      </c>
      <c r="BH108" s="12">
        <f t="shared" si="144"/>
        <v>34.554606524999997</v>
      </c>
      <c r="BI108" s="13">
        <f t="shared" si="164"/>
        <v>0.13928056874999997</v>
      </c>
      <c r="BJ108" s="12">
        <f t="shared" si="145"/>
        <v>60</v>
      </c>
      <c r="BK108" s="12">
        <f t="shared" si="163"/>
        <v>71.372549019607874</v>
      </c>
      <c r="BL108" s="11">
        <f t="shared" si="146"/>
        <v>3</v>
      </c>
      <c r="BM108" s="11">
        <f t="shared" si="147"/>
        <v>50</v>
      </c>
      <c r="BN108" s="11">
        <f t="shared" si="148"/>
        <v>0</v>
      </c>
      <c r="BO108" s="20">
        <f t="shared" si="149"/>
        <v>0.61866898148147964</v>
      </c>
      <c r="BP108" s="11">
        <f t="shared" si="150"/>
        <v>1</v>
      </c>
      <c r="BQ108" s="11">
        <f t="shared" si="151"/>
        <v>0</v>
      </c>
      <c r="BR108" s="11">
        <f t="shared" si="152"/>
        <v>1</v>
      </c>
      <c r="BS108" s="11">
        <f t="shared" si="153"/>
        <v>1</v>
      </c>
      <c r="BT108" s="25">
        <f t="shared" si="154"/>
        <v>1656222.8738565312</v>
      </c>
      <c r="BU108" s="24" t="str">
        <f t="shared" si="155"/>
        <v>Мулянка</v>
      </c>
      <c r="BV108" s="11">
        <f t="shared" si="156"/>
        <v>1</v>
      </c>
      <c r="BW108" s="24" t="str">
        <f>VLOOKUP(BV108,'Типы препятствий'!$A$1:$B$12,2)</f>
        <v>Светофор</v>
      </c>
      <c r="BX108" s="24" t="str">
        <f t="shared" si="157"/>
        <v>Ч2</v>
      </c>
      <c r="BY108" s="25">
        <f t="shared" si="158"/>
        <v>1656384.89032</v>
      </c>
      <c r="BZ108" s="25">
        <f t="shared" si="159"/>
        <v>162.0164634687826</v>
      </c>
      <c r="CA108" s="25">
        <f t="shared" si="160"/>
        <v>1656379.89032</v>
      </c>
      <c r="CB108" s="12">
        <f t="shared" si="162"/>
        <v>157.0164634687826</v>
      </c>
      <c r="CC108" s="11">
        <f t="shared" si="161"/>
        <v>2</v>
      </c>
      <c r="CD108" s="42">
        <f t="shared" si="161"/>
        <v>0</v>
      </c>
      <c r="CE108" s="42">
        <f t="shared" si="113"/>
        <v>0.51</v>
      </c>
      <c r="CF108" s="42">
        <f t="shared" si="112"/>
        <v>0.51</v>
      </c>
    </row>
    <row r="109" spans="1:84">
      <c r="A109" s="29">
        <f t="shared" si="114"/>
        <v>34.805311548749998</v>
      </c>
      <c r="B109" s="3">
        <v>108</v>
      </c>
      <c r="C109" s="14">
        <f t="shared" si="115"/>
        <v>34.805311548749998</v>
      </c>
      <c r="D109" s="14">
        <f t="shared" si="116"/>
        <v>34.805311548749998</v>
      </c>
      <c r="E109" s="14">
        <f t="shared" si="117"/>
        <v>70.980392156862777</v>
      </c>
      <c r="F109" s="14">
        <f t="shared" si="118"/>
        <v>60</v>
      </c>
      <c r="G109" s="30">
        <f t="shared" si="119"/>
        <v>0.13231654031249998</v>
      </c>
      <c r="H109" s="3">
        <f t="shared" si="109"/>
        <v>40</v>
      </c>
      <c r="I109" s="43">
        <f t="shared" si="120"/>
        <v>0</v>
      </c>
      <c r="J109" s="43">
        <f t="shared" si="121"/>
        <v>0.51</v>
      </c>
      <c r="K109" s="43">
        <f t="shared" si="122"/>
        <v>0.51</v>
      </c>
      <c r="L109" s="3">
        <f t="shared" si="110"/>
        <v>0.32</v>
      </c>
      <c r="M109" s="3" t="s">
        <v>321</v>
      </c>
      <c r="N109" s="3" t="s">
        <v>322</v>
      </c>
      <c r="O109" s="3">
        <v>1</v>
      </c>
      <c r="P109" s="3">
        <v>0</v>
      </c>
      <c r="Q109" s="3">
        <v>0</v>
      </c>
      <c r="R109" s="3">
        <v>1</v>
      </c>
      <c r="S109" s="3">
        <v>1</v>
      </c>
      <c r="T109" s="3">
        <v>0</v>
      </c>
      <c r="U109" s="3" t="s">
        <v>66</v>
      </c>
      <c r="V109" s="14">
        <f t="shared" si="123"/>
        <v>217.70792757968752</v>
      </c>
      <c r="W109" s="3">
        <f t="shared" si="124"/>
        <v>3</v>
      </c>
      <c r="X109" s="3">
        <f t="shared" si="125"/>
        <v>50</v>
      </c>
      <c r="Y109" s="3">
        <f t="shared" si="126"/>
        <v>50</v>
      </c>
      <c r="Z109" s="3">
        <f t="shared" si="127"/>
        <v>0</v>
      </c>
      <c r="AA109" s="3">
        <f t="shared" si="128"/>
        <v>0</v>
      </c>
      <c r="AB109" s="22">
        <f t="shared" si="129"/>
        <v>0.61867476851851666</v>
      </c>
      <c r="AC109" s="23">
        <f t="shared" ca="1" si="111"/>
        <v>41920</v>
      </c>
      <c r="AD109" s="3">
        <v>108</v>
      </c>
      <c r="AE109" s="3">
        <f t="shared" si="130"/>
        <v>1</v>
      </c>
      <c r="AF109" s="3">
        <f t="shared" si="131"/>
        <v>1</v>
      </c>
      <c r="AG109" s="3">
        <v>108</v>
      </c>
      <c r="AH109" s="3">
        <f t="shared" si="132"/>
        <v>0</v>
      </c>
      <c r="AI109" s="3">
        <f t="shared" si="133"/>
        <v>1</v>
      </c>
      <c r="AJ109" s="3">
        <f t="shared" si="134"/>
        <v>1</v>
      </c>
      <c r="AK109" s="14">
        <f t="shared" si="135"/>
        <v>1656227.7079275798</v>
      </c>
      <c r="AL109" s="3" t="str">
        <f t="shared" si="136"/>
        <v>Мулянка</v>
      </c>
      <c r="AM109" s="3">
        <f t="shared" si="137"/>
        <v>1</v>
      </c>
      <c r="AN109" s="3" t="str">
        <f t="shared" si="138"/>
        <v>Ч2</v>
      </c>
      <c r="AO109" s="27">
        <f t="shared" si="139"/>
        <v>157.1823924202472</v>
      </c>
      <c r="AP109" s="14">
        <f t="shared" si="140"/>
        <v>152.1823924202472</v>
      </c>
      <c r="AQ109" s="28"/>
      <c r="AR109" s="3">
        <f t="shared" si="141"/>
        <v>2</v>
      </c>
      <c r="AS109" s="3">
        <v>4581</v>
      </c>
      <c r="AT109" s="3">
        <v>777</v>
      </c>
      <c r="AU109" s="3">
        <v>100</v>
      </c>
      <c r="AV109" s="3">
        <v>400</v>
      </c>
      <c r="AW109" s="3">
        <v>6000</v>
      </c>
      <c r="AX109" s="3">
        <v>0</v>
      </c>
      <c r="AY109" s="3">
        <v>1100</v>
      </c>
      <c r="AZ109" s="3">
        <v>1</v>
      </c>
      <c r="BA109" s="3">
        <v>40</v>
      </c>
      <c r="BB109" s="3">
        <v>0</v>
      </c>
      <c r="BC109" s="3">
        <v>0</v>
      </c>
      <c r="BD109" s="3">
        <v>0</v>
      </c>
      <c r="BE109" s="3">
        <v>0</v>
      </c>
      <c r="BF109" s="17">
        <f t="shared" si="142"/>
        <v>53.5</v>
      </c>
      <c r="BG109" s="26">
        <f t="shared" si="143"/>
        <v>217.70792757968752</v>
      </c>
      <c r="BH109" s="12">
        <f t="shared" si="144"/>
        <v>34.805311548749998</v>
      </c>
      <c r="BI109" s="13">
        <f t="shared" si="164"/>
        <v>0.13231654031249998</v>
      </c>
      <c r="BJ109" s="12">
        <f t="shared" si="145"/>
        <v>60</v>
      </c>
      <c r="BK109" s="12">
        <f t="shared" si="163"/>
        <v>70.980392156862777</v>
      </c>
      <c r="BL109" s="11">
        <f t="shared" si="146"/>
        <v>3</v>
      </c>
      <c r="BM109" s="11">
        <f t="shared" si="147"/>
        <v>50</v>
      </c>
      <c r="BN109" s="11">
        <f t="shared" si="148"/>
        <v>0</v>
      </c>
      <c r="BO109" s="20">
        <f t="shared" si="149"/>
        <v>0.61867476851851666</v>
      </c>
      <c r="BP109" s="11">
        <f t="shared" si="150"/>
        <v>1</v>
      </c>
      <c r="BQ109" s="11">
        <f t="shared" si="151"/>
        <v>0</v>
      </c>
      <c r="BR109" s="11">
        <f t="shared" si="152"/>
        <v>1</v>
      </c>
      <c r="BS109" s="11">
        <f t="shared" si="153"/>
        <v>1</v>
      </c>
      <c r="BT109" s="25">
        <f t="shared" si="154"/>
        <v>1656227.7079275798</v>
      </c>
      <c r="BU109" s="24" t="str">
        <f t="shared" si="155"/>
        <v>Мулянка</v>
      </c>
      <c r="BV109" s="11">
        <f t="shared" si="156"/>
        <v>1</v>
      </c>
      <c r="BW109" s="24" t="str">
        <f>VLOOKUP(BV109,'Типы препятствий'!$A$1:$B$12,2)</f>
        <v>Светофор</v>
      </c>
      <c r="BX109" s="24" t="str">
        <f t="shared" si="157"/>
        <v>Ч2</v>
      </c>
      <c r="BY109" s="25">
        <f t="shared" si="158"/>
        <v>1656384.89032</v>
      </c>
      <c r="BZ109" s="25">
        <f t="shared" si="159"/>
        <v>157.1823924202472</v>
      </c>
      <c r="CA109" s="25">
        <f t="shared" si="160"/>
        <v>1656379.89032</v>
      </c>
      <c r="CB109" s="12">
        <f t="shared" si="162"/>
        <v>152.1823924202472</v>
      </c>
      <c r="CC109" s="11">
        <f t="shared" si="161"/>
        <v>2</v>
      </c>
      <c r="CD109" s="42">
        <f t="shared" si="161"/>
        <v>0</v>
      </c>
      <c r="CE109" s="42">
        <f t="shared" si="113"/>
        <v>0.51</v>
      </c>
      <c r="CF109" s="42">
        <f t="shared" si="112"/>
        <v>0.51</v>
      </c>
    </row>
    <row r="110" spans="1:84">
      <c r="A110" s="29">
        <f t="shared" si="114"/>
        <v>35.043481321312498</v>
      </c>
      <c r="B110" s="3">
        <v>109</v>
      </c>
      <c r="C110" s="14">
        <f t="shared" si="115"/>
        <v>35.043481321312498</v>
      </c>
      <c r="D110" s="14">
        <f t="shared" si="116"/>
        <v>35.043481321312498</v>
      </c>
      <c r="E110" s="14">
        <f t="shared" si="117"/>
        <v>70.58823529411768</v>
      </c>
      <c r="F110" s="14">
        <f t="shared" si="118"/>
        <v>60</v>
      </c>
      <c r="G110" s="30">
        <f t="shared" si="119"/>
        <v>0.12570071329687499</v>
      </c>
      <c r="H110" s="3">
        <f t="shared" si="109"/>
        <v>40</v>
      </c>
      <c r="I110" s="43">
        <f t="shared" si="120"/>
        <v>0</v>
      </c>
      <c r="J110" s="43">
        <f t="shared" si="121"/>
        <v>0.51</v>
      </c>
      <c r="K110" s="43">
        <f t="shared" si="122"/>
        <v>0.51</v>
      </c>
      <c r="L110" s="3">
        <f t="shared" si="110"/>
        <v>0.32</v>
      </c>
      <c r="M110" s="3" t="s">
        <v>323</v>
      </c>
      <c r="N110" s="3" t="s">
        <v>324</v>
      </c>
      <c r="O110" s="3">
        <v>1</v>
      </c>
      <c r="P110" s="3">
        <v>0</v>
      </c>
      <c r="Q110" s="3">
        <v>0</v>
      </c>
      <c r="R110" s="3">
        <v>1</v>
      </c>
      <c r="S110" s="3">
        <v>1</v>
      </c>
      <c r="T110" s="3">
        <v>0</v>
      </c>
      <c r="U110" s="3" t="s">
        <v>66</v>
      </c>
      <c r="V110" s="14">
        <f t="shared" si="123"/>
        <v>222.57507776320315</v>
      </c>
      <c r="W110" s="3">
        <f t="shared" si="124"/>
        <v>3</v>
      </c>
      <c r="X110" s="3">
        <f t="shared" si="125"/>
        <v>50</v>
      </c>
      <c r="Y110" s="3">
        <f t="shared" si="126"/>
        <v>50</v>
      </c>
      <c r="Z110" s="3">
        <f t="shared" si="127"/>
        <v>0</v>
      </c>
      <c r="AA110" s="3">
        <f t="shared" si="128"/>
        <v>0</v>
      </c>
      <c r="AB110" s="22">
        <f t="shared" si="129"/>
        <v>0.61868055555555368</v>
      </c>
      <c r="AC110" s="23">
        <f t="shared" ca="1" si="111"/>
        <v>41920</v>
      </c>
      <c r="AD110" s="3">
        <v>109</v>
      </c>
      <c r="AE110" s="3">
        <f t="shared" si="130"/>
        <v>1</v>
      </c>
      <c r="AF110" s="3">
        <f t="shared" si="131"/>
        <v>1</v>
      </c>
      <c r="AG110" s="3">
        <v>109</v>
      </c>
      <c r="AH110" s="3">
        <f t="shared" si="132"/>
        <v>0</v>
      </c>
      <c r="AI110" s="3">
        <f t="shared" si="133"/>
        <v>1</v>
      </c>
      <c r="AJ110" s="3">
        <f t="shared" si="134"/>
        <v>1</v>
      </c>
      <c r="AK110" s="14">
        <f t="shared" si="135"/>
        <v>1656232.5750777633</v>
      </c>
      <c r="AL110" s="3" t="str">
        <f t="shared" si="136"/>
        <v>Мулянка</v>
      </c>
      <c r="AM110" s="3">
        <f t="shared" si="137"/>
        <v>1</v>
      </c>
      <c r="AN110" s="3" t="str">
        <f t="shared" si="138"/>
        <v>Ч2</v>
      </c>
      <c r="AO110" s="27">
        <f t="shared" si="139"/>
        <v>152.31524223671295</v>
      </c>
      <c r="AP110" s="14">
        <f t="shared" si="140"/>
        <v>147.31524223671295</v>
      </c>
      <c r="AQ110" s="28"/>
      <c r="AR110" s="3">
        <f t="shared" si="141"/>
        <v>2</v>
      </c>
      <c r="AS110" s="3">
        <v>4581</v>
      </c>
      <c r="AT110" s="3">
        <v>777</v>
      </c>
      <c r="AU110" s="3">
        <v>100</v>
      </c>
      <c r="AV110" s="3">
        <v>400</v>
      </c>
      <c r="AW110" s="3">
        <v>6000</v>
      </c>
      <c r="AX110" s="3">
        <v>0</v>
      </c>
      <c r="AY110" s="3">
        <v>1100</v>
      </c>
      <c r="AZ110" s="3">
        <v>1</v>
      </c>
      <c r="BA110" s="3">
        <v>40</v>
      </c>
      <c r="BB110" s="3">
        <v>0</v>
      </c>
      <c r="BC110" s="3">
        <v>0</v>
      </c>
      <c r="BD110" s="3">
        <v>0</v>
      </c>
      <c r="BE110" s="3">
        <v>0</v>
      </c>
      <c r="BF110" s="17">
        <f t="shared" si="142"/>
        <v>54</v>
      </c>
      <c r="BG110" s="26">
        <f t="shared" si="143"/>
        <v>222.57507776320315</v>
      </c>
      <c r="BH110" s="12">
        <f t="shared" si="144"/>
        <v>35.043481321312498</v>
      </c>
      <c r="BI110" s="13">
        <f t="shared" si="164"/>
        <v>0.12570071329687499</v>
      </c>
      <c r="BJ110" s="12">
        <f t="shared" si="145"/>
        <v>60</v>
      </c>
      <c r="BK110" s="12">
        <f t="shared" si="163"/>
        <v>70.58823529411768</v>
      </c>
      <c r="BL110" s="11">
        <f t="shared" si="146"/>
        <v>3</v>
      </c>
      <c r="BM110" s="11">
        <f t="shared" si="147"/>
        <v>50</v>
      </c>
      <c r="BN110" s="11">
        <f t="shared" si="148"/>
        <v>0</v>
      </c>
      <c r="BO110" s="20">
        <f t="shared" si="149"/>
        <v>0.61868055555555368</v>
      </c>
      <c r="BP110" s="11">
        <f t="shared" si="150"/>
        <v>1</v>
      </c>
      <c r="BQ110" s="11">
        <f t="shared" si="151"/>
        <v>0</v>
      </c>
      <c r="BR110" s="11">
        <f t="shared" si="152"/>
        <v>1</v>
      </c>
      <c r="BS110" s="11">
        <f t="shared" si="153"/>
        <v>1</v>
      </c>
      <c r="BT110" s="25">
        <f t="shared" si="154"/>
        <v>1656232.5750777633</v>
      </c>
      <c r="BU110" s="24" t="str">
        <f t="shared" si="155"/>
        <v>Мулянка</v>
      </c>
      <c r="BV110" s="11">
        <f t="shared" si="156"/>
        <v>1</v>
      </c>
      <c r="BW110" s="24" t="str">
        <f>VLOOKUP(BV110,'Типы препятствий'!$A$1:$B$12,2)</f>
        <v>Светофор</v>
      </c>
      <c r="BX110" s="24" t="str">
        <f t="shared" si="157"/>
        <v>Ч2</v>
      </c>
      <c r="BY110" s="25">
        <f t="shared" si="158"/>
        <v>1656384.89032</v>
      </c>
      <c r="BZ110" s="25">
        <f t="shared" si="159"/>
        <v>152.31524223671295</v>
      </c>
      <c r="CA110" s="25">
        <f t="shared" si="160"/>
        <v>1656379.89032</v>
      </c>
      <c r="CB110" s="12">
        <f t="shared" si="162"/>
        <v>147.31524223671295</v>
      </c>
      <c r="CC110" s="11">
        <f t="shared" si="161"/>
        <v>2</v>
      </c>
      <c r="CD110" s="42">
        <f t="shared" si="161"/>
        <v>0</v>
      </c>
      <c r="CE110" s="42">
        <f t="shared" si="113"/>
        <v>0.51</v>
      </c>
      <c r="CF110" s="42">
        <f t="shared" si="112"/>
        <v>0.51</v>
      </c>
    </row>
    <row r="111" spans="1:84">
      <c r="A111" s="29">
        <f t="shared" si="114"/>
        <v>35.269742605246876</v>
      </c>
      <c r="B111" s="3">
        <v>110</v>
      </c>
      <c r="C111" s="14">
        <f t="shared" si="115"/>
        <v>35.269742605246876</v>
      </c>
      <c r="D111" s="14">
        <f t="shared" si="116"/>
        <v>35.269742605246876</v>
      </c>
      <c r="E111" s="14">
        <f t="shared" si="117"/>
        <v>70.196078431372584</v>
      </c>
      <c r="F111" s="14">
        <f t="shared" si="118"/>
        <v>60</v>
      </c>
      <c r="G111" s="30">
        <f t="shared" si="119"/>
        <v>0.11941567763203123</v>
      </c>
      <c r="H111" s="3">
        <f t="shared" si="109"/>
        <v>40</v>
      </c>
      <c r="I111" s="43">
        <f t="shared" si="120"/>
        <v>0</v>
      </c>
      <c r="J111" s="43">
        <f t="shared" si="121"/>
        <v>0.51</v>
      </c>
      <c r="K111" s="43">
        <f t="shared" si="122"/>
        <v>0.51</v>
      </c>
      <c r="L111" s="3">
        <f t="shared" si="110"/>
        <v>0.32</v>
      </c>
      <c r="M111" s="3" t="s">
        <v>325</v>
      </c>
      <c r="N111" s="3" t="s">
        <v>326</v>
      </c>
      <c r="O111" s="3">
        <v>1</v>
      </c>
      <c r="P111" s="3">
        <v>0</v>
      </c>
      <c r="Q111" s="3">
        <v>0</v>
      </c>
      <c r="R111" s="3">
        <v>1</v>
      </c>
      <c r="S111" s="3">
        <v>1</v>
      </c>
      <c r="T111" s="3">
        <v>0</v>
      </c>
      <c r="U111" s="3" t="s">
        <v>66</v>
      </c>
      <c r="V111" s="14">
        <f t="shared" si="123"/>
        <v>227.473653125043</v>
      </c>
      <c r="W111" s="3">
        <f t="shared" si="124"/>
        <v>3</v>
      </c>
      <c r="X111" s="3">
        <f t="shared" si="125"/>
        <v>50</v>
      </c>
      <c r="Y111" s="3">
        <f t="shared" si="126"/>
        <v>50</v>
      </c>
      <c r="Z111" s="3">
        <f t="shared" si="127"/>
        <v>0</v>
      </c>
      <c r="AA111" s="3">
        <f t="shared" si="128"/>
        <v>0</v>
      </c>
      <c r="AB111" s="22">
        <f t="shared" si="129"/>
        <v>0.6186863425925907</v>
      </c>
      <c r="AC111" s="23">
        <f t="shared" ca="1" si="111"/>
        <v>41920</v>
      </c>
      <c r="AD111" s="3">
        <v>110</v>
      </c>
      <c r="AE111" s="3">
        <f t="shared" si="130"/>
        <v>1</v>
      </c>
      <c r="AF111" s="3">
        <f t="shared" si="131"/>
        <v>1</v>
      </c>
      <c r="AG111" s="3">
        <v>110</v>
      </c>
      <c r="AH111" s="3">
        <f t="shared" si="132"/>
        <v>0</v>
      </c>
      <c r="AI111" s="3">
        <f t="shared" si="133"/>
        <v>1</v>
      </c>
      <c r="AJ111" s="3">
        <f t="shared" si="134"/>
        <v>1</v>
      </c>
      <c r="AK111" s="14">
        <f t="shared" si="135"/>
        <v>1656237.4736531251</v>
      </c>
      <c r="AL111" s="3" t="str">
        <f t="shared" si="136"/>
        <v>Мулянка</v>
      </c>
      <c r="AM111" s="3">
        <f t="shared" si="137"/>
        <v>1</v>
      </c>
      <c r="AN111" s="3" t="str">
        <f t="shared" si="138"/>
        <v>Ч2</v>
      </c>
      <c r="AO111" s="27">
        <f t="shared" si="139"/>
        <v>147.41666687489487</v>
      </c>
      <c r="AP111" s="14">
        <f t="shared" si="140"/>
        <v>142.41666687489487</v>
      </c>
      <c r="AQ111" s="28"/>
      <c r="AR111" s="3">
        <f t="shared" si="141"/>
        <v>2</v>
      </c>
      <c r="AS111" s="3">
        <v>4581</v>
      </c>
      <c r="AT111" s="3">
        <v>777</v>
      </c>
      <c r="AU111" s="3">
        <v>100</v>
      </c>
      <c r="AV111" s="3">
        <v>400</v>
      </c>
      <c r="AW111" s="3">
        <v>6000</v>
      </c>
      <c r="AX111" s="3">
        <v>0</v>
      </c>
      <c r="AY111" s="3">
        <v>1100</v>
      </c>
      <c r="AZ111" s="3">
        <v>1</v>
      </c>
      <c r="BA111" s="3">
        <v>40</v>
      </c>
      <c r="BB111" s="3">
        <v>0</v>
      </c>
      <c r="BC111" s="3">
        <v>0</v>
      </c>
      <c r="BD111" s="3">
        <v>0</v>
      </c>
      <c r="BE111" s="3">
        <v>0</v>
      </c>
      <c r="BF111" s="17">
        <f t="shared" si="142"/>
        <v>54.5</v>
      </c>
      <c r="BG111" s="26">
        <f t="shared" si="143"/>
        <v>227.473653125043</v>
      </c>
      <c r="BH111" s="12">
        <f t="shared" si="144"/>
        <v>35.269742605246876</v>
      </c>
      <c r="BI111" s="13">
        <f t="shared" si="164"/>
        <v>0.11941567763203123</v>
      </c>
      <c r="BJ111" s="12">
        <f t="shared" si="145"/>
        <v>60</v>
      </c>
      <c r="BK111" s="12">
        <f t="shared" si="163"/>
        <v>70.196078431372584</v>
      </c>
      <c r="BL111" s="11">
        <f t="shared" si="146"/>
        <v>3</v>
      </c>
      <c r="BM111" s="11">
        <f t="shared" si="147"/>
        <v>50</v>
      </c>
      <c r="BN111" s="11">
        <f t="shared" si="148"/>
        <v>0</v>
      </c>
      <c r="BO111" s="20">
        <f t="shared" si="149"/>
        <v>0.6186863425925907</v>
      </c>
      <c r="BP111" s="11">
        <f t="shared" si="150"/>
        <v>1</v>
      </c>
      <c r="BQ111" s="11">
        <f t="shared" si="151"/>
        <v>0</v>
      </c>
      <c r="BR111" s="11">
        <f t="shared" si="152"/>
        <v>1</v>
      </c>
      <c r="BS111" s="11">
        <f t="shared" si="153"/>
        <v>1</v>
      </c>
      <c r="BT111" s="25">
        <f t="shared" si="154"/>
        <v>1656237.4736531251</v>
      </c>
      <c r="BU111" s="24" t="str">
        <f t="shared" si="155"/>
        <v>Мулянка</v>
      </c>
      <c r="BV111" s="11">
        <f t="shared" si="156"/>
        <v>1</v>
      </c>
      <c r="BW111" s="24" t="str">
        <f>VLOOKUP(BV111,'Типы препятствий'!$A$1:$B$12,2)</f>
        <v>Светофор</v>
      </c>
      <c r="BX111" s="24" t="str">
        <f t="shared" si="157"/>
        <v>Ч2</v>
      </c>
      <c r="BY111" s="25">
        <f t="shared" si="158"/>
        <v>1656384.89032</v>
      </c>
      <c r="BZ111" s="25">
        <f t="shared" si="159"/>
        <v>147.41666687489487</v>
      </c>
      <c r="CA111" s="25">
        <f t="shared" si="160"/>
        <v>1656379.89032</v>
      </c>
      <c r="CB111" s="12">
        <f t="shared" si="162"/>
        <v>142.41666687489487</v>
      </c>
      <c r="CC111" s="11">
        <f t="shared" si="161"/>
        <v>2</v>
      </c>
      <c r="CD111" s="42">
        <f t="shared" si="161"/>
        <v>0</v>
      </c>
      <c r="CE111" s="42">
        <f t="shared" si="113"/>
        <v>0.51</v>
      </c>
      <c r="CF111" s="42">
        <f t="shared" si="112"/>
        <v>0.51</v>
      </c>
    </row>
    <row r="112" spans="1:84">
      <c r="A112" s="29">
        <f t="shared" si="114"/>
        <v>35.484690824984533</v>
      </c>
      <c r="B112" s="3">
        <v>111</v>
      </c>
      <c r="C112" s="14">
        <f t="shared" si="115"/>
        <v>35.484690824984533</v>
      </c>
      <c r="D112" s="14">
        <f t="shared" si="116"/>
        <v>35.484690824984533</v>
      </c>
      <c r="E112" s="14">
        <f t="shared" si="117"/>
        <v>69.803921568627487</v>
      </c>
      <c r="F112" s="14">
        <f t="shared" si="118"/>
        <v>60</v>
      </c>
      <c r="G112" s="30">
        <f t="shared" si="119"/>
        <v>0.11344489375042967</v>
      </c>
      <c r="H112" s="3">
        <f t="shared" si="109"/>
        <v>40</v>
      </c>
      <c r="I112" s="43">
        <f t="shared" si="120"/>
        <v>0</v>
      </c>
      <c r="J112" s="43">
        <f t="shared" si="121"/>
        <v>0.51</v>
      </c>
      <c r="K112" s="43">
        <f t="shared" si="122"/>
        <v>0.51</v>
      </c>
      <c r="L112" s="3">
        <f t="shared" si="110"/>
        <v>0.32</v>
      </c>
      <c r="M112" s="3" t="s">
        <v>327</v>
      </c>
      <c r="N112" s="3" t="s">
        <v>328</v>
      </c>
      <c r="O112" s="3">
        <v>1</v>
      </c>
      <c r="P112" s="3">
        <v>0</v>
      </c>
      <c r="Q112" s="3">
        <v>0</v>
      </c>
      <c r="R112" s="3">
        <v>1</v>
      </c>
      <c r="S112" s="3">
        <v>1</v>
      </c>
      <c r="T112" s="3">
        <v>0</v>
      </c>
      <c r="U112" s="3" t="s">
        <v>66</v>
      </c>
      <c r="V112" s="14">
        <f t="shared" si="123"/>
        <v>232.40208240629084</v>
      </c>
      <c r="W112" s="3">
        <f t="shared" si="124"/>
        <v>3</v>
      </c>
      <c r="X112" s="3">
        <f t="shared" si="125"/>
        <v>50</v>
      </c>
      <c r="Y112" s="3">
        <f t="shared" si="126"/>
        <v>50</v>
      </c>
      <c r="Z112" s="3">
        <f t="shared" si="127"/>
        <v>0</v>
      </c>
      <c r="AA112" s="3">
        <f t="shared" si="128"/>
        <v>0</v>
      </c>
      <c r="AB112" s="22">
        <f t="shared" si="129"/>
        <v>0.61869212962962772</v>
      </c>
      <c r="AC112" s="23">
        <f t="shared" ca="1" si="111"/>
        <v>41920</v>
      </c>
      <c r="AD112" s="3">
        <v>111</v>
      </c>
      <c r="AE112" s="3">
        <f t="shared" si="130"/>
        <v>1</v>
      </c>
      <c r="AF112" s="3">
        <f t="shared" si="131"/>
        <v>1</v>
      </c>
      <c r="AG112" s="3">
        <v>111</v>
      </c>
      <c r="AH112" s="3">
        <f t="shared" si="132"/>
        <v>0</v>
      </c>
      <c r="AI112" s="3">
        <f t="shared" si="133"/>
        <v>1</v>
      </c>
      <c r="AJ112" s="3">
        <f t="shared" si="134"/>
        <v>1</v>
      </c>
      <c r="AK112" s="14">
        <f t="shared" si="135"/>
        <v>1656242.4020824062</v>
      </c>
      <c r="AL112" s="3" t="str">
        <f t="shared" si="136"/>
        <v>Мулянка</v>
      </c>
      <c r="AM112" s="3">
        <f t="shared" si="137"/>
        <v>1</v>
      </c>
      <c r="AN112" s="3" t="str">
        <f t="shared" si="138"/>
        <v>Ч2</v>
      </c>
      <c r="AO112" s="27">
        <f t="shared" si="139"/>
        <v>142.48823759378865</v>
      </c>
      <c r="AP112" s="14">
        <f t="shared" si="140"/>
        <v>137.48823759378865</v>
      </c>
      <c r="AQ112" s="28"/>
      <c r="AR112" s="3">
        <f t="shared" si="141"/>
        <v>2</v>
      </c>
      <c r="AS112" s="3">
        <v>4581</v>
      </c>
      <c r="AT112" s="3">
        <v>777</v>
      </c>
      <c r="AU112" s="3">
        <v>100</v>
      </c>
      <c r="AV112" s="3">
        <v>400</v>
      </c>
      <c r="AW112" s="3">
        <v>6000</v>
      </c>
      <c r="AX112" s="3">
        <v>0</v>
      </c>
      <c r="AY112" s="3">
        <v>1100</v>
      </c>
      <c r="AZ112" s="3">
        <v>1</v>
      </c>
      <c r="BA112" s="3">
        <v>40</v>
      </c>
      <c r="BB112" s="3">
        <v>0</v>
      </c>
      <c r="BC112" s="3">
        <v>0</v>
      </c>
      <c r="BD112" s="3">
        <v>0</v>
      </c>
      <c r="BE112" s="3">
        <v>0</v>
      </c>
      <c r="BF112" s="17">
        <f t="shared" si="142"/>
        <v>55</v>
      </c>
      <c r="BG112" s="26">
        <f t="shared" si="143"/>
        <v>232.40208240629084</v>
      </c>
      <c r="BH112" s="12">
        <f t="shared" si="144"/>
        <v>35.484690824984533</v>
      </c>
      <c r="BI112" s="13">
        <f t="shared" si="164"/>
        <v>0.11344489375042967</v>
      </c>
      <c r="BJ112" s="12">
        <f t="shared" si="145"/>
        <v>60</v>
      </c>
      <c r="BK112" s="12">
        <f t="shared" si="163"/>
        <v>69.803921568627487</v>
      </c>
      <c r="BL112" s="11">
        <f t="shared" si="146"/>
        <v>3</v>
      </c>
      <c r="BM112" s="11">
        <f t="shared" si="147"/>
        <v>50</v>
      </c>
      <c r="BN112" s="11">
        <f t="shared" si="148"/>
        <v>0</v>
      </c>
      <c r="BO112" s="20">
        <f t="shared" si="149"/>
        <v>0.61869212962962772</v>
      </c>
      <c r="BP112" s="11">
        <f t="shared" si="150"/>
        <v>1</v>
      </c>
      <c r="BQ112" s="11">
        <f t="shared" si="151"/>
        <v>0</v>
      </c>
      <c r="BR112" s="11">
        <f t="shared" si="152"/>
        <v>1</v>
      </c>
      <c r="BS112" s="11">
        <f t="shared" si="153"/>
        <v>1</v>
      </c>
      <c r="BT112" s="25">
        <f t="shared" si="154"/>
        <v>1656242.4020824062</v>
      </c>
      <c r="BU112" s="24" t="str">
        <f t="shared" si="155"/>
        <v>Мулянка</v>
      </c>
      <c r="BV112" s="11">
        <f t="shared" si="156"/>
        <v>1</v>
      </c>
      <c r="BW112" s="24" t="str">
        <f>VLOOKUP(BV112,'Типы препятствий'!$A$1:$B$12,2)</f>
        <v>Светофор</v>
      </c>
      <c r="BX112" s="24" t="str">
        <f t="shared" si="157"/>
        <v>Ч2</v>
      </c>
      <c r="BY112" s="25">
        <f t="shared" si="158"/>
        <v>1656384.89032</v>
      </c>
      <c r="BZ112" s="25">
        <f t="shared" si="159"/>
        <v>142.48823759378865</v>
      </c>
      <c r="CA112" s="25">
        <f t="shared" si="160"/>
        <v>1656379.89032</v>
      </c>
      <c r="CB112" s="12">
        <f t="shared" si="162"/>
        <v>137.48823759378865</v>
      </c>
      <c r="CC112" s="11">
        <f t="shared" si="161"/>
        <v>2</v>
      </c>
      <c r="CD112" s="42">
        <f t="shared" si="161"/>
        <v>0</v>
      </c>
      <c r="CE112" s="42">
        <f t="shared" si="113"/>
        <v>0.51</v>
      </c>
      <c r="CF112" s="42">
        <f t="shared" si="112"/>
        <v>0.51</v>
      </c>
    </row>
    <row r="113" spans="1:84">
      <c r="A113" s="29">
        <f t="shared" si="114"/>
        <v>35.688891633735309</v>
      </c>
      <c r="B113" s="3">
        <v>112</v>
      </c>
      <c r="C113" s="14">
        <f t="shared" si="115"/>
        <v>35.688891633735309</v>
      </c>
      <c r="D113" s="14">
        <f t="shared" si="116"/>
        <v>35.688891633735309</v>
      </c>
      <c r="E113" s="14">
        <f t="shared" si="117"/>
        <v>69.411764705882391</v>
      </c>
      <c r="F113" s="14">
        <f t="shared" si="118"/>
        <v>60</v>
      </c>
      <c r="G113" s="30">
        <f t="shared" si="119"/>
        <v>0.10777264906290818</v>
      </c>
      <c r="H113" s="3">
        <f t="shared" si="109"/>
        <v>40</v>
      </c>
      <c r="I113" s="43">
        <f t="shared" si="120"/>
        <v>0</v>
      </c>
      <c r="J113" s="43">
        <f t="shared" si="121"/>
        <v>0.51</v>
      </c>
      <c r="K113" s="43">
        <f t="shared" si="122"/>
        <v>0.51</v>
      </c>
      <c r="L113" s="3">
        <f t="shared" si="110"/>
        <v>0.32</v>
      </c>
      <c r="M113" s="3" t="s">
        <v>329</v>
      </c>
      <c r="N113" s="3" t="s">
        <v>330</v>
      </c>
      <c r="O113" s="3">
        <v>1</v>
      </c>
      <c r="P113" s="3">
        <v>0</v>
      </c>
      <c r="Q113" s="3">
        <v>0</v>
      </c>
      <c r="R113" s="3">
        <v>1</v>
      </c>
      <c r="S113" s="3">
        <v>1</v>
      </c>
      <c r="T113" s="3">
        <v>0</v>
      </c>
      <c r="U113" s="3" t="s">
        <v>66</v>
      </c>
      <c r="V113" s="14">
        <f t="shared" si="123"/>
        <v>237.35887291097632</v>
      </c>
      <c r="W113" s="3">
        <f t="shared" si="124"/>
        <v>3</v>
      </c>
      <c r="X113" s="3">
        <f t="shared" si="125"/>
        <v>50</v>
      </c>
      <c r="Y113" s="3">
        <f t="shared" si="126"/>
        <v>50</v>
      </c>
      <c r="Z113" s="3">
        <f t="shared" si="127"/>
        <v>0</v>
      </c>
      <c r="AA113" s="3">
        <f t="shared" si="128"/>
        <v>0</v>
      </c>
      <c r="AB113" s="22">
        <f t="shared" si="129"/>
        <v>0.61869791666666474</v>
      </c>
      <c r="AC113" s="23">
        <f t="shared" ca="1" si="111"/>
        <v>41920</v>
      </c>
      <c r="AD113" s="3">
        <v>112</v>
      </c>
      <c r="AE113" s="3">
        <f t="shared" si="130"/>
        <v>1</v>
      </c>
      <c r="AF113" s="3">
        <f t="shared" si="131"/>
        <v>1</v>
      </c>
      <c r="AG113" s="3">
        <v>112</v>
      </c>
      <c r="AH113" s="3">
        <f t="shared" si="132"/>
        <v>0</v>
      </c>
      <c r="AI113" s="3">
        <f t="shared" si="133"/>
        <v>1</v>
      </c>
      <c r="AJ113" s="3">
        <f t="shared" si="134"/>
        <v>1</v>
      </c>
      <c r="AK113" s="14">
        <f t="shared" si="135"/>
        <v>1656247.358872911</v>
      </c>
      <c r="AL113" s="3" t="str">
        <f t="shared" si="136"/>
        <v>Мулянка</v>
      </c>
      <c r="AM113" s="3">
        <f t="shared" si="137"/>
        <v>1</v>
      </c>
      <c r="AN113" s="3" t="str">
        <f t="shared" si="138"/>
        <v>Ч2</v>
      </c>
      <c r="AO113" s="27">
        <f t="shared" si="139"/>
        <v>137.53144708904438</v>
      </c>
      <c r="AP113" s="14">
        <f t="shared" si="140"/>
        <v>132.53144708904438</v>
      </c>
      <c r="AQ113" s="28"/>
      <c r="AR113" s="3">
        <f t="shared" si="141"/>
        <v>2</v>
      </c>
      <c r="AS113" s="3">
        <v>4581</v>
      </c>
      <c r="AT113" s="3">
        <v>777</v>
      </c>
      <c r="AU113" s="3">
        <v>100</v>
      </c>
      <c r="AV113" s="3">
        <v>400</v>
      </c>
      <c r="AW113" s="3">
        <v>6000</v>
      </c>
      <c r="AX113" s="3">
        <v>0</v>
      </c>
      <c r="AY113" s="3">
        <v>1100</v>
      </c>
      <c r="AZ113" s="3">
        <v>1</v>
      </c>
      <c r="BA113" s="3">
        <v>40</v>
      </c>
      <c r="BB113" s="3">
        <v>0</v>
      </c>
      <c r="BC113" s="3">
        <v>0</v>
      </c>
      <c r="BD113" s="3">
        <v>0</v>
      </c>
      <c r="BE113" s="3">
        <v>0</v>
      </c>
      <c r="BF113" s="17">
        <f t="shared" si="142"/>
        <v>55.5</v>
      </c>
      <c r="BG113" s="26">
        <f t="shared" si="143"/>
        <v>237.35887291097632</v>
      </c>
      <c r="BH113" s="12">
        <f t="shared" si="144"/>
        <v>35.688891633735309</v>
      </c>
      <c r="BI113" s="13">
        <f t="shared" si="164"/>
        <v>0.10777264906290818</v>
      </c>
      <c r="BJ113" s="12">
        <f t="shared" si="145"/>
        <v>60</v>
      </c>
      <c r="BK113" s="12">
        <f t="shared" si="163"/>
        <v>69.411764705882391</v>
      </c>
      <c r="BL113" s="11">
        <f t="shared" si="146"/>
        <v>3</v>
      </c>
      <c r="BM113" s="11">
        <f t="shared" si="147"/>
        <v>50</v>
      </c>
      <c r="BN113" s="11">
        <f t="shared" si="148"/>
        <v>0</v>
      </c>
      <c r="BO113" s="20">
        <f t="shared" si="149"/>
        <v>0.61869791666666474</v>
      </c>
      <c r="BP113" s="11">
        <f t="shared" si="150"/>
        <v>1</v>
      </c>
      <c r="BQ113" s="11">
        <f t="shared" si="151"/>
        <v>0</v>
      </c>
      <c r="BR113" s="11">
        <f t="shared" si="152"/>
        <v>1</v>
      </c>
      <c r="BS113" s="11">
        <f t="shared" si="153"/>
        <v>1</v>
      </c>
      <c r="BT113" s="25">
        <f t="shared" si="154"/>
        <v>1656247.358872911</v>
      </c>
      <c r="BU113" s="24" t="str">
        <f t="shared" si="155"/>
        <v>Мулянка</v>
      </c>
      <c r="BV113" s="11">
        <f t="shared" si="156"/>
        <v>1</v>
      </c>
      <c r="BW113" s="24" t="str">
        <f>VLOOKUP(BV113,'Типы препятствий'!$A$1:$B$12,2)</f>
        <v>Светофор</v>
      </c>
      <c r="BX113" s="24" t="str">
        <f t="shared" si="157"/>
        <v>Ч2</v>
      </c>
      <c r="BY113" s="25">
        <f t="shared" si="158"/>
        <v>1656384.89032</v>
      </c>
      <c r="BZ113" s="25">
        <f t="shared" si="159"/>
        <v>137.53144708904438</v>
      </c>
      <c r="CA113" s="25">
        <f t="shared" si="160"/>
        <v>1656379.89032</v>
      </c>
      <c r="CB113" s="12">
        <f t="shared" si="162"/>
        <v>132.53144708904438</v>
      </c>
      <c r="CC113" s="11">
        <f t="shared" si="161"/>
        <v>2</v>
      </c>
      <c r="CD113" s="42">
        <f t="shared" si="161"/>
        <v>0</v>
      </c>
      <c r="CE113" s="42">
        <f t="shared" si="113"/>
        <v>0.51</v>
      </c>
      <c r="CF113" s="42">
        <f t="shared" si="112"/>
        <v>0.51</v>
      </c>
    </row>
    <row r="114" spans="1:84">
      <c r="A114" s="29">
        <f t="shared" si="114"/>
        <v>35.882882402048544</v>
      </c>
      <c r="B114" s="3">
        <v>113</v>
      </c>
      <c r="C114" s="14">
        <f t="shared" si="115"/>
        <v>35.882882402048544</v>
      </c>
      <c r="D114" s="14">
        <f t="shared" si="116"/>
        <v>35.882882402048544</v>
      </c>
      <c r="E114" s="14">
        <f t="shared" si="117"/>
        <v>69.019607843137294</v>
      </c>
      <c r="F114" s="14">
        <f t="shared" si="118"/>
        <v>60</v>
      </c>
      <c r="G114" s="30">
        <f t="shared" si="119"/>
        <v>0.10238401660976276</v>
      </c>
      <c r="H114" s="3">
        <f t="shared" si="109"/>
        <v>40</v>
      </c>
      <c r="I114" s="43">
        <f t="shared" si="120"/>
        <v>0</v>
      </c>
      <c r="J114" s="43">
        <f t="shared" si="121"/>
        <v>0.51</v>
      </c>
      <c r="K114" s="43">
        <f t="shared" si="122"/>
        <v>0.51</v>
      </c>
      <c r="L114" s="3">
        <f t="shared" si="110"/>
        <v>0.32</v>
      </c>
      <c r="M114" s="3" t="s">
        <v>331</v>
      </c>
      <c r="N114" s="3" t="s">
        <v>332</v>
      </c>
      <c r="O114" s="3">
        <v>1</v>
      </c>
      <c r="P114" s="3">
        <v>0</v>
      </c>
      <c r="Q114" s="3">
        <v>0</v>
      </c>
      <c r="R114" s="3">
        <v>1</v>
      </c>
      <c r="S114" s="3">
        <v>1</v>
      </c>
      <c r="T114" s="3">
        <v>0</v>
      </c>
      <c r="U114" s="3" t="s">
        <v>66</v>
      </c>
      <c r="V114" s="14">
        <f t="shared" si="123"/>
        <v>242.34260657792751</v>
      </c>
      <c r="W114" s="3">
        <f t="shared" si="124"/>
        <v>3</v>
      </c>
      <c r="X114" s="3">
        <f t="shared" si="125"/>
        <v>50</v>
      </c>
      <c r="Y114" s="3">
        <f t="shared" si="126"/>
        <v>50</v>
      </c>
      <c r="Z114" s="3">
        <f t="shared" si="127"/>
        <v>0</v>
      </c>
      <c r="AA114" s="3">
        <f t="shared" si="128"/>
        <v>0</v>
      </c>
      <c r="AB114" s="22">
        <f t="shared" si="129"/>
        <v>0.61870370370370176</v>
      </c>
      <c r="AC114" s="23">
        <f t="shared" ca="1" si="111"/>
        <v>41920</v>
      </c>
      <c r="AD114" s="3">
        <v>113</v>
      </c>
      <c r="AE114" s="3">
        <f t="shared" si="130"/>
        <v>1</v>
      </c>
      <c r="AF114" s="3">
        <f t="shared" si="131"/>
        <v>1</v>
      </c>
      <c r="AG114" s="3">
        <v>113</v>
      </c>
      <c r="AH114" s="3">
        <f t="shared" si="132"/>
        <v>0</v>
      </c>
      <c r="AI114" s="3">
        <f t="shared" si="133"/>
        <v>1</v>
      </c>
      <c r="AJ114" s="3">
        <f t="shared" si="134"/>
        <v>1</v>
      </c>
      <c r="AK114" s="14">
        <f t="shared" si="135"/>
        <v>1656252.342606578</v>
      </c>
      <c r="AL114" s="3" t="str">
        <f t="shared" si="136"/>
        <v>Мулянка</v>
      </c>
      <c r="AM114" s="3">
        <f t="shared" si="137"/>
        <v>1</v>
      </c>
      <c r="AN114" s="3" t="str">
        <f t="shared" si="138"/>
        <v>Ч2</v>
      </c>
      <c r="AO114" s="27">
        <f t="shared" si="139"/>
        <v>132.54771342198364</v>
      </c>
      <c r="AP114" s="14">
        <f t="shared" si="140"/>
        <v>127.54771342198364</v>
      </c>
      <c r="AQ114" s="28"/>
      <c r="AR114" s="3">
        <f t="shared" si="141"/>
        <v>2</v>
      </c>
      <c r="AS114" s="3">
        <v>4581</v>
      </c>
      <c r="AT114" s="3">
        <v>777</v>
      </c>
      <c r="AU114" s="3">
        <v>100</v>
      </c>
      <c r="AV114" s="3">
        <v>400</v>
      </c>
      <c r="AW114" s="3">
        <v>6000</v>
      </c>
      <c r="AX114" s="3">
        <v>0</v>
      </c>
      <c r="AY114" s="3">
        <v>1100</v>
      </c>
      <c r="AZ114" s="3">
        <v>1</v>
      </c>
      <c r="BA114" s="3">
        <v>40</v>
      </c>
      <c r="BB114" s="3">
        <v>0</v>
      </c>
      <c r="BC114" s="3">
        <v>0</v>
      </c>
      <c r="BD114" s="3">
        <v>0</v>
      </c>
      <c r="BE114" s="3">
        <v>0</v>
      </c>
      <c r="BF114" s="17">
        <f t="shared" si="142"/>
        <v>56</v>
      </c>
      <c r="BG114" s="26">
        <f t="shared" si="143"/>
        <v>242.34260657792751</v>
      </c>
      <c r="BH114" s="12">
        <f t="shared" si="144"/>
        <v>35.882882402048544</v>
      </c>
      <c r="BI114" s="13">
        <f t="shared" si="164"/>
        <v>0.10238401660976276</v>
      </c>
      <c r="BJ114" s="12">
        <f t="shared" si="145"/>
        <v>60</v>
      </c>
      <c r="BK114" s="12">
        <f t="shared" si="163"/>
        <v>69.019607843137294</v>
      </c>
      <c r="BL114" s="11">
        <f t="shared" si="146"/>
        <v>3</v>
      </c>
      <c r="BM114" s="11">
        <f t="shared" si="147"/>
        <v>50</v>
      </c>
      <c r="BN114" s="11">
        <f t="shared" si="148"/>
        <v>0</v>
      </c>
      <c r="BO114" s="20">
        <f t="shared" si="149"/>
        <v>0.61870370370370176</v>
      </c>
      <c r="BP114" s="11">
        <f t="shared" si="150"/>
        <v>1</v>
      </c>
      <c r="BQ114" s="11">
        <f t="shared" si="151"/>
        <v>0</v>
      </c>
      <c r="BR114" s="11">
        <f t="shared" si="152"/>
        <v>1</v>
      </c>
      <c r="BS114" s="11">
        <f t="shared" si="153"/>
        <v>1</v>
      </c>
      <c r="BT114" s="25">
        <f t="shared" si="154"/>
        <v>1656252.342606578</v>
      </c>
      <c r="BU114" s="24" t="str">
        <f t="shared" si="155"/>
        <v>Мулянка</v>
      </c>
      <c r="BV114" s="11">
        <f t="shared" si="156"/>
        <v>1</v>
      </c>
      <c r="BW114" s="24" t="str">
        <f>VLOOKUP(BV114,'Типы препятствий'!$A$1:$B$12,2)</f>
        <v>Светофор</v>
      </c>
      <c r="BX114" s="24" t="str">
        <f t="shared" si="157"/>
        <v>Ч2</v>
      </c>
      <c r="BY114" s="25">
        <f t="shared" si="158"/>
        <v>1656384.89032</v>
      </c>
      <c r="BZ114" s="25">
        <f t="shared" si="159"/>
        <v>132.54771342198364</v>
      </c>
      <c r="CA114" s="25">
        <f t="shared" si="160"/>
        <v>1656379.89032</v>
      </c>
      <c r="CB114" s="12">
        <f t="shared" si="162"/>
        <v>127.54771342198364</v>
      </c>
      <c r="CC114" s="11">
        <f t="shared" si="161"/>
        <v>2</v>
      </c>
      <c r="CD114" s="42">
        <f t="shared" si="161"/>
        <v>0</v>
      </c>
      <c r="CE114" s="42">
        <f t="shared" si="113"/>
        <v>0.51</v>
      </c>
      <c r="CF114" s="42">
        <f t="shared" si="112"/>
        <v>0.51</v>
      </c>
    </row>
    <row r="115" spans="1:84">
      <c r="A115" s="29">
        <f t="shared" si="114"/>
        <v>36.067173631946119</v>
      </c>
      <c r="B115" s="3">
        <v>114</v>
      </c>
      <c r="C115" s="14">
        <f t="shared" si="115"/>
        <v>36.067173631946119</v>
      </c>
      <c r="D115" s="14">
        <f t="shared" si="116"/>
        <v>36.067173631946119</v>
      </c>
      <c r="E115" s="14">
        <f t="shared" si="117"/>
        <v>68.627450980392197</v>
      </c>
      <c r="F115" s="14">
        <f t="shared" si="118"/>
        <v>60</v>
      </c>
      <c r="G115" s="30">
        <f t="shared" si="119"/>
        <v>9.7264815779274622E-2</v>
      </c>
      <c r="H115" s="3">
        <f t="shared" si="109"/>
        <v>40</v>
      </c>
      <c r="I115" s="43">
        <f t="shared" si="120"/>
        <v>0</v>
      </c>
      <c r="J115" s="43">
        <f t="shared" si="121"/>
        <v>0.51</v>
      </c>
      <c r="K115" s="43">
        <f t="shared" si="122"/>
        <v>0.51</v>
      </c>
      <c r="L115" s="3">
        <f t="shared" si="110"/>
        <v>0.32</v>
      </c>
      <c r="M115" s="3" t="s">
        <v>333</v>
      </c>
      <c r="N115" s="3" t="s">
        <v>334</v>
      </c>
      <c r="O115" s="3">
        <v>1</v>
      </c>
      <c r="P115" s="3">
        <v>0</v>
      </c>
      <c r="Q115" s="3">
        <v>0</v>
      </c>
      <c r="R115" s="3">
        <v>1</v>
      </c>
      <c r="S115" s="3">
        <v>1</v>
      </c>
      <c r="T115" s="3">
        <v>0</v>
      </c>
      <c r="U115" s="3" t="s">
        <v>66</v>
      </c>
      <c r="V115" s="14">
        <f t="shared" si="123"/>
        <v>247.35193624903113</v>
      </c>
      <c r="W115" s="3">
        <f t="shared" si="124"/>
        <v>3</v>
      </c>
      <c r="X115" s="3">
        <f t="shared" si="125"/>
        <v>50</v>
      </c>
      <c r="Y115" s="3">
        <f t="shared" si="126"/>
        <v>50</v>
      </c>
      <c r="Z115" s="3">
        <f t="shared" si="127"/>
        <v>0</v>
      </c>
      <c r="AA115" s="3">
        <f t="shared" si="128"/>
        <v>0</v>
      </c>
      <c r="AB115" s="22">
        <f t="shared" si="129"/>
        <v>0.61870949074073878</v>
      </c>
      <c r="AC115" s="23">
        <f t="shared" ca="1" si="111"/>
        <v>41920</v>
      </c>
      <c r="AD115" s="3">
        <v>114</v>
      </c>
      <c r="AE115" s="3">
        <f t="shared" si="130"/>
        <v>1</v>
      </c>
      <c r="AF115" s="3">
        <f t="shared" si="131"/>
        <v>1</v>
      </c>
      <c r="AG115" s="3">
        <v>114</v>
      </c>
      <c r="AH115" s="3">
        <f t="shared" si="132"/>
        <v>0</v>
      </c>
      <c r="AI115" s="3">
        <f t="shared" si="133"/>
        <v>1</v>
      </c>
      <c r="AJ115" s="3">
        <f t="shared" si="134"/>
        <v>1</v>
      </c>
      <c r="AK115" s="14">
        <f t="shared" si="135"/>
        <v>1656257.3519362491</v>
      </c>
      <c r="AL115" s="3" t="str">
        <f t="shared" si="136"/>
        <v>Мулянка</v>
      </c>
      <c r="AM115" s="3">
        <f t="shared" si="137"/>
        <v>1</v>
      </c>
      <c r="AN115" s="3" t="str">
        <f t="shared" si="138"/>
        <v>Ч2</v>
      </c>
      <c r="AO115" s="27">
        <f t="shared" si="139"/>
        <v>127.53838375094347</v>
      </c>
      <c r="AP115" s="14">
        <f t="shared" si="140"/>
        <v>122.53838375094347</v>
      </c>
      <c r="AQ115" s="28"/>
      <c r="AR115" s="3">
        <f t="shared" si="141"/>
        <v>2</v>
      </c>
      <c r="AS115" s="3">
        <v>4581</v>
      </c>
      <c r="AT115" s="3">
        <v>777</v>
      </c>
      <c r="AU115" s="3">
        <v>100</v>
      </c>
      <c r="AV115" s="3">
        <v>400</v>
      </c>
      <c r="AW115" s="3">
        <v>6000</v>
      </c>
      <c r="AX115" s="3">
        <v>0</v>
      </c>
      <c r="AY115" s="3">
        <v>1100</v>
      </c>
      <c r="AZ115" s="3">
        <v>1</v>
      </c>
      <c r="BA115" s="3">
        <v>40</v>
      </c>
      <c r="BB115" s="3">
        <v>0</v>
      </c>
      <c r="BC115" s="3">
        <v>0</v>
      </c>
      <c r="BD115" s="3">
        <v>0</v>
      </c>
      <c r="BE115" s="3">
        <v>0</v>
      </c>
      <c r="BF115" s="17">
        <f t="shared" si="142"/>
        <v>56.5</v>
      </c>
      <c r="BG115" s="26">
        <f t="shared" si="143"/>
        <v>247.35193624903113</v>
      </c>
      <c r="BH115" s="12">
        <f t="shared" si="144"/>
        <v>36.067173631946119</v>
      </c>
      <c r="BI115" s="13">
        <f t="shared" si="164"/>
        <v>9.7264815779274622E-2</v>
      </c>
      <c r="BJ115" s="12">
        <f t="shared" si="145"/>
        <v>60</v>
      </c>
      <c r="BK115" s="12">
        <f t="shared" si="163"/>
        <v>68.627450980392197</v>
      </c>
      <c r="BL115" s="11">
        <f t="shared" si="146"/>
        <v>3</v>
      </c>
      <c r="BM115" s="11">
        <f t="shared" si="147"/>
        <v>50</v>
      </c>
      <c r="BN115" s="11">
        <f t="shared" si="148"/>
        <v>0</v>
      </c>
      <c r="BO115" s="20">
        <f t="shared" si="149"/>
        <v>0.61870949074073878</v>
      </c>
      <c r="BP115" s="11">
        <f t="shared" si="150"/>
        <v>1</v>
      </c>
      <c r="BQ115" s="11">
        <f t="shared" si="151"/>
        <v>0</v>
      </c>
      <c r="BR115" s="11">
        <f t="shared" si="152"/>
        <v>1</v>
      </c>
      <c r="BS115" s="11">
        <f t="shared" si="153"/>
        <v>1</v>
      </c>
      <c r="BT115" s="25">
        <f t="shared" si="154"/>
        <v>1656257.3519362491</v>
      </c>
      <c r="BU115" s="24" t="str">
        <f t="shared" si="155"/>
        <v>Мулянка</v>
      </c>
      <c r="BV115" s="11">
        <f t="shared" si="156"/>
        <v>1</v>
      </c>
      <c r="BW115" s="24" t="str">
        <f>VLOOKUP(BV115,'Типы препятствий'!$A$1:$B$12,2)</f>
        <v>Светофор</v>
      </c>
      <c r="BX115" s="24" t="str">
        <f t="shared" si="157"/>
        <v>Ч2</v>
      </c>
      <c r="BY115" s="25">
        <f t="shared" si="158"/>
        <v>1656384.89032</v>
      </c>
      <c r="BZ115" s="25">
        <f t="shared" si="159"/>
        <v>127.53838375094347</v>
      </c>
      <c r="CA115" s="25">
        <f t="shared" si="160"/>
        <v>1656379.89032</v>
      </c>
      <c r="CB115" s="12">
        <f t="shared" si="162"/>
        <v>122.53838375094347</v>
      </c>
      <c r="CC115" s="11">
        <f t="shared" si="161"/>
        <v>2</v>
      </c>
      <c r="CD115" s="42">
        <f t="shared" si="161"/>
        <v>0</v>
      </c>
      <c r="CE115" s="42">
        <f t="shared" si="113"/>
        <v>0.51</v>
      </c>
      <c r="CF115" s="42">
        <f t="shared" si="112"/>
        <v>0.51</v>
      </c>
    </row>
    <row r="116" spans="1:84">
      <c r="A116" s="29">
        <f t="shared" si="114"/>
        <v>36.242250300348815</v>
      </c>
      <c r="B116" s="3">
        <v>115</v>
      </c>
      <c r="C116" s="14">
        <f t="shared" si="115"/>
        <v>36.242250300348815</v>
      </c>
      <c r="D116" s="14">
        <f t="shared" si="116"/>
        <v>36.242250300348815</v>
      </c>
      <c r="E116" s="14">
        <f t="shared" si="117"/>
        <v>68.235294117647101</v>
      </c>
      <c r="F116" s="14">
        <f t="shared" si="118"/>
        <v>60</v>
      </c>
      <c r="G116" s="30">
        <f t="shared" si="119"/>
        <v>9.2401574990310889E-2</v>
      </c>
      <c r="H116" s="3">
        <f t="shared" si="109"/>
        <v>40</v>
      </c>
      <c r="I116" s="43">
        <f t="shared" si="120"/>
        <v>0</v>
      </c>
      <c r="J116" s="43">
        <f t="shared" si="121"/>
        <v>0.51</v>
      </c>
      <c r="K116" s="43">
        <f t="shared" si="122"/>
        <v>0.51</v>
      </c>
      <c r="L116" s="3">
        <f t="shared" si="110"/>
        <v>0.32</v>
      </c>
      <c r="M116" s="3" t="s">
        <v>335</v>
      </c>
      <c r="N116" s="3" t="s">
        <v>336</v>
      </c>
      <c r="O116" s="3">
        <v>1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 t="s">
        <v>66</v>
      </c>
      <c r="V116" s="14">
        <f t="shared" si="123"/>
        <v>252.38558212407958</v>
      </c>
      <c r="W116" s="3">
        <f t="shared" si="124"/>
        <v>3</v>
      </c>
      <c r="X116" s="3">
        <f t="shared" si="125"/>
        <v>50</v>
      </c>
      <c r="Y116" s="3">
        <f t="shared" si="126"/>
        <v>50</v>
      </c>
      <c r="Z116" s="3">
        <f t="shared" si="127"/>
        <v>0</v>
      </c>
      <c r="AA116" s="3">
        <f t="shared" si="128"/>
        <v>0</v>
      </c>
      <c r="AB116" s="22">
        <f t="shared" si="129"/>
        <v>0.6187152777777758</v>
      </c>
      <c r="AC116" s="23">
        <f t="shared" ca="1" si="111"/>
        <v>41920</v>
      </c>
      <c r="AD116" s="3">
        <v>115</v>
      </c>
      <c r="AE116" s="3">
        <f t="shared" si="130"/>
        <v>1</v>
      </c>
      <c r="AF116" s="3">
        <f t="shared" si="131"/>
        <v>1</v>
      </c>
      <c r="AG116" s="3">
        <v>115</v>
      </c>
      <c r="AH116" s="3">
        <f t="shared" si="132"/>
        <v>0</v>
      </c>
      <c r="AI116" s="3">
        <f t="shared" si="133"/>
        <v>1</v>
      </c>
      <c r="AJ116" s="3">
        <f t="shared" si="134"/>
        <v>1</v>
      </c>
      <c r="AK116" s="14">
        <f t="shared" si="135"/>
        <v>1656262.3855821241</v>
      </c>
      <c r="AL116" s="3" t="str">
        <f t="shared" si="136"/>
        <v>Мулянка</v>
      </c>
      <c r="AM116" s="3">
        <f t="shared" si="137"/>
        <v>1</v>
      </c>
      <c r="AN116" s="3" t="str">
        <f t="shared" si="138"/>
        <v>Ч2</v>
      </c>
      <c r="AO116" s="27">
        <f t="shared" si="139"/>
        <v>122.50473787588999</v>
      </c>
      <c r="AP116" s="14">
        <f t="shared" si="140"/>
        <v>117.50473787588999</v>
      </c>
      <c r="AQ116" s="28"/>
      <c r="AR116" s="3">
        <f t="shared" si="141"/>
        <v>2</v>
      </c>
      <c r="AS116" s="3">
        <v>4581</v>
      </c>
      <c r="AT116" s="3">
        <v>777</v>
      </c>
      <c r="AU116" s="3">
        <v>100</v>
      </c>
      <c r="AV116" s="3">
        <v>400</v>
      </c>
      <c r="AW116" s="3">
        <v>6000</v>
      </c>
      <c r="AX116" s="3">
        <v>0</v>
      </c>
      <c r="AY116" s="3">
        <v>1100</v>
      </c>
      <c r="AZ116" s="3">
        <v>1</v>
      </c>
      <c r="BA116" s="3">
        <v>40</v>
      </c>
      <c r="BB116" s="3">
        <v>0</v>
      </c>
      <c r="BC116" s="3">
        <v>0</v>
      </c>
      <c r="BD116" s="3">
        <v>0</v>
      </c>
      <c r="BE116" s="3">
        <v>0</v>
      </c>
      <c r="BF116" s="17">
        <f t="shared" si="142"/>
        <v>57</v>
      </c>
      <c r="BG116" s="26">
        <f t="shared" si="143"/>
        <v>252.38558212407958</v>
      </c>
      <c r="BH116" s="12">
        <f t="shared" si="144"/>
        <v>36.242250300348815</v>
      </c>
      <c r="BI116" s="13">
        <f t="shared" si="164"/>
        <v>9.2401574990310889E-2</v>
      </c>
      <c r="BJ116" s="12">
        <f t="shared" si="145"/>
        <v>60</v>
      </c>
      <c r="BK116" s="12">
        <f t="shared" si="163"/>
        <v>68.235294117647101</v>
      </c>
      <c r="BL116" s="11">
        <f t="shared" si="146"/>
        <v>3</v>
      </c>
      <c r="BM116" s="11">
        <f t="shared" si="147"/>
        <v>50</v>
      </c>
      <c r="BN116" s="11">
        <f t="shared" si="148"/>
        <v>0</v>
      </c>
      <c r="BO116" s="20">
        <f t="shared" si="149"/>
        <v>0.6187152777777758</v>
      </c>
      <c r="BP116" s="11">
        <f t="shared" si="150"/>
        <v>1</v>
      </c>
      <c r="BQ116" s="11">
        <f t="shared" si="151"/>
        <v>0</v>
      </c>
      <c r="BR116" s="11">
        <f t="shared" si="152"/>
        <v>1</v>
      </c>
      <c r="BS116" s="11">
        <f t="shared" si="153"/>
        <v>1</v>
      </c>
      <c r="BT116" s="25">
        <f t="shared" si="154"/>
        <v>1656262.3855821241</v>
      </c>
      <c r="BU116" s="24" t="str">
        <f t="shared" si="155"/>
        <v>Мулянка</v>
      </c>
      <c r="BV116" s="11">
        <f t="shared" si="156"/>
        <v>1</v>
      </c>
      <c r="BW116" s="24" t="str">
        <f>VLOOKUP(BV116,'Типы препятствий'!$A$1:$B$12,2)</f>
        <v>Светофор</v>
      </c>
      <c r="BX116" s="24" t="str">
        <f t="shared" si="157"/>
        <v>Ч2</v>
      </c>
      <c r="BY116" s="25">
        <f t="shared" si="158"/>
        <v>1656384.89032</v>
      </c>
      <c r="BZ116" s="25">
        <f t="shared" si="159"/>
        <v>122.50473787588999</v>
      </c>
      <c r="CA116" s="25">
        <f t="shared" si="160"/>
        <v>1656379.89032</v>
      </c>
      <c r="CB116" s="12">
        <f t="shared" si="162"/>
        <v>117.50473787588999</v>
      </c>
      <c r="CC116" s="11">
        <f t="shared" si="161"/>
        <v>2</v>
      </c>
      <c r="CD116" s="42">
        <f t="shared" si="161"/>
        <v>0</v>
      </c>
      <c r="CE116" s="42">
        <f t="shared" si="113"/>
        <v>0.51</v>
      </c>
      <c r="CF116" s="42">
        <f t="shared" si="112"/>
        <v>0.51</v>
      </c>
    </row>
    <row r="117" spans="1:84">
      <c r="A117" s="29">
        <f t="shared" si="114"/>
        <v>36.408573135331373</v>
      </c>
      <c r="B117" s="3">
        <v>116</v>
      </c>
      <c r="C117" s="14">
        <f t="shared" si="115"/>
        <v>36.408573135331373</v>
      </c>
      <c r="D117" s="14">
        <f t="shared" si="116"/>
        <v>36.408573135331373</v>
      </c>
      <c r="E117" s="14">
        <f t="shared" si="117"/>
        <v>67.843137254902004</v>
      </c>
      <c r="F117" s="14">
        <f t="shared" si="118"/>
        <v>60</v>
      </c>
      <c r="G117" s="30">
        <f t="shared" si="119"/>
        <v>8.7781496240795343E-2</v>
      </c>
      <c r="H117" s="3">
        <f t="shared" si="109"/>
        <v>40</v>
      </c>
      <c r="I117" s="43">
        <f t="shared" si="120"/>
        <v>0</v>
      </c>
      <c r="J117" s="43">
        <f t="shared" si="121"/>
        <v>0.51</v>
      </c>
      <c r="K117" s="43">
        <f t="shared" si="122"/>
        <v>0.51</v>
      </c>
      <c r="L117" s="3">
        <f t="shared" si="110"/>
        <v>0.32</v>
      </c>
      <c r="M117" s="3" t="s">
        <v>337</v>
      </c>
      <c r="N117" s="3" t="s">
        <v>338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 t="s">
        <v>66</v>
      </c>
      <c r="V117" s="14">
        <f t="shared" si="123"/>
        <v>257.4423283928756</v>
      </c>
      <c r="W117" s="3">
        <f t="shared" si="124"/>
        <v>3</v>
      </c>
      <c r="X117" s="3">
        <f t="shared" si="125"/>
        <v>50</v>
      </c>
      <c r="Y117" s="3">
        <f t="shared" si="126"/>
        <v>50</v>
      </c>
      <c r="Z117" s="3">
        <f t="shared" si="127"/>
        <v>0</v>
      </c>
      <c r="AA117" s="3">
        <f t="shared" si="128"/>
        <v>0</v>
      </c>
      <c r="AB117" s="22">
        <f t="shared" si="129"/>
        <v>0.61872106481481282</v>
      </c>
      <c r="AC117" s="23">
        <f t="shared" ca="1" si="111"/>
        <v>41920</v>
      </c>
      <c r="AD117" s="3">
        <v>116</v>
      </c>
      <c r="AE117" s="3">
        <f t="shared" si="130"/>
        <v>1</v>
      </c>
      <c r="AF117" s="3">
        <f t="shared" si="131"/>
        <v>1</v>
      </c>
      <c r="AG117" s="3">
        <v>116</v>
      </c>
      <c r="AH117" s="3">
        <f t="shared" si="132"/>
        <v>0</v>
      </c>
      <c r="AI117" s="3">
        <f t="shared" si="133"/>
        <v>1</v>
      </c>
      <c r="AJ117" s="3">
        <f t="shared" si="134"/>
        <v>1</v>
      </c>
      <c r="AK117" s="14">
        <f t="shared" si="135"/>
        <v>1656267.4423283928</v>
      </c>
      <c r="AL117" s="3" t="str">
        <f t="shared" si="136"/>
        <v>Мулянка</v>
      </c>
      <c r="AM117" s="3">
        <f t="shared" si="137"/>
        <v>1</v>
      </c>
      <c r="AN117" s="3" t="str">
        <f t="shared" si="138"/>
        <v>Ч2</v>
      </c>
      <c r="AO117" s="27">
        <f t="shared" si="139"/>
        <v>117.44799160724506</v>
      </c>
      <c r="AP117" s="14">
        <f t="shared" si="140"/>
        <v>112.44799160724506</v>
      </c>
      <c r="AQ117" s="28"/>
      <c r="AR117" s="3">
        <f t="shared" si="141"/>
        <v>2</v>
      </c>
      <c r="AS117" s="3">
        <v>4581</v>
      </c>
      <c r="AT117" s="3">
        <v>777</v>
      </c>
      <c r="AU117" s="3">
        <v>100</v>
      </c>
      <c r="AV117" s="3">
        <v>400</v>
      </c>
      <c r="AW117" s="3">
        <v>6000</v>
      </c>
      <c r="AX117" s="3">
        <v>0</v>
      </c>
      <c r="AY117" s="3">
        <v>1100</v>
      </c>
      <c r="AZ117" s="3">
        <v>1</v>
      </c>
      <c r="BA117" s="3">
        <v>40</v>
      </c>
      <c r="BB117" s="3">
        <v>0</v>
      </c>
      <c r="BC117" s="3">
        <v>0</v>
      </c>
      <c r="BD117" s="3">
        <v>0</v>
      </c>
      <c r="BE117" s="3">
        <v>0</v>
      </c>
      <c r="BF117" s="17">
        <f t="shared" si="142"/>
        <v>57.5</v>
      </c>
      <c r="BG117" s="26">
        <f t="shared" si="143"/>
        <v>257.4423283928756</v>
      </c>
      <c r="BH117" s="12">
        <f t="shared" si="144"/>
        <v>36.408573135331373</v>
      </c>
      <c r="BI117" s="13">
        <f t="shared" si="164"/>
        <v>8.7781496240795343E-2</v>
      </c>
      <c r="BJ117" s="12">
        <f t="shared" si="145"/>
        <v>60</v>
      </c>
      <c r="BK117" s="12">
        <f t="shared" si="163"/>
        <v>67.843137254902004</v>
      </c>
      <c r="BL117" s="11">
        <f t="shared" si="146"/>
        <v>3</v>
      </c>
      <c r="BM117" s="11">
        <f t="shared" si="147"/>
        <v>50</v>
      </c>
      <c r="BN117" s="11">
        <f t="shared" si="148"/>
        <v>0</v>
      </c>
      <c r="BO117" s="20">
        <f t="shared" si="149"/>
        <v>0.61872106481481282</v>
      </c>
      <c r="BP117" s="11">
        <f t="shared" si="150"/>
        <v>1</v>
      </c>
      <c r="BQ117" s="11">
        <f t="shared" si="151"/>
        <v>0</v>
      </c>
      <c r="BR117" s="11">
        <f t="shared" si="152"/>
        <v>1</v>
      </c>
      <c r="BS117" s="11">
        <f t="shared" si="153"/>
        <v>1</v>
      </c>
      <c r="BT117" s="25">
        <f t="shared" si="154"/>
        <v>1656267.4423283928</v>
      </c>
      <c r="BU117" s="24" t="str">
        <f t="shared" si="155"/>
        <v>Мулянка</v>
      </c>
      <c r="BV117" s="11">
        <f t="shared" si="156"/>
        <v>1</v>
      </c>
      <c r="BW117" s="24" t="str">
        <f>VLOOKUP(BV117,'Типы препятствий'!$A$1:$B$12,2)</f>
        <v>Светофор</v>
      </c>
      <c r="BX117" s="24" t="str">
        <f t="shared" si="157"/>
        <v>Ч2</v>
      </c>
      <c r="BY117" s="25">
        <f t="shared" si="158"/>
        <v>1656384.89032</v>
      </c>
      <c r="BZ117" s="25">
        <f t="shared" si="159"/>
        <v>117.44799160724506</v>
      </c>
      <c r="CA117" s="25">
        <f t="shared" si="160"/>
        <v>1656379.89032</v>
      </c>
      <c r="CB117" s="12">
        <f t="shared" si="162"/>
        <v>112.44799160724506</v>
      </c>
      <c r="CC117" s="11">
        <f t="shared" si="161"/>
        <v>2</v>
      </c>
      <c r="CD117" s="42">
        <f t="shared" si="161"/>
        <v>0</v>
      </c>
      <c r="CE117" s="42">
        <f t="shared" si="113"/>
        <v>0.51</v>
      </c>
      <c r="CF117" s="42">
        <f t="shared" si="112"/>
        <v>0.51</v>
      </c>
    </row>
    <row r="118" spans="1:84">
      <c r="A118" s="29">
        <f t="shared" si="114"/>
        <v>36.566579828564805</v>
      </c>
      <c r="B118" s="3">
        <v>117</v>
      </c>
      <c r="C118" s="14">
        <f t="shared" si="115"/>
        <v>36.566579828564805</v>
      </c>
      <c r="D118" s="14">
        <f t="shared" si="116"/>
        <v>36.566579828564805</v>
      </c>
      <c r="E118" s="14">
        <f t="shared" si="117"/>
        <v>67.450980392156907</v>
      </c>
      <c r="F118" s="14">
        <f t="shared" si="118"/>
        <v>60</v>
      </c>
      <c r="G118" s="30">
        <f t="shared" si="119"/>
        <v>8.3392421428755567E-2</v>
      </c>
      <c r="H118" s="3">
        <f t="shared" si="109"/>
        <v>40</v>
      </c>
      <c r="I118" s="43">
        <f t="shared" si="120"/>
        <v>0</v>
      </c>
      <c r="J118" s="43">
        <f t="shared" si="121"/>
        <v>0.51</v>
      </c>
      <c r="K118" s="43">
        <f t="shared" si="122"/>
        <v>0.51</v>
      </c>
      <c r="L118" s="3">
        <f t="shared" si="110"/>
        <v>0.32</v>
      </c>
      <c r="M118" s="3" t="s">
        <v>339</v>
      </c>
      <c r="N118" s="3" t="s">
        <v>340</v>
      </c>
      <c r="O118" s="3">
        <v>1</v>
      </c>
      <c r="P118" s="3">
        <v>0</v>
      </c>
      <c r="Q118" s="3">
        <v>0</v>
      </c>
      <c r="R118" s="3">
        <v>1</v>
      </c>
      <c r="S118" s="3">
        <v>1</v>
      </c>
      <c r="T118" s="3">
        <v>0</v>
      </c>
      <c r="U118" s="3" t="s">
        <v>66</v>
      </c>
      <c r="V118" s="14">
        <f t="shared" si="123"/>
        <v>262.52102003573179</v>
      </c>
      <c r="W118" s="3">
        <f t="shared" si="124"/>
        <v>3</v>
      </c>
      <c r="X118" s="3">
        <f t="shared" si="125"/>
        <v>50</v>
      </c>
      <c r="Y118" s="3">
        <f t="shared" si="126"/>
        <v>50</v>
      </c>
      <c r="Z118" s="3">
        <f t="shared" si="127"/>
        <v>0</v>
      </c>
      <c r="AA118" s="3">
        <f t="shared" si="128"/>
        <v>0</v>
      </c>
      <c r="AB118" s="22">
        <f t="shared" si="129"/>
        <v>0.61872685185184984</v>
      </c>
      <c r="AC118" s="23">
        <f t="shared" ca="1" si="111"/>
        <v>41920</v>
      </c>
      <c r="AD118" s="3">
        <v>117</v>
      </c>
      <c r="AE118" s="3">
        <f t="shared" si="130"/>
        <v>1</v>
      </c>
      <c r="AF118" s="3">
        <f t="shared" si="131"/>
        <v>1</v>
      </c>
      <c r="AG118" s="3">
        <v>117</v>
      </c>
      <c r="AH118" s="3">
        <f t="shared" si="132"/>
        <v>0</v>
      </c>
      <c r="AI118" s="3">
        <f t="shared" si="133"/>
        <v>1</v>
      </c>
      <c r="AJ118" s="3">
        <f t="shared" si="134"/>
        <v>1</v>
      </c>
      <c r="AK118" s="14">
        <f t="shared" si="135"/>
        <v>1656272.5210200357</v>
      </c>
      <c r="AL118" s="3" t="str">
        <f t="shared" si="136"/>
        <v>Мулянка</v>
      </c>
      <c r="AM118" s="3">
        <f t="shared" si="137"/>
        <v>1</v>
      </c>
      <c r="AN118" s="3" t="str">
        <f t="shared" si="138"/>
        <v>Ч2</v>
      </c>
      <c r="AO118" s="27">
        <f t="shared" si="139"/>
        <v>112.3692999642808</v>
      </c>
      <c r="AP118" s="14">
        <f t="shared" si="140"/>
        <v>107.3692999642808</v>
      </c>
      <c r="AQ118" s="28"/>
      <c r="AR118" s="3">
        <f t="shared" si="141"/>
        <v>2</v>
      </c>
      <c r="AS118" s="3">
        <v>4581</v>
      </c>
      <c r="AT118" s="3">
        <v>777</v>
      </c>
      <c r="AU118" s="3">
        <v>100</v>
      </c>
      <c r="AV118" s="3">
        <v>400</v>
      </c>
      <c r="AW118" s="3">
        <v>6000</v>
      </c>
      <c r="AX118" s="3">
        <v>0</v>
      </c>
      <c r="AY118" s="3">
        <v>1100</v>
      </c>
      <c r="AZ118" s="3">
        <v>1</v>
      </c>
      <c r="BA118" s="3">
        <v>40</v>
      </c>
      <c r="BB118" s="3">
        <v>0</v>
      </c>
      <c r="BC118" s="3">
        <v>0</v>
      </c>
      <c r="BD118" s="3">
        <v>0</v>
      </c>
      <c r="BE118" s="3">
        <v>0</v>
      </c>
      <c r="BF118" s="17">
        <f t="shared" si="142"/>
        <v>58</v>
      </c>
      <c r="BG118" s="26">
        <f t="shared" si="143"/>
        <v>262.52102003573179</v>
      </c>
      <c r="BH118" s="12">
        <f t="shared" si="144"/>
        <v>36.566579828564805</v>
      </c>
      <c r="BI118" s="13">
        <f t="shared" si="164"/>
        <v>8.3392421428755567E-2</v>
      </c>
      <c r="BJ118" s="12">
        <f t="shared" si="145"/>
        <v>60</v>
      </c>
      <c r="BK118" s="12">
        <f t="shared" si="163"/>
        <v>67.450980392156907</v>
      </c>
      <c r="BL118" s="11">
        <f t="shared" si="146"/>
        <v>3</v>
      </c>
      <c r="BM118" s="11">
        <f t="shared" si="147"/>
        <v>50</v>
      </c>
      <c r="BN118" s="11">
        <f t="shared" si="148"/>
        <v>0</v>
      </c>
      <c r="BO118" s="20">
        <f t="shared" si="149"/>
        <v>0.61872685185184984</v>
      </c>
      <c r="BP118" s="11">
        <f t="shared" si="150"/>
        <v>1</v>
      </c>
      <c r="BQ118" s="11">
        <f t="shared" si="151"/>
        <v>0</v>
      </c>
      <c r="BR118" s="11">
        <f t="shared" si="152"/>
        <v>1</v>
      </c>
      <c r="BS118" s="11">
        <f t="shared" si="153"/>
        <v>1</v>
      </c>
      <c r="BT118" s="25">
        <f t="shared" si="154"/>
        <v>1656272.5210200357</v>
      </c>
      <c r="BU118" s="24" t="str">
        <f t="shared" si="155"/>
        <v>Мулянка</v>
      </c>
      <c r="BV118" s="11">
        <f t="shared" si="156"/>
        <v>1</v>
      </c>
      <c r="BW118" s="24" t="str">
        <f>VLOOKUP(BV118,'Типы препятствий'!$A$1:$B$12,2)</f>
        <v>Светофор</v>
      </c>
      <c r="BX118" s="24" t="str">
        <f t="shared" si="157"/>
        <v>Ч2</v>
      </c>
      <c r="BY118" s="25">
        <f t="shared" si="158"/>
        <v>1656384.89032</v>
      </c>
      <c r="BZ118" s="25">
        <f t="shared" si="159"/>
        <v>112.3692999642808</v>
      </c>
      <c r="CA118" s="25">
        <f t="shared" si="160"/>
        <v>1656379.89032</v>
      </c>
      <c r="CB118" s="12">
        <f t="shared" si="162"/>
        <v>107.3692999642808</v>
      </c>
      <c r="CC118" s="11">
        <f t="shared" si="161"/>
        <v>2</v>
      </c>
      <c r="CD118" s="42">
        <f t="shared" si="161"/>
        <v>0</v>
      </c>
      <c r="CE118" s="42">
        <f t="shared" si="113"/>
        <v>0.51</v>
      </c>
      <c r="CF118" s="42">
        <f t="shared" si="112"/>
        <v>0.51</v>
      </c>
    </row>
    <row r="119" spans="1:84">
      <c r="A119" s="29">
        <f t="shared" si="114"/>
        <v>36.716686187136567</v>
      </c>
      <c r="B119" s="3">
        <v>118</v>
      </c>
      <c r="C119" s="14">
        <f t="shared" si="115"/>
        <v>36.716686187136567</v>
      </c>
      <c r="D119" s="14">
        <f t="shared" si="116"/>
        <v>36.716686187136567</v>
      </c>
      <c r="E119" s="14">
        <f t="shared" si="117"/>
        <v>67.058823529411811</v>
      </c>
      <c r="F119" s="14">
        <f t="shared" si="118"/>
        <v>60</v>
      </c>
      <c r="G119" s="30">
        <f t="shared" si="119"/>
        <v>7.9222800357317782E-2</v>
      </c>
      <c r="H119" s="3">
        <f t="shared" si="109"/>
        <v>40</v>
      </c>
      <c r="I119" s="43">
        <f t="shared" si="120"/>
        <v>0</v>
      </c>
      <c r="J119" s="43">
        <f t="shared" si="121"/>
        <v>0.51</v>
      </c>
      <c r="K119" s="43">
        <f t="shared" si="122"/>
        <v>0.51</v>
      </c>
      <c r="L119" s="3">
        <f t="shared" si="110"/>
        <v>0.32</v>
      </c>
      <c r="M119" s="3" t="s">
        <v>341</v>
      </c>
      <c r="N119" s="3" t="s">
        <v>342</v>
      </c>
      <c r="O119" s="3">
        <v>1</v>
      </c>
      <c r="P119" s="3">
        <v>0</v>
      </c>
      <c r="Q119" s="3">
        <v>0</v>
      </c>
      <c r="R119" s="3">
        <v>1</v>
      </c>
      <c r="S119" s="3">
        <v>1</v>
      </c>
      <c r="T119" s="3">
        <v>0</v>
      </c>
      <c r="U119" s="3" t="s">
        <v>66</v>
      </c>
      <c r="V119" s="14">
        <f t="shared" si="123"/>
        <v>267.62055978394523</v>
      </c>
      <c r="W119" s="3">
        <f t="shared" si="124"/>
        <v>3</v>
      </c>
      <c r="X119" s="3">
        <f t="shared" si="125"/>
        <v>50</v>
      </c>
      <c r="Y119" s="3">
        <f t="shared" si="126"/>
        <v>50</v>
      </c>
      <c r="Z119" s="3">
        <f t="shared" si="127"/>
        <v>0</v>
      </c>
      <c r="AA119" s="3">
        <f t="shared" si="128"/>
        <v>0</v>
      </c>
      <c r="AB119" s="22">
        <f t="shared" si="129"/>
        <v>0.61873263888888685</v>
      </c>
      <c r="AC119" s="23">
        <f t="shared" ca="1" si="111"/>
        <v>41920</v>
      </c>
      <c r="AD119" s="3">
        <v>118</v>
      </c>
      <c r="AE119" s="3">
        <f t="shared" si="130"/>
        <v>1</v>
      </c>
      <c r="AF119" s="3">
        <f t="shared" si="131"/>
        <v>1</v>
      </c>
      <c r="AG119" s="3">
        <v>118</v>
      </c>
      <c r="AH119" s="3">
        <f t="shared" si="132"/>
        <v>0</v>
      </c>
      <c r="AI119" s="3">
        <f t="shared" si="133"/>
        <v>1</v>
      </c>
      <c r="AJ119" s="3">
        <f t="shared" si="134"/>
        <v>1</v>
      </c>
      <c r="AK119" s="14">
        <f t="shared" si="135"/>
        <v>1656277.6205597839</v>
      </c>
      <c r="AL119" s="3" t="str">
        <f t="shared" si="136"/>
        <v>Мулянка</v>
      </c>
      <c r="AM119" s="3">
        <f t="shared" si="137"/>
        <v>1</v>
      </c>
      <c r="AN119" s="3" t="str">
        <f t="shared" si="138"/>
        <v>Ч2</v>
      </c>
      <c r="AO119" s="27">
        <f t="shared" si="139"/>
        <v>107.26976021612063</v>
      </c>
      <c r="AP119" s="14">
        <f t="shared" si="140"/>
        <v>102.26976021612063</v>
      </c>
      <c r="AQ119" s="28"/>
      <c r="AR119" s="3">
        <f t="shared" si="141"/>
        <v>2</v>
      </c>
      <c r="AS119" s="3">
        <v>4581</v>
      </c>
      <c r="AT119" s="3">
        <v>777</v>
      </c>
      <c r="AU119" s="3">
        <v>100</v>
      </c>
      <c r="AV119" s="3">
        <v>400</v>
      </c>
      <c r="AW119" s="3">
        <v>6000</v>
      </c>
      <c r="AX119" s="3">
        <v>0</v>
      </c>
      <c r="AY119" s="3">
        <v>1100</v>
      </c>
      <c r="AZ119" s="3">
        <v>1</v>
      </c>
      <c r="BA119" s="3">
        <v>40</v>
      </c>
      <c r="BB119" s="3">
        <v>0</v>
      </c>
      <c r="BC119" s="3">
        <v>0</v>
      </c>
      <c r="BD119" s="3">
        <v>0</v>
      </c>
      <c r="BE119" s="3">
        <v>0</v>
      </c>
      <c r="BF119" s="17">
        <f t="shared" si="142"/>
        <v>58.5</v>
      </c>
      <c r="BG119" s="26">
        <f t="shared" si="143"/>
        <v>267.62055978394523</v>
      </c>
      <c r="BH119" s="12">
        <f t="shared" si="144"/>
        <v>36.716686187136567</v>
      </c>
      <c r="BI119" s="13">
        <f t="shared" si="164"/>
        <v>7.9222800357317782E-2</v>
      </c>
      <c r="BJ119" s="12">
        <f t="shared" si="145"/>
        <v>60</v>
      </c>
      <c r="BK119" s="12">
        <f t="shared" si="163"/>
        <v>67.058823529411811</v>
      </c>
      <c r="BL119" s="11">
        <f t="shared" si="146"/>
        <v>3</v>
      </c>
      <c r="BM119" s="11">
        <f t="shared" si="147"/>
        <v>50</v>
      </c>
      <c r="BN119" s="11">
        <f t="shared" si="148"/>
        <v>0</v>
      </c>
      <c r="BO119" s="20">
        <f t="shared" si="149"/>
        <v>0.61873263888888685</v>
      </c>
      <c r="BP119" s="11">
        <f t="shared" si="150"/>
        <v>1</v>
      </c>
      <c r="BQ119" s="11">
        <f t="shared" si="151"/>
        <v>0</v>
      </c>
      <c r="BR119" s="11">
        <f t="shared" si="152"/>
        <v>1</v>
      </c>
      <c r="BS119" s="11">
        <f t="shared" si="153"/>
        <v>1</v>
      </c>
      <c r="BT119" s="25">
        <f t="shared" si="154"/>
        <v>1656277.6205597839</v>
      </c>
      <c r="BU119" s="24" t="str">
        <f t="shared" si="155"/>
        <v>Мулянка</v>
      </c>
      <c r="BV119" s="11">
        <f t="shared" si="156"/>
        <v>1</v>
      </c>
      <c r="BW119" s="24" t="str">
        <f>VLOOKUP(BV119,'Типы препятствий'!$A$1:$B$12,2)</f>
        <v>Светофор</v>
      </c>
      <c r="BX119" s="24" t="str">
        <f t="shared" si="157"/>
        <v>Ч2</v>
      </c>
      <c r="BY119" s="25">
        <f t="shared" si="158"/>
        <v>1656384.89032</v>
      </c>
      <c r="BZ119" s="25">
        <f t="shared" si="159"/>
        <v>107.26976021612063</v>
      </c>
      <c r="CA119" s="25">
        <f t="shared" si="160"/>
        <v>1656379.89032</v>
      </c>
      <c r="CB119" s="12">
        <f t="shared" si="162"/>
        <v>102.26976021612063</v>
      </c>
      <c r="CC119" s="11">
        <f t="shared" si="161"/>
        <v>2</v>
      </c>
      <c r="CD119" s="42">
        <f t="shared" si="161"/>
        <v>0</v>
      </c>
      <c r="CE119" s="42">
        <f t="shared" si="113"/>
        <v>0.51</v>
      </c>
      <c r="CF119" s="42">
        <f t="shared" si="112"/>
        <v>0.51</v>
      </c>
    </row>
    <row r="120" spans="1:84">
      <c r="A120" s="29">
        <f t="shared" si="114"/>
        <v>36.859287227779738</v>
      </c>
      <c r="B120" s="3">
        <v>119</v>
      </c>
      <c r="C120" s="14">
        <f t="shared" si="115"/>
        <v>36.859287227779738</v>
      </c>
      <c r="D120" s="14">
        <f t="shared" si="116"/>
        <v>36.859287227779738</v>
      </c>
      <c r="E120" s="14">
        <f t="shared" si="117"/>
        <v>66.666666666666714</v>
      </c>
      <c r="F120" s="14">
        <f t="shared" si="118"/>
        <v>60</v>
      </c>
      <c r="G120" s="30">
        <f t="shared" si="119"/>
        <v>7.5261660339451891E-2</v>
      </c>
      <c r="H120" s="3">
        <f t="shared" si="109"/>
        <v>40</v>
      </c>
      <c r="I120" s="43">
        <f t="shared" si="120"/>
        <v>0</v>
      </c>
      <c r="J120" s="43">
        <f t="shared" si="121"/>
        <v>0.51</v>
      </c>
      <c r="K120" s="43">
        <f t="shared" si="122"/>
        <v>0.51</v>
      </c>
      <c r="L120" s="3">
        <f t="shared" si="110"/>
        <v>0.32</v>
      </c>
      <c r="M120" s="3" t="s">
        <v>343</v>
      </c>
      <c r="N120" s="3" t="s">
        <v>344</v>
      </c>
      <c r="O120" s="3">
        <v>1</v>
      </c>
      <c r="P120" s="3">
        <v>0</v>
      </c>
      <c r="Q120" s="3">
        <v>0</v>
      </c>
      <c r="R120" s="3">
        <v>1</v>
      </c>
      <c r="S120" s="3">
        <v>1</v>
      </c>
      <c r="T120" s="3">
        <v>0</v>
      </c>
      <c r="U120" s="3" t="s">
        <v>66</v>
      </c>
      <c r="V120" s="14">
        <f t="shared" si="123"/>
        <v>272.73990523224796</v>
      </c>
      <c r="W120" s="3">
        <f t="shared" si="124"/>
        <v>3</v>
      </c>
      <c r="X120" s="3">
        <f t="shared" si="125"/>
        <v>50</v>
      </c>
      <c r="Y120" s="3">
        <f t="shared" si="126"/>
        <v>50</v>
      </c>
      <c r="Z120" s="3">
        <f t="shared" si="127"/>
        <v>0</v>
      </c>
      <c r="AA120" s="3">
        <f t="shared" si="128"/>
        <v>0</v>
      </c>
      <c r="AB120" s="22">
        <f t="shared" si="129"/>
        <v>0.61873842592592387</v>
      </c>
      <c r="AC120" s="23">
        <f t="shared" ca="1" si="111"/>
        <v>41920</v>
      </c>
      <c r="AD120" s="3">
        <v>119</v>
      </c>
      <c r="AE120" s="3">
        <f t="shared" si="130"/>
        <v>1</v>
      </c>
      <c r="AF120" s="3">
        <f t="shared" si="131"/>
        <v>1</v>
      </c>
      <c r="AG120" s="3">
        <v>119</v>
      </c>
      <c r="AH120" s="3">
        <f t="shared" si="132"/>
        <v>0</v>
      </c>
      <c r="AI120" s="3">
        <f t="shared" si="133"/>
        <v>1</v>
      </c>
      <c r="AJ120" s="3">
        <f t="shared" si="134"/>
        <v>1</v>
      </c>
      <c r="AK120" s="14">
        <f t="shared" si="135"/>
        <v>1656282.7399052323</v>
      </c>
      <c r="AL120" s="3" t="str">
        <f t="shared" si="136"/>
        <v>Мулянка</v>
      </c>
      <c r="AM120" s="3">
        <f t="shared" si="137"/>
        <v>1</v>
      </c>
      <c r="AN120" s="3" t="str">
        <f t="shared" si="138"/>
        <v>Ч2</v>
      </c>
      <c r="AO120" s="27">
        <f t="shared" si="139"/>
        <v>102.1504147676751</v>
      </c>
      <c r="AP120" s="14">
        <f t="shared" si="140"/>
        <v>97.150414767675102</v>
      </c>
      <c r="AQ120" s="28"/>
      <c r="AR120" s="3">
        <f t="shared" si="141"/>
        <v>2</v>
      </c>
      <c r="AS120" s="3">
        <v>4581</v>
      </c>
      <c r="AT120" s="3">
        <v>777</v>
      </c>
      <c r="AU120" s="3">
        <v>100</v>
      </c>
      <c r="AV120" s="3">
        <v>400</v>
      </c>
      <c r="AW120" s="3">
        <v>6000</v>
      </c>
      <c r="AX120" s="3">
        <v>0</v>
      </c>
      <c r="AY120" s="3">
        <v>1100</v>
      </c>
      <c r="AZ120" s="3">
        <v>1</v>
      </c>
      <c r="BA120" s="3">
        <v>40</v>
      </c>
      <c r="BB120" s="3">
        <v>0</v>
      </c>
      <c r="BC120" s="3">
        <v>0</v>
      </c>
      <c r="BD120" s="3">
        <v>0</v>
      </c>
      <c r="BE120" s="3">
        <v>0</v>
      </c>
      <c r="BF120" s="17">
        <f t="shared" si="142"/>
        <v>59</v>
      </c>
      <c r="BG120" s="26">
        <f t="shared" si="143"/>
        <v>272.73990523224796</v>
      </c>
      <c r="BH120" s="12">
        <f t="shared" si="144"/>
        <v>36.859287227779738</v>
      </c>
      <c r="BI120" s="13">
        <f t="shared" si="164"/>
        <v>7.5261660339451891E-2</v>
      </c>
      <c r="BJ120" s="12">
        <f t="shared" si="145"/>
        <v>60</v>
      </c>
      <c r="BK120" s="12">
        <f t="shared" si="163"/>
        <v>66.666666666666714</v>
      </c>
      <c r="BL120" s="11">
        <f t="shared" si="146"/>
        <v>3</v>
      </c>
      <c r="BM120" s="11">
        <f t="shared" si="147"/>
        <v>50</v>
      </c>
      <c r="BN120" s="11">
        <f t="shared" si="148"/>
        <v>0</v>
      </c>
      <c r="BO120" s="20">
        <f t="shared" si="149"/>
        <v>0.61873842592592387</v>
      </c>
      <c r="BP120" s="11">
        <f t="shared" si="150"/>
        <v>1</v>
      </c>
      <c r="BQ120" s="11">
        <f t="shared" si="151"/>
        <v>0</v>
      </c>
      <c r="BR120" s="11">
        <f t="shared" si="152"/>
        <v>1</v>
      </c>
      <c r="BS120" s="11">
        <f t="shared" si="153"/>
        <v>1</v>
      </c>
      <c r="BT120" s="25">
        <f t="shared" si="154"/>
        <v>1656282.7399052323</v>
      </c>
      <c r="BU120" s="24" t="str">
        <f t="shared" si="155"/>
        <v>Мулянка</v>
      </c>
      <c r="BV120" s="11">
        <f t="shared" si="156"/>
        <v>1</v>
      </c>
      <c r="BW120" s="24" t="str">
        <f>VLOOKUP(BV120,'Типы препятствий'!$A$1:$B$12,2)</f>
        <v>Светофор</v>
      </c>
      <c r="BX120" s="24" t="str">
        <f t="shared" si="157"/>
        <v>Ч2</v>
      </c>
      <c r="BY120" s="25">
        <f t="shared" si="158"/>
        <v>1656384.89032</v>
      </c>
      <c r="BZ120" s="25">
        <f t="shared" si="159"/>
        <v>102.1504147676751</v>
      </c>
      <c r="CA120" s="25">
        <f t="shared" si="160"/>
        <v>1656379.89032</v>
      </c>
      <c r="CB120" s="12">
        <f t="shared" si="162"/>
        <v>97.150414767675102</v>
      </c>
      <c r="CC120" s="11">
        <f t="shared" si="161"/>
        <v>2</v>
      </c>
      <c r="CD120" s="42">
        <f t="shared" si="161"/>
        <v>0</v>
      </c>
      <c r="CE120" s="42">
        <f t="shared" si="113"/>
        <v>0.51</v>
      </c>
      <c r="CF120" s="42">
        <f t="shared" si="112"/>
        <v>0.51</v>
      </c>
    </row>
    <row r="121" spans="1:84">
      <c r="A121" s="29">
        <f t="shared" si="114"/>
        <v>36.99475821639075</v>
      </c>
      <c r="B121" s="3">
        <v>120</v>
      </c>
      <c r="C121" s="14">
        <f t="shared" si="115"/>
        <v>36.99475821639075</v>
      </c>
      <c r="D121" s="14">
        <f t="shared" si="116"/>
        <v>36.99475821639075</v>
      </c>
      <c r="E121" s="14">
        <f t="shared" si="117"/>
        <v>66.274509803921617</v>
      </c>
      <c r="F121" s="14">
        <f t="shared" si="118"/>
        <v>60</v>
      </c>
      <c r="G121" s="30">
        <f t="shared" si="119"/>
        <v>7.1498577322479287E-2</v>
      </c>
      <c r="H121" s="3">
        <f t="shared" si="109"/>
        <v>40</v>
      </c>
      <c r="I121" s="43">
        <f t="shared" si="120"/>
        <v>0</v>
      </c>
      <c r="J121" s="43">
        <f t="shared" si="121"/>
        <v>0.51</v>
      </c>
      <c r="K121" s="43">
        <f t="shared" si="122"/>
        <v>0.51</v>
      </c>
      <c r="L121" s="3">
        <f t="shared" si="110"/>
        <v>0.32</v>
      </c>
      <c r="M121" s="3" t="s">
        <v>345</v>
      </c>
      <c r="N121" s="3" t="s">
        <v>346</v>
      </c>
      <c r="O121" s="3">
        <v>1</v>
      </c>
      <c r="P121" s="3">
        <v>0</v>
      </c>
      <c r="Q121" s="3">
        <v>0</v>
      </c>
      <c r="R121" s="3">
        <v>1</v>
      </c>
      <c r="S121" s="3">
        <v>1</v>
      </c>
      <c r="T121" s="3">
        <v>0</v>
      </c>
      <c r="U121" s="3" t="s">
        <v>66</v>
      </c>
      <c r="V121" s="14">
        <f t="shared" si="123"/>
        <v>277.87806609563557</v>
      </c>
      <c r="W121" s="3">
        <f t="shared" si="124"/>
        <v>3</v>
      </c>
      <c r="X121" s="3">
        <f t="shared" si="125"/>
        <v>50</v>
      </c>
      <c r="Y121" s="3">
        <f t="shared" si="126"/>
        <v>50</v>
      </c>
      <c r="Z121" s="3">
        <f t="shared" si="127"/>
        <v>0</v>
      </c>
      <c r="AA121" s="3">
        <f t="shared" si="128"/>
        <v>0</v>
      </c>
      <c r="AB121" s="22">
        <f t="shared" si="129"/>
        <v>0.61874421296296089</v>
      </c>
      <c r="AC121" s="23">
        <f t="shared" ca="1" si="111"/>
        <v>41920</v>
      </c>
      <c r="AD121" s="3">
        <v>120</v>
      </c>
      <c r="AE121" s="3">
        <f t="shared" si="130"/>
        <v>1</v>
      </c>
      <c r="AF121" s="3">
        <f t="shared" si="131"/>
        <v>1</v>
      </c>
      <c r="AG121" s="3">
        <v>120</v>
      </c>
      <c r="AH121" s="3">
        <f t="shared" si="132"/>
        <v>0</v>
      </c>
      <c r="AI121" s="3">
        <f t="shared" si="133"/>
        <v>1</v>
      </c>
      <c r="AJ121" s="3">
        <f t="shared" si="134"/>
        <v>1</v>
      </c>
      <c r="AK121" s="14">
        <f t="shared" si="135"/>
        <v>1656287.8780660955</v>
      </c>
      <c r="AL121" s="3" t="str">
        <f t="shared" si="136"/>
        <v>Мулянка</v>
      </c>
      <c r="AM121" s="3">
        <f t="shared" si="137"/>
        <v>1</v>
      </c>
      <c r="AN121" s="3" t="str">
        <f t="shared" si="138"/>
        <v>Ч2</v>
      </c>
      <c r="AO121" s="27">
        <f t="shared" si="139"/>
        <v>97.01225390448235</v>
      </c>
      <c r="AP121" s="14">
        <f t="shared" si="140"/>
        <v>92.01225390448235</v>
      </c>
      <c r="AQ121" s="28"/>
      <c r="AR121" s="3">
        <f t="shared" si="141"/>
        <v>2</v>
      </c>
      <c r="AS121" s="3">
        <v>4581</v>
      </c>
      <c r="AT121" s="3">
        <v>777</v>
      </c>
      <c r="AU121" s="3">
        <v>100</v>
      </c>
      <c r="AV121" s="3">
        <v>400</v>
      </c>
      <c r="AW121" s="3">
        <v>6000</v>
      </c>
      <c r="AX121" s="3">
        <v>0</v>
      </c>
      <c r="AY121" s="3">
        <v>1100</v>
      </c>
      <c r="AZ121" s="3">
        <v>1</v>
      </c>
      <c r="BA121" s="3">
        <v>40</v>
      </c>
      <c r="BB121" s="3">
        <v>0</v>
      </c>
      <c r="BC121" s="3">
        <v>0</v>
      </c>
      <c r="BD121" s="3">
        <v>0</v>
      </c>
      <c r="BE121" s="3">
        <v>0</v>
      </c>
      <c r="BF121" s="17">
        <f t="shared" si="142"/>
        <v>59.5</v>
      </c>
      <c r="BG121" s="26">
        <f t="shared" si="143"/>
        <v>277.87806609563557</v>
      </c>
      <c r="BH121" s="12">
        <f t="shared" si="144"/>
        <v>36.99475821639075</v>
      </c>
      <c r="BI121" s="13">
        <f t="shared" si="164"/>
        <v>7.1498577322479287E-2</v>
      </c>
      <c r="BJ121" s="12">
        <f t="shared" si="145"/>
        <v>60</v>
      </c>
      <c r="BK121" s="12">
        <f t="shared" si="163"/>
        <v>66.274509803921617</v>
      </c>
      <c r="BL121" s="11">
        <f t="shared" si="146"/>
        <v>3</v>
      </c>
      <c r="BM121" s="11">
        <f t="shared" si="147"/>
        <v>50</v>
      </c>
      <c r="BN121" s="11">
        <f t="shared" si="148"/>
        <v>0</v>
      </c>
      <c r="BO121" s="20">
        <f t="shared" si="149"/>
        <v>0.61874421296296089</v>
      </c>
      <c r="BP121" s="11">
        <f t="shared" si="150"/>
        <v>1</v>
      </c>
      <c r="BQ121" s="11">
        <f t="shared" si="151"/>
        <v>0</v>
      </c>
      <c r="BR121" s="11">
        <f t="shared" si="152"/>
        <v>1</v>
      </c>
      <c r="BS121" s="11">
        <f t="shared" si="153"/>
        <v>1</v>
      </c>
      <c r="BT121" s="25">
        <f t="shared" si="154"/>
        <v>1656287.8780660955</v>
      </c>
      <c r="BU121" s="24" t="str">
        <f t="shared" si="155"/>
        <v>Мулянка</v>
      </c>
      <c r="BV121" s="11">
        <f t="shared" si="156"/>
        <v>1</v>
      </c>
      <c r="BW121" s="24" t="str">
        <f>VLOOKUP(BV121,'Типы препятствий'!$A$1:$B$12,2)</f>
        <v>Светофор</v>
      </c>
      <c r="BX121" s="24" t="str">
        <f t="shared" si="157"/>
        <v>Ч2</v>
      </c>
      <c r="BY121" s="25">
        <f t="shared" si="158"/>
        <v>1656384.89032</v>
      </c>
      <c r="BZ121" s="25">
        <f t="shared" si="159"/>
        <v>97.01225390448235</v>
      </c>
      <c r="CA121" s="25">
        <f t="shared" si="160"/>
        <v>1656379.89032</v>
      </c>
      <c r="CB121" s="12">
        <f t="shared" si="162"/>
        <v>92.01225390448235</v>
      </c>
      <c r="CC121" s="11">
        <f t="shared" si="161"/>
        <v>2</v>
      </c>
      <c r="CD121" s="42">
        <f t="shared" si="161"/>
        <v>0</v>
      </c>
      <c r="CE121" s="42">
        <f t="shared" si="113"/>
        <v>0.51</v>
      </c>
      <c r="CF121" s="42">
        <f t="shared" si="112"/>
        <v>0.51</v>
      </c>
    </row>
    <row r="122" spans="1:84">
      <c r="A122" s="29">
        <f t="shared" si="114"/>
        <v>37.123455655571213</v>
      </c>
      <c r="B122" s="3">
        <v>121</v>
      </c>
      <c r="C122" s="14">
        <f t="shared" si="115"/>
        <v>37.123455655571213</v>
      </c>
      <c r="D122" s="14">
        <f t="shared" si="116"/>
        <v>37.123455655571213</v>
      </c>
      <c r="E122" s="14">
        <f t="shared" si="117"/>
        <v>65.882352941176521</v>
      </c>
      <c r="F122" s="14">
        <f t="shared" si="118"/>
        <v>60</v>
      </c>
      <c r="G122" s="30">
        <f t="shared" si="119"/>
        <v>6.7923648456355318E-2</v>
      </c>
      <c r="H122" s="3">
        <f t="shared" si="109"/>
        <v>40</v>
      </c>
      <c r="I122" s="43">
        <f t="shared" si="120"/>
        <v>0</v>
      </c>
      <c r="J122" s="43">
        <f t="shared" si="121"/>
        <v>0.51</v>
      </c>
      <c r="K122" s="43">
        <f t="shared" si="122"/>
        <v>0.51</v>
      </c>
      <c r="L122" s="3">
        <f t="shared" si="110"/>
        <v>0.32</v>
      </c>
      <c r="M122" s="3" t="s">
        <v>347</v>
      </c>
      <c r="N122" s="3" t="s">
        <v>348</v>
      </c>
      <c r="O122" s="3">
        <v>1</v>
      </c>
      <c r="P122" s="3">
        <v>0</v>
      </c>
      <c r="Q122" s="3">
        <v>0</v>
      </c>
      <c r="R122" s="3">
        <v>1</v>
      </c>
      <c r="S122" s="3">
        <v>1</v>
      </c>
      <c r="T122" s="3">
        <v>0</v>
      </c>
      <c r="U122" s="3" t="s">
        <v>66</v>
      </c>
      <c r="V122" s="14">
        <f t="shared" si="123"/>
        <v>283.0341016033538</v>
      </c>
      <c r="W122" s="3">
        <f t="shared" si="124"/>
        <v>3</v>
      </c>
      <c r="X122" s="3">
        <f t="shared" si="125"/>
        <v>50</v>
      </c>
      <c r="Y122" s="3">
        <f t="shared" si="126"/>
        <v>50</v>
      </c>
      <c r="Z122" s="3">
        <f t="shared" si="127"/>
        <v>0</v>
      </c>
      <c r="AA122" s="3">
        <f t="shared" si="128"/>
        <v>0</v>
      </c>
      <c r="AB122" s="22">
        <f t="shared" si="129"/>
        <v>0.61874999999999791</v>
      </c>
      <c r="AC122" s="23">
        <f t="shared" ca="1" si="111"/>
        <v>41920</v>
      </c>
      <c r="AD122" s="3">
        <v>121</v>
      </c>
      <c r="AE122" s="3">
        <f t="shared" si="130"/>
        <v>1</v>
      </c>
      <c r="AF122" s="3">
        <f t="shared" si="131"/>
        <v>1</v>
      </c>
      <c r="AG122" s="3">
        <v>121</v>
      </c>
      <c r="AH122" s="3">
        <f t="shared" si="132"/>
        <v>0</v>
      </c>
      <c r="AI122" s="3">
        <f t="shared" si="133"/>
        <v>1</v>
      </c>
      <c r="AJ122" s="3">
        <f t="shared" si="134"/>
        <v>1</v>
      </c>
      <c r="AK122" s="14">
        <f t="shared" si="135"/>
        <v>1656293.0341016033</v>
      </c>
      <c r="AL122" s="3" t="str">
        <f t="shared" si="136"/>
        <v>Мулянка</v>
      </c>
      <c r="AM122" s="3">
        <f t="shared" si="137"/>
        <v>1</v>
      </c>
      <c r="AN122" s="3" t="str">
        <f t="shared" si="138"/>
        <v>Ч2</v>
      </c>
      <c r="AO122" s="27">
        <f t="shared" si="139"/>
        <v>91.856218396686018</v>
      </c>
      <c r="AP122" s="14">
        <f t="shared" si="140"/>
        <v>86.856218396686018</v>
      </c>
      <c r="AQ122" s="28"/>
      <c r="AR122" s="3">
        <f t="shared" si="141"/>
        <v>2</v>
      </c>
      <c r="AS122" s="3">
        <v>4581</v>
      </c>
      <c r="AT122" s="3">
        <v>777</v>
      </c>
      <c r="AU122" s="3">
        <v>100</v>
      </c>
      <c r="AV122" s="3">
        <v>400</v>
      </c>
      <c r="AW122" s="3">
        <v>6000</v>
      </c>
      <c r="AX122" s="3">
        <v>0</v>
      </c>
      <c r="AY122" s="3">
        <v>1100</v>
      </c>
      <c r="AZ122" s="3">
        <v>1</v>
      </c>
      <c r="BA122" s="3">
        <v>40</v>
      </c>
      <c r="BB122" s="3">
        <v>0</v>
      </c>
      <c r="BC122" s="3">
        <v>0</v>
      </c>
      <c r="BD122" s="3">
        <v>0</v>
      </c>
      <c r="BE122" s="3">
        <v>0</v>
      </c>
      <c r="BF122" s="17">
        <f t="shared" si="142"/>
        <v>60</v>
      </c>
      <c r="BG122" s="26">
        <f t="shared" si="143"/>
        <v>283.0341016033538</v>
      </c>
      <c r="BH122" s="12">
        <f t="shared" si="144"/>
        <v>37.123455655571213</v>
      </c>
      <c r="BI122" s="13">
        <f t="shared" si="164"/>
        <v>6.7923648456355318E-2</v>
      </c>
      <c r="BJ122" s="12">
        <f t="shared" si="145"/>
        <v>60</v>
      </c>
      <c r="BK122" s="12">
        <f t="shared" si="163"/>
        <v>65.882352941176521</v>
      </c>
      <c r="BL122" s="11">
        <f t="shared" si="146"/>
        <v>3</v>
      </c>
      <c r="BM122" s="11">
        <f t="shared" si="147"/>
        <v>50</v>
      </c>
      <c r="BN122" s="11">
        <f t="shared" si="148"/>
        <v>0</v>
      </c>
      <c r="BO122" s="20">
        <f t="shared" si="149"/>
        <v>0.61874999999999791</v>
      </c>
      <c r="BP122" s="11">
        <f t="shared" si="150"/>
        <v>1</v>
      </c>
      <c r="BQ122" s="11">
        <f t="shared" si="151"/>
        <v>0</v>
      </c>
      <c r="BR122" s="11">
        <f t="shared" si="152"/>
        <v>1</v>
      </c>
      <c r="BS122" s="11">
        <f t="shared" si="153"/>
        <v>1</v>
      </c>
      <c r="BT122" s="25">
        <f t="shared" si="154"/>
        <v>1656293.0341016033</v>
      </c>
      <c r="BU122" s="24" t="str">
        <f t="shared" si="155"/>
        <v>Мулянка</v>
      </c>
      <c r="BV122" s="11">
        <f t="shared" si="156"/>
        <v>1</v>
      </c>
      <c r="BW122" s="24" t="str">
        <f>VLOOKUP(BV122,'Типы препятствий'!$A$1:$B$12,2)</f>
        <v>Светофор</v>
      </c>
      <c r="BX122" s="24" t="str">
        <f t="shared" si="157"/>
        <v>Ч2</v>
      </c>
      <c r="BY122" s="25">
        <f t="shared" si="158"/>
        <v>1656384.89032</v>
      </c>
      <c r="BZ122" s="25">
        <f t="shared" si="159"/>
        <v>91.856218396686018</v>
      </c>
      <c r="CA122" s="25">
        <f t="shared" si="160"/>
        <v>1656379.89032</v>
      </c>
      <c r="CB122" s="12">
        <f t="shared" si="162"/>
        <v>86.856218396686018</v>
      </c>
      <c r="CC122" s="11">
        <f t="shared" si="161"/>
        <v>2</v>
      </c>
      <c r="CD122" s="42">
        <f t="shared" si="161"/>
        <v>0</v>
      </c>
      <c r="CE122" s="42">
        <f t="shared" si="113"/>
        <v>0.51</v>
      </c>
      <c r="CF122" s="42">
        <f t="shared" si="112"/>
        <v>0.51</v>
      </c>
    </row>
    <row r="123" spans="1:84">
      <c r="A123" s="29">
        <f t="shared" si="114"/>
        <v>37.245718222792654</v>
      </c>
      <c r="B123" s="3">
        <v>122</v>
      </c>
      <c r="C123" s="14">
        <f t="shared" si="115"/>
        <v>37.245718222792654</v>
      </c>
      <c r="D123" s="14">
        <f t="shared" si="116"/>
        <v>37.245718222792654</v>
      </c>
      <c r="E123" s="14">
        <f t="shared" si="117"/>
        <v>65.490196078431424</v>
      </c>
      <c r="F123" s="14">
        <f t="shared" si="118"/>
        <v>60</v>
      </c>
      <c r="G123" s="30">
        <f t="shared" si="119"/>
        <v>6.4527466033537553E-2</v>
      </c>
      <c r="H123" s="3">
        <f t="shared" si="109"/>
        <v>40</v>
      </c>
      <c r="I123" s="43">
        <f t="shared" si="120"/>
        <v>0</v>
      </c>
      <c r="J123" s="43">
        <f t="shared" si="121"/>
        <v>0.51</v>
      </c>
      <c r="K123" s="43">
        <f t="shared" si="122"/>
        <v>0.51</v>
      </c>
      <c r="L123" s="3">
        <f t="shared" si="110"/>
        <v>0.32</v>
      </c>
      <c r="M123" s="3" t="s">
        <v>349</v>
      </c>
      <c r="N123" s="3" t="s">
        <v>350</v>
      </c>
      <c r="O123" s="3">
        <v>1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 t="s">
        <v>66</v>
      </c>
      <c r="V123" s="14">
        <f t="shared" si="123"/>
        <v>288.20711802318613</v>
      </c>
      <c r="W123" s="3">
        <f t="shared" si="124"/>
        <v>3</v>
      </c>
      <c r="X123" s="3">
        <f t="shared" si="125"/>
        <v>50</v>
      </c>
      <c r="Y123" s="3">
        <f t="shared" si="126"/>
        <v>50</v>
      </c>
      <c r="Z123" s="3">
        <f t="shared" si="127"/>
        <v>0</v>
      </c>
      <c r="AA123" s="3">
        <f t="shared" si="128"/>
        <v>0</v>
      </c>
      <c r="AB123" s="22">
        <f t="shared" si="129"/>
        <v>0.61875578703703493</v>
      </c>
      <c r="AC123" s="23">
        <f t="shared" ca="1" si="111"/>
        <v>41920</v>
      </c>
      <c r="AD123" s="3">
        <v>122</v>
      </c>
      <c r="AE123" s="3">
        <f t="shared" si="130"/>
        <v>1</v>
      </c>
      <c r="AF123" s="3">
        <f t="shared" si="131"/>
        <v>1</v>
      </c>
      <c r="AG123" s="3">
        <v>122</v>
      </c>
      <c r="AH123" s="3">
        <f t="shared" si="132"/>
        <v>0</v>
      </c>
      <c r="AI123" s="3">
        <f t="shared" si="133"/>
        <v>1</v>
      </c>
      <c r="AJ123" s="3">
        <f t="shared" si="134"/>
        <v>1</v>
      </c>
      <c r="AK123" s="14">
        <f t="shared" si="135"/>
        <v>1656298.2071180232</v>
      </c>
      <c r="AL123" s="3" t="str">
        <f t="shared" si="136"/>
        <v>Мулянка</v>
      </c>
      <c r="AM123" s="3">
        <f t="shared" si="137"/>
        <v>1</v>
      </c>
      <c r="AN123" s="3" t="str">
        <f t="shared" si="138"/>
        <v>Ч2</v>
      </c>
      <c r="AO123" s="27">
        <f t="shared" si="139"/>
        <v>86.683201976818964</v>
      </c>
      <c r="AP123" s="14">
        <f t="shared" si="140"/>
        <v>81.683201976818964</v>
      </c>
      <c r="AQ123" s="28"/>
      <c r="AR123" s="3">
        <f t="shared" si="141"/>
        <v>2</v>
      </c>
      <c r="AS123" s="3">
        <v>4581</v>
      </c>
      <c r="AT123" s="3">
        <v>777</v>
      </c>
      <c r="AU123" s="3">
        <v>100</v>
      </c>
      <c r="AV123" s="3">
        <v>400</v>
      </c>
      <c r="AW123" s="3">
        <v>6000</v>
      </c>
      <c r="AX123" s="3">
        <v>0</v>
      </c>
      <c r="AY123" s="3">
        <v>1100</v>
      </c>
      <c r="AZ123" s="3">
        <v>1</v>
      </c>
      <c r="BA123" s="3">
        <v>40</v>
      </c>
      <c r="BB123" s="3">
        <v>0</v>
      </c>
      <c r="BC123" s="3">
        <v>0</v>
      </c>
      <c r="BD123" s="3">
        <v>0</v>
      </c>
      <c r="BE123" s="3">
        <v>0</v>
      </c>
      <c r="BF123" s="17">
        <f t="shared" si="142"/>
        <v>60.5</v>
      </c>
      <c r="BG123" s="26">
        <f t="shared" si="143"/>
        <v>288.20711802318613</v>
      </c>
      <c r="BH123" s="12">
        <f t="shared" si="144"/>
        <v>37.245718222792654</v>
      </c>
      <c r="BI123" s="13">
        <f t="shared" si="164"/>
        <v>6.4527466033537553E-2</v>
      </c>
      <c r="BJ123" s="12">
        <f t="shared" si="145"/>
        <v>60</v>
      </c>
      <c r="BK123" s="12">
        <f t="shared" si="163"/>
        <v>65.490196078431424</v>
      </c>
      <c r="BL123" s="11">
        <f t="shared" si="146"/>
        <v>3</v>
      </c>
      <c r="BM123" s="11">
        <f t="shared" si="147"/>
        <v>50</v>
      </c>
      <c r="BN123" s="11">
        <f t="shared" si="148"/>
        <v>0</v>
      </c>
      <c r="BO123" s="20">
        <f t="shared" si="149"/>
        <v>0.61875578703703493</v>
      </c>
      <c r="BP123" s="11">
        <f t="shared" si="150"/>
        <v>1</v>
      </c>
      <c r="BQ123" s="11">
        <f t="shared" si="151"/>
        <v>0</v>
      </c>
      <c r="BR123" s="11">
        <f t="shared" si="152"/>
        <v>1</v>
      </c>
      <c r="BS123" s="11">
        <f t="shared" si="153"/>
        <v>1</v>
      </c>
      <c r="BT123" s="25">
        <f t="shared" si="154"/>
        <v>1656298.2071180232</v>
      </c>
      <c r="BU123" s="24" t="str">
        <f t="shared" si="155"/>
        <v>Мулянка</v>
      </c>
      <c r="BV123" s="11">
        <f t="shared" si="156"/>
        <v>1</v>
      </c>
      <c r="BW123" s="24" t="str">
        <f>VLOOKUP(BV123,'Типы препятствий'!$A$1:$B$12,2)</f>
        <v>Светофор</v>
      </c>
      <c r="BX123" s="24" t="str">
        <f t="shared" si="157"/>
        <v>Ч2</v>
      </c>
      <c r="BY123" s="25">
        <f t="shared" si="158"/>
        <v>1656384.89032</v>
      </c>
      <c r="BZ123" s="25">
        <f t="shared" si="159"/>
        <v>86.683201976818964</v>
      </c>
      <c r="CA123" s="25">
        <f t="shared" si="160"/>
        <v>1656379.89032</v>
      </c>
      <c r="CB123" s="12">
        <f t="shared" si="162"/>
        <v>81.683201976818964</v>
      </c>
      <c r="CC123" s="11">
        <f t="shared" si="161"/>
        <v>2</v>
      </c>
      <c r="CD123" s="42">
        <f t="shared" si="161"/>
        <v>0</v>
      </c>
      <c r="CE123" s="42">
        <f t="shared" si="113"/>
        <v>0.51</v>
      </c>
      <c r="CF123" s="42">
        <f t="shared" si="112"/>
        <v>0.51</v>
      </c>
    </row>
    <row r="124" spans="1:84">
      <c r="A124" s="29">
        <f t="shared" si="114"/>
        <v>37.361867661653022</v>
      </c>
      <c r="B124" s="3">
        <v>123</v>
      </c>
      <c r="C124" s="14">
        <f t="shared" si="115"/>
        <v>37.361867661653022</v>
      </c>
      <c r="D124" s="14">
        <f t="shared" si="116"/>
        <v>37.361867661653022</v>
      </c>
      <c r="E124" s="14">
        <f t="shared" si="117"/>
        <v>65.098039215686327</v>
      </c>
      <c r="F124" s="14">
        <f t="shared" si="118"/>
        <v>60</v>
      </c>
      <c r="G124" s="30">
        <f t="shared" si="119"/>
        <v>6.1301092731860671E-2</v>
      </c>
      <c r="H124" s="3">
        <f t="shared" si="109"/>
        <v>40</v>
      </c>
      <c r="I124" s="43">
        <f t="shared" si="120"/>
        <v>0</v>
      </c>
      <c r="J124" s="43">
        <f t="shared" si="121"/>
        <v>0.51</v>
      </c>
      <c r="K124" s="43">
        <f t="shared" si="122"/>
        <v>0.51</v>
      </c>
      <c r="L124" s="3">
        <f t="shared" si="110"/>
        <v>0.32</v>
      </c>
      <c r="M124" s="3" t="s">
        <v>351</v>
      </c>
      <c r="N124" s="3" t="s">
        <v>352</v>
      </c>
      <c r="O124" s="3">
        <v>1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 t="s">
        <v>66</v>
      </c>
      <c r="V124" s="14">
        <f t="shared" si="123"/>
        <v>293.39626630952682</v>
      </c>
      <c r="W124" s="3">
        <f t="shared" si="124"/>
        <v>3</v>
      </c>
      <c r="X124" s="3">
        <f t="shared" si="125"/>
        <v>50</v>
      </c>
      <c r="Y124" s="3">
        <f t="shared" si="126"/>
        <v>50</v>
      </c>
      <c r="Z124" s="3">
        <f t="shared" si="127"/>
        <v>0</v>
      </c>
      <c r="AA124" s="3">
        <f t="shared" si="128"/>
        <v>0</v>
      </c>
      <c r="AB124" s="22">
        <f t="shared" si="129"/>
        <v>0.61876157407407195</v>
      </c>
      <c r="AC124" s="23">
        <f t="shared" ca="1" si="111"/>
        <v>41920</v>
      </c>
      <c r="AD124" s="3">
        <v>123</v>
      </c>
      <c r="AE124" s="3">
        <f t="shared" si="130"/>
        <v>1</v>
      </c>
      <c r="AF124" s="3">
        <f t="shared" si="131"/>
        <v>1</v>
      </c>
      <c r="AG124" s="3">
        <v>123</v>
      </c>
      <c r="AH124" s="3">
        <f t="shared" si="132"/>
        <v>0</v>
      </c>
      <c r="AI124" s="3">
        <f t="shared" si="133"/>
        <v>1</v>
      </c>
      <c r="AJ124" s="3">
        <f t="shared" si="134"/>
        <v>1</v>
      </c>
      <c r="AK124" s="14">
        <f t="shared" si="135"/>
        <v>1656303.3962663095</v>
      </c>
      <c r="AL124" s="3" t="str">
        <f t="shared" si="136"/>
        <v>Мулянка</v>
      </c>
      <c r="AM124" s="3">
        <f t="shared" si="137"/>
        <v>1</v>
      </c>
      <c r="AN124" s="3" t="str">
        <f t="shared" si="138"/>
        <v>Ч2</v>
      </c>
      <c r="AO124" s="27">
        <f t="shared" si="139"/>
        <v>81.494053690461442</v>
      </c>
      <c r="AP124" s="14">
        <f t="shared" si="140"/>
        <v>76.494053690461442</v>
      </c>
      <c r="AQ124" s="28"/>
      <c r="AR124" s="3">
        <f t="shared" si="141"/>
        <v>2</v>
      </c>
      <c r="AS124" s="3">
        <v>4581</v>
      </c>
      <c r="AT124" s="3">
        <v>777</v>
      </c>
      <c r="AU124" s="3">
        <v>100</v>
      </c>
      <c r="AV124" s="3">
        <v>400</v>
      </c>
      <c r="AW124" s="3">
        <v>6000</v>
      </c>
      <c r="AX124" s="3">
        <v>0</v>
      </c>
      <c r="AY124" s="3">
        <v>1100</v>
      </c>
      <c r="AZ124" s="3">
        <v>1</v>
      </c>
      <c r="BA124" s="3">
        <v>40</v>
      </c>
      <c r="BB124" s="3">
        <v>0</v>
      </c>
      <c r="BC124" s="3">
        <v>0</v>
      </c>
      <c r="BD124" s="3">
        <v>0</v>
      </c>
      <c r="BE124" s="3">
        <v>0</v>
      </c>
      <c r="BF124" s="17">
        <f t="shared" si="142"/>
        <v>61</v>
      </c>
      <c r="BG124" s="26">
        <f t="shared" si="143"/>
        <v>293.39626630952682</v>
      </c>
      <c r="BH124" s="12">
        <f t="shared" si="144"/>
        <v>37.361867661653022</v>
      </c>
      <c r="BI124" s="13">
        <f t="shared" si="164"/>
        <v>6.1301092731860671E-2</v>
      </c>
      <c r="BJ124" s="12">
        <f t="shared" si="145"/>
        <v>60</v>
      </c>
      <c r="BK124" s="12">
        <f t="shared" si="163"/>
        <v>65.098039215686327</v>
      </c>
      <c r="BL124" s="11">
        <f t="shared" si="146"/>
        <v>3</v>
      </c>
      <c r="BM124" s="11">
        <f t="shared" si="147"/>
        <v>50</v>
      </c>
      <c r="BN124" s="11">
        <f t="shared" si="148"/>
        <v>0</v>
      </c>
      <c r="BO124" s="20">
        <f t="shared" si="149"/>
        <v>0.61876157407407195</v>
      </c>
      <c r="BP124" s="11">
        <f t="shared" si="150"/>
        <v>1</v>
      </c>
      <c r="BQ124" s="11">
        <f t="shared" si="151"/>
        <v>0</v>
      </c>
      <c r="BR124" s="11">
        <f t="shared" si="152"/>
        <v>1</v>
      </c>
      <c r="BS124" s="11">
        <f t="shared" si="153"/>
        <v>1</v>
      </c>
      <c r="BT124" s="25">
        <f t="shared" si="154"/>
        <v>1656303.3962663095</v>
      </c>
      <c r="BU124" s="24" t="str">
        <f t="shared" si="155"/>
        <v>Мулянка</v>
      </c>
      <c r="BV124" s="11">
        <f t="shared" si="156"/>
        <v>1</v>
      </c>
      <c r="BW124" s="24" t="str">
        <f>VLOOKUP(BV124,'Типы препятствий'!$A$1:$B$12,2)</f>
        <v>Светофор</v>
      </c>
      <c r="BX124" s="24" t="str">
        <f t="shared" si="157"/>
        <v>Ч2</v>
      </c>
      <c r="BY124" s="25">
        <f t="shared" si="158"/>
        <v>1656384.89032</v>
      </c>
      <c r="BZ124" s="25">
        <f t="shared" si="159"/>
        <v>81.494053690461442</v>
      </c>
      <c r="CA124" s="25">
        <f t="shared" si="160"/>
        <v>1656379.89032</v>
      </c>
      <c r="CB124" s="12">
        <f t="shared" si="162"/>
        <v>76.494053690461442</v>
      </c>
      <c r="CC124" s="11">
        <f t="shared" si="161"/>
        <v>2</v>
      </c>
      <c r="CD124" s="42">
        <f t="shared" si="161"/>
        <v>0</v>
      </c>
      <c r="CE124" s="42">
        <f t="shared" si="113"/>
        <v>0.51</v>
      </c>
      <c r="CF124" s="42">
        <f t="shared" si="112"/>
        <v>0.51</v>
      </c>
    </row>
    <row r="125" spans="1:84">
      <c r="A125" s="29">
        <f t="shared" si="114"/>
        <v>37.472209628570369</v>
      </c>
      <c r="B125" s="3">
        <v>124</v>
      </c>
      <c r="C125" s="14">
        <f t="shared" si="115"/>
        <v>37.472209628570369</v>
      </c>
      <c r="D125" s="14">
        <f t="shared" si="116"/>
        <v>37.472209628570369</v>
      </c>
      <c r="E125" s="14">
        <f t="shared" si="117"/>
        <v>64.705882352941231</v>
      </c>
      <c r="F125" s="14">
        <f t="shared" si="118"/>
        <v>60</v>
      </c>
      <c r="G125" s="30">
        <f t="shared" si="119"/>
        <v>5.8236038095267638E-2</v>
      </c>
      <c r="H125" s="3">
        <f t="shared" si="109"/>
        <v>40</v>
      </c>
      <c r="I125" s="43">
        <f t="shared" si="120"/>
        <v>0</v>
      </c>
      <c r="J125" s="43">
        <f t="shared" si="121"/>
        <v>0.51</v>
      </c>
      <c r="K125" s="43">
        <f t="shared" si="122"/>
        <v>0.51</v>
      </c>
      <c r="L125" s="3">
        <f t="shared" si="110"/>
        <v>0.32</v>
      </c>
      <c r="M125" s="3" t="s">
        <v>353</v>
      </c>
      <c r="N125" s="3" t="s">
        <v>354</v>
      </c>
      <c r="O125" s="3">
        <v>1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 t="s">
        <v>66</v>
      </c>
      <c r="V125" s="14">
        <f t="shared" si="123"/>
        <v>298.60073986905047</v>
      </c>
      <c r="W125" s="3">
        <f t="shared" si="124"/>
        <v>3</v>
      </c>
      <c r="X125" s="3">
        <f t="shared" si="125"/>
        <v>50</v>
      </c>
      <c r="Y125" s="3">
        <f t="shared" si="126"/>
        <v>50</v>
      </c>
      <c r="Z125" s="3">
        <f t="shared" si="127"/>
        <v>0</v>
      </c>
      <c r="AA125" s="3">
        <f t="shared" si="128"/>
        <v>0</v>
      </c>
      <c r="AB125" s="22">
        <f t="shared" si="129"/>
        <v>0.61876736111110897</v>
      </c>
      <c r="AC125" s="23">
        <f t="shared" ca="1" si="111"/>
        <v>41920</v>
      </c>
      <c r="AD125" s="3">
        <v>124</v>
      </c>
      <c r="AE125" s="3">
        <f t="shared" si="130"/>
        <v>1</v>
      </c>
      <c r="AF125" s="3">
        <f t="shared" si="131"/>
        <v>1</v>
      </c>
      <c r="AG125" s="3">
        <v>124</v>
      </c>
      <c r="AH125" s="3">
        <f t="shared" si="132"/>
        <v>0</v>
      </c>
      <c r="AI125" s="3">
        <f t="shared" si="133"/>
        <v>1</v>
      </c>
      <c r="AJ125" s="3">
        <f t="shared" si="134"/>
        <v>1</v>
      </c>
      <c r="AK125" s="14">
        <f t="shared" si="135"/>
        <v>1656308.6007398691</v>
      </c>
      <c r="AL125" s="3" t="str">
        <f t="shared" si="136"/>
        <v>Мулянка</v>
      </c>
      <c r="AM125" s="3">
        <f t="shared" si="137"/>
        <v>1</v>
      </c>
      <c r="AN125" s="3" t="str">
        <f t="shared" si="138"/>
        <v>Ч2</v>
      </c>
      <c r="AO125" s="27">
        <f t="shared" si="139"/>
        <v>76.289580130949616</v>
      </c>
      <c r="AP125" s="14">
        <f t="shared" si="140"/>
        <v>71.289580130949616</v>
      </c>
      <c r="AQ125" s="28"/>
      <c r="AR125" s="3">
        <f t="shared" si="141"/>
        <v>2</v>
      </c>
      <c r="AS125" s="3">
        <v>4581</v>
      </c>
      <c r="AT125" s="3">
        <v>777</v>
      </c>
      <c r="AU125" s="3">
        <v>100</v>
      </c>
      <c r="AV125" s="3">
        <v>400</v>
      </c>
      <c r="AW125" s="3">
        <v>6000</v>
      </c>
      <c r="AX125" s="3">
        <v>0</v>
      </c>
      <c r="AY125" s="3">
        <v>1100</v>
      </c>
      <c r="AZ125" s="3">
        <v>1</v>
      </c>
      <c r="BA125" s="3">
        <v>40</v>
      </c>
      <c r="BB125" s="3">
        <v>0</v>
      </c>
      <c r="BC125" s="3">
        <v>0</v>
      </c>
      <c r="BD125" s="3">
        <v>0</v>
      </c>
      <c r="BE125" s="3">
        <v>0</v>
      </c>
      <c r="BF125" s="17">
        <f t="shared" si="142"/>
        <v>61.5</v>
      </c>
      <c r="BG125" s="26">
        <f t="shared" si="143"/>
        <v>298.60073986905047</v>
      </c>
      <c r="BH125" s="12">
        <f t="shared" si="144"/>
        <v>37.472209628570369</v>
      </c>
      <c r="BI125" s="13">
        <f t="shared" si="164"/>
        <v>5.8236038095267638E-2</v>
      </c>
      <c r="BJ125" s="12">
        <f t="shared" si="145"/>
        <v>60</v>
      </c>
      <c r="BK125" s="12">
        <f t="shared" si="163"/>
        <v>64.705882352941231</v>
      </c>
      <c r="BL125" s="11">
        <f t="shared" si="146"/>
        <v>3</v>
      </c>
      <c r="BM125" s="11">
        <f t="shared" si="147"/>
        <v>50</v>
      </c>
      <c r="BN125" s="11">
        <f t="shared" si="148"/>
        <v>0</v>
      </c>
      <c r="BO125" s="20">
        <f t="shared" si="149"/>
        <v>0.61876736111110897</v>
      </c>
      <c r="BP125" s="11">
        <f t="shared" si="150"/>
        <v>1</v>
      </c>
      <c r="BQ125" s="11">
        <f t="shared" si="151"/>
        <v>0</v>
      </c>
      <c r="BR125" s="11">
        <f t="shared" si="152"/>
        <v>1</v>
      </c>
      <c r="BS125" s="11">
        <f t="shared" si="153"/>
        <v>1</v>
      </c>
      <c r="BT125" s="25">
        <f t="shared" si="154"/>
        <v>1656308.6007398691</v>
      </c>
      <c r="BU125" s="24" t="str">
        <f t="shared" si="155"/>
        <v>Мулянка</v>
      </c>
      <c r="BV125" s="11">
        <f t="shared" si="156"/>
        <v>1</v>
      </c>
      <c r="BW125" s="24" t="str">
        <f>VLOOKUP(BV125,'Типы препятствий'!$A$1:$B$12,2)</f>
        <v>Светофор</v>
      </c>
      <c r="BX125" s="24" t="str">
        <f t="shared" si="157"/>
        <v>Ч2</v>
      </c>
      <c r="BY125" s="25">
        <f t="shared" si="158"/>
        <v>1656384.89032</v>
      </c>
      <c r="BZ125" s="25">
        <f t="shared" si="159"/>
        <v>76.289580130949616</v>
      </c>
      <c r="CA125" s="25">
        <f t="shared" si="160"/>
        <v>1656379.89032</v>
      </c>
      <c r="CB125" s="12">
        <f t="shared" si="162"/>
        <v>71.289580130949616</v>
      </c>
      <c r="CC125" s="11">
        <f t="shared" si="161"/>
        <v>2</v>
      </c>
      <c r="CD125" s="42">
        <f t="shared" si="161"/>
        <v>0</v>
      </c>
      <c r="CE125" s="42">
        <f t="shared" si="113"/>
        <v>0.51</v>
      </c>
      <c r="CF125" s="42">
        <f t="shared" si="112"/>
        <v>0.51</v>
      </c>
    </row>
    <row r="126" spans="1:84">
      <c r="A126" s="29">
        <f t="shared" si="114"/>
        <v>37.577034497141852</v>
      </c>
      <c r="B126" s="3">
        <v>125</v>
      </c>
      <c r="C126" s="14">
        <f t="shared" si="115"/>
        <v>37.577034497141852</v>
      </c>
      <c r="D126" s="14">
        <f t="shared" si="116"/>
        <v>37.577034497141852</v>
      </c>
      <c r="E126" s="14">
        <f t="shared" si="117"/>
        <v>64.313725490196134</v>
      </c>
      <c r="F126" s="14">
        <f t="shared" si="118"/>
        <v>60</v>
      </c>
      <c r="G126" s="30">
        <f t="shared" si="119"/>
        <v>5.532423619050425E-2</v>
      </c>
      <c r="H126" s="3">
        <f t="shared" si="109"/>
        <v>40</v>
      </c>
      <c r="I126" s="43">
        <f t="shared" si="120"/>
        <v>0</v>
      </c>
      <c r="J126" s="43">
        <f t="shared" si="121"/>
        <v>0.51</v>
      </c>
      <c r="K126" s="43">
        <f t="shared" si="122"/>
        <v>0.51</v>
      </c>
      <c r="L126" s="3">
        <f t="shared" si="110"/>
        <v>0.32</v>
      </c>
      <c r="M126" s="3" t="s">
        <v>355</v>
      </c>
      <c r="N126" s="3" t="s">
        <v>356</v>
      </c>
      <c r="O126" s="3">
        <v>1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 t="s">
        <v>66</v>
      </c>
      <c r="V126" s="14">
        <f t="shared" si="123"/>
        <v>303.81977243809797</v>
      </c>
      <c r="W126" s="3">
        <f t="shared" si="124"/>
        <v>3</v>
      </c>
      <c r="X126" s="3">
        <f t="shared" si="125"/>
        <v>50</v>
      </c>
      <c r="Y126" s="3">
        <f t="shared" si="126"/>
        <v>50</v>
      </c>
      <c r="Z126" s="3">
        <f t="shared" si="127"/>
        <v>0</v>
      </c>
      <c r="AA126" s="3">
        <f t="shared" si="128"/>
        <v>0</v>
      </c>
      <c r="AB126" s="22">
        <f t="shared" si="129"/>
        <v>0.61877314814814599</v>
      </c>
      <c r="AC126" s="23">
        <f t="shared" ca="1" si="111"/>
        <v>41920</v>
      </c>
      <c r="AD126" s="3">
        <v>125</v>
      </c>
      <c r="AE126" s="3">
        <f t="shared" si="130"/>
        <v>1</v>
      </c>
      <c r="AF126" s="3">
        <f t="shared" si="131"/>
        <v>1</v>
      </c>
      <c r="AG126" s="3">
        <v>125</v>
      </c>
      <c r="AH126" s="3">
        <f t="shared" si="132"/>
        <v>0</v>
      </c>
      <c r="AI126" s="3">
        <f t="shared" si="133"/>
        <v>1</v>
      </c>
      <c r="AJ126" s="3">
        <f t="shared" si="134"/>
        <v>1</v>
      </c>
      <c r="AK126" s="14">
        <f t="shared" si="135"/>
        <v>1656313.8197724381</v>
      </c>
      <c r="AL126" s="3" t="str">
        <f t="shared" si="136"/>
        <v>Мулянка</v>
      </c>
      <c r="AM126" s="3">
        <f t="shared" si="137"/>
        <v>1</v>
      </c>
      <c r="AN126" s="3" t="str">
        <f t="shared" si="138"/>
        <v>Ч2</v>
      </c>
      <c r="AO126" s="27">
        <f t="shared" si="139"/>
        <v>71.070547561859712</v>
      </c>
      <c r="AP126" s="14">
        <f t="shared" si="140"/>
        <v>66.070547561859712</v>
      </c>
      <c r="AQ126" s="28"/>
      <c r="AR126" s="3">
        <f t="shared" si="141"/>
        <v>2</v>
      </c>
      <c r="AS126" s="3">
        <v>4581</v>
      </c>
      <c r="AT126" s="3">
        <v>777</v>
      </c>
      <c r="AU126" s="3">
        <v>100</v>
      </c>
      <c r="AV126" s="3">
        <v>400</v>
      </c>
      <c r="AW126" s="3">
        <v>6000</v>
      </c>
      <c r="AX126" s="3">
        <v>0</v>
      </c>
      <c r="AY126" s="3">
        <v>1100</v>
      </c>
      <c r="AZ126" s="3">
        <v>1</v>
      </c>
      <c r="BA126" s="3">
        <v>40</v>
      </c>
      <c r="BB126" s="3">
        <v>0</v>
      </c>
      <c r="BC126" s="3">
        <v>0</v>
      </c>
      <c r="BD126" s="3">
        <v>0</v>
      </c>
      <c r="BE126" s="3">
        <v>0</v>
      </c>
      <c r="BF126" s="17">
        <f t="shared" si="142"/>
        <v>62</v>
      </c>
      <c r="BG126" s="26">
        <f t="shared" si="143"/>
        <v>303.81977243809797</v>
      </c>
      <c r="BH126" s="12">
        <f t="shared" si="144"/>
        <v>37.577034497141852</v>
      </c>
      <c r="BI126" s="13">
        <f t="shared" si="164"/>
        <v>5.532423619050425E-2</v>
      </c>
      <c r="BJ126" s="12">
        <f t="shared" si="145"/>
        <v>60</v>
      </c>
      <c r="BK126" s="12">
        <f t="shared" si="163"/>
        <v>64.313725490196134</v>
      </c>
      <c r="BL126" s="11">
        <f t="shared" si="146"/>
        <v>3</v>
      </c>
      <c r="BM126" s="11">
        <f t="shared" si="147"/>
        <v>50</v>
      </c>
      <c r="BN126" s="11">
        <f t="shared" si="148"/>
        <v>0</v>
      </c>
      <c r="BO126" s="20">
        <f t="shared" si="149"/>
        <v>0.61877314814814599</v>
      </c>
      <c r="BP126" s="11">
        <f t="shared" si="150"/>
        <v>1</v>
      </c>
      <c r="BQ126" s="11">
        <f t="shared" si="151"/>
        <v>0</v>
      </c>
      <c r="BR126" s="11">
        <f t="shared" si="152"/>
        <v>1</v>
      </c>
      <c r="BS126" s="11">
        <f t="shared" si="153"/>
        <v>1</v>
      </c>
      <c r="BT126" s="25">
        <f t="shared" si="154"/>
        <v>1656313.8197724381</v>
      </c>
      <c r="BU126" s="24" t="str">
        <f t="shared" si="155"/>
        <v>Мулянка</v>
      </c>
      <c r="BV126" s="11">
        <f t="shared" si="156"/>
        <v>1</v>
      </c>
      <c r="BW126" s="24" t="str">
        <f>VLOOKUP(BV126,'Типы препятствий'!$A$1:$B$12,2)</f>
        <v>Светофор</v>
      </c>
      <c r="BX126" s="24" t="str">
        <f t="shared" si="157"/>
        <v>Ч2</v>
      </c>
      <c r="BY126" s="25">
        <f t="shared" si="158"/>
        <v>1656384.89032</v>
      </c>
      <c r="BZ126" s="25">
        <f t="shared" si="159"/>
        <v>71.070547561859712</v>
      </c>
      <c r="CA126" s="25">
        <f t="shared" si="160"/>
        <v>1656379.89032</v>
      </c>
      <c r="CB126" s="12">
        <f t="shared" si="162"/>
        <v>66.070547561859712</v>
      </c>
      <c r="CC126" s="11">
        <f t="shared" si="161"/>
        <v>2</v>
      </c>
      <c r="CD126" s="42">
        <f t="shared" si="161"/>
        <v>0</v>
      </c>
      <c r="CE126" s="42">
        <f t="shared" si="113"/>
        <v>0.51</v>
      </c>
      <c r="CF126" s="42">
        <f t="shared" si="112"/>
        <v>0.51</v>
      </c>
    </row>
    <row r="127" spans="1:84">
      <c r="A127" s="29">
        <f t="shared" si="114"/>
        <v>37.676618122284758</v>
      </c>
      <c r="B127" s="3">
        <v>126</v>
      </c>
      <c r="C127" s="14">
        <f t="shared" si="115"/>
        <v>37.676618122284758</v>
      </c>
      <c r="D127" s="14">
        <f t="shared" si="116"/>
        <v>37.676618122284758</v>
      </c>
      <c r="E127" s="14">
        <f t="shared" si="117"/>
        <v>63.921568627451038</v>
      </c>
      <c r="F127" s="14">
        <f t="shared" si="118"/>
        <v>60</v>
      </c>
      <c r="G127" s="30">
        <f t="shared" si="119"/>
        <v>5.2558024380979035E-2</v>
      </c>
      <c r="H127" s="3">
        <f t="shared" si="109"/>
        <v>40</v>
      </c>
      <c r="I127" s="43">
        <f t="shared" si="120"/>
        <v>0</v>
      </c>
      <c r="J127" s="43">
        <f t="shared" si="121"/>
        <v>0.51</v>
      </c>
      <c r="K127" s="43">
        <f t="shared" si="122"/>
        <v>0.51</v>
      </c>
      <c r="L127" s="3">
        <f t="shared" si="110"/>
        <v>0.32</v>
      </c>
      <c r="M127" s="3" t="s">
        <v>357</v>
      </c>
      <c r="N127" s="3" t="s">
        <v>358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 t="s">
        <v>66</v>
      </c>
      <c r="V127" s="14">
        <f t="shared" si="123"/>
        <v>309.05263606619309</v>
      </c>
      <c r="W127" s="3">
        <f t="shared" si="124"/>
        <v>3</v>
      </c>
      <c r="X127" s="3">
        <f t="shared" si="125"/>
        <v>50</v>
      </c>
      <c r="Y127" s="3">
        <f t="shared" si="126"/>
        <v>50</v>
      </c>
      <c r="Z127" s="3">
        <f t="shared" si="127"/>
        <v>0</v>
      </c>
      <c r="AA127" s="3">
        <f t="shared" si="128"/>
        <v>0</v>
      </c>
      <c r="AB127" s="22">
        <f t="shared" si="129"/>
        <v>0.61877893518518301</v>
      </c>
      <c r="AC127" s="23">
        <f t="shared" ca="1" si="111"/>
        <v>41920</v>
      </c>
      <c r="AD127" s="3">
        <v>126</v>
      </c>
      <c r="AE127" s="3">
        <f t="shared" si="130"/>
        <v>1</v>
      </c>
      <c r="AF127" s="3">
        <f t="shared" si="131"/>
        <v>1</v>
      </c>
      <c r="AG127" s="3">
        <v>126</v>
      </c>
      <c r="AH127" s="3">
        <f t="shared" si="132"/>
        <v>0</v>
      </c>
      <c r="AI127" s="3">
        <f t="shared" si="133"/>
        <v>1</v>
      </c>
      <c r="AJ127" s="3">
        <f t="shared" si="134"/>
        <v>1</v>
      </c>
      <c r="AK127" s="14">
        <f t="shared" si="135"/>
        <v>1656319.0526360662</v>
      </c>
      <c r="AL127" s="3" t="str">
        <f t="shared" si="136"/>
        <v>Мулянка</v>
      </c>
      <c r="AM127" s="3">
        <f t="shared" si="137"/>
        <v>1</v>
      </c>
      <c r="AN127" s="3" t="str">
        <f t="shared" si="138"/>
        <v>Ч2</v>
      </c>
      <c r="AO127" s="27">
        <f t="shared" si="139"/>
        <v>65.837683933787048</v>
      </c>
      <c r="AP127" s="14">
        <f t="shared" si="140"/>
        <v>60.837683933787048</v>
      </c>
      <c r="AQ127" s="28"/>
      <c r="AR127" s="3">
        <f t="shared" si="141"/>
        <v>2</v>
      </c>
      <c r="AS127" s="3">
        <v>4581</v>
      </c>
      <c r="AT127" s="3">
        <v>777</v>
      </c>
      <c r="AU127" s="3">
        <v>100</v>
      </c>
      <c r="AV127" s="3">
        <v>400</v>
      </c>
      <c r="AW127" s="3">
        <v>6000</v>
      </c>
      <c r="AX127" s="3">
        <v>0</v>
      </c>
      <c r="AY127" s="3">
        <v>1100</v>
      </c>
      <c r="AZ127" s="3">
        <v>1</v>
      </c>
      <c r="BA127" s="3">
        <v>40</v>
      </c>
      <c r="BB127" s="3">
        <v>0</v>
      </c>
      <c r="BC127" s="3">
        <v>0</v>
      </c>
      <c r="BD127" s="3">
        <v>0</v>
      </c>
      <c r="BE127" s="3">
        <v>0</v>
      </c>
      <c r="BF127" s="17">
        <f t="shared" si="142"/>
        <v>62.5</v>
      </c>
      <c r="BG127" s="26">
        <f t="shared" si="143"/>
        <v>309.05263606619309</v>
      </c>
      <c r="BH127" s="12">
        <f t="shared" si="144"/>
        <v>37.676618122284758</v>
      </c>
      <c r="BI127" s="13">
        <f t="shared" si="164"/>
        <v>5.2558024380979035E-2</v>
      </c>
      <c r="BJ127" s="12">
        <f t="shared" si="145"/>
        <v>60</v>
      </c>
      <c r="BK127" s="12">
        <f t="shared" si="163"/>
        <v>63.921568627451038</v>
      </c>
      <c r="BL127" s="11">
        <f t="shared" si="146"/>
        <v>3</v>
      </c>
      <c r="BM127" s="11">
        <f t="shared" si="147"/>
        <v>50</v>
      </c>
      <c r="BN127" s="11">
        <f t="shared" si="148"/>
        <v>0</v>
      </c>
      <c r="BO127" s="20">
        <f t="shared" si="149"/>
        <v>0.61877893518518301</v>
      </c>
      <c r="BP127" s="11">
        <f t="shared" si="150"/>
        <v>1</v>
      </c>
      <c r="BQ127" s="11">
        <f t="shared" si="151"/>
        <v>0</v>
      </c>
      <c r="BR127" s="11">
        <f t="shared" si="152"/>
        <v>1</v>
      </c>
      <c r="BS127" s="11">
        <f t="shared" si="153"/>
        <v>1</v>
      </c>
      <c r="BT127" s="25">
        <f t="shared" si="154"/>
        <v>1656319.0526360662</v>
      </c>
      <c r="BU127" s="24" t="str">
        <f t="shared" si="155"/>
        <v>Мулянка</v>
      </c>
      <c r="BV127" s="11">
        <f t="shared" si="156"/>
        <v>1</v>
      </c>
      <c r="BW127" s="24" t="str">
        <f>VLOOKUP(BV127,'Типы препятствий'!$A$1:$B$12,2)</f>
        <v>Светофор</v>
      </c>
      <c r="BX127" s="24" t="str">
        <f t="shared" si="157"/>
        <v>Ч2</v>
      </c>
      <c r="BY127" s="25">
        <f t="shared" si="158"/>
        <v>1656384.89032</v>
      </c>
      <c r="BZ127" s="25">
        <f t="shared" si="159"/>
        <v>65.837683933787048</v>
      </c>
      <c r="CA127" s="25">
        <f t="shared" si="160"/>
        <v>1656379.89032</v>
      </c>
      <c r="CB127" s="12">
        <f t="shared" si="162"/>
        <v>60.837683933787048</v>
      </c>
      <c r="CC127" s="11">
        <f t="shared" si="161"/>
        <v>2</v>
      </c>
      <c r="CD127" s="42">
        <f t="shared" si="161"/>
        <v>0</v>
      </c>
      <c r="CE127" s="42">
        <f t="shared" si="113"/>
        <v>0.51</v>
      </c>
      <c r="CF127" s="42">
        <f t="shared" si="112"/>
        <v>0.51</v>
      </c>
    </row>
    <row r="128" spans="1:84">
      <c r="A128" s="29">
        <f t="shared" si="114"/>
        <v>37.771222566170522</v>
      </c>
      <c r="B128" s="3">
        <v>127</v>
      </c>
      <c r="C128" s="14">
        <f t="shared" si="115"/>
        <v>37.771222566170522</v>
      </c>
      <c r="D128" s="14">
        <f t="shared" si="116"/>
        <v>37.771222566170522</v>
      </c>
      <c r="E128" s="14">
        <f t="shared" si="117"/>
        <v>63.529411764705941</v>
      </c>
      <c r="F128" s="14">
        <f t="shared" si="118"/>
        <v>60</v>
      </c>
      <c r="G128" s="30">
        <f t="shared" si="119"/>
        <v>4.993012316193008E-2</v>
      </c>
      <c r="H128" s="3">
        <f t="shared" si="109"/>
        <v>40</v>
      </c>
      <c r="I128" s="43">
        <f t="shared" si="120"/>
        <v>0</v>
      </c>
      <c r="J128" s="43">
        <f t="shared" si="121"/>
        <v>0.51</v>
      </c>
      <c r="K128" s="43">
        <f t="shared" si="122"/>
        <v>0.51</v>
      </c>
      <c r="L128" s="3">
        <f t="shared" si="110"/>
        <v>0.32</v>
      </c>
      <c r="M128" s="3" t="s">
        <v>359</v>
      </c>
      <c r="N128" s="3" t="s">
        <v>360</v>
      </c>
      <c r="O128" s="3">
        <v>1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 t="s">
        <v>66</v>
      </c>
      <c r="V128" s="14">
        <f t="shared" si="123"/>
        <v>314.29863920038343</v>
      </c>
      <c r="W128" s="3">
        <f t="shared" si="124"/>
        <v>3</v>
      </c>
      <c r="X128" s="3">
        <f t="shared" si="125"/>
        <v>50</v>
      </c>
      <c r="Y128" s="3">
        <f t="shared" si="126"/>
        <v>50</v>
      </c>
      <c r="Z128" s="3">
        <f t="shared" si="127"/>
        <v>0</v>
      </c>
      <c r="AA128" s="3">
        <f t="shared" si="128"/>
        <v>0</v>
      </c>
      <c r="AB128" s="22">
        <f t="shared" si="129"/>
        <v>0.61878472222222003</v>
      </c>
      <c r="AC128" s="23">
        <f t="shared" ca="1" si="111"/>
        <v>41920</v>
      </c>
      <c r="AD128" s="3">
        <v>127</v>
      </c>
      <c r="AE128" s="3">
        <f t="shared" si="130"/>
        <v>1</v>
      </c>
      <c r="AF128" s="3">
        <f t="shared" si="131"/>
        <v>1</v>
      </c>
      <c r="AG128" s="3">
        <v>127</v>
      </c>
      <c r="AH128" s="3">
        <f t="shared" si="132"/>
        <v>0</v>
      </c>
      <c r="AI128" s="3">
        <f t="shared" si="133"/>
        <v>1</v>
      </c>
      <c r="AJ128" s="3">
        <f t="shared" si="134"/>
        <v>1</v>
      </c>
      <c r="AK128" s="14">
        <f t="shared" si="135"/>
        <v>1656324.2986392004</v>
      </c>
      <c r="AL128" s="3" t="str">
        <f t="shared" si="136"/>
        <v>Мулянка</v>
      </c>
      <c r="AM128" s="3">
        <f t="shared" si="137"/>
        <v>1</v>
      </c>
      <c r="AN128" s="3" t="str">
        <f t="shared" si="138"/>
        <v>Ч2</v>
      </c>
      <c r="AO128" s="27">
        <f t="shared" si="139"/>
        <v>60.591680799610913</v>
      </c>
      <c r="AP128" s="14">
        <f t="shared" si="140"/>
        <v>55.591680799610913</v>
      </c>
      <c r="AQ128" s="28"/>
      <c r="AR128" s="3">
        <f t="shared" si="141"/>
        <v>2</v>
      </c>
      <c r="AS128" s="3">
        <v>4581</v>
      </c>
      <c r="AT128" s="3">
        <v>777</v>
      </c>
      <c r="AU128" s="3">
        <v>100</v>
      </c>
      <c r="AV128" s="3">
        <v>400</v>
      </c>
      <c r="AW128" s="3">
        <v>6000</v>
      </c>
      <c r="AX128" s="3">
        <v>0</v>
      </c>
      <c r="AY128" s="3">
        <v>1100</v>
      </c>
      <c r="AZ128" s="3">
        <v>1</v>
      </c>
      <c r="BA128" s="3">
        <v>40</v>
      </c>
      <c r="BB128" s="3">
        <v>0</v>
      </c>
      <c r="BC128" s="3">
        <v>0</v>
      </c>
      <c r="BD128" s="3">
        <v>0</v>
      </c>
      <c r="BE128" s="3">
        <v>0</v>
      </c>
      <c r="BF128" s="17">
        <f t="shared" si="142"/>
        <v>63</v>
      </c>
      <c r="BG128" s="26">
        <f t="shared" si="143"/>
        <v>314.29863920038343</v>
      </c>
      <c r="BH128" s="12">
        <f t="shared" si="144"/>
        <v>37.771222566170522</v>
      </c>
      <c r="BI128" s="13">
        <f t="shared" si="164"/>
        <v>4.993012316193008E-2</v>
      </c>
      <c r="BJ128" s="12">
        <f t="shared" si="145"/>
        <v>60</v>
      </c>
      <c r="BK128" s="12">
        <f t="shared" si="163"/>
        <v>63.529411764705941</v>
      </c>
      <c r="BL128" s="11">
        <f t="shared" si="146"/>
        <v>3</v>
      </c>
      <c r="BM128" s="11">
        <f t="shared" si="147"/>
        <v>50</v>
      </c>
      <c r="BN128" s="11">
        <f t="shared" si="148"/>
        <v>0</v>
      </c>
      <c r="BO128" s="20">
        <f t="shared" si="149"/>
        <v>0.61878472222222003</v>
      </c>
      <c r="BP128" s="11">
        <f t="shared" si="150"/>
        <v>1</v>
      </c>
      <c r="BQ128" s="11">
        <f t="shared" si="151"/>
        <v>0</v>
      </c>
      <c r="BR128" s="11">
        <f t="shared" si="152"/>
        <v>1</v>
      </c>
      <c r="BS128" s="11">
        <f t="shared" si="153"/>
        <v>1</v>
      </c>
      <c r="BT128" s="25">
        <f t="shared" si="154"/>
        <v>1656324.2986392004</v>
      </c>
      <c r="BU128" s="24" t="str">
        <f t="shared" si="155"/>
        <v>Мулянка</v>
      </c>
      <c r="BV128" s="11">
        <f t="shared" si="156"/>
        <v>1</v>
      </c>
      <c r="BW128" s="24" t="str">
        <f>VLOOKUP(BV128,'Типы препятствий'!$A$1:$B$12,2)</f>
        <v>Светофор</v>
      </c>
      <c r="BX128" s="24" t="str">
        <f t="shared" si="157"/>
        <v>Ч2</v>
      </c>
      <c r="BY128" s="25">
        <f t="shared" si="158"/>
        <v>1656384.89032</v>
      </c>
      <c r="BZ128" s="25">
        <f t="shared" si="159"/>
        <v>60.591680799610913</v>
      </c>
      <c r="CA128" s="25">
        <f t="shared" si="160"/>
        <v>1656379.89032</v>
      </c>
      <c r="CB128" s="12">
        <f t="shared" si="162"/>
        <v>55.591680799610913</v>
      </c>
      <c r="CC128" s="11">
        <f t="shared" si="161"/>
        <v>2</v>
      </c>
      <c r="CD128" s="42">
        <f t="shared" si="161"/>
        <v>0</v>
      </c>
      <c r="CE128" s="42">
        <f t="shared" si="113"/>
        <v>0.51</v>
      </c>
      <c r="CF128" s="42">
        <f t="shared" si="112"/>
        <v>0.51</v>
      </c>
    </row>
    <row r="129" spans="1:84">
      <c r="A129" s="29">
        <f t="shared" si="114"/>
        <v>37.861096787861996</v>
      </c>
      <c r="B129" s="3">
        <v>128</v>
      </c>
      <c r="C129" s="14">
        <f t="shared" si="115"/>
        <v>37.861096787861996</v>
      </c>
      <c r="D129" s="14">
        <f t="shared" si="116"/>
        <v>37.861096787861996</v>
      </c>
      <c r="E129" s="14">
        <f t="shared" si="117"/>
        <v>63.137254901960844</v>
      </c>
      <c r="F129" s="14">
        <f t="shared" si="118"/>
        <v>60</v>
      </c>
      <c r="G129" s="30">
        <f t="shared" si="119"/>
        <v>0</v>
      </c>
      <c r="H129" s="3">
        <f t="shared" si="109"/>
        <v>40</v>
      </c>
      <c r="I129" s="43">
        <f t="shared" si="120"/>
        <v>0</v>
      </c>
      <c r="J129" s="43">
        <f t="shared" si="121"/>
        <v>0.51</v>
      </c>
      <c r="K129" s="43">
        <f t="shared" si="122"/>
        <v>0.51</v>
      </c>
      <c r="L129" s="3">
        <f t="shared" si="110"/>
        <v>0.32</v>
      </c>
      <c r="M129" s="3" t="s">
        <v>361</v>
      </c>
      <c r="N129" s="3" t="s">
        <v>362</v>
      </c>
      <c r="O129" s="3">
        <v>1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 t="s">
        <v>66</v>
      </c>
      <c r="V129" s="14">
        <f t="shared" si="123"/>
        <v>319.55712486536424</v>
      </c>
      <c r="W129" s="3">
        <f t="shared" si="124"/>
        <v>3</v>
      </c>
      <c r="X129" s="3">
        <f t="shared" si="125"/>
        <v>50</v>
      </c>
      <c r="Y129" s="3">
        <f t="shared" si="126"/>
        <v>50</v>
      </c>
      <c r="Z129" s="3">
        <f t="shared" si="127"/>
        <v>0</v>
      </c>
      <c r="AA129" s="3">
        <f t="shared" si="128"/>
        <v>0</v>
      </c>
      <c r="AB129" s="22">
        <f t="shared" si="129"/>
        <v>0.61879050925925705</v>
      </c>
      <c r="AC129" s="23">
        <f t="shared" ca="1" si="111"/>
        <v>41920</v>
      </c>
      <c r="AD129" s="3">
        <v>128</v>
      </c>
      <c r="AE129" s="3">
        <f t="shared" si="130"/>
        <v>1</v>
      </c>
      <c r="AF129" s="3">
        <f t="shared" si="131"/>
        <v>1</v>
      </c>
      <c r="AG129" s="3">
        <v>128</v>
      </c>
      <c r="AH129" s="3">
        <f t="shared" si="132"/>
        <v>1</v>
      </c>
      <c r="AI129" s="3">
        <f t="shared" si="133"/>
        <v>1</v>
      </c>
      <c r="AJ129" s="3">
        <f t="shared" si="134"/>
        <v>1</v>
      </c>
      <c r="AK129" s="14">
        <f t="shared" si="135"/>
        <v>1656329.5571248655</v>
      </c>
      <c r="AL129" s="3" t="str">
        <f t="shared" si="136"/>
        <v>Мулянка</v>
      </c>
      <c r="AM129" s="3">
        <f t="shared" si="137"/>
        <v>1</v>
      </c>
      <c r="AN129" s="3" t="str">
        <f t="shared" si="138"/>
        <v>Ч2</v>
      </c>
      <c r="AO129" s="27">
        <f t="shared" si="139"/>
        <v>55.333195134531707</v>
      </c>
      <c r="AP129" s="14">
        <f t="shared" si="140"/>
        <v>50.333195134531707</v>
      </c>
      <c r="AQ129" s="28"/>
      <c r="AR129" s="3">
        <f t="shared" si="141"/>
        <v>2</v>
      </c>
      <c r="AS129" s="3">
        <v>4581</v>
      </c>
      <c r="AT129" s="3">
        <v>777</v>
      </c>
      <c r="AU129" s="3">
        <v>100</v>
      </c>
      <c r="AV129" s="3">
        <v>400</v>
      </c>
      <c r="AW129" s="3">
        <v>6000</v>
      </c>
      <c r="AX129" s="3">
        <v>0</v>
      </c>
      <c r="AY129" s="3">
        <v>1100</v>
      </c>
      <c r="AZ129" s="3">
        <v>1</v>
      </c>
      <c r="BA129" s="3">
        <v>40</v>
      </c>
      <c r="BB129" s="3">
        <v>0</v>
      </c>
      <c r="BC129" s="3">
        <v>0</v>
      </c>
      <c r="BD129" s="3">
        <v>0</v>
      </c>
      <c r="BE129" s="3">
        <v>0</v>
      </c>
      <c r="BF129" s="17">
        <f t="shared" si="142"/>
        <v>63.5</v>
      </c>
      <c r="BG129" s="26">
        <f t="shared" si="143"/>
        <v>319.55712486536424</v>
      </c>
      <c r="BH129" s="12">
        <f t="shared" si="144"/>
        <v>37.861096787861996</v>
      </c>
      <c r="BI129" s="13">
        <v>0</v>
      </c>
      <c r="BJ129" s="12">
        <f t="shared" si="145"/>
        <v>60</v>
      </c>
      <c r="BK129" s="12">
        <f t="shared" si="163"/>
        <v>63.137254901960844</v>
      </c>
      <c r="BL129" s="11">
        <f t="shared" si="146"/>
        <v>3</v>
      </c>
      <c r="BM129" s="11">
        <f t="shared" si="147"/>
        <v>50</v>
      </c>
      <c r="BN129" s="11">
        <f t="shared" si="148"/>
        <v>0</v>
      </c>
      <c r="BO129" s="20">
        <f t="shared" si="149"/>
        <v>0.61879050925925705</v>
      </c>
      <c r="BP129" s="11">
        <f t="shared" si="150"/>
        <v>1</v>
      </c>
      <c r="BQ129" s="11">
        <v>1</v>
      </c>
      <c r="BR129" s="11">
        <f t="shared" si="152"/>
        <v>1</v>
      </c>
      <c r="BS129" s="11">
        <f t="shared" si="153"/>
        <v>1</v>
      </c>
      <c r="BT129" s="25">
        <f t="shared" si="154"/>
        <v>1656329.5571248655</v>
      </c>
      <c r="BU129" s="24" t="str">
        <f t="shared" si="155"/>
        <v>Мулянка</v>
      </c>
      <c r="BV129" s="11">
        <f t="shared" si="156"/>
        <v>1</v>
      </c>
      <c r="BW129" s="24" t="str">
        <f>VLOOKUP(BV129,'Типы препятствий'!$A$1:$B$12,2)</f>
        <v>Светофор</v>
      </c>
      <c r="BX129" s="24" t="str">
        <f t="shared" si="157"/>
        <v>Ч2</v>
      </c>
      <c r="BY129" s="25">
        <f t="shared" si="158"/>
        <v>1656384.89032</v>
      </c>
      <c r="BZ129" s="25">
        <f t="shared" si="159"/>
        <v>55.333195134531707</v>
      </c>
      <c r="CA129" s="25">
        <f t="shared" si="160"/>
        <v>1656379.89032</v>
      </c>
      <c r="CB129" s="12">
        <f t="shared" si="162"/>
        <v>50.333195134531707</v>
      </c>
      <c r="CC129" s="11">
        <f t="shared" si="161"/>
        <v>2</v>
      </c>
      <c r="CD129" s="42">
        <f t="shared" si="161"/>
        <v>0</v>
      </c>
      <c r="CE129" s="42">
        <f t="shared" si="113"/>
        <v>0.51</v>
      </c>
      <c r="CF129" s="42">
        <f t="shared" si="112"/>
        <v>0.51</v>
      </c>
    </row>
    <row r="130" spans="1:84">
      <c r="A130" s="29">
        <f t="shared" si="114"/>
        <v>37.861096787861996</v>
      </c>
      <c r="B130" s="3">
        <v>129</v>
      </c>
      <c r="C130" s="14">
        <f t="shared" si="115"/>
        <v>37.861096787861996</v>
      </c>
      <c r="D130" s="14">
        <f t="shared" si="116"/>
        <v>37.861096787861996</v>
      </c>
      <c r="E130" s="14">
        <f t="shared" si="117"/>
        <v>62.745098039215748</v>
      </c>
      <c r="F130" s="14">
        <f t="shared" si="118"/>
        <v>60</v>
      </c>
      <c r="G130" s="30">
        <f t="shared" si="119"/>
        <v>0</v>
      </c>
      <c r="H130" s="3">
        <f t="shared" si="109"/>
        <v>40</v>
      </c>
      <c r="I130" s="43">
        <f t="shared" si="120"/>
        <v>0</v>
      </c>
      <c r="J130" s="43">
        <f t="shared" si="121"/>
        <v>0.51</v>
      </c>
      <c r="K130" s="43">
        <f t="shared" si="122"/>
        <v>0.51</v>
      </c>
      <c r="L130" s="3">
        <f t="shared" si="110"/>
        <v>0.32</v>
      </c>
      <c r="M130" s="3" t="s">
        <v>363</v>
      </c>
      <c r="N130" s="3" t="s">
        <v>364</v>
      </c>
      <c r="O130" s="3">
        <v>1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 t="s">
        <v>66</v>
      </c>
      <c r="V130" s="14">
        <f t="shared" si="123"/>
        <v>324.81561053034505</v>
      </c>
      <c r="W130" s="3">
        <f t="shared" si="124"/>
        <v>3</v>
      </c>
      <c r="X130" s="3">
        <f t="shared" si="125"/>
        <v>50</v>
      </c>
      <c r="Y130" s="3">
        <f t="shared" si="126"/>
        <v>50</v>
      </c>
      <c r="Z130" s="3">
        <f t="shared" si="127"/>
        <v>0</v>
      </c>
      <c r="AA130" s="3">
        <f t="shared" si="128"/>
        <v>0</v>
      </c>
      <c r="AB130" s="22">
        <f t="shared" si="129"/>
        <v>0.61879629629629407</v>
      </c>
      <c r="AC130" s="23">
        <f t="shared" ca="1" si="111"/>
        <v>41920</v>
      </c>
      <c r="AD130" s="3">
        <v>129</v>
      </c>
      <c r="AE130" s="3">
        <f t="shared" si="130"/>
        <v>1</v>
      </c>
      <c r="AF130" s="3">
        <f t="shared" si="131"/>
        <v>1</v>
      </c>
      <c r="AG130" s="3">
        <v>129</v>
      </c>
      <c r="AH130" s="3">
        <f t="shared" si="132"/>
        <v>1</v>
      </c>
      <c r="AI130" s="3">
        <f t="shared" si="133"/>
        <v>1</v>
      </c>
      <c r="AJ130" s="3">
        <f t="shared" si="134"/>
        <v>1</v>
      </c>
      <c r="AK130" s="14">
        <f t="shared" si="135"/>
        <v>1656334.8156105303</v>
      </c>
      <c r="AL130" s="3" t="str">
        <f t="shared" si="136"/>
        <v>Мулянка</v>
      </c>
      <c r="AM130" s="3">
        <f t="shared" si="137"/>
        <v>1</v>
      </c>
      <c r="AN130" s="3" t="str">
        <f t="shared" si="138"/>
        <v>Ч2</v>
      </c>
      <c r="AO130" s="27">
        <f t="shared" si="139"/>
        <v>50.074709469685331</v>
      </c>
      <c r="AP130" s="14">
        <f t="shared" si="140"/>
        <v>45.074709469685331</v>
      </c>
      <c r="AQ130" s="28"/>
      <c r="AR130" s="3">
        <f t="shared" si="141"/>
        <v>2</v>
      </c>
      <c r="AS130" s="3">
        <v>4581</v>
      </c>
      <c r="AT130" s="3">
        <v>777</v>
      </c>
      <c r="AU130" s="3">
        <v>100</v>
      </c>
      <c r="AV130" s="3">
        <v>400</v>
      </c>
      <c r="AW130" s="3">
        <v>6000</v>
      </c>
      <c r="AX130" s="3">
        <v>0</v>
      </c>
      <c r="AY130" s="3">
        <v>1100</v>
      </c>
      <c r="AZ130" s="3">
        <v>1</v>
      </c>
      <c r="BA130" s="3">
        <v>40</v>
      </c>
      <c r="BB130" s="3">
        <v>0</v>
      </c>
      <c r="BC130" s="3">
        <v>0</v>
      </c>
      <c r="BD130" s="3">
        <v>0</v>
      </c>
      <c r="BE130" s="3">
        <v>0</v>
      </c>
      <c r="BF130" s="17">
        <f t="shared" si="142"/>
        <v>64</v>
      </c>
      <c r="BG130" s="26">
        <f t="shared" si="143"/>
        <v>324.81561053034505</v>
      </c>
      <c r="BH130" s="12">
        <f t="shared" si="144"/>
        <v>37.861096787861996</v>
      </c>
      <c r="BI130" s="13">
        <f t="shared" si="164"/>
        <v>0</v>
      </c>
      <c r="BJ130" s="12">
        <f t="shared" si="145"/>
        <v>60</v>
      </c>
      <c r="BK130" s="12">
        <f t="shared" si="163"/>
        <v>62.745098039215748</v>
      </c>
      <c r="BL130" s="11">
        <f t="shared" si="146"/>
        <v>3</v>
      </c>
      <c r="BM130" s="11">
        <f t="shared" si="147"/>
        <v>50</v>
      </c>
      <c r="BN130" s="11">
        <f t="shared" si="148"/>
        <v>0</v>
      </c>
      <c r="BO130" s="20">
        <f t="shared" si="149"/>
        <v>0.61879629629629407</v>
      </c>
      <c r="BP130" s="11">
        <f t="shared" si="150"/>
        <v>1</v>
      </c>
      <c r="BQ130" s="11">
        <f t="shared" si="151"/>
        <v>1</v>
      </c>
      <c r="BR130" s="11">
        <f t="shared" si="152"/>
        <v>1</v>
      </c>
      <c r="BS130" s="11">
        <f t="shared" si="153"/>
        <v>1</v>
      </c>
      <c r="BT130" s="25">
        <f t="shared" si="154"/>
        <v>1656334.8156105303</v>
      </c>
      <c r="BU130" s="24" t="str">
        <f t="shared" si="155"/>
        <v>Мулянка</v>
      </c>
      <c r="BV130" s="11">
        <f t="shared" si="156"/>
        <v>1</v>
      </c>
      <c r="BW130" s="24" t="str">
        <f>VLOOKUP(BV130,'Типы препятствий'!$A$1:$B$12,2)</f>
        <v>Светофор</v>
      </c>
      <c r="BX130" s="24" t="str">
        <f t="shared" si="157"/>
        <v>Ч2</v>
      </c>
      <c r="BY130" s="25">
        <f t="shared" si="158"/>
        <v>1656384.89032</v>
      </c>
      <c r="BZ130" s="25">
        <f t="shared" si="159"/>
        <v>50.074709469685331</v>
      </c>
      <c r="CA130" s="25">
        <f t="shared" si="160"/>
        <v>1656379.89032</v>
      </c>
      <c r="CB130" s="12">
        <f t="shared" si="162"/>
        <v>45.074709469685331</v>
      </c>
      <c r="CC130" s="11">
        <f t="shared" si="161"/>
        <v>2</v>
      </c>
      <c r="CD130" s="42">
        <f t="shared" si="161"/>
        <v>0</v>
      </c>
      <c r="CE130" s="42">
        <f t="shared" si="113"/>
        <v>0.51</v>
      </c>
      <c r="CF130" s="42">
        <f t="shared" si="112"/>
        <v>0.51</v>
      </c>
    </row>
    <row r="131" spans="1:84">
      <c r="A131" s="29">
        <f t="shared" si="114"/>
        <v>37.861096787861996</v>
      </c>
      <c r="B131" s="3">
        <v>130</v>
      </c>
      <c r="C131" s="14">
        <f t="shared" si="115"/>
        <v>37.861096787861996</v>
      </c>
      <c r="D131" s="14">
        <f t="shared" si="116"/>
        <v>37.861096787861996</v>
      </c>
      <c r="E131" s="14">
        <f t="shared" si="117"/>
        <v>62.352941176470651</v>
      </c>
      <c r="F131" s="14">
        <f t="shared" si="118"/>
        <v>60</v>
      </c>
      <c r="G131" s="30">
        <f t="shared" si="119"/>
        <v>0</v>
      </c>
      <c r="H131" s="3">
        <f t="shared" ref="H131:H194" si="165">$CO$3</f>
        <v>40</v>
      </c>
      <c r="I131" s="43">
        <f t="shared" si="120"/>
        <v>0</v>
      </c>
      <c r="J131" s="43">
        <f t="shared" si="121"/>
        <v>0.51</v>
      </c>
      <c r="K131" s="43">
        <f t="shared" si="122"/>
        <v>0.51</v>
      </c>
      <c r="L131" s="3">
        <f t="shared" ref="L131:L194" si="166">$CO$5</f>
        <v>0.32</v>
      </c>
      <c r="M131" s="3" t="s">
        <v>365</v>
      </c>
      <c r="N131" s="3" t="s">
        <v>366</v>
      </c>
      <c r="O131" s="3">
        <v>1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 t="s">
        <v>66</v>
      </c>
      <c r="V131" s="14">
        <f t="shared" si="123"/>
        <v>330.07409619532586</v>
      </c>
      <c r="W131" s="3">
        <f t="shared" si="124"/>
        <v>3</v>
      </c>
      <c r="X131" s="3">
        <f t="shared" si="125"/>
        <v>50</v>
      </c>
      <c r="Y131" s="3">
        <f t="shared" si="126"/>
        <v>50</v>
      </c>
      <c r="Z131" s="3">
        <f t="shared" si="127"/>
        <v>0</v>
      </c>
      <c r="AA131" s="3">
        <f t="shared" si="128"/>
        <v>0</v>
      </c>
      <c r="AB131" s="22">
        <f t="shared" si="129"/>
        <v>0.61880208333333109</v>
      </c>
      <c r="AC131" s="23">
        <f t="shared" ref="AC131:AC194" ca="1" si="167">$CO$7</f>
        <v>41920</v>
      </c>
      <c r="AD131" s="3">
        <v>130</v>
      </c>
      <c r="AE131" s="3">
        <f t="shared" si="130"/>
        <v>1</v>
      </c>
      <c r="AF131" s="3">
        <f t="shared" si="131"/>
        <v>1</v>
      </c>
      <c r="AG131" s="3">
        <v>130</v>
      </c>
      <c r="AH131" s="3">
        <f t="shared" si="132"/>
        <v>1</v>
      </c>
      <c r="AI131" s="3">
        <f t="shared" si="133"/>
        <v>1</v>
      </c>
      <c r="AJ131" s="3">
        <f t="shared" si="134"/>
        <v>1</v>
      </c>
      <c r="AK131" s="14">
        <f t="shared" si="135"/>
        <v>1656340.0740961954</v>
      </c>
      <c r="AL131" s="3" t="str">
        <f t="shared" si="136"/>
        <v>Мулянка</v>
      </c>
      <c r="AM131" s="3">
        <f t="shared" si="137"/>
        <v>1</v>
      </c>
      <c r="AN131" s="3" t="str">
        <f t="shared" si="138"/>
        <v>Ч2</v>
      </c>
      <c r="AO131" s="27">
        <f t="shared" si="139"/>
        <v>44.816223804606125</v>
      </c>
      <c r="AP131" s="14">
        <f t="shared" si="140"/>
        <v>39.816223804606125</v>
      </c>
      <c r="AQ131" s="28"/>
      <c r="AR131" s="3">
        <f t="shared" si="141"/>
        <v>2</v>
      </c>
      <c r="AS131" s="3">
        <v>4581</v>
      </c>
      <c r="AT131" s="3">
        <v>777</v>
      </c>
      <c r="AU131" s="3">
        <v>100</v>
      </c>
      <c r="AV131" s="3">
        <v>400</v>
      </c>
      <c r="AW131" s="3">
        <v>6000</v>
      </c>
      <c r="AX131" s="3">
        <v>0</v>
      </c>
      <c r="AY131" s="3">
        <v>1100</v>
      </c>
      <c r="AZ131" s="3">
        <v>1</v>
      </c>
      <c r="BA131" s="3">
        <v>40</v>
      </c>
      <c r="BB131" s="3">
        <v>0</v>
      </c>
      <c r="BC131" s="3">
        <v>0</v>
      </c>
      <c r="BD131" s="3">
        <v>0</v>
      </c>
      <c r="BE131" s="3">
        <v>0</v>
      </c>
      <c r="BF131" s="17">
        <f t="shared" si="142"/>
        <v>64.5</v>
      </c>
      <c r="BG131" s="26">
        <f t="shared" si="143"/>
        <v>330.07409619532586</v>
      </c>
      <c r="BH131" s="12">
        <f t="shared" si="144"/>
        <v>37.861096787861996</v>
      </c>
      <c r="BI131" s="13">
        <f t="shared" si="164"/>
        <v>0</v>
      </c>
      <c r="BJ131" s="12">
        <f t="shared" si="145"/>
        <v>60</v>
      </c>
      <c r="BK131" s="12">
        <f t="shared" si="163"/>
        <v>62.352941176470651</v>
      </c>
      <c r="BL131" s="11">
        <f t="shared" si="146"/>
        <v>3</v>
      </c>
      <c r="BM131" s="11">
        <f t="shared" si="147"/>
        <v>50</v>
      </c>
      <c r="BN131" s="11">
        <f t="shared" si="148"/>
        <v>0</v>
      </c>
      <c r="BO131" s="20">
        <f t="shared" si="149"/>
        <v>0.61880208333333109</v>
      </c>
      <c r="BP131" s="11">
        <f t="shared" si="150"/>
        <v>1</v>
      </c>
      <c r="BQ131" s="11">
        <f t="shared" si="151"/>
        <v>1</v>
      </c>
      <c r="BR131" s="11">
        <f t="shared" si="152"/>
        <v>1</v>
      </c>
      <c r="BS131" s="11">
        <f t="shared" si="153"/>
        <v>1</v>
      </c>
      <c r="BT131" s="25">
        <f t="shared" si="154"/>
        <v>1656340.0740961954</v>
      </c>
      <c r="BU131" s="24" t="str">
        <f t="shared" si="155"/>
        <v>Мулянка</v>
      </c>
      <c r="BV131" s="11">
        <f t="shared" si="156"/>
        <v>1</v>
      </c>
      <c r="BW131" s="24" t="str">
        <f>VLOOKUP(BV131,'Типы препятствий'!$A$1:$B$12,2)</f>
        <v>Светофор</v>
      </c>
      <c r="BX131" s="24" t="str">
        <f t="shared" si="157"/>
        <v>Ч2</v>
      </c>
      <c r="BY131" s="25">
        <f t="shared" si="158"/>
        <v>1656384.89032</v>
      </c>
      <c r="BZ131" s="25">
        <f t="shared" si="159"/>
        <v>44.816223804606125</v>
      </c>
      <c r="CA131" s="25">
        <f t="shared" si="160"/>
        <v>1656379.89032</v>
      </c>
      <c r="CB131" s="12">
        <f t="shared" si="162"/>
        <v>39.816223804606125</v>
      </c>
      <c r="CC131" s="11">
        <f t="shared" si="161"/>
        <v>2</v>
      </c>
      <c r="CD131" s="42">
        <f t="shared" si="161"/>
        <v>0</v>
      </c>
      <c r="CE131" s="42">
        <f t="shared" si="113"/>
        <v>0.51</v>
      </c>
      <c r="CF131" s="42">
        <f t="shared" si="112"/>
        <v>0.51</v>
      </c>
    </row>
    <row r="132" spans="1:84">
      <c r="A132" s="29">
        <f t="shared" si="114"/>
        <v>37.861096787861996</v>
      </c>
      <c r="B132" s="3">
        <v>131</v>
      </c>
      <c r="C132" s="14">
        <f t="shared" si="115"/>
        <v>37.861096787861996</v>
      </c>
      <c r="D132" s="14">
        <f t="shared" si="116"/>
        <v>37.861096787861996</v>
      </c>
      <c r="E132" s="14">
        <f t="shared" si="117"/>
        <v>61.960784313725554</v>
      </c>
      <c r="F132" s="14">
        <f t="shared" si="118"/>
        <v>60</v>
      </c>
      <c r="G132" s="30">
        <f t="shared" si="119"/>
        <v>-0.01</v>
      </c>
      <c r="H132" s="3">
        <f t="shared" si="165"/>
        <v>40</v>
      </c>
      <c r="I132" s="43">
        <f t="shared" si="120"/>
        <v>0</v>
      </c>
      <c r="J132" s="43">
        <f t="shared" si="121"/>
        <v>0.51</v>
      </c>
      <c r="K132" s="43">
        <f t="shared" si="122"/>
        <v>0.51</v>
      </c>
      <c r="L132" s="3">
        <f t="shared" si="166"/>
        <v>0.32</v>
      </c>
      <c r="M132" s="3" t="s">
        <v>367</v>
      </c>
      <c r="N132" s="3" t="s">
        <v>368</v>
      </c>
      <c r="O132" s="3">
        <v>1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 t="s">
        <v>66</v>
      </c>
      <c r="V132" s="14">
        <f t="shared" si="123"/>
        <v>335.33258186030668</v>
      </c>
      <c r="W132" s="3">
        <f t="shared" si="124"/>
        <v>3</v>
      </c>
      <c r="X132" s="3">
        <f t="shared" si="125"/>
        <v>50</v>
      </c>
      <c r="Y132" s="3">
        <f t="shared" si="126"/>
        <v>50</v>
      </c>
      <c r="Z132" s="3">
        <f t="shared" si="127"/>
        <v>0</v>
      </c>
      <c r="AA132" s="3">
        <f t="shared" si="128"/>
        <v>0</v>
      </c>
      <c r="AB132" s="22">
        <f t="shared" si="129"/>
        <v>0.61880787037036811</v>
      </c>
      <c r="AC132" s="23">
        <f t="shared" ca="1" si="167"/>
        <v>41920</v>
      </c>
      <c r="AD132" s="3">
        <v>131</v>
      </c>
      <c r="AE132" s="3">
        <f t="shared" si="130"/>
        <v>1</v>
      </c>
      <c r="AF132" s="3">
        <f t="shared" si="131"/>
        <v>1</v>
      </c>
      <c r="AG132" s="3">
        <v>131</v>
      </c>
      <c r="AH132" s="3">
        <f t="shared" si="132"/>
        <v>1</v>
      </c>
      <c r="AI132" s="3">
        <f t="shared" si="133"/>
        <v>1</v>
      </c>
      <c r="AJ132" s="3">
        <f t="shared" si="134"/>
        <v>1</v>
      </c>
      <c r="AK132" s="14">
        <f t="shared" si="135"/>
        <v>1656345.3325818602</v>
      </c>
      <c r="AL132" s="3" t="str">
        <f t="shared" si="136"/>
        <v>Мулянка</v>
      </c>
      <c r="AM132" s="3">
        <f t="shared" si="137"/>
        <v>1</v>
      </c>
      <c r="AN132" s="3" t="str">
        <f t="shared" si="138"/>
        <v>Ч2</v>
      </c>
      <c r="AO132" s="27">
        <f t="shared" si="139"/>
        <v>39.557738139759749</v>
      </c>
      <c r="AP132" s="14">
        <f t="shared" si="140"/>
        <v>34.557738139759749</v>
      </c>
      <c r="AQ132" s="28"/>
      <c r="AR132" s="3">
        <f t="shared" si="141"/>
        <v>2</v>
      </c>
      <c r="AS132" s="3">
        <v>4581</v>
      </c>
      <c r="AT132" s="3">
        <v>777</v>
      </c>
      <c r="AU132" s="3">
        <v>100</v>
      </c>
      <c r="AV132" s="3">
        <v>400</v>
      </c>
      <c r="AW132" s="3">
        <v>6000</v>
      </c>
      <c r="AX132" s="3">
        <v>0</v>
      </c>
      <c r="AY132" s="3">
        <v>1100</v>
      </c>
      <c r="AZ132" s="3">
        <v>1</v>
      </c>
      <c r="BA132" s="3">
        <v>40</v>
      </c>
      <c r="BB132" s="3">
        <v>0</v>
      </c>
      <c r="BC132" s="3">
        <v>0</v>
      </c>
      <c r="BD132" s="3">
        <v>0</v>
      </c>
      <c r="BE132" s="3">
        <v>0</v>
      </c>
      <c r="BF132" s="17">
        <f t="shared" si="142"/>
        <v>65</v>
      </c>
      <c r="BG132" s="26">
        <f t="shared" si="143"/>
        <v>335.33258186030668</v>
      </c>
      <c r="BH132" s="12">
        <f t="shared" si="144"/>
        <v>37.861096787861996</v>
      </c>
      <c r="BI132" s="13">
        <v>-0.01</v>
      </c>
      <c r="BJ132" s="12">
        <f t="shared" si="145"/>
        <v>60</v>
      </c>
      <c r="BK132" s="12">
        <f t="shared" si="163"/>
        <v>61.960784313725554</v>
      </c>
      <c r="BL132" s="11">
        <f t="shared" si="146"/>
        <v>3</v>
      </c>
      <c r="BM132" s="11">
        <f t="shared" si="147"/>
        <v>50</v>
      </c>
      <c r="BN132" s="11">
        <f t="shared" si="148"/>
        <v>0</v>
      </c>
      <c r="BO132" s="20">
        <f t="shared" si="149"/>
        <v>0.61880787037036811</v>
      </c>
      <c r="BP132" s="11">
        <f t="shared" si="150"/>
        <v>1</v>
      </c>
      <c r="BQ132" s="11">
        <f t="shared" si="151"/>
        <v>1</v>
      </c>
      <c r="BR132" s="11">
        <f t="shared" si="152"/>
        <v>1</v>
      </c>
      <c r="BS132" s="11">
        <f t="shared" si="153"/>
        <v>1</v>
      </c>
      <c r="BT132" s="25">
        <f t="shared" si="154"/>
        <v>1656345.3325818602</v>
      </c>
      <c r="BU132" s="24" t="str">
        <f t="shared" si="155"/>
        <v>Мулянка</v>
      </c>
      <c r="BV132" s="11">
        <f t="shared" si="156"/>
        <v>1</v>
      </c>
      <c r="BW132" s="24" t="str">
        <f>VLOOKUP(BV132,'Типы препятствий'!$A$1:$B$12,2)</f>
        <v>Светофор</v>
      </c>
      <c r="BX132" s="24" t="str">
        <f t="shared" si="157"/>
        <v>Ч2</v>
      </c>
      <c r="BY132" s="25">
        <f t="shared" si="158"/>
        <v>1656384.89032</v>
      </c>
      <c r="BZ132" s="25">
        <f t="shared" si="159"/>
        <v>39.557738139759749</v>
      </c>
      <c r="CA132" s="25">
        <f t="shared" si="160"/>
        <v>1656379.89032</v>
      </c>
      <c r="CB132" s="12">
        <f t="shared" si="162"/>
        <v>34.557738139759749</v>
      </c>
      <c r="CC132" s="11">
        <f t="shared" si="161"/>
        <v>2</v>
      </c>
      <c r="CD132" s="42">
        <f t="shared" si="161"/>
        <v>0</v>
      </c>
      <c r="CE132" s="42">
        <f t="shared" si="113"/>
        <v>0.51</v>
      </c>
      <c r="CF132" s="42">
        <f t="shared" ref="CF132:CF195" si="168">CF131</f>
        <v>0.51</v>
      </c>
    </row>
    <row r="133" spans="1:84">
      <c r="A133" s="29">
        <f t="shared" si="114"/>
        <v>37.843096787861995</v>
      </c>
      <c r="B133" s="3">
        <v>132</v>
      </c>
      <c r="C133" s="14">
        <f t="shared" si="115"/>
        <v>37.843096787861995</v>
      </c>
      <c r="D133" s="14">
        <f t="shared" si="116"/>
        <v>37.843096787861995</v>
      </c>
      <c r="E133" s="14">
        <f t="shared" si="117"/>
        <v>61.568627450980458</v>
      </c>
      <c r="F133" s="14">
        <f t="shared" si="118"/>
        <v>60</v>
      </c>
      <c r="G133" s="30">
        <f t="shared" si="119"/>
        <v>-0.02</v>
      </c>
      <c r="H133" s="3">
        <f t="shared" si="165"/>
        <v>40</v>
      </c>
      <c r="I133" s="43">
        <f t="shared" si="120"/>
        <v>0</v>
      </c>
      <c r="J133" s="43">
        <f t="shared" si="121"/>
        <v>0.51</v>
      </c>
      <c r="K133" s="43">
        <f t="shared" si="122"/>
        <v>0.51</v>
      </c>
      <c r="L133" s="3">
        <f t="shared" si="166"/>
        <v>0.32</v>
      </c>
      <c r="M133" s="3" t="s">
        <v>369</v>
      </c>
      <c r="N133" s="3" t="s">
        <v>370</v>
      </c>
      <c r="O133" s="3">
        <v>1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 t="s">
        <v>66</v>
      </c>
      <c r="V133" s="14">
        <f t="shared" si="123"/>
        <v>340.58856752528749</v>
      </c>
      <c r="W133" s="3">
        <f t="shared" si="124"/>
        <v>3</v>
      </c>
      <c r="X133" s="3">
        <f t="shared" si="125"/>
        <v>50</v>
      </c>
      <c r="Y133" s="3">
        <f t="shared" si="126"/>
        <v>50</v>
      </c>
      <c r="Z133" s="3">
        <f t="shared" si="127"/>
        <v>0</v>
      </c>
      <c r="AA133" s="3">
        <f t="shared" si="128"/>
        <v>0</v>
      </c>
      <c r="AB133" s="22">
        <f t="shared" si="129"/>
        <v>0.61881365740740513</v>
      </c>
      <c r="AC133" s="23">
        <f t="shared" ca="1" si="167"/>
        <v>41920</v>
      </c>
      <c r="AD133" s="3">
        <v>132</v>
      </c>
      <c r="AE133" s="3">
        <f t="shared" si="130"/>
        <v>1</v>
      </c>
      <c r="AF133" s="3">
        <f t="shared" si="131"/>
        <v>1</v>
      </c>
      <c r="AG133" s="3">
        <v>132</v>
      </c>
      <c r="AH133" s="3">
        <f t="shared" si="132"/>
        <v>0</v>
      </c>
      <c r="AI133" s="3">
        <f t="shared" si="133"/>
        <v>1</v>
      </c>
      <c r="AJ133" s="3">
        <f t="shared" si="134"/>
        <v>1</v>
      </c>
      <c r="AK133" s="14">
        <f t="shared" si="135"/>
        <v>1656350.5885675254</v>
      </c>
      <c r="AL133" s="3" t="str">
        <f t="shared" si="136"/>
        <v>Мулянка</v>
      </c>
      <c r="AM133" s="3">
        <f t="shared" si="137"/>
        <v>1</v>
      </c>
      <c r="AN133" s="3" t="str">
        <f t="shared" si="138"/>
        <v>Ч2</v>
      </c>
      <c r="AO133" s="27">
        <f t="shared" si="139"/>
        <v>34.301752474624664</v>
      </c>
      <c r="AP133" s="14">
        <f t="shared" si="140"/>
        <v>29.301752474624664</v>
      </c>
      <c r="AQ133" s="28"/>
      <c r="AR133" s="3">
        <f t="shared" si="141"/>
        <v>2</v>
      </c>
      <c r="AS133" s="3">
        <v>4581</v>
      </c>
      <c r="AT133" s="3">
        <v>777</v>
      </c>
      <c r="AU133" s="3">
        <v>100</v>
      </c>
      <c r="AV133" s="3">
        <v>400</v>
      </c>
      <c r="AW133" s="3">
        <v>6000</v>
      </c>
      <c r="AX133" s="3">
        <v>0</v>
      </c>
      <c r="AY133" s="3">
        <v>1100</v>
      </c>
      <c r="AZ133" s="3">
        <v>1</v>
      </c>
      <c r="BA133" s="3">
        <v>40</v>
      </c>
      <c r="BB133" s="3">
        <v>0</v>
      </c>
      <c r="BC133" s="3">
        <v>0</v>
      </c>
      <c r="BD133" s="3">
        <v>0</v>
      </c>
      <c r="BE133" s="3">
        <v>0</v>
      </c>
      <c r="BF133" s="17">
        <f t="shared" si="142"/>
        <v>65.5</v>
      </c>
      <c r="BG133" s="26">
        <f t="shared" si="143"/>
        <v>340.58856752528749</v>
      </c>
      <c r="BH133" s="12">
        <f t="shared" si="144"/>
        <v>37.843096787861995</v>
      </c>
      <c r="BI133" s="13">
        <v>-0.02</v>
      </c>
      <c r="BJ133" s="12">
        <f t="shared" si="145"/>
        <v>60</v>
      </c>
      <c r="BK133" s="12">
        <f t="shared" si="163"/>
        <v>61.568627450980458</v>
      </c>
      <c r="BL133" s="11">
        <f t="shared" si="146"/>
        <v>3</v>
      </c>
      <c r="BM133" s="11">
        <f t="shared" si="147"/>
        <v>50</v>
      </c>
      <c r="BN133" s="11">
        <f t="shared" si="148"/>
        <v>0</v>
      </c>
      <c r="BO133" s="20">
        <f t="shared" si="149"/>
        <v>0.61881365740740513</v>
      </c>
      <c r="BP133" s="11">
        <f t="shared" si="150"/>
        <v>1</v>
      </c>
      <c r="BQ133" s="11">
        <v>0</v>
      </c>
      <c r="BR133" s="11">
        <f t="shared" si="152"/>
        <v>1</v>
      </c>
      <c r="BS133" s="11">
        <f t="shared" si="153"/>
        <v>1</v>
      </c>
      <c r="BT133" s="25">
        <f t="shared" si="154"/>
        <v>1656350.5885675254</v>
      </c>
      <c r="BU133" s="24" t="str">
        <f t="shared" si="155"/>
        <v>Мулянка</v>
      </c>
      <c r="BV133" s="11">
        <f t="shared" si="156"/>
        <v>1</v>
      </c>
      <c r="BW133" s="24" t="str">
        <f>VLOOKUP(BV133,'Типы препятствий'!$A$1:$B$12,2)</f>
        <v>Светофор</v>
      </c>
      <c r="BX133" s="24" t="str">
        <f t="shared" si="157"/>
        <v>Ч2</v>
      </c>
      <c r="BY133" s="25">
        <f t="shared" si="158"/>
        <v>1656384.89032</v>
      </c>
      <c r="BZ133" s="25">
        <f t="shared" si="159"/>
        <v>34.301752474624664</v>
      </c>
      <c r="CA133" s="25">
        <f t="shared" si="160"/>
        <v>1656379.89032</v>
      </c>
      <c r="CB133" s="12">
        <f t="shared" si="162"/>
        <v>29.301752474624664</v>
      </c>
      <c r="CC133" s="11">
        <f t="shared" si="161"/>
        <v>2</v>
      </c>
      <c r="CD133" s="42">
        <f t="shared" si="161"/>
        <v>0</v>
      </c>
      <c r="CE133" s="42">
        <f t="shared" ref="CE133:CE196" si="169">AVERAGE(CF131:CF132)</f>
        <v>0.51</v>
      </c>
      <c r="CF133" s="42">
        <f t="shared" si="168"/>
        <v>0.51</v>
      </c>
    </row>
    <row r="134" spans="1:84">
      <c r="A134" s="29">
        <f t="shared" si="114"/>
        <v>37.807096787861994</v>
      </c>
      <c r="B134" s="3">
        <v>133</v>
      </c>
      <c r="C134" s="14">
        <f t="shared" si="115"/>
        <v>37.807096787861994</v>
      </c>
      <c r="D134" s="14">
        <f t="shared" si="116"/>
        <v>37.807096787861994</v>
      </c>
      <c r="E134" s="14">
        <f t="shared" si="117"/>
        <v>61.176470588235361</v>
      </c>
      <c r="F134" s="14">
        <f t="shared" si="118"/>
        <v>60</v>
      </c>
      <c r="G134" s="30">
        <f t="shared" si="119"/>
        <v>-1.9E-2</v>
      </c>
      <c r="H134" s="3">
        <f t="shared" si="165"/>
        <v>40</v>
      </c>
      <c r="I134" s="43">
        <f t="shared" si="120"/>
        <v>0</v>
      </c>
      <c r="J134" s="43">
        <f t="shared" si="121"/>
        <v>0.51</v>
      </c>
      <c r="K134" s="43">
        <f t="shared" si="122"/>
        <v>0.51</v>
      </c>
      <c r="L134" s="3">
        <f t="shared" si="166"/>
        <v>0.32</v>
      </c>
      <c r="M134" s="3" t="s">
        <v>371</v>
      </c>
      <c r="N134" s="3" t="s">
        <v>372</v>
      </c>
      <c r="O134" s="3">
        <v>1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 t="s">
        <v>66</v>
      </c>
      <c r="V134" s="14">
        <f t="shared" si="123"/>
        <v>345.8395531902683</v>
      </c>
      <c r="W134" s="3">
        <f t="shared" si="124"/>
        <v>3</v>
      </c>
      <c r="X134" s="3">
        <f t="shared" si="125"/>
        <v>50</v>
      </c>
      <c r="Y134" s="3">
        <f t="shared" si="126"/>
        <v>50</v>
      </c>
      <c r="Z134" s="3">
        <f t="shared" si="127"/>
        <v>0</v>
      </c>
      <c r="AA134" s="3">
        <f t="shared" si="128"/>
        <v>0</v>
      </c>
      <c r="AB134" s="22">
        <f t="shared" si="129"/>
        <v>0.61881944444444215</v>
      </c>
      <c r="AC134" s="23">
        <f t="shared" ca="1" si="167"/>
        <v>41920</v>
      </c>
      <c r="AD134" s="3">
        <v>133</v>
      </c>
      <c r="AE134" s="3">
        <f t="shared" si="130"/>
        <v>1</v>
      </c>
      <c r="AF134" s="3">
        <f t="shared" si="131"/>
        <v>1</v>
      </c>
      <c r="AG134" s="3">
        <v>133</v>
      </c>
      <c r="AH134" s="3">
        <f t="shared" si="132"/>
        <v>0</v>
      </c>
      <c r="AI134" s="3">
        <f t="shared" si="133"/>
        <v>1</v>
      </c>
      <c r="AJ134" s="3">
        <f t="shared" si="134"/>
        <v>1</v>
      </c>
      <c r="AK134" s="14">
        <f t="shared" si="135"/>
        <v>1656355.8395531902</v>
      </c>
      <c r="AL134" s="3" t="str">
        <f t="shared" si="136"/>
        <v>Мулянка</v>
      </c>
      <c r="AM134" s="3">
        <f t="shared" si="137"/>
        <v>1</v>
      </c>
      <c r="AN134" s="3" t="str">
        <f t="shared" si="138"/>
        <v>Ч2</v>
      </c>
      <c r="AO134" s="27">
        <f t="shared" si="139"/>
        <v>29.050766809843481</v>
      </c>
      <c r="AP134" s="14">
        <f t="shared" si="140"/>
        <v>24.050766809843481</v>
      </c>
      <c r="AQ134" s="28"/>
      <c r="AR134" s="3">
        <f t="shared" si="141"/>
        <v>2</v>
      </c>
      <c r="AS134" s="3">
        <v>4581</v>
      </c>
      <c r="AT134" s="3">
        <v>777</v>
      </c>
      <c r="AU134" s="3">
        <v>100</v>
      </c>
      <c r="AV134" s="3">
        <v>400</v>
      </c>
      <c r="AW134" s="3">
        <v>6000</v>
      </c>
      <c r="AX134" s="3">
        <v>0</v>
      </c>
      <c r="AY134" s="3">
        <v>1100</v>
      </c>
      <c r="AZ134" s="3">
        <v>1</v>
      </c>
      <c r="BA134" s="3">
        <v>40</v>
      </c>
      <c r="BB134" s="3">
        <v>0</v>
      </c>
      <c r="BC134" s="3">
        <v>0</v>
      </c>
      <c r="BD134" s="3">
        <v>0</v>
      </c>
      <c r="BE134" s="3">
        <v>0</v>
      </c>
      <c r="BF134" s="17">
        <f t="shared" si="142"/>
        <v>66</v>
      </c>
      <c r="BG134" s="26">
        <f t="shared" si="143"/>
        <v>345.8395531902683</v>
      </c>
      <c r="BH134" s="12">
        <f t="shared" si="144"/>
        <v>37.807096787861994</v>
      </c>
      <c r="BI134" s="13">
        <f t="shared" si="164"/>
        <v>-1.9E-2</v>
      </c>
      <c r="BJ134" s="12">
        <f t="shared" si="145"/>
        <v>60</v>
      </c>
      <c r="BK134" s="12">
        <f t="shared" si="163"/>
        <v>61.176470588235361</v>
      </c>
      <c r="BL134" s="11">
        <f t="shared" si="146"/>
        <v>3</v>
      </c>
      <c r="BM134" s="11">
        <f t="shared" si="147"/>
        <v>50</v>
      </c>
      <c r="BN134" s="11">
        <f t="shared" si="148"/>
        <v>0</v>
      </c>
      <c r="BO134" s="20">
        <f t="shared" si="149"/>
        <v>0.61881944444444215</v>
      </c>
      <c r="BP134" s="11">
        <f t="shared" si="150"/>
        <v>1</v>
      </c>
      <c r="BQ134" s="11">
        <f t="shared" si="151"/>
        <v>0</v>
      </c>
      <c r="BR134" s="11">
        <f t="shared" si="152"/>
        <v>1</v>
      </c>
      <c r="BS134" s="11">
        <f t="shared" si="153"/>
        <v>1</v>
      </c>
      <c r="BT134" s="25">
        <f t="shared" si="154"/>
        <v>1656355.8395531902</v>
      </c>
      <c r="BU134" s="24" t="str">
        <f t="shared" si="155"/>
        <v>Мулянка</v>
      </c>
      <c r="BV134" s="11">
        <f t="shared" si="156"/>
        <v>1</v>
      </c>
      <c r="BW134" s="24" t="str">
        <f>VLOOKUP(BV134,'Типы препятствий'!$A$1:$B$12,2)</f>
        <v>Светофор</v>
      </c>
      <c r="BX134" s="24" t="str">
        <f t="shared" si="157"/>
        <v>Ч2</v>
      </c>
      <c r="BY134" s="25">
        <f t="shared" si="158"/>
        <v>1656384.89032</v>
      </c>
      <c r="BZ134" s="25">
        <f t="shared" si="159"/>
        <v>29.050766809843481</v>
      </c>
      <c r="CA134" s="25">
        <f t="shared" si="160"/>
        <v>1656379.89032</v>
      </c>
      <c r="CB134" s="12">
        <f t="shared" si="162"/>
        <v>24.050766809843481</v>
      </c>
      <c r="CC134" s="11">
        <f t="shared" si="161"/>
        <v>2</v>
      </c>
      <c r="CD134" s="42">
        <f t="shared" si="161"/>
        <v>0</v>
      </c>
      <c r="CE134" s="42">
        <f t="shared" si="169"/>
        <v>0.51</v>
      </c>
      <c r="CF134" s="42">
        <f t="shared" si="168"/>
        <v>0.51</v>
      </c>
    </row>
    <row r="135" spans="1:84">
      <c r="A135" s="29">
        <f t="shared" ref="A135:A198" si="170">ABS(BH135)</f>
        <v>37.772896787861995</v>
      </c>
      <c r="B135" s="3">
        <v>134</v>
      </c>
      <c r="C135" s="14">
        <f t="shared" ref="C135:C198" si="171">A135</f>
        <v>37.772896787861995</v>
      </c>
      <c r="D135" s="14">
        <f t="shared" ref="D135:D198" si="172">A135</f>
        <v>37.772896787861995</v>
      </c>
      <c r="E135" s="14">
        <f t="shared" ref="E135:E198" si="173">BK135</f>
        <v>60.784313725490264</v>
      </c>
      <c r="F135" s="14">
        <f t="shared" ref="F135:F198" si="174">BJ135</f>
        <v>60</v>
      </c>
      <c r="G135" s="30">
        <f t="shared" ref="G135:G198" si="175">BI135</f>
        <v>-1.805E-2</v>
      </c>
      <c r="H135" s="3">
        <f t="shared" si="165"/>
        <v>40</v>
      </c>
      <c r="I135" s="43">
        <f t="shared" ref="I135:I198" si="176">CD135</f>
        <v>0</v>
      </c>
      <c r="J135" s="43">
        <f t="shared" ref="J135:J198" si="177">CE135</f>
        <v>0.51</v>
      </c>
      <c r="K135" s="43">
        <f t="shared" ref="K135:K198" si="178">CF135</f>
        <v>0.51</v>
      </c>
      <c r="L135" s="3">
        <f t="shared" si="166"/>
        <v>0.32</v>
      </c>
      <c r="M135" s="3" t="s">
        <v>373</v>
      </c>
      <c r="N135" s="3" t="s">
        <v>374</v>
      </c>
      <c r="O135" s="3">
        <v>1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 t="s">
        <v>66</v>
      </c>
      <c r="V135" s="14">
        <f t="shared" ref="V135:V198" si="179">BG135</f>
        <v>351.08578885524912</v>
      </c>
      <c r="W135" s="3">
        <f t="shared" ref="W135:W198" si="180">BL135</f>
        <v>3</v>
      </c>
      <c r="X135" s="3">
        <f t="shared" ref="X135:X198" si="181">BM135</f>
        <v>50</v>
      </c>
      <c r="Y135" s="3">
        <f t="shared" ref="Y135:Y198" si="182">BM135</f>
        <v>50</v>
      </c>
      <c r="Z135" s="3">
        <f t="shared" ref="Z135:Z198" si="183">BN135</f>
        <v>0</v>
      </c>
      <c r="AA135" s="3">
        <f t="shared" ref="AA135:AA198" si="184">BN135</f>
        <v>0</v>
      </c>
      <c r="AB135" s="22">
        <f t="shared" ref="AB135:AB198" si="185">BO135</f>
        <v>0.61882523148147917</v>
      </c>
      <c r="AC135" s="23">
        <f t="shared" ca="1" si="167"/>
        <v>41920</v>
      </c>
      <c r="AD135" s="3">
        <v>134</v>
      </c>
      <c r="AE135" s="3">
        <f t="shared" ref="AE135:AE198" si="186">BP135</f>
        <v>1</v>
      </c>
      <c r="AF135" s="3">
        <f t="shared" ref="AF135:AF198" si="187">BP135</f>
        <v>1</v>
      </c>
      <c r="AG135" s="3">
        <v>134</v>
      </c>
      <c r="AH135" s="3">
        <f t="shared" ref="AH135:AH198" si="188">BQ135</f>
        <v>0</v>
      </c>
      <c r="AI135" s="3">
        <f t="shared" ref="AI135:AI198" si="189">BR135</f>
        <v>1</v>
      </c>
      <c r="AJ135" s="3">
        <f t="shared" ref="AJ135:AJ198" si="190">BS135</f>
        <v>1</v>
      </c>
      <c r="AK135" s="14">
        <f t="shared" ref="AK135:AK198" si="191">BT135</f>
        <v>1656361.0857888553</v>
      </c>
      <c r="AL135" s="3" t="str">
        <f t="shared" ref="AL135:AL198" si="192">BU135</f>
        <v>Мулянка</v>
      </c>
      <c r="AM135" s="3">
        <f t="shared" ref="AM135:AM198" si="193">BV135</f>
        <v>1</v>
      </c>
      <c r="AN135" s="3" t="str">
        <f t="shared" ref="AN135:AN198" si="194">BX135</f>
        <v>Ч2</v>
      </c>
      <c r="AO135" s="27">
        <f t="shared" ref="AO135:AO198" si="195">BZ135</f>
        <v>23.80453114467673</v>
      </c>
      <c r="AP135" s="14">
        <f t="shared" ref="AP135:AP198" si="196">CB135</f>
        <v>18.80453114467673</v>
      </c>
      <c r="AQ135" s="28"/>
      <c r="AR135" s="3">
        <f t="shared" ref="AR135:AR198" si="197">CC135</f>
        <v>2</v>
      </c>
      <c r="AS135" s="3">
        <v>4581</v>
      </c>
      <c r="AT135" s="3">
        <v>777</v>
      </c>
      <c r="AU135" s="3">
        <v>100</v>
      </c>
      <c r="AV135" s="3">
        <v>400</v>
      </c>
      <c r="AW135" s="3">
        <v>6000</v>
      </c>
      <c r="AX135" s="3">
        <v>0</v>
      </c>
      <c r="AY135" s="3">
        <v>1100</v>
      </c>
      <c r="AZ135" s="3">
        <v>1</v>
      </c>
      <c r="BA135" s="3">
        <v>40</v>
      </c>
      <c r="BB135" s="3">
        <v>0</v>
      </c>
      <c r="BC135" s="3">
        <v>0</v>
      </c>
      <c r="BD135" s="3">
        <v>0</v>
      </c>
      <c r="BE135" s="3">
        <v>0</v>
      </c>
      <c r="BF135" s="17">
        <f t="shared" ref="BF135:BF198" si="198">BF134+$CO$2</f>
        <v>66.5</v>
      </c>
      <c r="BG135" s="26">
        <f t="shared" ref="BG135:BG198" si="199">BG134+(BH135/3.6) * $CO$2</f>
        <v>351.08578885524912</v>
      </c>
      <c r="BH135" s="12">
        <f t="shared" ref="BH135:BH198" si="200">BH134+(BI134*$CO$2)*3.6</f>
        <v>37.772896787861995</v>
      </c>
      <c r="BI135" s="13">
        <f t="shared" ref="BI135:BI198" si="201">BI134*0.95</f>
        <v>-1.805E-2</v>
      </c>
      <c r="BJ135" s="12">
        <f t="shared" ref="BJ135:BJ198" si="202">BJ134</f>
        <v>60</v>
      </c>
      <c r="BK135" s="12">
        <f t="shared" si="163"/>
        <v>60.784313725490264</v>
      </c>
      <c r="BL135" s="11">
        <f t="shared" ref="BL135:BL198" si="203">BL134</f>
        <v>3</v>
      </c>
      <c r="BM135" s="11">
        <f t="shared" ref="BM135:BM198" si="204">BM134</f>
        <v>50</v>
      </c>
      <c r="BN135" s="11">
        <f t="shared" ref="BN135:BN198" si="205">BN134</f>
        <v>0</v>
      </c>
      <c r="BO135" s="20">
        <f t="shared" ref="BO135:BO198" si="206">BO134+$CO$2/24/60/60</f>
        <v>0.61882523148147917</v>
      </c>
      <c r="BP135" s="11">
        <f t="shared" ref="BP135:BP198" si="207">$CO$8</f>
        <v>1</v>
      </c>
      <c r="BQ135" s="11">
        <f t="shared" ref="BQ135:BQ198" si="208">BQ134</f>
        <v>0</v>
      </c>
      <c r="BR135" s="11">
        <f t="shared" ref="BR135:BR198" si="209">BR134</f>
        <v>1</v>
      </c>
      <c r="BS135" s="11">
        <f t="shared" ref="BS135:BS198" si="210">SIGN(BH135)</f>
        <v>1</v>
      </c>
      <c r="BT135" s="25">
        <f t="shared" ref="BT135:BT198" si="211">$CO$9+BG135</f>
        <v>1656361.0857888553</v>
      </c>
      <c r="BU135" s="24" t="str">
        <f t="shared" ref="BU135:BU198" si="212">BU134</f>
        <v>Мулянка</v>
      </c>
      <c r="BV135" s="11">
        <f t="shared" ref="BV135:BV198" si="213">BV134</f>
        <v>1</v>
      </c>
      <c r="BW135" s="24" t="str">
        <f>VLOOKUP(BV135,'Типы препятствий'!$A$1:$B$12,2)</f>
        <v>Светофор</v>
      </c>
      <c r="BX135" s="24" t="str">
        <f t="shared" ref="BX135:BX198" si="214">BX134</f>
        <v>Ч2</v>
      </c>
      <c r="BY135" s="25">
        <f t="shared" ref="BY135:BY198" si="215">BY134</f>
        <v>1656384.89032</v>
      </c>
      <c r="BZ135" s="25">
        <f t="shared" ref="BZ135:BZ198" si="216">BY135-BT135</f>
        <v>23.80453114467673</v>
      </c>
      <c r="CA135" s="25">
        <f t="shared" ref="CA135:CA198" si="217">CA134</f>
        <v>1656379.89032</v>
      </c>
      <c r="CB135" s="12">
        <f t="shared" ref="CB135:CB198" si="218">CA135-BT135</f>
        <v>18.80453114467673</v>
      </c>
      <c r="CC135" s="11">
        <f t="shared" ref="CC135:CD198" si="219">CC134</f>
        <v>2</v>
      </c>
      <c r="CD135" s="42">
        <f t="shared" si="219"/>
        <v>0</v>
      </c>
      <c r="CE135" s="42">
        <f t="shared" si="169"/>
        <v>0.51</v>
      </c>
      <c r="CF135" s="42">
        <f t="shared" si="168"/>
        <v>0.51</v>
      </c>
    </row>
    <row r="136" spans="1:84">
      <c r="A136" s="29">
        <f t="shared" si="170"/>
        <v>37.740406787861993</v>
      </c>
      <c r="B136" s="3">
        <v>135</v>
      </c>
      <c r="C136" s="14">
        <f t="shared" si="171"/>
        <v>37.740406787861993</v>
      </c>
      <c r="D136" s="14">
        <f t="shared" si="172"/>
        <v>37.740406787861993</v>
      </c>
      <c r="E136" s="14">
        <f t="shared" si="173"/>
        <v>60.392156862745168</v>
      </c>
      <c r="F136" s="14">
        <f t="shared" si="174"/>
        <v>60</v>
      </c>
      <c r="G136" s="30">
        <f t="shared" si="175"/>
        <v>-0.03</v>
      </c>
      <c r="H136" s="3">
        <f t="shared" si="165"/>
        <v>40</v>
      </c>
      <c r="I136" s="43">
        <f t="shared" si="176"/>
        <v>0</v>
      </c>
      <c r="J136" s="43">
        <f t="shared" si="177"/>
        <v>0.51</v>
      </c>
      <c r="K136" s="43">
        <f t="shared" si="178"/>
        <v>0.51</v>
      </c>
      <c r="L136" s="3">
        <f t="shared" si="166"/>
        <v>0.32</v>
      </c>
      <c r="M136" s="3" t="s">
        <v>375</v>
      </c>
      <c r="N136" s="3" t="s">
        <v>376</v>
      </c>
      <c r="O136" s="3">
        <v>1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 t="s">
        <v>66</v>
      </c>
      <c r="V136" s="14">
        <f t="shared" si="179"/>
        <v>356.32751202022996</v>
      </c>
      <c r="W136" s="3">
        <f t="shared" si="180"/>
        <v>3</v>
      </c>
      <c r="X136" s="3">
        <f t="shared" si="181"/>
        <v>50</v>
      </c>
      <c r="Y136" s="3">
        <f t="shared" si="182"/>
        <v>50</v>
      </c>
      <c r="Z136" s="3">
        <f t="shared" si="183"/>
        <v>0</v>
      </c>
      <c r="AA136" s="3">
        <f t="shared" si="184"/>
        <v>0</v>
      </c>
      <c r="AB136" s="22">
        <f t="shared" si="185"/>
        <v>0.61883101851851618</v>
      </c>
      <c r="AC136" s="23">
        <f t="shared" ca="1" si="167"/>
        <v>41920</v>
      </c>
      <c r="AD136" s="3">
        <v>135</v>
      </c>
      <c r="AE136" s="3">
        <f t="shared" si="186"/>
        <v>1</v>
      </c>
      <c r="AF136" s="3">
        <f t="shared" si="187"/>
        <v>1</v>
      </c>
      <c r="AG136" s="3">
        <v>135</v>
      </c>
      <c r="AH136" s="3">
        <f t="shared" si="188"/>
        <v>0</v>
      </c>
      <c r="AI136" s="3">
        <f t="shared" si="189"/>
        <v>1</v>
      </c>
      <c r="AJ136" s="3">
        <f t="shared" si="190"/>
        <v>1</v>
      </c>
      <c r="AK136" s="14">
        <f t="shared" si="191"/>
        <v>1656366.3275120202</v>
      </c>
      <c r="AL136" s="3" t="str">
        <f t="shared" si="192"/>
        <v>Мулянка</v>
      </c>
      <c r="AM136" s="3">
        <f t="shared" si="193"/>
        <v>1</v>
      </c>
      <c r="AN136" s="3" t="str">
        <f t="shared" si="194"/>
        <v>Ч2</v>
      </c>
      <c r="AO136" s="27">
        <f t="shared" si="195"/>
        <v>18.562807979760692</v>
      </c>
      <c r="AP136" s="14">
        <f t="shared" si="196"/>
        <v>13.562807979760692</v>
      </c>
      <c r="AQ136" s="28"/>
      <c r="AR136" s="3">
        <f t="shared" si="197"/>
        <v>2</v>
      </c>
      <c r="AS136" s="3">
        <v>4581</v>
      </c>
      <c r="AT136" s="3">
        <v>777</v>
      </c>
      <c r="AU136" s="3">
        <v>100</v>
      </c>
      <c r="AV136" s="3">
        <v>400</v>
      </c>
      <c r="AW136" s="3">
        <v>6000</v>
      </c>
      <c r="AX136" s="3">
        <v>0</v>
      </c>
      <c r="AY136" s="3">
        <v>1100</v>
      </c>
      <c r="AZ136" s="3">
        <v>1</v>
      </c>
      <c r="BA136" s="3">
        <v>40</v>
      </c>
      <c r="BB136" s="3">
        <v>0</v>
      </c>
      <c r="BC136" s="3">
        <v>0</v>
      </c>
      <c r="BD136" s="3">
        <v>0</v>
      </c>
      <c r="BE136" s="3">
        <v>0</v>
      </c>
      <c r="BF136" s="17">
        <f t="shared" si="198"/>
        <v>67</v>
      </c>
      <c r="BG136" s="26">
        <f t="shared" si="199"/>
        <v>356.32751202022996</v>
      </c>
      <c r="BH136" s="12">
        <f t="shared" si="200"/>
        <v>37.740406787861993</v>
      </c>
      <c r="BI136" s="13">
        <v>-0.03</v>
      </c>
      <c r="BJ136" s="12">
        <f t="shared" si="202"/>
        <v>60</v>
      </c>
      <c r="BK136" s="12">
        <f t="shared" si="163"/>
        <v>60.392156862745168</v>
      </c>
      <c r="BL136" s="11">
        <f t="shared" si="203"/>
        <v>3</v>
      </c>
      <c r="BM136" s="11">
        <f t="shared" si="204"/>
        <v>50</v>
      </c>
      <c r="BN136" s="11">
        <f t="shared" si="205"/>
        <v>0</v>
      </c>
      <c r="BO136" s="20">
        <f t="shared" si="206"/>
        <v>0.61883101851851618</v>
      </c>
      <c r="BP136" s="11">
        <f t="shared" si="207"/>
        <v>1</v>
      </c>
      <c r="BQ136" s="11">
        <f t="shared" si="208"/>
        <v>0</v>
      </c>
      <c r="BR136" s="11">
        <f t="shared" si="209"/>
        <v>1</v>
      </c>
      <c r="BS136" s="11">
        <f t="shared" si="210"/>
        <v>1</v>
      </c>
      <c r="BT136" s="25">
        <f t="shared" si="211"/>
        <v>1656366.3275120202</v>
      </c>
      <c r="BU136" s="24" t="str">
        <f t="shared" si="212"/>
        <v>Мулянка</v>
      </c>
      <c r="BV136" s="11">
        <f t="shared" si="213"/>
        <v>1</v>
      </c>
      <c r="BW136" s="24" t="str">
        <f>VLOOKUP(BV136,'Типы препятствий'!$A$1:$B$12,2)</f>
        <v>Светофор</v>
      </c>
      <c r="BX136" s="24" t="str">
        <f t="shared" si="214"/>
        <v>Ч2</v>
      </c>
      <c r="BY136" s="25">
        <f t="shared" si="215"/>
        <v>1656384.89032</v>
      </c>
      <c r="BZ136" s="25">
        <f t="shared" si="216"/>
        <v>18.562807979760692</v>
      </c>
      <c r="CA136" s="25">
        <f t="shared" si="217"/>
        <v>1656379.89032</v>
      </c>
      <c r="CB136" s="12">
        <f t="shared" si="218"/>
        <v>13.562807979760692</v>
      </c>
      <c r="CC136" s="11">
        <f t="shared" si="219"/>
        <v>2</v>
      </c>
      <c r="CD136" s="42">
        <f t="shared" si="219"/>
        <v>0</v>
      </c>
      <c r="CE136" s="42">
        <f t="shared" si="169"/>
        <v>0.51</v>
      </c>
      <c r="CF136" s="42">
        <f t="shared" si="168"/>
        <v>0.51</v>
      </c>
    </row>
    <row r="137" spans="1:84">
      <c r="A137" s="29">
        <f t="shared" si="170"/>
        <v>37.686406787861991</v>
      </c>
      <c r="B137" s="3">
        <v>136</v>
      </c>
      <c r="C137" s="14">
        <f t="shared" si="171"/>
        <v>37.686406787861991</v>
      </c>
      <c r="D137" s="14">
        <f t="shared" si="172"/>
        <v>37.686406787861991</v>
      </c>
      <c r="E137" s="14">
        <f t="shared" si="173"/>
        <v>60.000000000000071</v>
      </c>
      <c r="F137" s="14">
        <f t="shared" si="174"/>
        <v>60</v>
      </c>
      <c r="G137" s="30">
        <f t="shared" si="175"/>
        <v>-0.02</v>
      </c>
      <c r="H137" s="3">
        <f t="shared" si="165"/>
        <v>40</v>
      </c>
      <c r="I137" s="43">
        <f t="shared" si="176"/>
        <v>0</v>
      </c>
      <c r="J137" s="43">
        <f t="shared" si="177"/>
        <v>0.51</v>
      </c>
      <c r="K137" s="43">
        <f t="shared" si="178"/>
        <v>0.51</v>
      </c>
      <c r="L137" s="3">
        <f t="shared" si="166"/>
        <v>0.32</v>
      </c>
      <c r="M137" s="3" t="s">
        <v>377</v>
      </c>
      <c r="N137" s="3" t="s">
        <v>378</v>
      </c>
      <c r="O137" s="3">
        <v>1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 t="s">
        <v>66</v>
      </c>
      <c r="V137" s="14">
        <f t="shared" si="179"/>
        <v>361.56173518521081</v>
      </c>
      <c r="W137" s="3">
        <f t="shared" si="180"/>
        <v>3</v>
      </c>
      <c r="X137" s="3">
        <f t="shared" si="181"/>
        <v>50</v>
      </c>
      <c r="Y137" s="3">
        <f t="shared" si="182"/>
        <v>50</v>
      </c>
      <c r="Z137" s="3">
        <f t="shared" si="183"/>
        <v>0</v>
      </c>
      <c r="AA137" s="3">
        <f t="shared" si="184"/>
        <v>0</v>
      </c>
      <c r="AB137" s="22">
        <f t="shared" si="185"/>
        <v>0.6188368055555532</v>
      </c>
      <c r="AC137" s="23">
        <f t="shared" ca="1" si="167"/>
        <v>41920</v>
      </c>
      <c r="AD137" s="3">
        <v>136</v>
      </c>
      <c r="AE137" s="3">
        <f t="shared" si="186"/>
        <v>1</v>
      </c>
      <c r="AF137" s="3">
        <f t="shared" si="187"/>
        <v>1</v>
      </c>
      <c r="AG137" s="3">
        <v>136</v>
      </c>
      <c r="AH137" s="3">
        <f t="shared" si="188"/>
        <v>0</v>
      </c>
      <c r="AI137" s="3">
        <f t="shared" si="189"/>
        <v>1</v>
      </c>
      <c r="AJ137" s="3">
        <f t="shared" si="190"/>
        <v>1</v>
      </c>
      <c r="AK137" s="14">
        <f t="shared" si="191"/>
        <v>1656371.5617351851</v>
      </c>
      <c r="AL137" s="3" t="str">
        <f t="shared" si="192"/>
        <v>Мулянка</v>
      </c>
      <c r="AM137" s="3">
        <f t="shared" si="193"/>
        <v>1</v>
      </c>
      <c r="AN137" s="3" t="str">
        <f t="shared" si="194"/>
        <v>Ч2</v>
      </c>
      <c r="AO137" s="27">
        <f t="shared" si="195"/>
        <v>13.328584814909846</v>
      </c>
      <c r="AP137" s="14">
        <f t="shared" si="196"/>
        <v>8.3285848149098456</v>
      </c>
      <c r="AQ137" s="28"/>
      <c r="AR137" s="3">
        <f t="shared" si="197"/>
        <v>2</v>
      </c>
      <c r="AS137" s="3">
        <v>4581</v>
      </c>
      <c r="AT137" s="3">
        <v>777</v>
      </c>
      <c r="AU137" s="3">
        <v>100</v>
      </c>
      <c r="AV137" s="3">
        <v>400</v>
      </c>
      <c r="AW137" s="3">
        <v>6000</v>
      </c>
      <c r="AX137" s="3">
        <v>0</v>
      </c>
      <c r="AY137" s="3">
        <v>1100</v>
      </c>
      <c r="AZ137" s="3">
        <v>1</v>
      </c>
      <c r="BA137" s="3">
        <v>40</v>
      </c>
      <c r="BB137" s="3">
        <v>0</v>
      </c>
      <c r="BC137" s="3">
        <v>0</v>
      </c>
      <c r="BD137" s="3">
        <v>0</v>
      </c>
      <c r="BE137" s="3">
        <v>0</v>
      </c>
      <c r="BF137" s="46">
        <f t="shared" si="198"/>
        <v>67.5</v>
      </c>
      <c r="BG137" s="47">
        <f t="shared" si="199"/>
        <v>361.56173518521081</v>
      </c>
      <c r="BH137" s="48">
        <f t="shared" si="200"/>
        <v>37.686406787861991</v>
      </c>
      <c r="BI137" s="49">
        <v>-0.02</v>
      </c>
      <c r="BJ137" s="48">
        <f t="shared" si="202"/>
        <v>60</v>
      </c>
      <c r="BK137" s="48">
        <f t="shared" si="163"/>
        <v>60.000000000000071</v>
      </c>
      <c r="BL137" s="50">
        <f t="shared" si="203"/>
        <v>3</v>
      </c>
      <c r="BM137" s="50">
        <f t="shared" si="204"/>
        <v>50</v>
      </c>
      <c r="BN137" s="50">
        <f t="shared" si="205"/>
        <v>0</v>
      </c>
      <c r="BO137" s="51">
        <f t="shared" si="206"/>
        <v>0.6188368055555532</v>
      </c>
      <c r="BP137" s="50">
        <f t="shared" si="207"/>
        <v>1</v>
      </c>
      <c r="BQ137" s="50">
        <f t="shared" si="208"/>
        <v>0</v>
      </c>
      <c r="BR137" s="50">
        <f t="shared" si="209"/>
        <v>1</v>
      </c>
      <c r="BS137" s="50">
        <f t="shared" si="210"/>
        <v>1</v>
      </c>
      <c r="BT137" s="52">
        <f t="shared" si="211"/>
        <v>1656371.5617351851</v>
      </c>
      <c r="BU137" s="53" t="str">
        <f t="shared" si="212"/>
        <v>Мулянка</v>
      </c>
      <c r="BV137" s="50">
        <f t="shared" si="213"/>
        <v>1</v>
      </c>
      <c r="BW137" s="53" t="str">
        <f>VLOOKUP(BV137,'Типы препятствий'!$A$1:$B$12,2)</f>
        <v>Светофор</v>
      </c>
      <c r="BX137" s="53" t="str">
        <f t="shared" si="214"/>
        <v>Ч2</v>
      </c>
      <c r="BY137" s="52">
        <f t="shared" si="215"/>
        <v>1656384.89032</v>
      </c>
      <c r="BZ137" s="52">
        <f t="shared" si="216"/>
        <v>13.328584814909846</v>
      </c>
      <c r="CA137" s="52">
        <f t="shared" si="217"/>
        <v>1656379.89032</v>
      </c>
      <c r="CB137" s="48">
        <f t="shared" si="218"/>
        <v>8.3285848149098456</v>
      </c>
      <c r="CC137" s="50">
        <f t="shared" si="219"/>
        <v>2</v>
      </c>
      <c r="CD137" s="54">
        <f t="shared" si="219"/>
        <v>0</v>
      </c>
      <c r="CE137" s="54">
        <f t="shared" si="169"/>
        <v>0.51</v>
      </c>
      <c r="CF137" s="54">
        <f t="shared" si="168"/>
        <v>0.51</v>
      </c>
    </row>
    <row r="138" spans="1:84">
      <c r="A138" s="29">
        <f t="shared" si="170"/>
        <v>37.650406787861989</v>
      </c>
      <c r="B138" s="3">
        <v>137</v>
      </c>
      <c r="C138" s="14">
        <f t="shared" si="171"/>
        <v>37.650406787861989</v>
      </c>
      <c r="D138" s="14">
        <f t="shared" si="172"/>
        <v>37.650406787861989</v>
      </c>
      <c r="E138" s="14">
        <f t="shared" si="173"/>
        <v>60</v>
      </c>
      <c r="F138" s="14">
        <f t="shared" si="174"/>
        <v>0</v>
      </c>
      <c r="G138" s="30">
        <f t="shared" si="175"/>
        <v>0.01</v>
      </c>
      <c r="H138" s="3">
        <f t="shared" si="165"/>
        <v>40</v>
      </c>
      <c r="I138" s="43">
        <f t="shared" si="176"/>
        <v>0</v>
      </c>
      <c r="J138" s="43">
        <f t="shared" si="177"/>
        <v>0.51</v>
      </c>
      <c r="K138" s="43">
        <f t="shared" si="178"/>
        <v>0.51</v>
      </c>
      <c r="L138" s="3">
        <f t="shared" si="166"/>
        <v>0.32</v>
      </c>
      <c r="M138" s="3" t="s">
        <v>379</v>
      </c>
      <c r="N138" s="3" t="s">
        <v>380</v>
      </c>
      <c r="O138" s="3">
        <v>1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 t="s">
        <v>66</v>
      </c>
      <c r="V138" s="14">
        <f t="shared" si="179"/>
        <v>366.79095835019166</v>
      </c>
      <c r="W138" s="3">
        <f t="shared" si="180"/>
        <v>2</v>
      </c>
      <c r="X138" s="3">
        <f t="shared" si="181"/>
        <v>50</v>
      </c>
      <c r="Y138" s="3">
        <f t="shared" si="182"/>
        <v>50</v>
      </c>
      <c r="Z138" s="3">
        <f t="shared" si="183"/>
        <v>0</v>
      </c>
      <c r="AA138" s="3">
        <f t="shared" si="184"/>
        <v>0</v>
      </c>
      <c r="AB138" s="22">
        <f t="shared" si="185"/>
        <v>0.61884259259259022</v>
      </c>
      <c r="AC138" s="23">
        <f t="shared" ca="1" si="167"/>
        <v>41920</v>
      </c>
      <c r="AD138" s="3">
        <v>137</v>
      </c>
      <c r="AE138" s="3">
        <f t="shared" si="186"/>
        <v>1</v>
      </c>
      <c r="AF138" s="3">
        <f t="shared" si="187"/>
        <v>1</v>
      </c>
      <c r="AG138" s="3">
        <v>137</v>
      </c>
      <c r="AH138" s="3">
        <f t="shared" si="188"/>
        <v>1</v>
      </c>
      <c r="AI138" s="3">
        <f t="shared" si="189"/>
        <v>1</v>
      </c>
      <c r="AJ138" s="3">
        <f t="shared" si="190"/>
        <v>1</v>
      </c>
      <c r="AK138" s="14">
        <f t="shared" si="191"/>
        <v>1656376.7909583503</v>
      </c>
      <c r="AL138" s="3" t="str">
        <f t="shared" si="192"/>
        <v xml:space="preserve"> </v>
      </c>
      <c r="AM138" s="3">
        <f t="shared" si="193"/>
        <v>1</v>
      </c>
      <c r="AN138" s="3">
        <f t="shared" si="194"/>
        <v>6</v>
      </c>
      <c r="AO138" s="27">
        <f t="shared" si="195"/>
        <v>850</v>
      </c>
      <c r="AP138" s="14">
        <f t="shared" si="196"/>
        <v>862</v>
      </c>
      <c r="AQ138" s="28"/>
      <c r="AR138" s="3">
        <f t="shared" si="197"/>
        <v>2</v>
      </c>
      <c r="AS138" s="3">
        <v>4581</v>
      </c>
      <c r="AT138" s="3">
        <v>777</v>
      </c>
      <c r="AU138" s="3">
        <v>100</v>
      </c>
      <c r="AV138" s="3">
        <v>400</v>
      </c>
      <c r="AW138" s="3">
        <v>6000</v>
      </c>
      <c r="AX138" s="3">
        <v>0</v>
      </c>
      <c r="AY138" s="3">
        <v>1100</v>
      </c>
      <c r="AZ138" s="3">
        <v>1</v>
      </c>
      <c r="BA138" s="3">
        <v>40</v>
      </c>
      <c r="BB138" s="3">
        <v>0</v>
      </c>
      <c r="BC138" s="3">
        <v>0</v>
      </c>
      <c r="BD138" s="3">
        <v>0</v>
      </c>
      <c r="BE138" s="3">
        <v>0</v>
      </c>
      <c r="BF138" s="17">
        <f t="shared" si="198"/>
        <v>68</v>
      </c>
      <c r="BG138" s="26">
        <f t="shared" si="199"/>
        <v>366.79095835019166</v>
      </c>
      <c r="BH138" s="12">
        <f t="shared" si="200"/>
        <v>37.650406787861989</v>
      </c>
      <c r="BI138" s="13">
        <v>0.01</v>
      </c>
      <c r="BJ138" s="12">
        <v>0</v>
      </c>
      <c r="BK138" s="12">
        <v>60</v>
      </c>
      <c r="BL138" s="11">
        <v>2</v>
      </c>
      <c r="BM138" s="11">
        <f t="shared" si="204"/>
        <v>50</v>
      </c>
      <c r="BN138" s="11">
        <f t="shared" si="205"/>
        <v>0</v>
      </c>
      <c r="BO138" s="20">
        <f t="shared" si="206"/>
        <v>0.61884259259259022</v>
      </c>
      <c r="BP138" s="11">
        <f t="shared" si="207"/>
        <v>1</v>
      </c>
      <c r="BQ138" s="11">
        <v>1</v>
      </c>
      <c r="BR138" s="11">
        <f t="shared" si="209"/>
        <v>1</v>
      </c>
      <c r="BS138" s="11">
        <f t="shared" si="210"/>
        <v>1</v>
      </c>
      <c r="BT138" s="25">
        <f t="shared" si="211"/>
        <v>1656376.7909583503</v>
      </c>
      <c r="BU138" s="24" t="s">
        <v>108</v>
      </c>
      <c r="BV138" s="11">
        <f t="shared" si="213"/>
        <v>1</v>
      </c>
      <c r="BW138" s="24" t="str">
        <f>VLOOKUP(BV138,'Типы препятствий'!$A$1:$B$12,2)</f>
        <v>Светофор</v>
      </c>
      <c r="BX138" s="24">
        <v>6</v>
      </c>
      <c r="BY138" s="25">
        <f>BT138+BZ138</f>
        <v>1657226.7909583503</v>
      </c>
      <c r="BZ138" s="25">
        <v>850</v>
      </c>
      <c r="CA138" s="25">
        <f>BT138+CB138</f>
        <v>1657238.7909583503</v>
      </c>
      <c r="CB138" s="12">
        <v>862</v>
      </c>
      <c r="CC138" s="11">
        <f t="shared" si="219"/>
        <v>2</v>
      </c>
      <c r="CD138" s="42">
        <f t="shared" si="219"/>
        <v>0</v>
      </c>
      <c r="CE138" s="42">
        <f t="shared" si="169"/>
        <v>0.51</v>
      </c>
      <c r="CF138" s="42">
        <f t="shared" si="168"/>
        <v>0.51</v>
      </c>
    </row>
    <row r="139" spans="1:84">
      <c r="A139" s="29">
        <f t="shared" si="170"/>
        <v>37.66840678786199</v>
      </c>
      <c r="B139" s="3">
        <v>138</v>
      </c>
      <c r="C139" s="14">
        <f t="shared" si="171"/>
        <v>37.66840678786199</v>
      </c>
      <c r="D139" s="14">
        <f t="shared" si="172"/>
        <v>37.66840678786199</v>
      </c>
      <c r="E139" s="14">
        <f t="shared" si="173"/>
        <v>59.411764705882355</v>
      </c>
      <c r="F139" s="14">
        <f t="shared" si="174"/>
        <v>0</v>
      </c>
      <c r="G139" s="30">
        <f t="shared" si="175"/>
        <v>0.02</v>
      </c>
      <c r="H139" s="3">
        <f t="shared" si="165"/>
        <v>40</v>
      </c>
      <c r="I139" s="43">
        <f t="shared" si="176"/>
        <v>0</v>
      </c>
      <c r="J139" s="43">
        <f t="shared" si="177"/>
        <v>0.51</v>
      </c>
      <c r="K139" s="43">
        <f t="shared" si="178"/>
        <v>0.51</v>
      </c>
      <c r="L139" s="3">
        <f t="shared" si="166"/>
        <v>0.32</v>
      </c>
      <c r="M139" s="3" t="s">
        <v>381</v>
      </c>
      <c r="N139" s="3" t="s">
        <v>382</v>
      </c>
      <c r="O139" s="3">
        <v>1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 t="s">
        <v>66</v>
      </c>
      <c r="V139" s="14">
        <f t="shared" si="179"/>
        <v>372.02268151517251</v>
      </c>
      <c r="W139" s="3">
        <f t="shared" si="180"/>
        <v>2</v>
      </c>
      <c r="X139" s="3">
        <f t="shared" si="181"/>
        <v>50</v>
      </c>
      <c r="Y139" s="3">
        <f t="shared" si="182"/>
        <v>50</v>
      </c>
      <c r="Z139" s="3">
        <f t="shared" si="183"/>
        <v>0</v>
      </c>
      <c r="AA139" s="3">
        <f t="shared" si="184"/>
        <v>0</v>
      </c>
      <c r="AB139" s="22">
        <f t="shared" si="185"/>
        <v>0.61884837962962724</v>
      </c>
      <c r="AC139" s="23">
        <f t="shared" ca="1" si="167"/>
        <v>41920</v>
      </c>
      <c r="AD139" s="3">
        <v>138</v>
      </c>
      <c r="AE139" s="3">
        <f t="shared" si="186"/>
        <v>1</v>
      </c>
      <c r="AF139" s="3">
        <f t="shared" si="187"/>
        <v>1</v>
      </c>
      <c r="AG139" s="3">
        <v>138</v>
      </c>
      <c r="AH139" s="3">
        <f t="shared" si="188"/>
        <v>1</v>
      </c>
      <c r="AI139" s="3">
        <f t="shared" si="189"/>
        <v>1</v>
      </c>
      <c r="AJ139" s="3">
        <f t="shared" si="190"/>
        <v>1</v>
      </c>
      <c r="AK139" s="14">
        <f t="shared" si="191"/>
        <v>1656382.0226815152</v>
      </c>
      <c r="AL139" s="3" t="str">
        <f t="shared" si="192"/>
        <v xml:space="preserve"> </v>
      </c>
      <c r="AM139" s="3">
        <f t="shared" si="193"/>
        <v>1</v>
      </c>
      <c r="AN139" s="3">
        <f t="shared" si="194"/>
        <v>6</v>
      </c>
      <c r="AO139" s="27">
        <f t="shared" si="195"/>
        <v>844.76827683509327</v>
      </c>
      <c r="AP139" s="14">
        <f t="shared" si="196"/>
        <v>856.76827683509327</v>
      </c>
      <c r="AQ139" s="28"/>
      <c r="AR139" s="3">
        <f t="shared" si="197"/>
        <v>2</v>
      </c>
      <c r="AS139" s="3">
        <v>4581</v>
      </c>
      <c r="AT139" s="3">
        <v>777</v>
      </c>
      <c r="AU139" s="3">
        <v>100</v>
      </c>
      <c r="AV139" s="3">
        <v>400</v>
      </c>
      <c r="AW139" s="3">
        <v>6000</v>
      </c>
      <c r="AX139" s="3">
        <v>0</v>
      </c>
      <c r="AY139" s="3">
        <v>1100</v>
      </c>
      <c r="AZ139" s="3">
        <v>1</v>
      </c>
      <c r="BA139" s="3">
        <v>40</v>
      </c>
      <c r="BB139" s="3">
        <v>0</v>
      </c>
      <c r="BC139" s="3">
        <v>0</v>
      </c>
      <c r="BD139" s="3">
        <v>0</v>
      </c>
      <c r="BE139" s="3">
        <v>0</v>
      </c>
      <c r="BF139" s="17">
        <f t="shared" si="198"/>
        <v>68.5</v>
      </c>
      <c r="BG139" s="26">
        <f t="shared" si="199"/>
        <v>372.02268151517251</v>
      </c>
      <c r="BH139" s="12">
        <f t="shared" si="200"/>
        <v>37.66840678786199</v>
      </c>
      <c r="BI139" s="13">
        <v>0.02</v>
      </c>
      <c r="BJ139" s="12">
        <f t="shared" si="202"/>
        <v>0</v>
      </c>
      <c r="BK139" s="12">
        <f>BK138 + (MIN(($BJ$138-$BK$138)/(ROW($BK$240)-ROW($BK$138)), ABS(BJ139-BK138)))</f>
        <v>59.411764705882355</v>
      </c>
      <c r="BL139" s="11">
        <f t="shared" si="203"/>
        <v>2</v>
      </c>
      <c r="BM139" s="11">
        <f t="shared" si="204"/>
        <v>50</v>
      </c>
      <c r="BN139" s="11">
        <f t="shared" si="205"/>
        <v>0</v>
      </c>
      <c r="BO139" s="20">
        <f t="shared" si="206"/>
        <v>0.61884837962962724</v>
      </c>
      <c r="BP139" s="11">
        <f t="shared" si="207"/>
        <v>1</v>
      </c>
      <c r="BQ139" s="11">
        <f t="shared" si="208"/>
        <v>1</v>
      </c>
      <c r="BR139" s="11">
        <f t="shared" si="209"/>
        <v>1</v>
      </c>
      <c r="BS139" s="11">
        <f t="shared" si="210"/>
        <v>1</v>
      </c>
      <c r="BT139" s="25">
        <f t="shared" si="211"/>
        <v>1656382.0226815152</v>
      </c>
      <c r="BU139" s="24" t="str">
        <f t="shared" si="212"/>
        <v xml:space="preserve"> </v>
      </c>
      <c r="BV139" s="11">
        <f t="shared" si="213"/>
        <v>1</v>
      </c>
      <c r="BW139" s="24" t="str">
        <f>VLOOKUP(BV139,'Типы препятствий'!$A$1:$B$12,2)</f>
        <v>Светофор</v>
      </c>
      <c r="BX139" s="24">
        <f t="shared" si="214"/>
        <v>6</v>
      </c>
      <c r="BY139" s="25">
        <f t="shared" si="215"/>
        <v>1657226.7909583503</v>
      </c>
      <c r="BZ139" s="25">
        <f t="shared" si="216"/>
        <v>844.76827683509327</v>
      </c>
      <c r="CA139" s="25">
        <f t="shared" si="217"/>
        <v>1657238.7909583503</v>
      </c>
      <c r="CB139" s="12">
        <f t="shared" si="218"/>
        <v>856.76827683509327</v>
      </c>
      <c r="CC139" s="11">
        <f t="shared" si="219"/>
        <v>2</v>
      </c>
      <c r="CD139" s="42">
        <f t="shared" si="219"/>
        <v>0</v>
      </c>
      <c r="CE139" s="42">
        <f t="shared" si="169"/>
        <v>0.51</v>
      </c>
      <c r="CF139" s="42">
        <f t="shared" si="168"/>
        <v>0.51</v>
      </c>
    </row>
    <row r="140" spans="1:84">
      <c r="A140" s="29">
        <f t="shared" si="170"/>
        <v>37.704406787861991</v>
      </c>
      <c r="B140" s="3">
        <v>139</v>
      </c>
      <c r="C140" s="14">
        <f t="shared" si="171"/>
        <v>37.704406787861991</v>
      </c>
      <c r="D140" s="14">
        <f t="shared" si="172"/>
        <v>37.704406787861991</v>
      </c>
      <c r="E140" s="14">
        <f t="shared" si="173"/>
        <v>58.82352941176471</v>
      </c>
      <c r="F140" s="14">
        <f t="shared" si="174"/>
        <v>0</v>
      </c>
      <c r="G140" s="30">
        <f t="shared" si="175"/>
        <v>0.03</v>
      </c>
      <c r="H140" s="3">
        <f t="shared" si="165"/>
        <v>40</v>
      </c>
      <c r="I140" s="43">
        <f t="shared" si="176"/>
        <v>0</v>
      </c>
      <c r="J140" s="43">
        <f t="shared" si="177"/>
        <v>0.51</v>
      </c>
      <c r="K140" s="43">
        <f t="shared" si="178"/>
        <v>0.51</v>
      </c>
      <c r="L140" s="3">
        <f t="shared" si="166"/>
        <v>0.32</v>
      </c>
      <c r="M140" s="3" t="s">
        <v>383</v>
      </c>
      <c r="N140" s="3" t="s">
        <v>384</v>
      </c>
      <c r="O140" s="3">
        <v>1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 t="s">
        <v>66</v>
      </c>
      <c r="V140" s="14">
        <f t="shared" si="179"/>
        <v>377.25940468015335</v>
      </c>
      <c r="W140" s="3">
        <f t="shared" si="180"/>
        <v>2</v>
      </c>
      <c r="X140" s="3">
        <f t="shared" si="181"/>
        <v>50</v>
      </c>
      <c r="Y140" s="3">
        <f t="shared" si="182"/>
        <v>50</v>
      </c>
      <c r="Z140" s="3">
        <f t="shared" si="183"/>
        <v>0</v>
      </c>
      <c r="AA140" s="3">
        <f t="shared" si="184"/>
        <v>0</v>
      </c>
      <c r="AB140" s="22">
        <f t="shared" si="185"/>
        <v>0.61885416666666426</v>
      </c>
      <c r="AC140" s="23">
        <f t="shared" ca="1" si="167"/>
        <v>41920</v>
      </c>
      <c r="AD140" s="3">
        <v>139</v>
      </c>
      <c r="AE140" s="3">
        <f t="shared" si="186"/>
        <v>1</v>
      </c>
      <c r="AF140" s="3">
        <f t="shared" si="187"/>
        <v>1</v>
      </c>
      <c r="AG140" s="3">
        <v>139</v>
      </c>
      <c r="AH140" s="3">
        <f t="shared" si="188"/>
        <v>1</v>
      </c>
      <c r="AI140" s="3">
        <f t="shared" si="189"/>
        <v>1</v>
      </c>
      <c r="AJ140" s="3">
        <f t="shared" si="190"/>
        <v>1</v>
      </c>
      <c r="AK140" s="14">
        <f t="shared" si="191"/>
        <v>1656387.2594046802</v>
      </c>
      <c r="AL140" s="3" t="str">
        <f t="shared" si="192"/>
        <v xml:space="preserve"> </v>
      </c>
      <c r="AM140" s="3">
        <f t="shared" si="193"/>
        <v>1</v>
      </c>
      <c r="AN140" s="3">
        <f t="shared" si="194"/>
        <v>6</v>
      </c>
      <c r="AO140" s="27">
        <f t="shared" si="195"/>
        <v>839.53155367006548</v>
      </c>
      <c r="AP140" s="14">
        <f t="shared" si="196"/>
        <v>851.53155367006548</v>
      </c>
      <c r="AQ140" s="28"/>
      <c r="AR140" s="3">
        <f t="shared" si="197"/>
        <v>2</v>
      </c>
      <c r="AS140" s="3">
        <v>4581</v>
      </c>
      <c r="AT140" s="3">
        <v>777</v>
      </c>
      <c r="AU140" s="3">
        <v>100</v>
      </c>
      <c r="AV140" s="3">
        <v>400</v>
      </c>
      <c r="AW140" s="3">
        <v>6000</v>
      </c>
      <c r="AX140" s="3">
        <v>0</v>
      </c>
      <c r="AY140" s="3">
        <v>1100</v>
      </c>
      <c r="AZ140" s="3">
        <v>1</v>
      </c>
      <c r="BA140" s="3">
        <v>40</v>
      </c>
      <c r="BB140" s="3">
        <v>0</v>
      </c>
      <c r="BC140" s="3">
        <v>0</v>
      </c>
      <c r="BD140" s="3">
        <v>0</v>
      </c>
      <c r="BE140" s="3">
        <v>0</v>
      </c>
      <c r="BF140" s="17">
        <f t="shared" si="198"/>
        <v>69</v>
      </c>
      <c r="BG140" s="26">
        <f t="shared" si="199"/>
        <v>377.25940468015335</v>
      </c>
      <c r="BH140" s="12">
        <f t="shared" si="200"/>
        <v>37.704406787861991</v>
      </c>
      <c r="BI140" s="13">
        <v>0.03</v>
      </c>
      <c r="BJ140" s="12">
        <f t="shared" si="202"/>
        <v>0</v>
      </c>
      <c r="BK140" s="12">
        <f t="shared" ref="BK140:BK203" si="220">BK139 + (MIN(($BJ$138-$BK$138)/(ROW($BK$240)-ROW($BK$138)), ABS(BJ140-BK139)))</f>
        <v>58.82352941176471</v>
      </c>
      <c r="BL140" s="11">
        <f t="shared" si="203"/>
        <v>2</v>
      </c>
      <c r="BM140" s="11">
        <f t="shared" si="204"/>
        <v>50</v>
      </c>
      <c r="BN140" s="11">
        <f t="shared" si="205"/>
        <v>0</v>
      </c>
      <c r="BO140" s="20">
        <f t="shared" si="206"/>
        <v>0.61885416666666426</v>
      </c>
      <c r="BP140" s="11">
        <f t="shared" si="207"/>
        <v>1</v>
      </c>
      <c r="BQ140" s="11">
        <f t="shared" si="208"/>
        <v>1</v>
      </c>
      <c r="BR140" s="11">
        <f t="shared" si="209"/>
        <v>1</v>
      </c>
      <c r="BS140" s="11">
        <f t="shared" si="210"/>
        <v>1</v>
      </c>
      <c r="BT140" s="25">
        <f t="shared" si="211"/>
        <v>1656387.2594046802</v>
      </c>
      <c r="BU140" s="24" t="str">
        <f t="shared" si="212"/>
        <v xml:space="preserve"> </v>
      </c>
      <c r="BV140" s="11">
        <f t="shared" si="213"/>
        <v>1</v>
      </c>
      <c r="BW140" s="24" t="str">
        <f>VLOOKUP(BV140,'Типы препятствий'!$A$1:$B$12,2)</f>
        <v>Светофор</v>
      </c>
      <c r="BX140" s="24">
        <f t="shared" si="214"/>
        <v>6</v>
      </c>
      <c r="BY140" s="25">
        <f t="shared" si="215"/>
        <v>1657226.7909583503</v>
      </c>
      <c r="BZ140" s="25">
        <f t="shared" si="216"/>
        <v>839.53155367006548</v>
      </c>
      <c r="CA140" s="25">
        <f t="shared" si="217"/>
        <v>1657238.7909583503</v>
      </c>
      <c r="CB140" s="12">
        <f t="shared" si="218"/>
        <v>851.53155367006548</v>
      </c>
      <c r="CC140" s="11">
        <f t="shared" si="219"/>
        <v>2</v>
      </c>
      <c r="CD140" s="42">
        <f t="shared" si="219"/>
        <v>0</v>
      </c>
      <c r="CE140" s="42">
        <f t="shared" si="169"/>
        <v>0.51</v>
      </c>
      <c r="CF140" s="42">
        <f t="shared" si="168"/>
        <v>0.51</v>
      </c>
    </row>
    <row r="141" spans="1:84">
      <c r="A141" s="29">
        <f t="shared" si="170"/>
        <v>37.758406787861993</v>
      </c>
      <c r="B141" s="3">
        <v>140</v>
      </c>
      <c r="C141" s="14">
        <f t="shared" si="171"/>
        <v>37.758406787861993</v>
      </c>
      <c r="D141" s="14">
        <f t="shared" si="172"/>
        <v>37.758406787861993</v>
      </c>
      <c r="E141" s="14">
        <f t="shared" si="173"/>
        <v>58.235294117647065</v>
      </c>
      <c r="F141" s="14">
        <f t="shared" si="174"/>
        <v>0</v>
      </c>
      <c r="G141" s="30">
        <f t="shared" si="175"/>
        <v>2.8499999999999998E-2</v>
      </c>
      <c r="H141" s="3">
        <f t="shared" si="165"/>
        <v>40</v>
      </c>
      <c r="I141" s="43">
        <f t="shared" si="176"/>
        <v>0</v>
      </c>
      <c r="J141" s="43">
        <f t="shared" si="177"/>
        <v>0.51</v>
      </c>
      <c r="K141" s="43">
        <f t="shared" si="178"/>
        <v>0.51</v>
      </c>
      <c r="L141" s="3">
        <f t="shared" si="166"/>
        <v>0.32</v>
      </c>
      <c r="M141" s="3" t="s">
        <v>385</v>
      </c>
      <c r="N141" s="3" t="s">
        <v>386</v>
      </c>
      <c r="O141" s="3">
        <v>1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 t="s">
        <v>66</v>
      </c>
      <c r="V141" s="14">
        <f t="shared" si="179"/>
        <v>382.50362784513419</v>
      </c>
      <c r="W141" s="3">
        <f t="shared" si="180"/>
        <v>2</v>
      </c>
      <c r="X141" s="3">
        <f t="shared" si="181"/>
        <v>50</v>
      </c>
      <c r="Y141" s="3">
        <f t="shared" si="182"/>
        <v>50</v>
      </c>
      <c r="Z141" s="3">
        <f t="shared" si="183"/>
        <v>0</v>
      </c>
      <c r="AA141" s="3">
        <f t="shared" si="184"/>
        <v>0</v>
      </c>
      <c r="AB141" s="22">
        <f t="shared" si="185"/>
        <v>0.61885995370370128</v>
      </c>
      <c r="AC141" s="23">
        <f t="shared" ca="1" si="167"/>
        <v>41920</v>
      </c>
      <c r="AD141" s="3">
        <v>140</v>
      </c>
      <c r="AE141" s="3">
        <f t="shared" si="186"/>
        <v>1</v>
      </c>
      <c r="AF141" s="3">
        <f t="shared" si="187"/>
        <v>1</v>
      </c>
      <c r="AG141" s="3">
        <v>140</v>
      </c>
      <c r="AH141" s="3">
        <f t="shared" si="188"/>
        <v>1</v>
      </c>
      <c r="AI141" s="3">
        <f t="shared" si="189"/>
        <v>1</v>
      </c>
      <c r="AJ141" s="3">
        <f t="shared" si="190"/>
        <v>1</v>
      </c>
      <c r="AK141" s="14">
        <f t="shared" si="191"/>
        <v>1656392.5036278451</v>
      </c>
      <c r="AL141" s="3" t="str">
        <f t="shared" si="192"/>
        <v xml:space="preserve"> </v>
      </c>
      <c r="AM141" s="3">
        <f t="shared" si="193"/>
        <v>1</v>
      </c>
      <c r="AN141" s="3">
        <f t="shared" si="194"/>
        <v>6</v>
      </c>
      <c r="AO141" s="27">
        <f t="shared" si="195"/>
        <v>834.28733050520532</v>
      </c>
      <c r="AP141" s="14">
        <f t="shared" si="196"/>
        <v>846.28733050520532</v>
      </c>
      <c r="AQ141" s="28"/>
      <c r="AR141" s="3">
        <f t="shared" si="197"/>
        <v>2</v>
      </c>
      <c r="AS141" s="3">
        <v>4581</v>
      </c>
      <c r="AT141" s="3">
        <v>777</v>
      </c>
      <c r="AU141" s="3">
        <v>100</v>
      </c>
      <c r="AV141" s="3">
        <v>400</v>
      </c>
      <c r="AW141" s="3">
        <v>6000</v>
      </c>
      <c r="AX141" s="3">
        <v>0</v>
      </c>
      <c r="AY141" s="3">
        <v>1100</v>
      </c>
      <c r="AZ141" s="3">
        <v>1</v>
      </c>
      <c r="BA141" s="3">
        <v>40</v>
      </c>
      <c r="BB141" s="3">
        <v>0</v>
      </c>
      <c r="BC141" s="3">
        <v>0</v>
      </c>
      <c r="BD141" s="3">
        <v>0</v>
      </c>
      <c r="BE141" s="3">
        <v>0</v>
      </c>
      <c r="BF141" s="17">
        <f t="shared" si="198"/>
        <v>69.5</v>
      </c>
      <c r="BG141" s="26">
        <f t="shared" si="199"/>
        <v>382.50362784513419</v>
      </c>
      <c r="BH141" s="12">
        <f t="shared" si="200"/>
        <v>37.758406787861993</v>
      </c>
      <c r="BI141" s="13">
        <f t="shared" si="201"/>
        <v>2.8499999999999998E-2</v>
      </c>
      <c r="BJ141" s="12">
        <f t="shared" si="202"/>
        <v>0</v>
      </c>
      <c r="BK141" s="12">
        <f t="shared" si="220"/>
        <v>58.235294117647065</v>
      </c>
      <c r="BL141" s="11">
        <f t="shared" si="203"/>
        <v>2</v>
      </c>
      <c r="BM141" s="11">
        <f t="shared" si="204"/>
        <v>50</v>
      </c>
      <c r="BN141" s="11">
        <f t="shared" si="205"/>
        <v>0</v>
      </c>
      <c r="BO141" s="20">
        <f t="shared" si="206"/>
        <v>0.61885995370370128</v>
      </c>
      <c r="BP141" s="11">
        <f t="shared" si="207"/>
        <v>1</v>
      </c>
      <c r="BQ141" s="11">
        <f t="shared" si="208"/>
        <v>1</v>
      </c>
      <c r="BR141" s="11">
        <f t="shared" si="209"/>
        <v>1</v>
      </c>
      <c r="BS141" s="11">
        <f t="shared" si="210"/>
        <v>1</v>
      </c>
      <c r="BT141" s="25">
        <f t="shared" si="211"/>
        <v>1656392.5036278451</v>
      </c>
      <c r="BU141" s="24" t="str">
        <f t="shared" si="212"/>
        <v xml:space="preserve"> </v>
      </c>
      <c r="BV141" s="11">
        <f t="shared" si="213"/>
        <v>1</v>
      </c>
      <c r="BW141" s="24" t="str">
        <f>VLOOKUP(BV141,'Типы препятствий'!$A$1:$B$12,2)</f>
        <v>Светофор</v>
      </c>
      <c r="BX141" s="24">
        <f t="shared" si="214"/>
        <v>6</v>
      </c>
      <c r="BY141" s="25">
        <f t="shared" si="215"/>
        <v>1657226.7909583503</v>
      </c>
      <c r="BZ141" s="25">
        <f t="shared" si="216"/>
        <v>834.28733050520532</v>
      </c>
      <c r="CA141" s="25">
        <f t="shared" si="217"/>
        <v>1657238.7909583503</v>
      </c>
      <c r="CB141" s="12">
        <f t="shared" si="218"/>
        <v>846.28733050520532</v>
      </c>
      <c r="CC141" s="11">
        <f t="shared" si="219"/>
        <v>2</v>
      </c>
      <c r="CD141" s="42">
        <f t="shared" si="219"/>
        <v>0</v>
      </c>
      <c r="CE141" s="42">
        <f t="shared" si="169"/>
        <v>0.51</v>
      </c>
      <c r="CF141" s="42">
        <f t="shared" si="168"/>
        <v>0.51</v>
      </c>
    </row>
    <row r="142" spans="1:84">
      <c r="A142" s="29">
        <f t="shared" si="170"/>
        <v>37.809706787861991</v>
      </c>
      <c r="B142" s="3">
        <v>141</v>
      </c>
      <c r="C142" s="14">
        <f t="shared" si="171"/>
        <v>37.809706787861991</v>
      </c>
      <c r="D142" s="14">
        <f t="shared" si="172"/>
        <v>37.809706787861991</v>
      </c>
      <c r="E142" s="14">
        <f t="shared" si="173"/>
        <v>57.64705882352942</v>
      </c>
      <c r="F142" s="14">
        <f t="shared" si="174"/>
        <v>0</v>
      </c>
      <c r="G142" s="30">
        <f t="shared" si="175"/>
        <v>2.7074999999999995E-2</v>
      </c>
      <c r="H142" s="3">
        <f t="shared" si="165"/>
        <v>40</v>
      </c>
      <c r="I142" s="43">
        <f t="shared" si="176"/>
        <v>0</v>
      </c>
      <c r="J142" s="43">
        <f t="shared" si="177"/>
        <v>0.51</v>
      </c>
      <c r="K142" s="43">
        <f t="shared" si="178"/>
        <v>0.51</v>
      </c>
      <c r="L142" s="3">
        <f t="shared" si="166"/>
        <v>0.32</v>
      </c>
      <c r="M142" s="3" t="s">
        <v>387</v>
      </c>
      <c r="N142" s="3" t="s">
        <v>388</v>
      </c>
      <c r="O142" s="3">
        <v>1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 t="s">
        <v>66</v>
      </c>
      <c r="V142" s="14">
        <f t="shared" si="179"/>
        <v>387.754976010115</v>
      </c>
      <c r="W142" s="3">
        <f t="shared" si="180"/>
        <v>2</v>
      </c>
      <c r="X142" s="3">
        <f t="shared" si="181"/>
        <v>50</v>
      </c>
      <c r="Y142" s="3">
        <f t="shared" si="182"/>
        <v>50</v>
      </c>
      <c r="Z142" s="3">
        <f t="shared" si="183"/>
        <v>0</v>
      </c>
      <c r="AA142" s="3">
        <f t="shared" si="184"/>
        <v>0</v>
      </c>
      <c r="AB142" s="22">
        <f t="shared" si="185"/>
        <v>0.6188657407407383</v>
      </c>
      <c r="AC142" s="23">
        <f t="shared" ca="1" si="167"/>
        <v>41920</v>
      </c>
      <c r="AD142" s="3">
        <v>141</v>
      </c>
      <c r="AE142" s="3">
        <f t="shared" si="186"/>
        <v>1</v>
      </c>
      <c r="AF142" s="3">
        <f t="shared" si="187"/>
        <v>1</v>
      </c>
      <c r="AG142" s="3">
        <v>141</v>
      </c>
      <c r="AH142" s="3">
        <f t="shared" si="188"/>
        <v>0</v>
      </c>
      <c r="AI142" s="3">
        <f t="shared" si="189"/>
        <v>1</v>
      </c>
      <c r="AJ142" s="3">
        <f t="shared" si="190"/>
        <v>1</v>
      </c>
      <c r="AK142" s="14">
        <f t="shared" si="191"/>
        <v>1656397.7549760102</v>
      </c>
      <c r="AL142" s="3" t="str">
        <f t="shared" si="192"/>
        <v xml:space="preserve"> </v>
      </c>
      <c r="AM142" s="3">
        <f t="shared" si="193"/>
        <v>1</v>
      </c>
      <c r="AN142" s="3">
        <f t="shared" si="194"/>
        <v>6</v>
      </c>
      <c r="AO142" s="27">
        <f t="shared" si="195"/>
        <v>829.0359823401086</v>
      </c>
      <c r="AP142" s="14">
        <f t="shared" si="196"/>
        <v>841.0359823401086</v>
      </c>
      <c r="AQ142" s="28"/>
      <c r="AR142" s="3">
        <f t="shared" si="197"/>
        <v>2</v>
      </c>
      <c r="AS142" s="3">
        <v>4581</v>
      </c>
      <c r="AT142" s="3">
        <v>777</v>
      </c>
      <c r="AU142" s="3">
        <v>100</v>
      </c>
      <c r="AV142" s="3">
        <v>400</v>
      </c>
      <c r="AW142" s="3">
        <v>6000</v>
      </c>
      <c r="AX142" s="3">
        <v>0</v>
      </c>
      <c r="AY142" s="3">
        <v>1100</v>
      </c>
      <c r="AZ142" s="3">
        <v>1</v>
      </c>
      <c r="BA142" s="3">
        <v>40</v>
      </c>
      <c r="BB142" s="3">
        <v>0</v>
      </c>
      <c r="BC142" s="3">
        <v>0</v>
      </c>
      <c r="BD142" s="3">
        <v>0</v>
      </c>
      <c r="BE142" s="3">
        <v>0</v>
      </c>
      <c r="BF142" s="17">
        <f t="shared" si="198"/>
        <v>70</v>
      </c>
      <c r="BG142" s="26">
        <f t="shared" si="199"/>
        <v>387.754976010115</v>
      </c>
      <c r="BH142" s="12">
        <f t="shared" si="200"/>
        <v>37.809706787861991</v>
      </c>
      <c r="BI142" s="13">
        <f t="shared" si="201"/>
        <v>2.7074999999999995E-2</v>
      </c>
      <c r="BJ142" s="12">
        <f t="shared" si="202"/>
        <v>0</v>
      </c>
      <c r="BK142" s="12">
        <f t="shared" si="220"/>
        <v>57.64705882352942</v>
      </c>
      <c r="BL142" s="11">
        <f t="shared" si="203"/>
        <v>2</v>
      </c>
      <c r="BM142" s="11">
        <f t="shared" si="204"/>
        <v>50</v>
      </c>
      <c r="BN142" s="11">
        <f t="shared" si="205"/>
        <v>0</v>
      </c>
      <c r="BO142" s="20">
        <f t="shared" si="206"/>
        <v>0.6188657407407383</v>
      </c>
      <c r="BP142" s="11">
        <f t="shared" si="207"/>
        <v>1</v>
      </c>
      <c r="BQ142" s="11">
        <v>0</v>
      </c>
      <c r="BR142" s="11">
        <f t="shared" si="209"/>
        <v>1</v>
      </c>
      <c r="BS142" s="11">
        <f t="shared" si="210"/>
        <v>1</v>
      </c>
      <c r="BT142" s="25">
        <f t="shared" si="211"/>
        <v>1656397.7549760102</v>
      </c>
      <c r="BU142" s="24" t="str">
        <f t="shared" si="212"/>
        <v xml:space="preserve"> </v>
      </c>
      <c r="BV142" s="11">
        <f t="shared" si="213"/>
        <v>1</v>
      </c>
      <c r="BW142" s="24" t="str">
        <f>VLOOKUP(BV142,'Типы препятствий'!$A$1:$B$12,2)</f>
        <v>Светофор</v>
      </c>
      <c r="BX142" s="24">
        <f t="shared" si="214"/>
        <v>6</v>
      </c>
      <c r="BY142" s="25">
        <f t="shared" si="215"/>
        <v>1657226.7909583503</v>
      </c>
      <c r="BZ142" s="25">
        <f t="shared" si="216"/>
        <v>829.0359823401086</v>
      </c>
      <c r="CA142" s="25">
        <f t="shared" si="217"/>
        <v>1657238.7909583503</v>
      </c>
      <c r="CB142" s="12">
        <f t="shared" si="218"/>
        <v>841.0359823401086</v>
      </c>
      <c r="CC142" s="11">
        <f t="shared" si="219"/>
        <v>2</v>
      </c>
      <c r="CD142" s="42">
        <f t="shared" si="219"/>
        <v>0</v>
      </c>
      <c r="CE142" s="42">
        <f t="shared" si="169"/>
        <v>0.51</v>
      </c>
      <c r="CF142" s="42">
        <f t="shared" si="168"/>
        <v>0.51</v>
      </c>
    </row>
    <row r="143" spans="1:84">
      <c r="A143" s="29">
        <f t="shared" si="170"/>
        <v>37.858441787861992</v>
      </c>
      <c r="B143" s="3">
        <v>142</v>
      </c>
      <c r="C143" s="14">
        <f t="shared" si="171"/>
        <v>37.858441787861992</v>
      </c>
      <c r="D143" s="14">
        <f t="shared" si="172"/>
        <v>37.858441787861992</v>
      </c>
      <c r="E143" s="14">
        <f t="shared" si="173"/>
        <v>57.058823529411775</v>
      </c>
      <c r="F143" s="14">
        <f t="shared" si="174"/>
        <v>0</v>
      </c>
      <c r="G143" s="30">
        <f t="shared" si="175"/>
        <v>2.5721249999999994E-2</v>
      </c>
      <c r="H143" s="3">
        <f t="shared" si="165"/>
        <v>40</v>
      </c>
      <c r="I143" s="43">
        <f t="shared" si="176"/>
        <v>0</v>
      </c>
      <c r="J143" s="43">
        <f t="shared" si="177"/>
        <v>0.51</v>
      </c>
      <c r="K143" s="43">
        <f t="shared" si="178"/>
        <v>0.51</v>
      </c>
      <c r="L143" s="3">
        <f t="shared" si="166"/>
        <v>0.32</v>
      </c>
      <c r="M143" s="3" t="s">
        <v>389</v>
      </c>
      <c r="N143" s="3" t="s">
        <v>390</v>
      </c>
      <c r="O143" s="3">
        <v>1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 t="s">
        <v>66</v>
      </c>
      <c r="V143" s="14">
        <f t="shared" si="179"/>
        <v>393.01309292509586</v>
      </c>
      <c r="W143" s="3">
        <f t="shared" si="180"/>
        <v>2</v>
      </c>
      <c r="X143" s="3">
        <f t="shared" si="181"/>
        <v>50</v>
      </c>
      <c r="Y143" s="3">
        <f t="shared" si="182"/>
        <v>50</v>
      </c>
      <c r="Z143" s="3">
        <f t="shared" si="183"/>
        <v>0</v>
      </c>
      <c r="AA143" s="3">
        <f t="shared" si="184"/>
        <v>0</v>
      </c>
      <c r="AB143" s="22">
        <f t="shared" si="185"/>
        <v>0.61887152777777532</v>
      </c>
      <c r="AC143" s="23">
        <f t="shared" ca="1" si="167"/>
        <v>41920</v>
      </c>
      <c r="AD143" s="3">
        <v>142</v>
      </c>
      <c r="AE143" s="3">
        <f t="shared" si="186"/>
        <v>1</v>
      </c>
      <c r="AF143" s="3">
        <f t="shared" si="187"/>
        <v>1</v>
      </c>
      <c r="AG143" s="3">
        <v>142</v>
      </c>
      <c r="AH143" s="3">
        <f t="shared" si="188"/>
        <v>0</v>
      </c>
      <c r="AI143" s="3">
        <f t="shared" si="189"/>
        <v>1</v>
      </c>
      <c r="AJ143" s="3">
        <f t="shared" si="190"/>
        <v>1</v>
      </c>
      <c r="AK143" s="14">
        <f t="shared" si="191"/>
        <v>1656403.0130929251</v>
      </c>
      <c r="AL143" s="3" t="str">
        <f t="shared" si="192"/>
        <v xml:space="preserve"> </v>
      </c>
      <c r="AM143" s="3">
        <f t="shared" si="193"/>
        <v>1</v>
      </c>
      <c r="AN143" s="3">
        <f t="shared" si="194"/>
        <v>6</v>
      </c>
      <c r="AO143" s="27">
        <f t="shared" si="195"/>
        <v>823.7778654252179</v>
      </c>
      <c r="AP143" s="14">
        <f t="shared" si="196"/>
        <v>835.7778654252179</v>
      </c>
      <c r="AQ143" s="28"/>
      <c r="AR143" s="3">
        <f t="shared" si="197"/>
        <v>2</v>
      </c>
      <c r="AS143" s="3">
        <v>4581</v>
      </c>
      <c r="AT143" s="3">
        <v>777</v>
      </c>
      <c r="AU143" s="3">
        <v>100</v>
      </c>
      <c r="AV143" s="3">
        <v>400</v>
      </c>
      <c r="AW143" s="3">
        <v>6000</v>
      </c>
      <c r="AX143" s="3">
        <v>0</v>
      </c>
      <c r="AY143" s="3">
        <v>1100</v>
      </c>
      <c r="AZ143" s="3">
        <v>1</v>
      </c>
      <c r="BA143" s="3">
        <v>40</v>
      </c>
      <c r="BB143" s="3">
        <v>0</v>
      </c>
      <c r="BC143" s="3">
        <v>0</v>
      </c>
      <c r="BD143" s="3">
        <v>0</v>
      </c>
      <c r="BE143" s="3">
        <v>0</v>
      </c>
      <c r="BF143" s="17">
        <f t="shared" si="198"/>
        <v>70.5</v>
      </c>
      <c r="BG143" s="26">
        <f t="shared" si="199"/>
        <v>393.01309292509586</v>
      </c>
      <c r="BH143" s="12">
        <f t="shared" si="200"/>
        <v>37.858441787861992</v>
      </c>
      <c r="BI143" s="13">
        <f t="shared" si="201"/>
        <v>2.5721249999999994E-2</v>
      </c>
      <c r="BJ143" s="12">
        <f t="shared" si="202"/>
        <v>0</v>
      </c>
      <c r="BK143" s="12">
        <f t="shared" si="220"/>
        <v>57.058823529411775</v>
      </c>
      <c r="BL143" s="11">
        <f t="shared" si="203"/>
        <v>2</v>
      </c>
      <c r="BM143" s="11">
        <f t="shared" si="204"/>
        <v>50</v>
      </c>
      <c r="BN143" s="11">
        <f t="shared" si="205"/>
        <v>0</v>
      </c>
      <c r="BO143" s="20">
        <f t="shared" si="206"/>
        <v>0.61887152777777532</v>
      </c>
      <c r="BP143" s="11">
        <f t="shared" si="207"/>
        <v>1</v>
      </c>
      <c r="BQ143" s="11">
        <f t="shared" si="208"/>
        <v>0</v>
      </c>
      <c r="BR143" s="11">
        <f t="shared" si="209"/>
        <v>1</v>
      </c>
      <c r="BS143" s="11">
        <f t="shared" si="210"/>
        <v>1</v>
      </c>
      <c r="BT143" s="25">
        <f t="shared" si="211"/>
        <v>1656403.0130929251</v>
      </c>
      <c r="BU143" s="24" t="str">
        <f t="shared" si="212"/>
        <v xml:space="preserve"> </v>
      </c>
      <c r="BV143" s="11">
        <f t="shared" si="213"/>
        <v>1</v>
      </c>
      <c r="BW143" s="24" t="str">
        <f>VLOOKUP(BV143,'Типы препятствий'!$A$1:$B$12,2)</f>
        <v>Светофор</v>
      </c>
      <c r="BX143" s="24">
        <f t="shared" si="214"/>
        <v>6</v>
      </c>
      <c r="BY143" s="25">
        <f t="shared" si="215"/>
        <v>1657226.7909583503</v>
      </c>
      <c r="BZ143" s="25">
        <f t="shared" si="216"/>
        <v>823.7778654252179</v>
      </c>
      <c r="CA143" s="25">
        <f t="shared" si="217"/>
        <v>1657238.7909583503</v>
      </c>
      <c r="CB143" s="12">
        <f t="shared" si="218"/>
        <v>835.7778654252179</v>
      </c>
      <c r="CC143" s="11">
        <f t="shared" si="219"/>
        <v>2</v>
      </c>
      <c r="CD143" s="42">
        <f t="shared" si="219"/>
        <v>0</v>
      </c>
      <c r="CE143" s="42">
        <f t="shared" si="169"/>
        <v>0.51</v>
      </c>
      <c r="CF143" s="42">
        <f t="shared" si="168"/>
        <v>0.51</v>
      </c>
    </row>
    <row r="144" spans="1:84">
      <c r="A144" s="29">
        <f t="shared" si="170"/>
        <v>37.904740037861991</v>
      </c>
      <c r="B144" s="3">
        <v>143</v>
      </c>
      <c r="C144" s="14">
        <f t="shared" si="171"/>
        <v>37.904740037861991</v>
      </c>
      <c r="D144" s="14">
        <f t="shared" si="172"/>
        <v>37.904740037861991</v>
      </c>
      <c r="E144" s="14">
        <f t="shared" si="173"/>
        <v>56.47058823529413</v>
      </c>
      <c r="F144" s="14">
        <f t="shared" si="174"/>
        <v>0</v>
      </c>
      <c r="G144" s="30">
        <f t="shared" si="175"/>
        <v>0.04</v>
      </c>
      <c r="H144" s="3">
        <f t="shared" si="165"/>
        <v>40</v>
      </c>
      <c r="I144" s="43">
        <f t="shared" si="176"/>
        <v>0</v>
      </c>
      <c r="J144" s="43">
        <f t="shared" si="177"/>
        <v>0.51</v>
      </c>
      <c r="K144" s="43">
        <f t="shared" si="178"/>
        <v>0.51</v>
      </c>
      <c r="L144" s="3">
        <f t="shared" si="166"/>
        <v>0.32</v>
      </c>
      <c r="M144" s="3" t="s">
        <v>391</v>
      </c>
      <c r="N144" s="3" t="s">
        <v>392</v>
      </c>
      <c r="O144" s="3">
        <v>1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 t="s">
        <v>66</v>
      </c>
      <c r="V144" s="14">
        <f t="shared" si="179"/>
        <v>398.27764015257668</v>
      </c>
      <c r="W144" s="3">
        <f t="shared" si="180"/>
        <v>2</v>
      </c>
      <c r="X144" s="3">
        <f t="shared" si="181"/>
        <v>50</v>
      </c>
      <c r="Y144" s="3">
        <f t="shared" si="182"/>
        <v>50</v>
      </c>
      <c r="Z144" s="3">
        <f t="shared" si="183"/>
        <v>0</v>
      </c>
      <c r="AA144" s="3">
        <f t="shared" si="184"/>
        <v>0</v>
      </c>
      <c r="AB144" s="22">
        <f t="shared" si="185"/>
        <v>0.61887731481481234</v>
      </c>
      <c r="AC144" s="23">
        <f t="shared" ca="1" si="167"/>
        <v>41920</v>
      </c>
      <c r="AD144" s="3">
        <v>143</v>
      </c>
      <c r="AE144" s="3">
        <f t="shared" si="186"/>
        <v>1</v>
      </c>
      <c r="AF144" s="3">
        <f t="shared" si="187"/>
        <v>1</v>
      </c>
      <c r="AG144" s="3">
        <v>143</v>
      </c>
      <c r="AH144" s="3">
        <f t="shared" si="188"/>
        <v>0</v>
      </c>
      <c r="AI144" s="3">
        <f t="shared" si="189"/>
        <v>1</v>
      </c>
      <c r="AJ144" s="3">
        <f t="shared" si="190"/>
        <v>1</v>
      </c>
      <c r="AK144" s="14">
        <f t="shared" si="191"/>
        <v>1656408.2776401525</v>
      </c>
      <c r="AL144" s="3" t="str">
        <f t="shared" si="192"/>
        <v xml:space="preserve"> </v>
      </c>
      <c r="AM144" s="3">
        <f t="shared" si="193"/>
        <v>1</v>
      </c>
      <c r="AN144" s="3">
        <f t="shared" si="194"/>
        <v>6</v>
      </c>
      <c r="AO144" s="27">
        <f t="shared" si="195"/>
        <v>818.51331819780171</v>
      </c>
      <c r="AP144" s="14">
        <f t="shared" si="196"/>
        <v>830.51331819780171</v>
      </c>
      <c r="AQ144" s="28"/>
      <c r="AR144" s="3">
        <f t="shared" si="197"/>
        <v>2</v>
      </c>
      <c r="AS144" s="3">
        <v>4581</v>
      </c>
      <c r="AT144" s="3">
        <v>777</v>
      </c>
      <c r="AU144" s="3">
        <v>100</v>
      </c>
      <c r="AV144" s="3">
        <v>400</v>
      </c>
      <c r="AW144" s="3">
        <v>6000</v>
      </c>
      <c r="AX144" s="3">
        <v>0</v>
      </c>
      <c r="AY144" s="3">
        <v>1100</v>
      </c>
      <c r="AZ144" s="3">
        <v>1</v>
      </c>
      <c r="BA144" s="3">
        <v>40</v>
      </c>
      <c r="BB144" s="3">
        <v>0</v>
      </c>
      <c r="BC144" s="3">
        <v>0</v>
      </c>
      <c r="BD144" s="3">
        <v>0</v>
      </c>
      <c r="BE144" s="3">
        <v>0</v>
      </c>
      <c r="BF144" s="17">
        <f t="shared" si="198"/>
        <v>71</v>
      </c>
      <c r="BG144" s="26">
        <f t="shared" si="199"/>
        <v>398.27764015257668</v>
      </c>
      <c r="BH144" s="12">
        <f t="shared" si="200"/>
        <v>37.904740037861991</v>
      </c>
      <c r="BI144" s="13">
        <v>0.04</v>
      </c>
      <c r="BJ144" s="12">
        <f t="shared" si="202"/>
        <v>0</v>
      </c>
      <c r="BK144" s="12">
        <f t="shared" si="220"/>
        <v>56.47058823529413</v>
      </c>
      <c r="BL144" s="11">
        <f t="shared" si="203"/>
        <v>2</v>
      </c>
      <c r="BM144" s="11">
        <f t="shared" si="204"/>
        <v>50</v>
      </c>
      <c r="BN144" s="11">
        <f t="shared" si="205"/>
        <v>0</v>
      </c>
      <c r="BO144" s="20">
        <f t="shared" si="206"/>
        <v>0.61887731481481234</v>
      </c>
      <c r="BP144" s="11">
        <f t="shared" si="207"/>
        <v>1</v>
      </c>
      <c r="BQ144" s="11">
        <f t="shared" si="208"/>
        <v>0</v>
      </c>
      <c r="BR144" s="11">
        <f t="shared" si="209"/>
        <v>1</v>
      </c>
      <c r="BS144" s="11">
        <f t="shared" si="210"/>
        <v>1</v>
      </c>
      <c r="BT144" s="25">
        <f t="shared" si="211"/>
        <v>1656408.2776401525</v>
      </c>
      <c r="BU144" s="24" t="str">
        <f t="shared" si="212"/>
        <v xml:space="preserve"> </v>
      </c>
      <c r="BV144" s="11">
        <f t="shared" si="213"/>
        <v>1</v>
      </c>
      <c r="BW144" s="24" t="str">
        <f>VLOOKUP(BV144,'Типы препятствий'!$A$1:$B$12,2)</f>
        <v>Светофор</v>
      </c>
      <c r="BX144" s="24">
        <f t="shared" si="214"/>
        <v>6</v>
      </c>
      <c r="BY144" s="25">
        <f t="shared" si="215"/>
        <v>1657226.7909583503</v>
      </c>
      <c r="BZ144" s="25">
        <f t="shared" si="216"/>
        <v>818.51331819780171</v>
      </c>
      <c r="CA144" s="25">
        <f t="shared" si="217"/>
        <v>1657238.7909583503</v>
      </c>
      <c r="CB144" s="12">
        <f t="shared" si="218"/>
        <v>830.51331819780171</v>
      </c>
      <c r="CC144" s="11">
        <f t="shared" si="219"/>
        <v>2</v>
      </c>
      <c r="CD144" s="42">
        <f t="shared" si="219"/>
        <v>0</v>
      </c>
      <c r="CE144" s="42">
        <f t="shared" si="169"/>
        <v>0.51</v>
      </c>
      <c r="CF144" s="42">
        <f t="shared" si="168"/>
        <v>0.51</v>
      </c>
    </row>
    <row r="145" spans="1:84">
      <c r="A145" s="29">
        <f t="shared" si="170"/>
        <v>37.976740037861994</v>
      </c>
      <c r="B145" s="3">
        <v>144</v>
      </c>
      <c r="C145" s="14">
        <f t="shared" si="171"/>
        <v>37.976740037861994</v>
      </c>
      <c r="D145" s="14">
        <f t="shared" si="172"/>
        <v>37.976740037861994</v>
      </c>
      <c r="E145" s="14">
        <f t="shared" si="173"/>
        <v>55.882352941176485</v>
      </c>
      <c r="F145" s="14">
        <f t="shared" si="174"/>
        <v>0</v>
      </c>
      <c r="G145" s="30">
        <f t="shared" si="175"/>
        <v>3.7999999999999999E-2</v>
      </c>
      <c r="H145" s="3">
        <f t="shared" si="165"/>
        <v>40</v>
      </c>
      <c r="I145" s="43">
        <f t="shared" si="176"/>
        <v>0</v>
      </c>
      <c r="J145" s="43">
        <f t="shared" si="177"/>
        <v>0.51</v>
      </c>
      <c r="K145" s="43">
        <f t="shared" si="178"/>
        <v>0.51</v>
      </c>
      <c r="L145" s="3">
        <f t="shared" si="166"/>
        <v>0.32</v>
      </c>
      <c r="M145" s="3" t="s">
        <v>393</v>
      </c>
      <c r="N145" s="3" t="s">
        <v>394</v>
      </c>
      <c r="O145" s="3">
        <v>1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 t="s">
        <v>66</v>
      </c>
      <c r="V145" s="14">
        <f t="shared" si="179"/>
        <v>403.55218738005749</v>
      </c>
      <c r="W145" s="3">
        <f t="shared" si="180"/>
        <v>2</v>
      </c>
      <c r="X145" s="3">
        <f t="shared" si="181"/>
        <v>50</v>
      </c>
      <c r="Y145" s="3">
        <f t="shared" si="182"/>
        <v>50</v>
      </c>
      <c r="Z145" s="3">
        <f t="shared" si="183"/>
        <v>0</v>
      </c>
      <c r="AA145" s="3">
        <f t="shared" si="184"/>
        <v>0</v>
      </c>
      <c r="AB145" s="22">
        <f t="shared" si="185"/>
        <v>0.61888310185184936</v>
      </c>
      <c r="AC145" s="23">
        <f t="shared" ca="1" si="167"/>
        <v>41920</v>
      </c>
      <c r="AD145" s="3">
        <v>144</v>
      </c>
      <c r="AE145" s="3">
        <f t="shared" si="186"/>
        <v>1</v>
      </c>
      <c r="AF145" s="3">
        <f t="shared" si="187"/>
        <v>1</v>
      </c>
      <c r="AG145" s="3">
        <v>144</v>
      </c>
      <c r="AH145" s="3">
        <f t="shared" si="188"/>
        <v>0</v>
      </c>
      <c r="AI145" s="3">
        <f t="shared" si="189"/>
        <v>1</v>
      </c>
      <c r="AJ145" s="3">
        <f t="shared" si="190"/>
        <v>1</v>
      </c>
      <c r="AK145" s="14">
        <f t="shared" si="191"/>
        <v>1656413.5521873801</v>
      </c>
      <c r="AL145" s="3" t="str">
        <f t="shared" si="192"/>
        <v xml:space="preserve"> </v>
      </c>
      <c r="AM145" s="3">
        <f t="shared" si="193"/>
        <v>1</v>
      </c>
      <c r="AN145" s="3">
        <f t="shared" si="194"/>
        <v>6</v>
      </c>
      <c r="AO145" s="27">
        <f t="shared" si="195"/>
        <v>813.23877097014338</v>
      </c>
      <c r="AP145" s="14">
        <f t="shared" si="196"/>
        <v>825.23877097014338</v>
      </c>
      <c r="AQ145" s="28"/>
      <c r="AR145" s="3">
        <f t="shared" si="197"/>
        <v>2</v>
      </c>
      <c r="AS145" s="3">
        <v>4581</v>
      </c>
      <c r="AT145" s="3">
        <v>777</v>
      </c>
      <c r="AU145" s="3">
        <v>100</v>
      </c>
      <c r="AV145" s="3">
        <v>400</v>
      </c>
      <c r="AW145" s="3">
        <v>6000</v>
      </c>
      <c r="AX145" s="3">
        <v>0</v>
      </c>
      <c r="AY145" s="3">
        <v>1100</v>
      </c>
      <c r="AZ145" s="3">
        <v>1</v>
      </c>
      <c r="BA145" s="3">
        <v>40</v>
      </c>
      <c r="BB145" s="3">
        <v>0</v>
      </c>
      <c r="BC145" s="3">
        <v>0</v>
      </c>
      <c r="BD145" s="3">
        <v>0</v>
      </c>
      <c r="BE145" s="3">
        <v>0</v>
      </c>
      <c r="BF145" s="17">
        <f t="shared" si="198"/>
        <v>71.5</v>
      </c>
      <c r="BG145" s="26">
        <f t="shared" si="199"/>
        <v>403.55218738005749</v>
      </c>
      <c r="BH145" s="12">
        <f t="shared" si="200"/>
        <v>37.976740037861994</v>
      </c>
      <c r="BI145" s="13">
        <f t="shared" si="201"/>
        <v>3.7999999999999999E-2</v>
      </c>
      <c r="BJ145" s="12">
        <f t="shared" si="202"/>
        <v>0</v>
      </c>
      <c r="BK145" s="12">
        <f t="shared" si="220"/>
        <v>55.882352941176485</v>
      </c>
      <c r="BL145" s="11">
        <f t="shared" si="203"/>
        <v>2</v>
      </c>
      <c r="BM145" s="11">
        <f t="shared" si="204"/>
        <v>50</v>
      </c>
      <c r="BN145" s="11">
        <f t="shared" si="205"/>
        <v>0</v>
      </c>
      <c r="BO145" s="20">
        <f t="shared" si="206"/>
        <v>0.61888310185184936</v>
      </c>
      <c r="BP145" s="11">
        <f t="shared" si="207"/>
        <v>1</v>
      </c>
      <c r="BQ145" s="11">
        <f t="shared" si="208"/>
        <v>0</v>
      </c>
      <c r="BR145" s="11">
        <f t="shared" si="209"/>
        <v>1</v>
      </c>
      <c r="BS145" s="11">
        <f t="shared" si="210"/>
        <v>1</v>
      </c>
      <c r="BT145" s="25">
        <f t="shared" si="211"/>
        <v>1656413.5521873801</v>
      </c>
      <c r="BU145" s="24" t="str">
        <f t="shared" si="212"/>
        <v xml:space="preserve"> </v>
      </c>
      <c r="BV145" s="11">
        <f t="shared" si="213"/>
        <v>1</v>
      </c>
      <c r="BW145" s="24" t="str">
        <f>VLOOKUP(BV145,'Типы препятствий'!$A$1:$B$12,2)</f>
        <v>Светофор</v>
      </c>
      <c r="BX145" s="24">
        <f t="shared" si="214"/>
        <v>6</v>
      </c>
      <c r="BY145" s="25">
        <f t="shared" si="215"/>
        <v>1657226.7909583503</v>
      </c>
      <c r="BZ145" s="25">
        <f t="shared" si="216"/>
        <v>813.23877097014338</v>
      </c>
      <c r="CA145" s="25">
        <f t="shared" si="217"/>
        <v>1657238.7909583503</v>
      </c>
      <c r="CB145" s="12">
        <f t="shared" si="218"/>
        <v>825.23877097014338</v>
      </c>
      <c r="CC145" s="11">
        <f t="shared" si="219"/>
        <v>2</v>
      </c>
      <c r="CD145" s="42">
        <f t="shared" si="219"/>
        <v>0</v>
      </c>
      <c r="CE145" s="42">
        <f t="shared" si="169"/>
        <v>0.51</v>
      </c>
      <c r="CF145" s="42">
        <f t="shared" si="168"/>
        <v>0.51</v>
      </c>
    </row>
    <row r="146" spans="1:84">
      <c r="A146" s="29">
        <f t="shared" si="170"/>
        <v>38.045140037861991</v>
      </c>
      <c r="B146" s="3">
        <v>145</v>
      </c>
      <c r="C146" s="14">
        <f t="shared" si="171"/>
        <v>38.045140037861991</v>
      </c>
      <c r="D146" s="14">
        <f t="shared" si="172"/>
        <v>38.045140037861991</v>
      </c>
      <c r="E146" s="14">
        <f t="shared" si="173"/>
        <v>55.29411764705884</v>
      </c>
      <c r="F146" s="14">
        <f t="shared" si="174"/>
        <v>0</v>
      </c>
      <c r="G146" s="30">
        <f t="shared" si="175"/>
        <v>0.05</v>
      </c>
      <c r="H146" s="3">
        <f t="shared" si="165"/>
        <v>40</v>
      </c>
      <c r="I146" s="43">
        <f t="shared" si="176"/>
        <v>0</v>
      </c>
      <c r="J146" s="43">
        <f t="shared" si="177"/>
        <v>0.51</v>
      </c>
      <c r="K146" s="43">
        <f t="shared" si="178"/>
        <v>0.51</v>
      </c>
      <c r="L146" s="3">
        <f t="shared" si="166"/>
        <v>0.32</v>
      </c>
      <c r="M146" s="3" t="s">
        <v>395</v>
      </c>
      <c r="N146" s="3" t="s">
        <v>396</v>
      </c>
      <c r="O146" s="3">
        <v>1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 t="s">
        <v>66</v>
      </c>
      <c r="V146" s="14">
        <f t="shared" si="179"/>
        <v>408.8362346075383</v>
      </c>
      <c r="W146" s="3">
        <f t="shared" si="180"/>
        <v>2</v>
      </c>
      <c r="X146" s="3">
        <f t="shared" si="181"/>
        <v>50</v>
      </c>
      <c r="Y146" s="3">
        <f t="shared" si="182"/>
        <v>50</v>
      </c>
      <c r="Z146" s="3">
        <f t="shared" si="183"/>
        <v>0</v>
      </c>
      <c r="AA146" s="3">
        <f t="shared" si="184"/>
        <v>0</v>
      </c>
      <c r="AB146" s="22">
        <f t="shared" si="185"/>
        <v>0.61888888888888638</v>
      </c>
      <c r="AC146" s="23">
        <f t="shared" ca="1" si="167"/>
        <v>41920</v>
      </c>
      <c r="AD146" s="3">
        <v>145</v>
      </c>
      <c r="AE146" s="3">
        <f t="shared" si="186"/>
        <v>1</v>
      </c>
      <c r="AF146" s="3">
        <f t="shared" si="187"/>
        <v>1</v>
      </c>
      <c r="AG146" s="3">
        <v>145</v>
      </c>
      <c r="AH146" s="3">
        <f t="shared" si="188"/>
        <v>0</v>
      </c>
      <c r="AI146" s="3">
        <f t="shared" si="189"/>
        <v>1</v>
      </c>
      <c r="AJ146" s="3">
        <f t="shared" si="190"/>
        <v>1</v>
      </c>
      <c r="AK146" s="14">
        <f t="shared" si="191"/>
        <v>1656418.8362346075</v>
      </c>
      <c r="AL146" s="3" t="str">
        <f t="shared" si="192"/>
        <v xml:space="preserve"> </v>
      </c>
      <c r="AM146" s="3">
        <f t="shared" si="193"/>
        <v>1</v>
      </c>
      <c r="AN146" s="3">
        <f t="shared" si="194"/>
        <v>6</v>
      </c>
      <c r="AO146" s="27">
        <f t="shared" si="195"/>
        <v>807.95472374279052</v>
      </c>
      <c r="AP146" s="14">
        <f t="shared" si="196"/>
        <v>819.95472374279052</v>
      </c>
      <c r="AQ146" s="28"/>
      <c r="AR146" s="3">
        <f t="shared" si="197"/>
        <v>2</v>
      </c>
      <c r="AS146" s="3">
        <v>4581</v>
      </c>
      <c r="AT146" s="3">
        <v>777</v>
      </c>
      <c r="AU146" s="3">
        <v>100</v>
      </c>
      <c r="AV146" s="3">
        <v>400</v>
      </c>
      <c r="AW146" s="3">
        <v>6000</v>
      </c>
      <c r="AX146" s="3">
        <v>0</v>
      </c>
      <c r="AY146" s="3">
        <v>1100</v>
      </c>
      <c r="AZ146" s="3">
        <v>1</v>
      </c>
      <c r="BA146" s="3">
        <v>40</v>
      </c>
      <c r="BB146" s="3">
        <v>0</v>
      </c>
      <c r="BC146" s="3">
        <v>0</v>
      </c>
      <c r="BD146" s="3">
        <v>0</v>
      </c>
      <c r="BE146" s="3">
        <v>0</v>
      </c>
      <c r="BF146" s="17">
        <f t="shared" si="198"/>
        <v>72</v>
      </c>
      <c r="BG146" s="26">
        <f t="shared" si="199"/>
        <v>408.8362346075383</v>
      </c>
      <c r="BH146" s="12">
        <f t="shared" si="200"/>
        <v>38.045140037861991</v>
      </c>
      <c r="BI146" s="13">
        <v>0.05</v>
      </c>
      <c r="BJ146" s="12">
        <f t="shared" si="202"/>
        <v>0</v>
      </c>
      <c r="BK146" s="12">
        <f t="shared" si="220"/>
        <v>55.29411764705884</v>
      </c>
      <c r="BL146" s="11">
        <f t="shared" si="203"/>
        <v>2</v>
      </c>
      <c r="BM146" s="11">
        <f t="shared" si="204"/>
        <v>50</v>
      </c>
      <c r="BN146" s="11">
        <f t="shared" si="205"/>
        <v>0</v>
      </c>
      <c r="BO146" s="20">
        <f t="shared" si="206"/>
        <v>0.61888888888888638</v>
      </c>
      <c r="BP146" s="11">
        <f t="shared" si="207"/>
        <v>1</v>
      </c>
      <c r="BQ146" s="11">
        <f t="shared" si="208"/>
        <v>0</v>
      </c>
      <c r="BR146" s="11">
        <f t="shared" si="209"/>
        <v>1</v>
      </c>
      <c r="BS146" s="11">
        <f t="shared" si="210"/>
        <v>1</v>
      </c>
      <c r="BT146" s="25">
        <f t="shared" si="211"/>
        <v>1656418.8362346075</v>
      </c>
      <c r="BU146" s="24" t="str">
        <f t="shared" si="212"/>
        <v xml:space="preserve"> </v>
      </c>
      <c r="BV146" s="11">
        <f t="shared" si="213"/>
        <v>1</v>
      </c>
      <c r="BW146" s="24" t="str">
        <f>VLOOKUP(BV146,'Типы препятствий'!$A$1:$B$12,2)</f>
        <v>Светофор</v>
      </c>
      <c r="BX146" s="24">
        <f t="shared" si="214"/>
        <v>6</v>
      </c>
      <c r="BY146" s="25">
        <f t="shared" si="215"/>
        <v>1657226.7909583503</v>
      </c>
      <c r="BZ146" s="25">
        <f t="shared" si="216"/>
        <v>807.95472374279052</v>
      </c>
      <c r="CA146" s="25">
        <f t="shared" si="217"/>
        <v>1657238.7909583503</v>
      </c>
      <c r="CB146" s="12">
        <f t="shared" si="218"/>
        <v>819.95472374279052</v>
      </c>
      <c r="CC146" s="11">
        <f t="shared" si="219"/>
        <v>2</v>
      </c>
      <c r="CD146" s="42">
        <f t="shared" si="219"/>
        <v>0</v>
      </c>
      <c r="CE146" s="42">
        <f t="shared" si="169"/>
        <v>0.51</v>
      </c>
      <c r="CF146" s="42">
        <f t="shared" si="168"/>
        <v>0.51</v>
      </c>
    </row>
    <row r="147" spans="1:84">
      <c r="A147" s="29">
        <f t="shared" si="170"/>
        <v>38.135140037861994</v>
      </c>
      <c r="B147" s="3">
        <v>146</v>
      </c>
      <c r="C147" s="14">
        <f t="shared" si="171"/>
        <v>38.135140037861994</v>
      </c>
      <c r="D147" s="14">
        <f t="shared" si="172"/>
        <v>38.135140037861994</v>
      </c>
      <c r="E147" s="14">
        <f t="shared" si="173"/>
        <v>54.705882352941195</v>
      </c>
      <c r="F147" s="14">
        <f t="shared" si="174"/>
        <v>0</v>
      </c>
      <c r="G147" s="30">
        <f t="shared" si="175"/>
        <v>0.02</v>
      </c>
      <c r="H147" s="3">
        <f t="shared" si="165"/>
        <v>40</v>
      </c>
      <c r="I147" s="43">
        <f t="shared" si="176"/>
        <v>0</v>
      </c>
      <c r="J147" s="43">
        <f t="shared" si="177"/>
        <v>0.51</v>
      </c>
      <c r="K147" s="43">
        <f t="shared" si="178"/>
        <v>0.51</v>
      </c>
      <c r="L147" s="3">
        <f t="shared" si="166"/>
        <v>0.32</v>
      </c>
      <c r="M147" s="3" t="s">
        <v>397</v>
      </c>
      <c r="N147" s="3" t="s">
        <v>398</v>
      </c>
      <c r="O147" s="3">
        <v>1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 t="s">
        <v>66</v>
      </c>
      <c r="V147" s="14">
        <f t="shared" si="179"/>
        <v>414.13278183501916</v>
      </c>
      <c r="W147" s="3">
        <f t="shared" si="180"/>
        <v>2</v>
      </c>
      <c r="X147" s="3">
        <f t="shared" si="181"/>
        <v>50</v>
      </c>
      <c r="Y147" s="3">
        <f t="shared" si="182"/>
        <v>50</v>
      </c>
      <c r="Z147" s="3">
        <f t="shared" si="183"/>
        <v>0</v>
      </c>
      <c r="AA147" s="3">
        <f t="shared" si="184"/>
        <v>0</v>
      </c>
      <c r="AB147" s="22">
        <f t="shared" si="185"/>
        <v>0.6188946759259234</v>
      </c>
      <c r="AC147" s="23">
        <f t="shared" ca="1" si="167"/>
        <v>41920</v>
      </c>
      <c r="AD147" s="3">
        <v>146</v>
      </c>
      <c r="AE147" s="3">
        <f t="shared" si="186"/>
        <v>1</v>
      </c>
      <c r="AF147" s="3">
        <f t="shared" si="187"/>
        <v>1</v>
      </c>
      <c r="AG147" s="3">
        <v>146</v>
      </c>
      <c r="AH147" s="3">
        <f t="shared" si="188"/>
        <v>0</v>
      </c>
      <c r="AI147" s="3">
        <f t="shared" si="189"/>
        <v>1</v>
      </c>
      <c r="AJ147" s="3">
        <f t="shared" si="190"/>
        <v>1</v>
      </c>
      <c r="AK147" s="14">
        <f t="shared" si="191"/>
        <v>1656424.132781835</v>
      </c>
      <c r="AL147" s="3" t="str">
        <f t="shared" si="192"/>
        <v xml:space="preserve"> </v>
      </c>
      <c r="AM147" s="3">
        <f t="shared" si="193"/>
        <v>1</v>
      </c>
      <c r="AN147" s="3">
        <f t="shared" si="194"/>
        <v>6</v>
      </c>
      <c r="AO147" s="27">
        <f t="shared" si="195"/>
        <v>802.6581765152514</v>
      </c>
      <c r="AP147" s="14">
        <f t="shared" si="196"/>
        <v>814.6581765152514</v>
      </c>
      <c r="AQ147" s="28"/>
      <c r="AR147" s="3">
        <f t="shared" si="197"/>
        <v>2</v>
      </c>
      <c r="AS147" s="3">
        <v>4581</v>
      </c>
      <c r="AT147" s="3">
        <v>777</v>
      </c>
      <c r="AU147" s="3">
        <v>100</v>
      </c>
      <c r="AV147" s="3">
        <v>400</v>
      </c>
      <c r="AW147" s="3">
        <v>6000</v>
      </c>
      <c r="AX147" s="3">
        <v>0</v>
      </c>
      <c r="AY147" s="3">
        <v>1100</v>
      </c>
      <c r="AZ147" s="3">
        <v>1</v>
      </c>
      <c r="BA147" s="3">
        <v>40</v>
      </c>
      <c r="BB147" s="3">
        <v>0</v>
      </c>
      <c r="BC147" s="3">
        <v>0</v>
      </c>
      <c r="BD147" s="3">
        <v>0</v>
      </c>
      <c r="BE147" s="3">
        <v>0</v>
      </c>
      <c r="BF147" s="17">
        <f t="shared" si="198"/>
        <v>72.5</v>
      </c>
      <c r="BG147" s="26">
        <f t="shared" si="199"/>
        <v>414.13278183501916</v>
      </c>
      <c r="BH147" s="12">
        <f t="shared" si="200"/>
        <v>38.135140037861994</v>
      </c>
      <c r="BI147" s="13">
        <v>0.02</v>
      </c>
      <c r="BJ147" s="12">
        <f t="shared" si="202"/>
        <v>0</v>
      </c>
      <c r="BK147" s="12">
        <f t="shared" si="220"/>
        <v>54.705882352941195</v>
      </c>
      <c r="BL147" s="11">
        <f t="shared" si="203"/>
        <v>2</v>
      </c>
      <c r="BM147" s="11">
        <f t="shared" si="204"/>
        <v>50</v>
      </c>
      <c r="BN147" s="11">
        <f t="shared" si="205"/>
        <v>0</v>
      </c>
      <c r="BO147" s="20">
        <f t="shared" si="206"/>
        <v>0.6188946759259234</v>
      </c>
      <c r="BP147" s="11">
        <f t="shared" si="207"/>
        <v>1</v>
      </c>
      <c r="BQ147" s="11">
        <f t="shared" si="208"/>
        <v>0</v>
      </c>
      <c r="BR147" s="11">
        <f t="shared" si="209"/>
        <v>1</v>
      </c>
      <c r="BS147" s="11">
        <f t="shared" si="210"/>
        <v>1</v>
      </c>
      <c r="BT147" s="25">
        <f t="shared" si="211"/>
        <v>1656424.132781835</v>
      </c>
      <c r="BU147" s="24" t="str">
        <f t="shared" si="212"/>
        <v xml:space="preserve"> </v>
      </c>
      <c r="BV147" s="11">
        <f t="shared" si="213"/>
        <v>1</v>
      </c>
      <c r="BW147" s="24" t="str">
        <f>VLOOKUP(BV147,'Типы препятствий'!$A$1:$B$12,2)</f>
        <v>Светофор</v>
      </c>
      <c r="BX147" s="24">
        <f t="shared" si="214"/>
        <v>6</v>
      </c>
      <c r="BY147" s="25">
        <f t="shared" si="215"/>
        <v>1657226.7909583503</v>
      </c>
      <c r="BZ147" s="25">
        <f t="shared" si="216"/>
        <v>802.6581765152514</v>
      </c>
      <c r="CA147" s="25">
        <f t="shared" si="217"/>
        <v>1657238.7909583503</v>
      </c>
      <c r="CB147" s="12">
        <f t="shared" si="218"/>
        <v>814.6581765152514</v>
      </c>
      <c r="CC147" s="11">
        <f t="shared" si="219"/>
        <v>2</v>
      </c>
      <c r="CD147" s="42">
        <f t="shared" si="219"/>
        <v>0</v>
      </c>
      <c r="CE147" s="42">
        <f t="shared" si="169"/>
        <v>0.51</v>
      </c>
      <c r="CF147" s="42">
        <f t="shared" si="168"/>
        <v>0.51</v>
      </c>
    </row>
    <row r="148" spans="1:84">
      <c r="A148" s="29">
        <f t="shared" si="170"/>
        <v>38.171140037861996</v>
      </c>
      <c r="B148" s="3">
        <v>147</v>
      </c>
      <c r="C148" s="14">
        <f t="shared" si="171"/>
        <v>38.171140037861996</v>
      </c>
      <c r="D148" s="14">
        <f t="shared" si="172"/>
        <v>38.171140037861996</v>
      </c>
      <c r="E148" s="14">
        <f t="shared" si="173"/>
        <v>54.11764705882355</v>
      </c>
      <c r="F148" s="14">
        <f t="shared" si="174"/>
        <v>0</v>
      </c>
      <c r="G148" s="30">
        <f t="shared" si="175"/>
        <v>1.9E-2</v>
      </c>
      <c r="H148" s="3">
        <f t="shared" si="165"/>
        <v>40</v>
      </c>
      <c r="I148" s="43">
        <f t="shared" si="176"/>
        <v>0</v>
      </c>
      <c r="J148" s="43">
        <f t="shared" si="177"/>
        <v>0.51</v>
      </c>
      <c r="K148" s="43">
        <f t="shared" si="178"/>
        <v>0.51</v>
      </c>
      <c r="L148" s="3">
        <f t="shared" si="166"/>
        <v>0.32</v>
      </c>
      <c r="M148" s="3" t="s">
        <v>399</v>
      </c>
      <c r="N148" s="3" t="s">
        <v>400</v>
      </c>
      <c r="O148" s="3">
        <v>1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 t="s">
        <v>66</v>
      </c>
      <c r="V148" s="14">
        <f t="shared" si="179"/>
        <v>419.43432906250001</v>
      </c>
      <c r="W148" s="3">
        <f t="shared" si="180"/>
        <v>2</v>
      </c>
      <c r="X148" s="3">
        <f t="shared" si="181"/>
        <v>50</v>
      </c>
      <c r="Y148" s="3">
        <f t="shared" si="182"/>
        <v>50</v>
      </c>
      <c r="Z148" s="3">
        <f t="shared" si="183"/>
        <v>0</v>
      </c>
      <c r="AA148" s="3">
        <f t="shared" si="184"/>
        <v>0</v>
      </c>
      <c r="AB148" s="22">
        <f t="shared" si="185"/>
        <v>0.61890046296296042</v>
      </c>
      <c r="AC148" s="23">
        <f t="shared" ca="1" si="167"/>
        <v>41920</v>
      </c>
      <c r="AD148" s="3">
        <v>147</v>
      </c>
      <c r="AE148" s="3">
        <f t="shared" si="186"/>
        <v>1</v>
      </c>
      <c r="AF148" s="3">
        <f t="shared" si="187"/>
        <v>1</v>
      </c>
      <c r="AG148" s="3">
        <v>147</v>
      </c>
      <c r="AH148" s="3">
        <f t="shared" si="188"/>
        <v>0</v>
      </c>
      <c r="AI148" s="3">
        <f t="shared" si="189"/>
        <v>1</v>
      </c>
      <c r="AJ148" s="3">
        <f t="shared" si="190"/>
        <v>1</v>
      </c>
      <c r="AK148" s="14">
        <f t="shared" si="191"/>
        <v>1656429.4343290625</v>
      </c>
      <c r="AL148" s="3" t="str">
        <f t="shared" si="192"/>
        <v xml:space="preserve"> </v>
      </c>
      <c r="AM148" s="3">
        <f t="shared" si="193"/>
        <v>1</v>
      </c>
      <c r="AN148" s="3">
        <f t="shared" si="194"/>
        <v>6</v>
      </c>
      <c r="AO148" s="27">
        <f t="shared" si="195"/>
        <v>797.35662928782403</v>
      </c>
      <c r="AP148" s="14">
        <f t="shared" si="196"/>
        <v>809.35662928782403</v>
      </c>
      <c r="AQ148" s="28"/>
      <c r="AR148" s="3">
        <f t="shared" si="197"/>
        <v>2</v>
      </c>
      <c r="AS148" s="3">
        <v>4581</v>
      </c>
      <c r="AT148" s="3">
        <v>777</v>
      </c>
      <c r="AU148" s="3">
        <v>100</v>
      </c>
      <c r="AV148" s="3">
        <v>400</v>
      </c>
      <c r="AW148" s="3">
        <v>6000</v>
      </c>
      <c r="AX148" s="3">
        <v>0</v>
      </c>
      <c r="AY148" s="3">
        <v>1100</v>
      </c>
      <c r="AZ148" s="3">
        <v>1</v>
      </c>
      <c r="BA148" s="3">
        <v>40</v>
      </c>
      <c r="BB148" s="3">
        <v>0</v>
      </c>
      <c r="BC148" s="3">
        <v>0</v>
      </c>
      <c r="BD148" s="3">
        <v>0</v>
      </c>
      <c r="BE148" s="3">
        <v>0</v>
      </c>
      <c r="BF148" s="17">
        <f t="shared" si="198"/>
        <v>73</v>
      </c>
      <c r="BG148" s="26">
        <f t="shared" si="199"/>
        <v>419.43432906250001</v>
      </c>
      <c r="BH148" s="12">
        <f t="shared" si="200"/>
        <v>38.171140037861996</v>
      </c>
      <c r="BI148" s="13">
        <f t="shared" si="201"/>
        <v>1.9E-2</v>
      </c>
      <c r="BJ148" s="12">
        <f t="shared" si="202"/>
        <v>0</v>
      </c>
      <c r="BK148" s="12">
        <f t="shared" si="220"/>
        <v>54.11764705882355</v>
      </c>
      <c r="BL148" s="11">
        <f t="shared" si="203"/>
        <v>2</v>
      </c>
      <c r="BM148" s="11">
        <f t="shared" si="204"/>
        <v>50</v>
      </c>
      <c r="BN148" s="11">
        <f t="shared" si="205"/>
        <v>0</v>
      </c>
      <c r="BO148" s="20">
        <f t="shared" si="206"/>
        <v>0.61890046296296042</v>
      </c>
      <c r="BP148" s="11">
        <f t="shared" si="207"/>
        <v>1</v>
      </c>
      <c r="BQ148" s="11">
        <f t="shared" si="208"/>
        <v>0</v>
      </c>
      <c r="BR148" s="11">
        <f t="shared" si="209"/>
        <v>1</v>
      </c>
      <c r="BS148" s="11">
        <f t="shared" si="210"/>
        <v>1</v>
      </c>
      <c r="BT148" s="25">
        <f t="shared" si="211"/>
        <v>1656429.4343290625</v>
      </c>
      <c r="BU148" s="24" t="str">
        <f t="shared" si="212"/>
        <v xml:space="preserve"> </v>
      </c>
      <c r="BV148" s="11">
        <f t="shared" si="213"/>
        <v>1</v>
      </c>
      <c r="BW148" s="24" t="str">
        <f>VLOOKUP(BV148,'Типы препятствий'!$A$1:$B$12,2)</f>
        <v>Светофор</v>
      </c>
      <c r="BX148" s="24">
        <f t="shared" si="214"/>
        <v>6</v>
      </c>
      <c r="BY148" s="25">
        <f t="shared" si="215"/>
        <v>1657226.7909583503</v>
      </c>
      <c r="BZ148" s="25">
        <f t="shared" si="216"/>
        <v>797.35662928782403</v>
      </c>
      <c r="CA148" s="25">
        <f t="shared" si="217"/>
        <v>1657238.7909583503</v>
      </c>
      <c r="CB148" s="12">
        <f t="shared" si="218"/>
        <v>809.35662928782403</v>
      </c>
      <c r="CC148" s="11">
        <f t="shared" si="219"/>
        <v>2</v>
      </c>
      <c r="CD148" s="42">
        <f t="shared" si="219"/>
        <v>0</v>
      </c>
      <c r="CE148" s="42">
        <f t="shared" si="169"/>
        <v>0.51</v>
      </c>
      <c r="CF148" s="42">
        <f t="shared" si="168"/>
        <v>0.51</v>
      </c>
    </row>
    <row r="149" spans="1:84">
      <c r="A149" s="29">
        <f t="shared" si="170"/>
        <v>38.205340037861994</v>
      </c>
      <c r="B149" s="3">
        <v>148</v>
      </c>
      <c r="C149" s="14">
        <f t="shared" si="171"/>
        <v>38.205340037861994</v>
      </c>
      <c r="D149" s="14">
        <f t="shared" si="172"/>
        <v>38.205340037861994</v>
      </c>
      <c r="E149" s="14">
        <f t="shared" si="173"/>
        <v>53.529411764705905</v>
      </c>
      <c r="F149" s="14">
        <f t="shared" si="174"/>
        <v>0</v>
      </c>
      <c r="G149" s="30">
        <f t="shared" si="175"/>
        <v>0.01</v>
      </c>
      <c r="H149" s="3">
        <f t="shared" si="165"/>
        <v>40</v>
      </c>
      <c r="I149" s="43">
        <f t="shared" si="176"/>
        <v>0</v>
      </c>
      <c r="J149" s="43">
        <f t="shared" si="177"/>
        <v>0.51</v>
      </c>
      <c r="K149" s="43">
        <f t="shared" si="178"/>
        <v>0.51</v>
      </c>
      <c r="L149" s="3">
        <f t="shared" si="166"/>
        <v>0.32</v>
      </c>
      <c r="M149" s="3" t="s">
        <v>401</v>
      </c>
      <c r="N149" s="3" t="s">
        <v>402</v>
      </c>
      <c r="O149" s="3">
        <v>1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 t="s">
        <v>66</v>
      </c>
      <c r="V149" s="14">
        <f t="shared" si="179"/>
        <v>424.74062628998087</v>
      </c>
      <c r="W149" s="3">
        <f t="shared" si="180"/>
        <v>2</v>
      </c>
      <c r="X149" s="3">
        <f t="shared" si="181"/>
        <v>50</v>
      </c>
      <c r="Y149" s="3">
        <f t="shared" si="182"/>
        <v>50</v>
      </c>
      <c r="Z149" s="3">
        <f t="shared" si="183"/>
        <v>0</v>
      </c>
      <c r="AA149" s="3">
        <f t="shared" si="184"/>
        <v>0</v>
      </c>
      <c r="AB149" s="22">
        <f t="shared" si="185"/>
        <v>0.61890624999999744</v>
      </c>
      <c r="AC149" s="23">
        <f t="shared" ca="1" si="167"/>
        <v>41920</v>
      </c>
      <c r="AD149" s="3">
        <v>148</v>
      </c>
      <c r="AE149" s="3">
        <f t="shared" si="186"/>
        <v>1</v>
      </c>
      <c r="AF149" s="3">
        <f t="shared" si="187"/>
        <v>1</v>
      </c>
      <c r="AG149" s="3">
        <v>148</v>
      </c>
      <c r="AH149" s="3">
        <f t="shared" si="188"/>
        <v>0</v>
      </c>
      <c r="AI149" s="3">
        <f t="shared" si="189"/>
        <v>1</v>
      </c>
      <c r="AJ149" s="3">
        <f t="shared" si="190"/>
        <v>1</v>
      </c>
      <c r="AK149" s="14">
        <f t="shared" si="191"/>
        <v>1656434.74062629</v>
      </c>
      <c r="AL149" s="3" t="str">
        <f t="shared" si="192"/>
        <v xml:space="preserve"> </v>
      </c>
      <c r="AM149" s="3">
        <f t="shared" si="193"/>
        <v>1</v>
      </c>
      <c r="AN149" s="3">
        <f t="shared" si="194"/>
        <v>6</v>
      </c>
      <c r="AO149" s="27">
        <f t="shared" si="195"/>
        <v>792.05033206031658</v>
      </c>
      <c r="AP149" s="14">
        <f t="shared" si="196"/>
        <v>804.05033206031658</v>
      </c>
      <c r="AQ149" s="28"/>
      <c r="AR149" s="3">
        <f t="shared" si="197"/>
        <v>2</v>
      </c>
      <c r="AS149" s="3">
        <v>4581</v>
      </c>
      <c r="AT149" s="3">
        <v>777</v>
      </c>
      <c r="AU149" s="3">
        <v>100</v>
      </c>
      <c r="AV149" s="3">
        <v>400</v>
      </c>
      <c r="AW149" s="3">
        <v>6000</v>
      </c>
      <c r="AX149" s="3">
        <v>0</v>
      </c>
      <c r="AY149" s="3">
        <v>1100</v>
      </c>
      <c r="AZ149" s="3">
        <v>1</v>
      </c>
      <c r="BA149" s="3">
        <v>40</v>
      </c>
      <c r="BB149" s="3">
        <v>0</v>
      </c>
      <c r="BC149" s="3">
        <v>0</v>
      </c>
      <c r="BD149" s="3">
        <v>0</v>
      </c>
      <c r="BE149" s="3">
        <v>0</v>
      </c>
      <c r="BF149" s="17">
        <f t="shared" si="198"/>
        <v>73.5</v>
      </c>
      <c r="BG149" s="26">
        <f t="shared" si="199"/>
        <v>424.74062628998087</v>
      </c>
      <c r="BH149" s="12">
        <f t="shared" si="200"/>
        <v>38.205340037861994</v>
      </c>
      <c r="BI149" s="13">
        <v>0.01</v>
      </c>
      <c r="BJ149" s="12">
        <f t="shared" si="202"/>
        <v>0</v>
      </c>
      <c r="BK149" s="12">
        <f t="shared" si="220"/>
        <v>53.529411764705905</v>
      </c>
      <c r="BL149" s="11">
        <f t="shared" si="203"/>
        <v>2</v>
      </c>
      <c r="BM149" s="11">
        <f t="shared" si="204"/>
        <v>50</v>
      </c>
      <c r="BN149" s="11">
        <f t="shared" si="205"/>
        <v>0</v>
      </c>
      <c r="BO149" s="20">
        <f t="shared" si="206"/>
        <v>0.61890624999999744</v>
      </c>
      <c r="BP149" s="11">
        <f t="shared" si="207"/>
        <v>1</v>
      </c>
      <c r="BQ149" s="11">
        <f t="shared" si="208"/>
        <v>0</v>
      </c>
      <c r="BR149" s="11">
        <f t="shared" si="209"/>
        <v>1</v>
      </c>
      <c r="BS149" s="11">
        <f t="shared" si="210"/>
        <v>1</v>
      </c>
      <c r="BT149" s="25">
        <f t="shared" si="211"/>
        <v>1656434.74062629</v>
      </c>
      <c r="BU149" s="24" t="str">
        <f t="shared" si="212"/>
        <v xml:space="preserve"> </v>
      </c>
      <c r="BV149" s="11">
        <f t="shared" si="213"/>
        <v>1</v>
      </c>
      <c r="BW149" s="24" t="str">
        <f>VLOOKUP(BV149,'Типы препятствий'!$A$1:$B$12,2)</f>
        <v>Светофор</v>
      </c>
      <c r="BX149" s="24">
        <f t="shared" si="214"/>
        <v>6</v>
      </c>
      <c r="BY149" s="25">
        <f t="shared" si="215"/>
        <v>1657226.7909583503</v>
      </c>
      <c r="BZ149" s="25">
        <f t="shared" si="216"/>
        <v>792.05033206031658</v>
      </c>
      <c r="CA149" s="25">
        <f t="shared" si="217"/>
        <v>1657238.7909583503</v>
      </c>
      <c r="CB149" s="12">
        <f t="shared" si="218"/>
        <v>804.05033206031658</v>
      </c>
      <c r="CC149" s="11">
        <f t="shared" si="219"/>
        <v>2</v>
      </c>
      <c r="CD149" s="42">
        <f t="shared" si="219"/>
        <v>0</v>
      </c>
      <c r="CE149" s="42">
        <f t="shared" si="169"/>
        <v>0.51</v>
      </c>
      <c r="CF149" s="42">
        <f t="shared" si="168"/>
        <v>0.51</v>
      </c>
    </row>
    <row r="150" spans="1:84">
      <c r="A150" s="29">
        <f t="shared" si="170"/>
        <v>38.223340037861995</v>
      </c>
      <c r="B150" s="3">
        <v>149</v>
      </c>
      <c r="C150" s="14">
        <f t="shared" si="171"/>
        <v>38.223340037861995</v>
      </c>
      <c r="D150" s="14">
        <f t="shared" si="172"/>
        <v>38.223340037861995</v>
      </c>
      <c r="E150" s="14">
        <f t="shared" si="173"/>
        <v>52.94117647058826</v>
      </c>
      <c r="F150" s="14">
        <f t="shared" si="174"/>
        <v>0</v>
      </c>
      <c r="G150" s="30">
        <f t="shared" si="175"/>
        <v>9.4999999999999998E-3</v>
      </c>
      <c r="H150" s="3">
        <f t="shared" si="165"/>
        <v>40</v>
      </c>
      <c r="I150" s="43">
        <f t="shared" si="176"/>
        <v>0</v>
      </c>
      <c r="J150" s="43">
        <f t="shared" si="177"/>
        <v>0.51</v>
      </c>
      <c r="K150" s="43">
        <f t="shared" si="178"/>
        <v>0.51</v>
      </c>
      <c r="L150" s="3">
        <f t="shared" si="166"/>
        <v>0.32</v>
      </c>
      <c r="M150" s="3" t="s">
        <v>403</v>
      </c>
      <c r="N150" s="3" t="s">
        <v>404</v>
      </c>
      <c r="O150" s="3">
        <v>1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 t="s">
        <v>66</v>
      </c>
      <c r="V150" s="14">
        <f t="shared" si="179"/>
        <v>430.04942351746172</v>
      </c>
      <c r="W150" s="3">
        <f t="shared" si="180"/>
        <v>2</v>
      </c>
      <c r="X150" s="3">
        <f t="shared" si="181"/>
        <v>50</v>
      </c>
      <c r="Y150" s="3">
        <f t="shared" si="182"/>
        <v>50</v>
      </c>
      <c r="Z150" s="3">
        <f t="shared" si="183"/>
        <v>0</v>
      </c>
      <c r="AA150" s="3">
        <f t="shared" si="184"/>
        <v>0</v>
      </c>
      <c r="AB150" s="22">
        <f t="shared" si="185"/>
        <v>0.61891203703703446</v>
      </c>
      <c r="AC150" s="23">
        <f t="shared" ca="1" si="167"/>
        <v>41920</v>
      </c>
      <c r="AD150" s="3">
        <v>149</v>
      </c>
      <c r="AE150" s="3">
        <f t="shared" si="186"/>
        <v>1</v>
      </c>
      <c r="AF150" s="3">
        <f t="shared" si="187"/>
        <v>1</v>
      </c>
      <c r="AG150" s="3">
        <v>149</v>
      </c>
      <c r="AH150" s="3">
        <f t="shared" si="188"/>
        <v>0</v>
      </c>
      <c r="AI150" s="3">
        <f t="shared" si="189"/>
        <v>1</v>
      </c>
      <c r="AJ150" s="3">
        <f t="shared" si="190"/>
        <v>1</v>
      </c>
      <c r="AK150" s="14">
        <f t="shared" si="191"/>
        <v>1656440.0494235174</v>
      </c>
      <c r="AL150" s="3" t="str">
        <f t="shared" si="192"/>
        <v xml:space="preserve"> </v>
      </c>
      <c r="AM150" s="3">
        <f t="shared" si="193"/>
        <v>1</v>
      </c>
      <c r="AN150" s="3">
        <f t="shared" si="194"/>
        <v>6</v>
      </c>
      <c r="AO150" s="27">
        <f t="shared" si="195"/>
        <v>786.741534832865</v>
      </c>
      <c r="AP150" s="14">
        <f t="shared" si="196"/>
        <v>798.741534832865</v>
      </c>
      <c r="AQ150" s="28"/>
      <c r="AR150" s="3">
        <f t="shared" si="197"/>
        <v>2</v>
      </c>
      <c r="AS150" s="3">
        <v>4581</v>
      </c>
      <c r="AT150" s="3">
        <v>777</v>
      </c>
      <c r="AU150" s="3">
        <v>100</v>
      </c>
      <c r="AV150" s="3">
        <v>400</v>
      </c>
      <c r="AW150" s="3">
        <v>6000</v>
      </c>
      <c r="AX150" s="3">
        <v>0</v>
      </c>
      <c r="AY150" s="3">
        <v>1100</v>
      </c>
      <c r="AZ150" s="3">
        <v>1</v>
      </c>
      <c r="BA150" s="3">
        <v>40</v>
      </c>
      <c r="BB150" s="3">
        <v>0</v>
      </c>
      <c r="BC150" s="3">
        <v>0</v>
      </c>
      <c r="BD150" s="3">
        <v>0</v>
      </c>
      <c r="BE150" s="3">
        <v>0</v>
      </c>
      <c r="BF150" s="17">
        <f t="shared" si="198"/>
        <v>74</v>
      </c>
      <c r="BG150" s="26">
        <f t="shared" si="199"/>
        <v>430.04942351746172</v>
      </c>
      <c r="BH150" s="12">
        <f t="shared" si="200"/>
        <v>38.223340037861995</v>
      </c>
      <c r="BI150" s="13">
        <f t="shared" si="201"/>
        <v>9.4999999999999998E-3</v>
      </c>
      <c r="BJ150" s="12">
        <f t="shared" si="202"/>
        <v>0</v>
      </c>
      <c r="BK150" s="12">
        <f t="shared" si="220"/>
        <v>52.94117647058826</v>
      </c>
      <c r="BL150" s="11">
        <f t="shared" si="203"/>
        <v>2</v>
      </c>
      <c r="BM150" s="11">
        <f t="shared" si="204"/>
        <v>50</v>
      </c>
      <c r="BN150" s="11">
        <f t="shared" si="205"/>
        <v>0</v>
      </c>
      <c r="BO150" s="20">
        <f t="shared" si="206"/>
        <v>0.61891203703703446</v>
      </c>
      <c r="BP150" s="11">
        <f t="shared" si="207"/>
        <v>1</v>
      </c>
      <c r="BQ150" s="11">
        <f t="shared" si="208"/>
        <v>0</v>
      </c>
      <c r="BR150" s="11">
        <f t="shared" si="209"/>
        <v>1</v>
      </c>
      <c r="BS150" s="11">
        <f t="shared" si="210"/>
        <v>1</v>
      </c>
      <c r="BT150" s="25">
        <f t="shared" si="211"/>
        <v>1656440.0494235174</v>
      </c>
      <c r="BU150" s="24" t="str">
        <f t="shared" si="212"/>
        <v xml:space="preserve"> </v>
      </c>
      <c r="BV150" s="11">
        <f t="shared" si="213"/>
        <v>1</v>
      </c>
      <c r="BW150" s="24" t="str">
        <f>VLOOKUP(BV150,'Типы препятствий'!$A$1:$B$12,2)</f>
        <v>Светофор</v>
      </c>
      <c r="BX150" s="24">
        <f t="shared" si="214"/>
        <v>6</v>
      </c>
      <c r="BY150" s="25">
        <f t="shared" si="215"/>
        <v>1657226.7909583503</v>
      </c>
      <c r="BZ150" s="25">
        <f t="shared" si="216"/>
        <v>786.741534832865</v>
      </c>
      <c r="CA150" s="25">
        <f t="shared" si="217"/>
        <v>1657238.7909583503</v>
      </c>
      <c r="CB150" s="12">
        <f t="shared" si="218"/>
        <v>798.741534832865</v>
      </c>
      <c r="CC150" s="11">
        <f t="shared" si="219"/>
        <v>2</v>
      </c>
      <c r="CD150" s="42">
        <f t="shared" si="219"/>
        <v>0</v>
      </c>
      <c r="CE150" s="42">
        <f t="shared" si="169"/>
        <v>0.51</v>
      </c>
      <c r="CF150" s="42">
        <f t="shared" si="168"/>
        <v>0.51</v>
      </c>
    </row>
    <row r="151" spans="1:84">
      <c r="A151" s="29">
        <f t="shared" si="170"/>
        <v>38.240440037861994</v>
      </c>
      <c r="B151" s="3">
        <v>150</v>
      </c>
      <c r="C151" s="14">
        <f t="shared" si="171"/>
        <v>38.240440037861994</v>
      </c>
      <c r="D151" s="14">
        <f t="shared" si="172"/>
        <v>38.240440037861994</v>
      </c>
      <c r="E151" s="14">
        <f t="shared" si="173"/>
        <v>52.352941176470615</v>
      </c>
      <c r="F151" s="14">
        <f t="shared" si="174"/>
        <v>0</v>
      </c>
      <c r="G151" s="30">
        <f t="shared" si="175"/>
        <v>0.01</v>
      </c>
      <c r="H151" s="3">
        <f t="shared" si="165"/>
        <v>40</v>
      </c>
      <c r="I151" s="43">
        <f t="shared" si="176"/>
        <v>0</v>
      </c>
      <c r="J151" s="43">
        <f t="shared" si="177"/>
        <v>0.51</v>
      </c>
      <c r="K151" s="43">
        <f t="shared" si="178"/>
        <v>0.51</v>
      </c>
      <c r="L151" s="3">
        <f t="shared" si="166"/>
        <v>0.32</v>
      </c>
      <c r="M151" s="3" t="s">
        <v>405</v>
      </c>
      <c r="N151" s="3" t="s">
        <v>406</v>
      </c>
      <c r="O151" s="3">
        <v>1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 t="s">
        <v>66</v>
      </c>
      <c r="V151" s="14">
        <f t="shared" si="179"/>
        <v>435.36059574494254</v>
      </c>
      <c r="W151" s="3">
        <f t="shared" si="180"/>
        <v>2</v>
      </c>
      <c r="X151" s="3">
        <f t="shared" si="181"/>
        <v>50</v>
      </c>
      <c r="Y151" s="3">
        <f t="shared" si="182"/>
        <v>50</v>
      </c>
      <c r="Z151" s="3">
        <f t="shared" si="183"/>
        <v>0</v>
      </c>
      <c r="AA151" s="3">
        <f t="shared" si="184"/>
        <v>0</v>
      </c>
      <c r="AB151" s="22">
        <f t="shared" si="185"/>
        <v>0.61891782407407148</v>
      </c>
      <c r="AC151" s="23">
        <f t="shared" ca="1" si="167"/>
        <v>41920</v>
      </c>
      <c r="AD151" s="3">
        <v>150</v>
      </c>
      <c r="AE151" s="3">
        <f t="shared" si="186"/>
        <v>1</v>
      </c>
      <c r="AF151" s="3">
        <f t="shared" si="187"/>
        <v>1</v>
      </c>
      <c r="AG151" s="3">
        <v>150</v>
      </c>
      <c r="AH151" s="3">
        <f t="shared" si="188"/>
        <v>0</v>
      </c>
      <c r="AI151" s="3">
        <f t="shared" si="189"/>
        <v>1</v>
      </c>
      <c r="AJ151" s="3">
        <f t="shared" si="190"/>
        <v>1</v>
      </c>
      <c r="AK151" s="14">
        <f t="shared" si="191"/>
        <v>1656445.360595745</v>
      </c>
      <c r="AL151" s="3" t="str">
        <f t="shared" si="192"/>
        <v xml:space="preserve"> </v>
      </c>
      <c r="AM151" s="3">
        <f t="shared" si="193"/>
        <v>1</v>
      </c>
      <c r="AN151" s="3">
        <f t="shared" si="194"/>
        <v>6</v>
      </c>
      <c r="AO151" s="27">
        <f t="shared" si="195"/>
        <v>781.43036260525696</v>
      </c>
      <c r="AP151" s="14">
        <f t="shared" si="196"/>
        <v>793.43036260525696</v>
      </c>
      <c r="AQ151" s="28"/>
      <c r="AR151" s="3">
        <f t="shared" si="197"/>
        <v>2</v>
      </c>
      <c r="AS151" s="3">
        <v>4581</v>
      </c>
      <c r="AT151" s="3">
        <v>777</v>
      </c>
      <c r="AU151" s="3">
        <v>100</v>
      </c>
      <c r="AV151" s="3">
        <v>400</v>
      </c>
      <c r="AW151" s="3">
        <v>6000</v>
      </c>
      <c r="AX151" s="3">
        <v>0</v>
      </c>
      <c r="AY151" s="3">
        <v>1100</v>
      </c>
      <c r="AZ151" s="3">
        <v>1</v>
      </c>
      <c r="BA151" s="3">
        <v>40</v>
      </c>
      <c r="BB151" s="3">
        <v>0</v>
      </c>
      <c r="BC151" s="3">
        <v>0</v>
      </c>
      <c r="BD151" s="3">
        <v>0</v>
      </c>
      <c r="BE151" s="3">
        <v>0</v>
      </c>
      <c r="BF151" s="17">
        <f t="shared" si="198"/>
        <v>74.5</v>
      </c>
      <c r="BG151" s="26">
        <f t="shared" si="199"/>
        <v>435.36059574494254</v>
      </c>
      <c r="BH151" s="12">
        <f t="shared" si="200"/>
        <v>38.240440037861994</v>
      </c>
      <c r="BI151" s="13">
        <v>0.01</v>
      </c>
      <c r="BJ151" s="12">
        <f t="shared" si="202"/>
        <v>0</v>
      </c>
      <c r="BK151" s="12">
        <f t="shared" si="220"/>
        <v>52.352941176470615</v>
      </c>
      <c r="BL151" s="11">
        <f t="shared" si="203"/>
        <v>2</v>
      </c>
      <c r="BM151" s="11">
        <f t="shared" si="204"/>
        <v>50</v>
      </c>
      <c r="BN151" s="11">
        <f t="shared" si="205"/>
        <v>0</v>
      </c>
      <c r="BO151" s="20">
        <f t="shared" si="206"/>
        <v>0.61891782407407148</v>
      </c>
      <c r="BP151" s="11">
        <f t="shared" si="207"/>
        <v>1</v>
      </c>
      <c r="BQ151" s="11">
        <f t="shared" si="208"/>
        <v>0</v>
      </c>
      <c r="BR151" s="11">
        <f t="shared" si="209"/>
        <v>1</v>
      </c>
      <c r="BS151" s="11">
        <f t="shared" si="210"/>
        <v>1</v>
      </c>
      <c r="BT151" s="25">
        <f t="shared" si="211"/>
        <v>1656445.360595745</v>
      </c>
      <c r="BU151" s="24" t="str">
        <f t="shared" si="212"/>
        <v xml:space="preserve"> </v>
      </c>
      <c r="BV151" s="11">
        <f t="shared" si="213"/>
        <v>1</v>
      </c>
      <c r="BW151" s="24" t="str">
        <f>VLOOKUP(BV151,'Типы препятствий'!$A$1:$B$12,2)</f>
        <v>Светофор</v>
      </c>
      <c r="BX151" s="24">
        <f t="shared" si="214"/>
        <v>6</v>
      </c>
      <c r="BY151" s="25">
        <f t="shared" si="215"/>
        <v>1657226.7909583503</v>
      </c>
      <c r="BZ151" s="25">
        <f t="shared" si="216"/>
        <v>781.43036260525696</v>
      </c>
      <c r="CA151" s="25">
        <f t="shared" si="217"/>
        <v>1657238.7909583503</v>
      </c>
      <c r="CB151" s="12">
        <f t="shared" si="218"/>
        <v>793.43036260525696</v>
      </c>
      <c r="CC151" s="11">
        <f t="shared" si="219"/>
        <v>2</v>
      </c>
      <c r="CD151" s="42">
        <f t="shared" si="219"/>
        <v>0</v>
      </c>
      <c r="CE151" s="42">
        <f t="shared" si="169"/>
        <v>0.51</v>
      </c>
      <c r="CF151" s="42">
        <f t="shared" si="168"/>
        <v>0.51</v>
      </c>
    </row>
    <row r="152" spans="1:84">
      <c r="A152" s="29">
        <f t="shared" si="170"/>
        <v>38.258440037861995</v>
      </c>
      <c r="B152" s="3">
        <v>151</v>
      </c>
      <c r="C152" s="14">
        <f t="shared" si="171"/>
        <v>38.258440037861995</v>
      </c>
      <c r="D152" s="14">
        <f t="shared" si="172"/>
        <v>38.258440037861995</v>
      </c>
      <c r="E152" s="14">
        <f t="shared" si="173"/>
        <v>51.76470588235297</v>
      </c>
      <c r="F152" s="14">
        <f t="shared" si="174"/>
        <v>0</v>
      </c>
      <c r="G152" s="30">
        <f t="shared" si="175"/>
        <v>9.4999999999999998E-3</v>
      </c>
      <c r="H152" s="3">
        <f t="shared" si="165"/>
        <v>40</v>
      </c>
      <c r="I152" s="43">
        <f t="shared" si="176"/>
        <v>0</v>
      </c>
      <c r="J152" s="43">
        <f t="shared" si="177"/>
        <v>0.51</v>
      </c>
      <c r="K152" s="43">
        <f t="shared" si="178"/>
        <v>0.51</v>
      </c>
      <c r="L152" s="3">
        <f t="shared" si="166"/>
        <v>0.32</v>
      </c>
      <c r="M152" s="3" t="s">
        <v>407</v>
      </c>
      <c r="N152" s="3" t="s">
        <v>408</v>
      </c>
      <c r="O152" s="3">
        <v>1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 t="s">
        <v>66</v>
      </c>
      <c r="V152" s="14">
        <f t="shared" si="179"/>
        <v>440.67426797242337</v>
      </c>
      <c r="W152" s="3">
        <f t="shared" si="180"/>
        <v>2</v>
      </c>
      <c r="X152" s="3">
        <f t="shared" si="181"/>
        <v>50</v>
      </c>
      <c r="Y152" s="3">
        <f t="shared" si="182"/>
        <v>50</v>
      </c>
      <c r="Z152" s="3">
        <f t="shared" si="183"/>
        <v>0</v>
      </c>
      <c r="AA152" s="3">
        <f t="shared" si="184"/>
        <v>0</v>
      </c>
      <c r="AB152" s="22">
        <f t="shared" si="185"/>
        <v>0.6189236111111085</v>
      </c>
      <c r="AC152" s="23">
        <f t="shared" ca="1" si="167"/>
        <v>41920</v>
      </c>
      <c r="AD152" s="3">
        <v>151</v>
      </c>
      <c r="AE152" s="3">
        <f t="shared" si="186"/>
        <v>1</v>
      </c>
      <c r="AF152" s="3">
        <f t="shared" si="187"/>
        <v>1</v>
      </c>
      <c r="AG152" s="3">
        <v>151</v>
      </c>
      <c r="AH152" s="3">
        <f t="shared" si="188"/>
        <v>0</v>
      </c>
      <c r="AI152" s="3">
        <f t="shared" si="189"/>
        <v>1</v>
      </c>
      <c r="AJ152" s="3">
        <f t="shared" si="190"/>
        <v>1</v>
      </c>
      <c r="AK152" s="14">
        <f t="shared" si="191"/>
        <v>1656450.6742679724</v>
      </c>
      <c r="AL152" s="3" t="str">
        <f t="shared" si="192"/>
        <v xml:space="preserve"> </v>
      </c>
      <c r="AM152" s="3">
        <f t="shared" si="193"/>
        <v>1</v>
      </c>
      <c r="AN152" s="3">
        <f t="shared" si="194"/>
        <v>6</v>
      </c>
      <c r="AO152" s="27">
        <f t="shared" si="195"/>
        <v>776.11669037793763</v>
      </c>
      <c r="AP152" s="14">
        <f t="shared" si="196"/>
        <v>788.11669037793763</v>
      </c>
      <c r="AQ152" s="28"/>
      <c r="AR152" s="3">
        <f t="shared" si="197"/>
        <v>2</v>
      </c>
      <c r="AS152" s="3">
        <v>4581</v>
      </c>
      <c r="AT152" s="3">
        <v>777</v>
      </c>
      <c r="AU152" s="3">
        <v>100</v>
      </c>
      <c r="AV152" s="3">
        <v>400</v>
      </c>
      <c r="AW152" s="3">
        <v>6000</v>
      </c>
      <c r="AX152" s="3">
        <v>0</v>
      </c>
      <c r="AY152" s="3">
        <v>1100</v>
      </c>
      <c r="AZ152" s="3">
        <v>1</v>
      </c>
      <c r="BA152" s="3">
        <v>40</v>
      </c>
      <c r="BB152" s="3">
        <v>0</v>
      </c>
      <c r="BC152" s="3">
        <v>0</v>
      </c>
      <c r="BD152" s="3">
        <v>0</v>
      </c>
      <c r="BE152" s="3">
        <v>0</v>
      </c>
      <c r="BF152" s="46">
        <f t="shared" si="198"/>
        <v>75</v>
      </c>
      <c r="BG152" s="47">
        <f t="shared" si="199"/>
        <v>440.67426797242337</v>
      </c>
      <c r="BH152" s="48">
        <f t="shared" si="200"/>
        <v>38.258440037861995</v>
      </c>
      <c r="BI152" s="49">
        <f t="shared" si="201"/>
        <v>9.4999999999999998E-3</v>
      </c>
      <c r="BJ152" s="48">
        <f t="shared" si="202"/>
        <v>0</v>
      </c>
      <c r="BK152" s="48">
        <f t="shared" si="220"/>
        <v>51.76470588235297</v>
      </c>
      <c r="BL152" s="50">
        <f t="shared" si="203"/>
        <v>2</v>
      </c>
      <c r="BM152" s="50">
        <f t="shared" si="204"/>
        <v>50</v>
      </c>
      <c r="BN152" s="50">
        <f t="shared" si="205"/>
        <v>0</v>
      </c>
      <c r="BO152" s="51">
        <f t="shared" si="206"/>
        <v>0.6189236111111085</v>
      </c>
      <c r="BP152" s="50">
        <f t="shared" si="207"/>
        <v>1</v>
      </c>
      <c r="BQ152" s="50">
        <f t="shared" si="208"/>
        <v>0</v>
      </c>
      <c r="BR152" s="50">
        <f t="shared" si="209"/>
        <v>1</v>
      </c>
      <c r="BS152" s="50">
        <f t="shared" si="210"/>
        <v>1</v>
      </c>
      <c r="BT152" s="52">
        <f t="shared" si="211"/>
        <v>1656450.6742679724</v>
      </c>
      <c r="BU152" s="53" t="str">
        <f t="shared" si="212"/>
        <v xml:space="preserve"> </v>
      </c>
      <c r="BV152" s="50">
        <f t="shared" si="213"/>
        <v>1</v>
      </c>
      <c r="BW152" s="53" t="str">
        <f>VLOOKUP(BV152,'Типы препятствий'!$A$1:$B$12,2)</f>
        <v>Светофор</v>
      </c>
      <c r="BX152" s="53">
        <f t="shared" si="214"/>
        <v>6</v>
      </c>
      <c r="BY152" s="52">
        <f t="shared" si="215"/>
        <v>1657226.7909583503</v>
      </c>
      <c r="BZ152" s="52">
        <f t="shared" si="216"/>
        <v>776.11669037793763</v>
      </c>
      <c r="CA152" s="52">
        <f t="shared" si="217"/>
        <v>1657238.7909583503</v>
      </c>
      <c r="CB152" s="48">
        <f t="shared" si="218"/>
        <v>788.11669037793763</v>
      </c>
      <c r="CC152" s="50">
        <f t="shared" si="219"/>
        <v>2</v>
      </c>
      <c r="CD152" s="54">
        <f t="shared" si="219"/>
        <v>0</v>
      </c>
      <c r="CE152" s="54">
        <f t="shared" si="169"/>
        <v>0.51</v>
      </c>
      <c r="CF152" s="54">
        <f t="shared" si="168"/>
        <v>0.51</v>
      </c>
    </row>
    <row r="153" spans="1:84">
      <c r="A153" s="29">
        <f t="shared" si="170"/>
        <v>38.275540037861994</v>
      </c>
      <c r="B153" s="3">
        <v>152</v>
      </c>
      <c r="C153" s="14">
        <f t="shared" si="171"/>
        <v>38.275540037861994</v>
      </c>
      <c r="D153" s="14">
        <f t="shared" si="172"/>
        <v>38.275540037861994</v>
      </c>
      <c r="E153" s="14">
        <f t="shared" si="173"/>
        <v>60</v>
      </c>
      <c r="F153" s="14">
        <f t="shared" si="174"/>
        <v>60</v>
      </c>
      <c r="G153" s="30">
        <f t="shared" si="175"/>
        <v>9.025E-3</v>
      </c>
      <c r="H153" s="3">
        <f t="shared" si="165"/>
        <v>40</v>
      </c>
      <c r="I153" s="43">
        <f t="shared" si="176"/>
        <v>0</v>
      </c>
      <c r="J153" s="43">
        <f t="shared" si="177"/>
        <v>0.51</v>
      </c>
      <c r="K153" s="43">
        <f t="shared" si="178"/>
        <v>0.51</v>
      </c>
      <c r="L153" s="3">
        <f t="shared" si="166"/>
        <v>0.32</v>
      </c>
      <c r="M153" s="3" t="s">
        <v>409</v>
      </c>
      <c r="N153" s="3" t="s">
        <v>410</v>
      </c>
      <c r="O153" s="3">
        <v>1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 t="s">
        <v>66</v>
      </c>
      <c r="V153" s="14">
        <f t="shared" si="179"/>
        <v>445.99031519990422</v>
      </c>
      <c r="W153" s="3">
        <f t="shared" si="180"/>
        <v>3</v>
      </c>
      <c r="X153" s="3">
        <f t="shared" si="181"/>
        <v>50</v>
      </c>
      <c r="Y153" s="3">
        <f t="shared" si="182"/>
        <v>50</v>
      </c>
      <c r="Z153" s="3">
        <f t="shared" si="183"/>
        <v>0</v>
      </c>
      <c r="AA153" s="3">
        <f t="shared" si="184"/>
        <v>0</v>
      </c>
      <c r="AB153" s="22">
        <f t="shared" si="185"/>
        <v>0.61892939814814552</v>
      </c>
      <c r="AC153" s="23">
        <f t="shared" ca="1" si="167"/>
        <v>41920</v>
      </c>
      <c r="AD153" s="3">
        <v>152</v>
      </c>
      <c r="AE153" s="3">
        <f t="shared" si="186"/>
        <v>1</v>
      </c>
      <c r="AF153" s="3">
        <f t="shared" si="187"/>
        <v>1</v>
      </c>
      <c r="AG153" s="3">
        <v>152</v>
      </c>
      <c r="AH153" s="3">
        <f t="shared" si="188"/>
        <v>0</v>
      </c>
      <c r="AI153" s="3">
        <f t="shared" si="189"/>
        <v>1</v>
      </c>
      <c r="AJ153" s="3">
        <f t="shared" si="190"/>
        <v>1</v>
      </c>
      <c r="AK153" s="14">
        <f t="shared" si="191"/>
        <v>1656455.9903151998</v>
      </c>
      <c r="AL153" s="3" t="str">
        <f t="shared" si="192"/>
        <v xml:space="preserve"> </v>
      </c>
      <c r="AM153" s="3">
        <f t="shared" si="193"/>
        <v>1</v>
      </c>
      <c r="AN153" s="3">
        <f t="shared" si="194"/>
        <v>6</v>
      </c>
      <c r="AO153" s="27">
        <f t="shared" si="195"/>
        <v>770.80064315046184</v>
      </c>
      <c r="AP153" s="14">
        <f t="shared" si="196"/>
        <v>782.80064315046184</v>
      </c>
      <c r="AQ153" s="28"/>
      <c r="AR153" s="3">
        <f t="shared" si="197"/>
        <v>2</v>
      </c>
      <c r="AS153" s="3">
        <v>4581</v>
      </c>
      <c r="AT153" s="3">
        <v>777</v>
      </c>
      <c r="AU153" s="3">
        <v>100</v>
      </c>
      <c r="AV153" s="3">
        <v>400</v>
      </c>
      <c r="AW153" s="3">
        <v>6000</v>
      </c>
      <c r="AX153" s="3">
        <v>0</v>
      </c>
      <c r="AY153" s="3">
        <v>1100</v>
      </c>
      <c r="AZ153" s="3">
        <v>1</v>
      </c>
      <c r="BA153" s="3">
        <v>40</v>
      </c>
      <c r="BB153" s="3">
        <v>0</v>
      </c>
      <c r="BC153" s="3">
        <v>0</v>
      </c>
      <c r="BD153" s="3">
        <v>0</v>
      </c>
      <c r="BE153" s="3">
        <v>0</v>
      </c>
      <c r="BF153" s="17">
        <f t="shared" si="198"/>
        <v>75.5</v>
      </c>
      <c r="BG153" s="26">
        <f t="shared" si="199"/>
        <v>445.99031519990422</v>
      </c>
      <c r="BH153" s="12">
        <f t="shared" si="200"/>
        <v>38.275540037861994</v>
      </c>
      <c r="BI153" s="13">
        <f t="shared" si="201"/>
        <v>9.025E-3</v>
      </c>
      <c r="BJ153" s="12">
        <v>60</v>
      </c>
      <c r="BK153" s="12">
        <v>60</v>
      </c>
      <c r="BL153" s="11">
        <v>3</v>
      </c>
      <c r="BM153" s="11">
        <f t="shared" si="204"/>
        <v>50</v>
      </c>
      <c r="BN153" s="11">
        <f t="shared" si="205"/>
        <v>0</v>
      </c>
      <c r="BO153" s="20">
        <f t="shared" si="206"/>
        <v>0.61892939814814552</v>
      </c>
      <c r="BP153" s="11">
        <f t="shared" si="207"/>
        <v>1</v>
      </c>
      <c r="BQ153" s="11">
        <v>0</v>
      </c>
      <c r="BR153" s="11">
        <f t="shared" si="209"/>
        <v>1</v>
      </c>
      <c r="BS153" s="11">
        <f t="shared" si="210"/>
        <v>1</v>
      </c>
      <c r="BT153" s="25">
        <f t="shared" si="211"/>
        <v>1656455.9903151998</v>
      </c>
      <c r="BU153" s="24" t="str">
        <f t="shared" si="212"/>
        <v xml:space="preserve"> </v>
      </c>
      <c r="BV153" s="11">
        <f t="shared" si="213"/>
        <v>1</v>
      </c>
      <c r="BW153" s="24" t="str">
        <f>VLOOKUP(BV153,'Типы препятствий'!$A$1:$B$12,2)</f>
        <v>Светофор</v>
      </c>
      <c r="BX153" s="24">
        <f t="shared" si="214"/>
        <v>6</v>
      </c>
      <c r="BY153" s="25">
        <f t="shared" si="215"/>
        <v>1657226.7909583503</v>
      </c>
      <c r="BZ153" s="25">
        <f t="shared" si="216"/>
        <v>770.80064315046184</v>
      </c>
      <c r="CA153" s="25">
        <f t="shared" si="217"/>
        <v>1657238.7909583503</v>
      </c>
      <c r="CB153" s="12">
        <f t="shared" si="218"/>
        <v>782.80064315046184</v>
      </c>
      <c r="CC153" s="11">
        <f t="shared" si="219"/>
        <v>2</v>
      </c>
      <c r="CD153" s="42">
        <f t="shared" si="219"/>
        <v>0</v>
      </c>
      <c r="CE153" s="42">
        <f t="shared" si="169"/>
        <v>0.51</v>
      </c>
      <c r="CF153" s="42">
        <f t="shared" si="168"/>
        <v>0.51</v>
      </c>
    </row>
    <row r="154" spans="1:84">
      <c r="A154" s="29">
        <f t="shared" si="170"/>
        <v>38.291785037861992</v>
      </c>
      <c r="B154" s="3">
        <v>153</v>
      </c>
      <c r="C154" s="14">
        <f t="shared" si="171"/>
        <v>38.291785037861992</v>
      </c>
      <c r="D154" s="14">
        <f t="shared" si="172"/>
        <v>38.291785037861992</v>
      </c>
      <c r="E154" s="14">
        <f t="shared" si="173"/>
        <v>60</v>
      </c>
      <c r="F154" s="14">
        <f t="shared" si="174"/>
        <v>60</v>
      </c>
      <c r="G154" s="30">
        <f t="shared" si="175"/>
        <v>8.5737499999999998E-3</v>
      </c>
      <c r="H154" s="3">
        <f t="shared" si="165"/>
        <v>40</v>
      </c>
      <c r="I154" s="43">
        <f t="shared" si="176"/>
        <v>0</v>
      </c>
      <c r="J154" s="43">
        <f t="shared" si="177"/>
        <v>0.51</v>
      </c>
      <c r="K154" s="43">
        <f t="shared" si="178"/>
        <v>0.51</v>
      </c>
      <c r="L154" s="3">
        <f t="shared" si="166"/>
        <v>0.32</v>
      </c>
      <c r="M154" s="3" t="s">
        <v>411</v>
      </c>
      <c r="N154" s="3" t="s">
        <v>412</v>
      </c>
      <c r="O154" s="3">
        <v>1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 t="s">
        <v>66</v>
      </c>
      <c r="V154" s="14">
        <f t="shared" si="179"/>
        <v>451.30861867738503</v>
      </c>
      <c r="W154" s="3">
        <f t="shared" si="180"/>
        <v>3</v>
      </c>
      <c r="X154" s="3">
        <f t="shared" si="181"/>
        <v>50</v>
      </c>
      <c r="Y154" s="3">
        <f t="shared" si="182"/>
        <v>50</v>
      </c>
      <c r="Z154" s="3">
        <f t="shared" si="183"/>
        <v>0</v>
      </c>
      <c r="AA154" s="3">
        <f t="shared" si="184"/>
        <v>0</v>
      </c>
      <c r="AB154" s="22">
        <f t="shared" si="185"/>
        <v>0.61893518518518253</v>
      </c>
      <c r="AC154" s="23">
        <f t="shared" ca="1" si="167"/>
        <v>41920</v>
      </c>
      <c r="AD154" s="3">
        <v>153</v>
      </c>
      <c r="AE154" s="3">
        <f t="shared" si="186"/>
        <v>1</v>
      </c>
      <c r="AF154" s="3">
        <f t="shared" si="187"/>
        <v>1</v>
      </c>
      <c r="AG154" s="3">
        <v>153</v>
      </c>
      <c r="AH154" s="3">
        <f t="shared" si="188"/>
        <v>0</v>
      </c>
      <c r="AI154" s="3">
        <f t="shared" si="189"/>
        <v>1</v>
      </c>
      <c r="AJ154" s="3">
        <f t="shared" si="190"/>
        <v>1</v>
      </c>
      <c r="AK154" s="14">
        <f t="shared" si="191"/>
        <v>1656461.3086186773</v>
      </c>
      <c r="AL154" s="3" t="str">
        <f t="shared" si="192"/>
        <v xml:space="preserve"> </v>
      </c>
      <c r="AM154" s="3">
        <f t="shared" si="193"/>
        <v>1</v>
      </c>
      <c r="AN154" s="3">
        <f t="shared" si="194"/>
        <v>6</v>
      </c>
      <c r="AO154" s="27">
        <f t="shared" si="195"/>
        <v>765.4823396729771</v>
      </c>
      <c r="AP154" s="14">
        <f t="shared" si="196"/>
        <v>777.4823396729771</v>
      </c>
      <c r="AQ154" s="28"/>
      <c r="AR154" s="3">
        <f t="shared" si="197"/>
        <v>2</v>
      </c>
      <c r="AS154" s="3">
        <v>4581</v>
      </c>
      <c r="AT154" s="3">
        <v>777</v>
      </c>
      <c r="AU154" s="3">
        <v>100</v>
      </c>
      <c r="AV154" s="3">
        <v>400</v>
      </c>
      <c r="AW154" s="3">
        <v>6000</v>
      </c>
      <c r="AX154" s="3">
        <v>0</v>
      </c>
      <c r="AY154" s="3">
        <v>1100</v>
      </c>
      <c r="AZ154" s="3">
        <v>1</v>
      </c>
      <c r="BA154" s="3">
        <v>40</v>
      </c>
      <c r="BB154" s="3">
        <v>0</v>
      </c>
      <c r="BC154" s="3">
        <v>0</v>
      </c>
      <c r="BD154" s="3">
        <v>0</v>
      </c>
      <c r="BE154" s="3">
        <v>0</v>
      </c>
      <c r="BF154" s="17">
        <f t="shared" si="198"/>
        <v>76</v>
      </c>
      <c r="BG154" s="26">
        <f t="shared" si="199"/>
        <v>451.30861867738503</v>
      </c>
      <c r="BH154" s="12">
        <f t="shared" si="200"/>
        <v>38.291785037861992</v>
      </c>
      <c r="BI154" s="13">
        <f t="shared" si="201"/>
        <v>8.5737499999999998E-3</v>
      </c>
      <c r="BJ154" s="12">
        <f t="shared" si="202"/>
        <v>60</v>
      </c>
      <c r="BK154" s="12">
        <f>BK153 + (MIN(($BJ$153-$BK$153)/(ROW($BK$240)-ROW($BK$153)), ABS(BJ154-BK153)))</f>
        <v>60</v>
      </c>
      <c r="BL154" s="11">
        <f t="shared" si="203"/>
        <v>3</v>
      </c>
      <c r="BM154" s="11">
        <f t="shared" si="204"/>
        <v>50</v>
      </c>
      <c r="BN154" s="11">
        <f t="shared" si="205"/>
        <v>0</v>
      </c>
      <c r="BO154" s="20">
        <f t="shared" si="206"/>
        <v>0.61893518518518253</v>
      </c>
      <c r="BP154" s="11">
        <f t="shared" si="207"/>
        <v>1</v>
      </c>
      <c r="BQ154" s="11">
        <f t="shared" si="208"/>
        <v>0</v>
      </c>
      <c r="BR154" s="11">
        <f t="shared" si="209"/>
        <v>1</v>
      </c>
      <c r="BS154" s="11">
        <f t="shared" si="210"/>
        <v>1</v>
      </c>
      <c r="BT154" s="25">
        <f t="shared" si="211"/>
        <v>1656461.3086186773</v>
      </c>
      <c r="BU154" s="24" t="str">
        <f t="shared" si="212"/>
        <v xml:space="preserve"> </v>
      </c>
      <c r="BV154" s="11">
        <f t="shared" si="213"/>
        <v>1</v>
      </c>
      <c r="BW154" s="24" t="str">
        <f>VLOOKUP(BV154,'Типы препятствий'!$A$1:$B$12,2)</f>
        <v>Светофор</v>
      </c>
      <c r="BX154" s="24">
        <f t="shared" si="214"/>
        <v>6</v>
      </c>
      <c r="BY154" s="25">
        <f t="shared" si="215"/>
        <v>1657226.7909583503</v>
      </c>
      <c r="BZ154" s="25">
        <f t="shared" si="216"/>
        <v>765.4823396729771</v>
      </c>
      <c r="CA154" s="25">
        <f t="shared" si="217"/>
        <v>1657238.7909583503</v>
      </c>
      <c r="CB154" s="12">
        <f t="shared" si="218"/>
        <v>777.4823396729771</v>
      </c>
      <c r="CC154" s="11">
        <f t="shared" si="219"/>
        <v>2</v>
      </c>
      <c r="CD154" s="42">
        <f t="shared" si="219"/>
        <v>0</v>
      </c>
      <c r="CE154" s="42">
        <f t="shared" si="169"/>
        <v>0.51</v>
      </c>
      <c r="CF154" s="42">
        <f t="shared" si="168"/>
        <v>0.51</v>
      </c>
    </row>
    <row r="155" spans="1:84">
      <c r="A155" s="29">
        <f t="shared" si="170"/>
        <v>38.307217787861994</v>
      </c>
      <c r="B155" s="3">
        <v>154</v>
      </c>
      <c r="C155" s="14">
        <f t="shared" si="171"/>
        <v>38.307217787861994</v>
      </c>
      <c r="D155" s="14">
        <f t="shared" si="172"/>
        <v>38.307217787861994</v>
      </c>
      <c r="E155" s="14">
        <f t="shared" si="173"/>
        <v>60</v>
      </c>
      <c r="F155" s="14">
        <f t="shared" si="174"/>
        <v>60</v>
      </c>
      <c r="G155" s="30">
        <f t="shared" si="175"/>
        <v>0.32</v>
      </c>
      <c r="H155" s="3">
        <f t="shared" si="165"/>
        <v>40</v>
      </c>
      <c r="I155" s="43">
        <f t="shared" si="176"/>
        <v>0</v>
      </c>
      <c r="J155" s="43">
        <f t="shared" si="177"/>
        <v>0.51</v>
      </c>
      <c r="K155" s="43">
        <f t="shared" si="178"/>
        <v>0.51</v>
      </c>
      <c r="L155" s="3">
        <f t="shared" si="166"/>
        <v>0.32</v>
      </c>
      <c r="M155" s="3" t="s">
        <v>413</v>
      </c>
      <c r="N155" s="3" t="s">
        <v>414</v>
      </c>
      <c r="O155" s="3">
        <v>1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 t="s">
        <v>66</v>
      </c>
      <c r="V155" s="14">
        <f t="shared" si="179"/>
        <v>456.62906559236586</v>
      </c>
      <c r="W155" s="3">
        <f t="shared" si="180"/>
        <v>3</v>
      </c>
      <c r="X155" s="3">
        <f t="shared" si="181"/>
        <v>50</v>
      </c>
      <c r="Y155" s="3">
        <f t="shared" si="182"/>
        <v>50</v>
      </c>
      <c r="Z155" s="3">
        <f t="shared" si="183"/>
        <v>0</v>
      </c>
      <c r="AA155" s="3">
        <f t="shared" si="184"/>
        <v>0</v>
      </c>
      <c r="AB155" s="22">
        <f t="shared" si="185"/>
        <v>0.61894097222221955</v>
      </c>
      <c r="AC155" s="23">
        <f t="shared" ca="1" si="167"/>
        <v>41920</v>
      </c>
      <c r="AD155" s="3">
        <v>154</v>
      </c>
      <c r="AE155" s="3">
        <f t="shared" si="186"/>
        <v>1</v>
      </c>
      <c r="AF155" s="3">
        <f t="shared" si="187"/>
        <v>1</v>
      </c>
      <c r="AG155" s="3">
        <v>154</v>
      </c>
      <c r="AH155" s="3">
        <f t="shared" si="188"/>
        <v>0</v>
      </c>
      <c r="AI155" s="3">
        <f t="shared" si="189"/>
        <v>1</v>
      </c>
      <c r="AJ155" s="3">
        <f t="shared" si="190"/>
        <v>1</v>
      </c>
      <c r="AK155" s="14">
        <f t="shared" si="191"/>
        <v>1656466.6290655923</v>
      </c>
      <c r="AL155" s="3" t="str">
        <f t="shared" si="192"/>
        <v xml:space="preserve"> </v>
      </c>
      <c r="AM155" s="3">
        <f t="shared" si="193"/>
        <v>1</v>
      </c>
      <c r="AN155" s="3">
        <f t="shared" si="194"/>
        <v>6</v>
      </c>
      <c r="AO155" s="27">
        <f t="shared" si="195"/>
        <v>760.16189275798388</v>
      </c>
      <c r="AP155" s="14">
        <f t="shared" si="196"/>
        <v>772.16189275798388</v>
      </c>
      <c r="AQ155" s="28"/>
      <c r="AR155" s="3">
        <f t="shared" si="197"/>
        <v>2</v>
      </c>
      <c r="AS155" s="3">
        <v>4581</v>
      </c>
      <c r="AT155" s="3">
        <v>777</v>
      </c>
      <c r="AU155" s="3">
        <v>100</v>
      </c>
      <c r="AV155" s="3">
        <v>400</v>
      </c>
      <c r="AW155" s="3">
        <v>6000</v>
      </c>
      <c r="AX155" s="3">
        <v>0</v>
      </c>
      <c r="AY155" s="3">
        <v>1100</v>
      </c>
      <c r="AZ155" s="3">
        <v>1</v>
      </c>
      <c r="BA155" s="3">
        <v>40</v>
      </c>
      <c r="BB155" s="3">
        <v>0</v>
      </c>
      <c r="BC155" s="3">
        <v>0</v>
      </c>
      <c r="BD155" s="3">
        <v>0</v>
      </c>
      <c r="BE155" s="3">
        <v>0</v>
      </c>
      <c r="BF155" s="17">
        <f t="shared" si="198"/>
        <v>76.5</v>
      </c>
      <c r="BG155" s="26">
        <f t="shared" si="199"/>
        <v>456.62906559236586</v>
      </c>
      <c r="BH155" s="12">
        <f t="shared" si="200"/>
        <v>38.307217787861994</v>
      </c>
      <c r="BI155" s="13">
        <v>0.32</v>
      </c>
      <c r="BJ155" s="12">
        <f t="shared" si="202"/>
        <v>60</v>
      </c>
      <c r="BK155" s="12">
        <f t="shared" ref="BK155:BK218" si="221">BK154 + (MIN(($BJ$153-$BK$153)/(ROW($BK$240)-ROW($BK$153)), ABS(BJ155-BK154)))</f>
        <v>60</v>
      </c>
      <c r="BL155" s="11">
        <f t="shared" si="203"/>
        <v>3</v>
      </c>
      <c r="BM155" s="11">
        <f t="shared" si="204"/>
        <v>50</v>
      </c>
      <c r="BN155" s="11">
        <f t="shared" si="205"/>
        <v>0</v>
      </c>
      <c r="BO155" s="20">
        <f t="shared" si="206"/>
        <v>0.61894097222221955</v>
      </c>
      <c r="BP155" s="11">
        <f t="shared" si="207"/>
        <v>1</v>
      </c>
      <c r="BQ155" s="11">
        <f t="shared" si="208"/>
        <v>0</v>
      </c>
      <c r="BR155" s="11">
        <f t="shared" si="209"/>
        <v>1</v>
      </c>
      <c r="BS155" s="11">
        <f t="shared" si="210"/>
        <v>1</v>
      </c>
      <c r="BT155" s="25">
        <f t="shared" si="211"/>
        <v>1656466.6290655923</v>
      </c>
      <c r="BU155" s="24" t="str">
        <f t="shared" si="212"/>
        <v xml:space="preserve"> </v>
      </c>
      <c r="BV155" s="11">
        <f t="shared" si="213"/>
        <v>1</v>
      </c>
      <c r="BW155" s="24" t="str">
        <f>VLOOKUP(BV155,'Типы препятствий'!$A$1:$B$12,2)</f>
        <v>Светофор</v>
      </c>
      <c r="BX155" s="24">
        <f t="shared" si="214"/>
        <v>6</v>
      </c>
      <c r="BY155" s="25">
        <f t="shared" si="215"/>
        <v>1657226.7909583503</v>
      </c>
      <c r="BZ155" s="25">
        <f t="shared" si="216"/>
        <v>760.16189275798388</v>
      </c>
      <c r="CA155" s="25">
        <f t="shared" si="217"/>
        <v>1657238.7909583503</v>
      </c>
      <c r="CB155" s="12">
        <f t="shared" si="218"/>
        <v>772.16189275798388</v>
      </c>
      <c r="CC155" s="11">
        <f t="shared" si="219"/>
        <v>2</v>
      </c>
      <c r="CD155" s="42">
        <f t="shared" si="219"/>
        <v>0</v>
      </c>
      <c r="CE155" s="42">
        <f t="shared" si="169"/>
        <v>0.51</v>
      </c>
      <c r="CF155" s="42">
        <f t="shared" si="168"/>
        <v>0.51</v>
      </c>
    </row>
    <row r="156" spans="1:84">
      <c r="A156" s="29">
        <f t="shared" si="170"/>
        <v>38.883217787861994</v>
      </c>
      <c r="B156" s="3">
        <v>155</v>
      </c>
      <c r="C156" s="14">
        <f t="shared" si="171"/>
        <v>38.883217787861994</v>
      </c>
      <c r="D156" s="14">
        <f t="shared" si="172"/>
        <v>38.883217787861994</v>
      </c>
      <c r="E156" s="14">
        <f t="shared" si="173"/>
        <v>60</v>
      </c>
      <c r="F156" s="14">
        <f t="shared" si="174"/>
        <v>60</v>
      </c>
      <c r="G156" s="30">
        <f t="shared" si="175"/>
        <v>0.37</v>
      </c>
      <c r="H156" s="3">
        <f t="shared" si="165"/>
        <v>40</v>
      </c>
      <c r="I156" s="43">
        <f t="shared" si="176"/>
        <v>0</v>
      </c>
      <c r="J156" s="43">
        <f t="shared" si="177"/>
        <v>0.51</v>
      </c>
      <c r="K156" s="43">
        <f t="shared" si="178"/>
        <v>0.51</v>
      </c>
      <c r="L156" s="3">
        <f t="shared" si="166"/>
        <v>0.32</v>
      </c>
      <c r="M156" s="3" t="s">
        <v>415</v>
      </c>
      <c r="N156" s="3" t="s">
        <v>416</v>
      </c>
      <c r="O156" s="3">
        <v>1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 t="s">
        <v>66</v>
      </c>
      <c r="V156" s="14">
        <f t="shared" si="179"/>
        <v>462.02951250734668</v>
      </c>
      <c r="W156" s="3">
        <f t="shared" si="180"/>
        <v>3</v>
      </c>
      <c r="X156" s="3">
        <f t="shared" si="181"/>
        <v>50</v>
      </c>
      <c r="Y156" s="3">
        <f t="shared" si="182"/>
        <v>50</v>
      </c>
      <c r="Z156" s="3">
        <f t="shared" si="183"/>
        <v>0</v>
      </c>
      <c r="AA156" s="3">
        <f t="shared" si="184"/>
        <v>0</v>
      </c>
      <c r="AB156" s="22">
        <f t="shared" si="185"/>
        <v>0.61894675925925657</v>
      </c>
      <c r="AC156" s="23">
        <f t="shared" ca="1" si="167"/>
        <v>41920</v>
      </c>
      <c r="AD156" s="3">
        <v>155</v>
      </c>
      <c r="AE156" s="3">
        <f t="shared" si="186"/>
        <v>1</v>
      </c>
      <c r="AF156" s="3">
        <f t="shared" si="187"/>
        <v>1</v>
      </c>
      <c r="AG156" s="3">
        <v>155</v>
      </c>
      <c r="AH156" s="3">
        <f t="shared" si="188"/>
        <v>0</v>
      </c>
      <c r="AI156" s="3">
        <f t="shared" si="189"/>
        <v>1</v>
      </c>
      <c r="AJ156" s="3">
        <f t="shared" si="190"/>
        <v>1</v>
      </c>
      <c r="AK156" s="14">
        <f t="shared" si="191"/>
        <v>1656472.0295125074</v>
      </c>
      <c r="AL156" s="3" t="str">
        <f t="shared" si="192"/>
        <v xml:space="preserve"> </v>
      </c>
      <c r="AM156" s="3">
        <f t="shared" si="193"/>
        <v>1</v>
      </c>
      <c r="AN156" s="3">
        <f t="shared" si="194"/>
        <v>6</v>
      </c>
      <c r="AO156" s="27">
        <f t="shared" si="195"/>
        <v>754.76144584291615</v>
      </c>
      <c r="AP156" s="14">
        <f t="shared" si="196"/>
        <v>766.76144584291615</v>
      </c>
      <c r="AQ156" s="28"/>
      <c r="AR156" s="3">
        <f t="shared" si="197"/>
        <v>2</v>
      </c>
      <c r="AS156" s="3">
        <v>4581</v>
      </c>
      <c r="AT156" s="3">
        <v>777</v>
      </c>
      <c r="AU156" s="3">
        <v>100</v>
      </c>
      <c r="AV156" s="3">
        <v>400</v>
      </c>
      <c r="AW156" s="3">
        <v>6000</v>
      </c>
      <c r="AX156" s="3">
        <v>0</v>
      </c>
      <c r="AY156" s="3">
        <v>1100</v>
      </c>
      <c r="AZ156" s="3">
        <v>1</v>
      </c>
      <c r="BA156" s="3">
        <v>40</v>
      </c>
      <c r="BB156" s="3">
        <v>0</v>
      </c>
      <c r="BC156" s="3">
        <v>0</v>
      </c>
      <c r="BD156" s="3">
        <v>0</v>
      </c>
      <c r="BE156" s="3">
        <v>0</v>
      </c>
      <c r="BF156" s="17">
        <f t="shared" si="198"/>
        <v>77</v>
      </c>
      <c r="BG156" s="26">
        <f t="shared" si="199"/>
        <v>462.02951250734668</v>
      </c>
      <c r="BH156" s="12">
        <f t="shared" si="200"/>
        <v>38.883217787861994</v>
      </c>
      <c r="BI156" s="13">
        <v>0.37</v>
      </c>
      <c r="BJ156" s="12">
        <f t="shared" si="202"/>
        <v>60</v>
      </c>
      <c r="BK156" s="12">
        <f t="shared" si="221"/>
        <v>60</v>
      </c>
      <c r="BL156" s="11">
        <f t="shared" si="203"/>
        <v>3</v>
      </c>
      <c r="BM156" s="11">
        <f t="shared" si="204"/>
        <v>50</v>
      </c>
      <c r="BN156" s="11">
        <f t="shared" si="205"/>
        <v>0</v>
      </c>
      <c r="BO156" s="20">
        <f t="shared" si="206"/>
        <v>0.61894675925925657</v>
      </c>
      <c r="BP156" s="11">
        <f t="shared" si="207"/>
        <v>1</v>
      </c>
      <c r="BQ156" s="11">
        <f t="shared" si="208"/>
        <v>0</v>
      </c>
      <c r="BR156" s="11">
        <f t="shared" si="209"/>
        <v>1</v>
      </c>
      <c r="BS156" s="11">
        <f t="shared" si="210"/>
        <v>1</v>
      </c>
      <c r="BT156" s="25">
        <f t="shared" si="211"/>
        <v>1656472.0295125074</v>
      </c>
      <c r="BU156" s="24" t="str">
        <f t="shared" si="212"/>
        <v xml:space="preserve"> </v>
      </c>
      <c r="BV156" s="11">
        <f t="shared" si="213"/>
        <v>1</v>
      </c>
      <c r="BW156" s="24" t="str">
        <f>VLOOKUP(BV156,'Типы препятствий'!$A$1:$B$12,2)</f>
        <v>Светофор</v>
      </c>
      <c r="BX156" s="24">
        <f t="shared" si="214"/>
        <v>6</v>
      </c>
      <c r="BY156" s="25">
        <f t="shared" si="215"/>
        <v>1657226.7909583503</v>
      </c>
      <c r="BZ156" s="25">
        <f t="shared" si="216"/>
        <v>754.76144584291615</v>
      </c>
      <c r="CA156" s="25">
        <f t="shared" si="217"/>
        <v>1657238.7909583503</v>
      </c>
      <c r="CB156" s="12">
        <f t="shared" si="218"/>
        <v>766.76144584291615</v>
      </c>
      <c r="CC156" s="11">
        <f t="shared" si="219"/>
        <v>2</v>
      </c>
      <c r="CD156" s="42">
        <f t="shared" si="219"/>
        <v>0</v>
      </c>
      <c r="CE156" s="42">
        <f t="shared" si="169"/>
        <v>0.51</v>
      </c>
      <c r="CF156" s="42">
        <f t="shared" si="168"/>
        <v>0.51</v>
      </c>
    </row>
    <row r="157" spans="1:84">
      <c r="A157" s="29">
        <f t="shared" si="170"/>
        <v>39.549217787861991</v>
      </c>
      <c r="B157" s="3">
        <v>156</v>
      </c>
      <c r="C157" s="14">
        <f t="shared" si="171"/>
        <v>39.549217787861991</v>
      </c>
      <c r="D157" s="14">
        <f t="shared" si="172"/>
        <v>39.549217787861991</v>
      </c>
      <c r="E157" s="14">
        <f t="shared" si="173"/>
        <v>60</v>
      </c>
      <c r="F157" s="14">
        <f t="shared" si="174"/>
        <v>60</v>
      </c>
      <c r="G157" s="30">
        <f t="shared" si="175"/>
        <v>0.39</v>
      </c>
      <c r="H157" s="3">
        <f t="shared" si="165"/>
        <v>40</v>
      </c>
      <c r="I157" s="43">
        <f t="shared" si="176"/>
        <v>0</v>
      </c>
      <c r="J157" s="43">
        <f t="shared" si="177"/>
        <v>0.51</v>
      </c>
      <c r="K157" s="43">
        <f t="shared" si="178"/>
        <v>0.51</v>
      </c>
      <c r="L157" s="3">
        <f t="shared" si="166"/>
        <v>0.32</v>
      </c>
      <c r="M157" s="3" t="s">
        <v>417</v>
      </c>
      <c r="N157" s="3" t="s">
        <v>418</v>
      </c>
      <c r="O157" s="3">
        <v>1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 t="s">
        <v>66</v>
      </c>
      <c r="V157" s="14">
        <f t="shared" si="179"/>
        <v>467.52245942232753</v>
      </c>
      <c r="W157" s="3">
        <f t="shared" si="180"/>
        <v>3</v>
      </c>
      <c r="X157" s="3">
        <f t="shared" si="181"/>
        <v>50</v>
      </c>
      <c r="Y157" s="3">
        <f t="shared" si="182"/>
        <v>50</v>
      </c>
      <c r="Z157" s="3">
        <f t="shared" si="183"/>
        <v>0</v>
      </c>
      <c r="AA157" s="3">
        <f t="shared" si="184"/>
        <v>0</v>
      </c>
      <c r="AB157" s="22">
        <f t="shared" si="185"/>
        <v>0.61895254629629359</v>
      </c>
      <c r="AC157" s="23">
        <f t="shared" ca="1" si="167"/>
        <v>41920</v>
      </c>
      <c r="AD157" s="3">
        <v>156</v>
      </c>
      <c r="AE157" s="3">
        <f t="shared" si="186"/>
        <v>1</v>
      </c>
      <c r="AF157" s="3">
        <f t="shared" si="187"/>
        <v>1</v>
      </c>
      <c r="AG157" s="3">
        <v>156</v>
      </c>
      <c r="AH157" s="3">
        <f t="shared" si="188"/>
        <v>0</v>
      </c>
      <c r="AI157" s="3">
        <f t="shared" si="189"/>
        <v>1</v>
      </c>
      <c r="AJ157" s="3">
        <f t="shared" si="190"/>
        <v>1</v>
      </c>
      <c r="AK157" s="14">
        <f t="shared" si="191"/>
        <v>1656477.5224594222</v>
      </c>
      <c r="AL157" s="3" t="str">
        <f t="shared" si="192"/>
        <v xml:space="preserve"> </v>
      </c>
      <c r="AM157" s="3">
        <f t="shared" si="193"/>
        <v>1</v>
      </c>
      <c r="AN157" s="3">
        <f t="shared" si="194"/>
        <v>6</v>
      </c>
      <c r="AO157" s="27">
        <f t="shared" si="195"/>
        <v>749.2684989280533</v>
      </c>
      <c r="AP157" s="14">
        <f t="shared" si="196"/>
        <v>761.2684989280533</v>
      </c>
      <c r="AQ157" s="28"/>
      <c r="AR157" s="3">
        <f t="shared" si="197"/>
        <v>2</v>
      </c>
      <c r="AS157" s="3">
        <v>4581</v>
      </c>
      <c r="AT157" s="3">
        <v>777</v>
      </c>
      <c r="AU157" s="3">
        <v>100</v>
      </c>
      <c r="AV157" s="3">
        <v>400</v>
      </c>
      <c r="AW157" s="3">
        <v>6000</v>
      </c>
      <c r="AX157" s="3">
        <v>0</v>
      </c>
      <c r="AY157" s="3">
        <v>1100</v>
      </c>
      <c r="AZ157" s="3">
        <v>1</v>
      </c>
      <c r="BA157" s="3">
        <v>40</v>
      </c>
      <c r="BB157" s="3">
        <v>0</v>
      </c>
      <c r="BC157" s="3">
        <v>0</v>
      </c>
      <c r="BD157" s="3">
        <v>0</v>
      </c>
      <c r="BE157" s="3">
        <v>0</v>
      </c>
      <c r="BF157" s="17">
        <f t="shared" si="198"/>
        <v>77.5</v>
      </c>
      <c r="BG157" s="26">
        <f t="shared" si="199"/>
        <v>467.52245942232753</v>
      </c>
      <c r="BH157" s="12">
        <f t="shared" si="200"/>
        <v>39.549217787861991</v>
      </c>
      <c r="BI157" s="13">
        <v>0.39</v>
      </c>
      <c r="BJ157" s="12">
        <f t="shared" si="202"/>
        <v>60</v>
      </c>
      <c r="BK157" s="12">
        <f t="shared" si="221"/>
        <v>60</v>
      </c>
      <c r="BL157" s="11">
        <f t="shared" si="203"/>
        <v>3</v>
      </c>
      <c r="BM157" s="11">
        <f t="shared" si="204"/>
        <v>50</v>
      </c>
      <c r="BN157" s="11">
        <f t="shared" si="205"/>
        <v>0</v>
      </c>
      <c r="BO157" s="20">
        <f t="shared" si="206"/>
        <v>0.61895254629629359</v>
      </c>
      <c r="BP157" s="11">
        <f t="shared" si="207"/>
        <v>1</v>
      </c>
      <c r="BQ157" s="11">
        <f t="shared" si="208"/>
        <v>0</v>
      </c>
      <c r="BR157" s="11">
        <f t="shared" si="209"/>
        <v>1</v>
      </c>
      <c r="BS157" s="11">
        <f t="shared" si="210"/>
        <v>1</v>
      </c>
      <c r="BT157" s="25">
        <f t="shared" si="211"/>
        <v>1656477.5224594222</v>
      </c>
      <c r="BU157" s="24" t="str">
        <f t="shared" si="212"/>
        <v xml:space="preserve"> </v>
      </c>
      <c r="BV157" s="11">
        <f t="shared" si="213"/>
        <v>1</v>
      </c>
      <c r="BW157" s="24" t="str">
        <f>VLOOKUP(BV157,'Типы препятствий'!$A$1:$B$12,2)</f>
        <v>Светофор</v>
      </c>
      <c r="BX157" s="24">
        <f t="shared" si="214"/>
        <v>6</v>
      </c>
      <c r="BY157" s="25">
        <f t="shared" si="215"/>
        <v>1657226.7909583503</v>
      </c>
      <c r="BZ157" s="25">
        <f t="shared" si="216"/>
        <v>749.2684989280533</v>
      </c>
      <c r="CA157" s="25">
        <f t="shared" si="217"/>
        <v>1657238.7909583503</v>
      </c>
      <c r="CB157" s="12">
        <f t="shared" si="218"/>
        <v>761.2684989280533</v>
      </c>
      <c r="CC157" s="11">
        <f t="shared" si="219"/>
        <v>2</v>
      </c>
      <c r="CD157" s="42">
        <f t="shared" si="219"/>
        <v>0</v>
      </c>
      <c r="CE157" s="42">
        <f t="shared" si="169"/>
        <v>0.51</v>
      </c>
      <c r="CF157" s="42">
        <f t="shared" si="168"/>
        <v>0.51</v>
      </c>
    </row>
    <row r="158" spans="1:84">
      <c r="A158" s="29">
        <f t="shared" si="170"/>
        <v>40.251217787861989</v>
      </c>
      <c r="B158" s="3">
        <v>157</v>
      </c>
      <c r="C158" s="14">
        <f t="shared" si="171"/>
        <v>40.251217787861989</v>
      </c>
      <c r="D158" s="14">
        <f t="shared" si="172"/>
        <v>40.251217787861989</v>
      </c>
      <c r="E158" s="14">
        <f t="shared" si="173"/>
        <v>60</v>
      </c>
      <c r="F158" s="14">
        <f t="shared" si="174"/>
        <v>60</v>
      </c>
      <c r="G158" s="30">
        <f t="shared" si="175"/>
        <v>0.41</v>
      </c>
      <c r="H158" s="3">
        <f t="shared" si="165"/>
        <v>40</v>
      </c>
      <c r="I158" s="43">
        <f t="shared" si="176"/>
        <v>0</v>
      </c>
      <c r="J158" s="43">
        <f t="shared" si="177"/>
        <v>0.51</v>
      </c>
      <c r="K158" s="43">
        <f t="shared" si="178"/>
        <v>0.51</v>
      </c>
      <c r="L158" s="3">
        <f t="shared" si="166"/>
        <v>0.32</v>
      </c>
      <c r="M158" s="3" t="s">
        <v>419</v>
      </c>
      <c r="N158" s="3" t="s">
        <v>420</v>
      </c>
      <c r="O158" s="3">
        <v>1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 t="s">
        <v>66</v>
      </c>
      <c r="V158" s="14">
        <f t="shared" si="179"/>
        <v>473.11290633730835</v>
      </c>
      <c r="W158" s="3">
        <f t="shared" si="180"/>
        <v>3</v>
      </c>
      <c r="X158" s="3">
        <f t="shared" si="181"/>
        <v>50</v>
      </c>
      <c r="Y158" s="3">
        <f t="shared" si="182"/>
        <v>50</v>
      </c>
      <c r="Z158" s="3">
        <f t="shared" si="183"/>
        <v>0</v>
      </c>
      <c r="AA158" s="3">
        <f t="shared" si="184"/>
        <v>0</v>
      </c>
      <c r="AB158" s="22">
        <f t="shared" si="185"/>
        <v>0.61895833333333061</v>
      </c>
      <c r="AC158" s="23">
        <f t="shared" ca="1" si="167"/>
        <v>41920</v>
      </c>
      <c r="AD158" s="3">
        <v>157</v>
      </c>
      <c r="AE158" s="3">
        <f t="shared" si="186"/>
        <v>1</v>
      </c>
      <c r="AF158" s="3">
        <f t="shared" si="187"/>
        <v>1</v>
      </c>
      <c r="AG158" s="3">
        <v>157</v>
      </c>
      <c r="AH158" s="3">
        <f t="shared" si="188"/>
        <v>0</v>
      </c>
      <c r="AI158" s="3">
        <f t="shared" si="189"/>
        <v>1</v>
      </c>
      <c r="AJ158" s="3">
        <f t="shared" si="190"/>
        <v>1</v>
      </c>
      <c r="AK158" s="14">
        <f t="shared" si="191"/>
        <v>1656483.1129063373</v>
      </c>
      <c r="AL158" s="3" t="str">
        <f t="shared" si="192"/>
        <v xml:space="preserve"> </v>
      </c>
      <c r="AM158" s="3">
        <f t="shared" si="193"/>
        <v>1</v>
      </c>
      <c r="AN158" s="3">
        <f t="shared" si="194"/>
        <v>6</v>
      </c>
      <c r="AO158" s="27">
        <f t="shared" si="195"/>
        <v>743.67805201304145</v>
      </c>
      <c r="AP158" s="14">
        <f t="shared" si="196"/>
        <v>755.67805201304145</v>
      </c>
      <c r="AQ158" s="28"/>
      <c r="AR158" s="3">
        <f t="shared" si="197"/>
        <v>2</v>
      </c>
      <c r="AS158" s="3">
        <v>4581</v>
      </c>
      <c r="AT158" s="3">
        <v>777</v>
      </c>
      <c r="AU158" s="3">
        <v>100</v>
      </c>
      <c r="AV158" s="3">
        <v>400</v>
      </c>
      <c r="AW158" s="3">
        <v>6000</v>
      </c>
      <c r="AX158" s="3">
        <v>0</v>
      </c>
      <c r="AY158" s="3">
        <v>1100</v>
      </c>
      <c r="AZ158" s="3">
        <v>1</v>
      </c>
      <c r="BA158" s="3">
        <v>40</v>
      </c>
      <c r="BB158" s="3">
        <v>0</v>
      </c>
      <c r="BC158" s="3">
        <v>0</v>
      </c>
      <c r="BD158" s="3">
        <v>0</v>
      </c>
      <c r="BE158" s="3">
        <v>0</v>
      </c>
      <c r="BF158" s="17">
        <f t="shared" si="198"/>
        <v>78</v>
      </c>
      <c r="BG158" s="26">
        <f t="shared" si="199"/>
        <v>473.11290633730835</v>
      </c>
      <c r="BH158" s="12">
        <f t="shared" si="200"/>
        <v>40.251217787861989</v>
      </c>
      <c r="BI158" s="13">
        <v>0.41</v>
      </c>
      <c r="BJ158" s="12">
        <f t="shared" si="202"/>
        <v>60</v>
      </c>
      <c r="BK158" s="12">
        <f t="shared" si="221"/>
        <v>60</v>
      </c>
      <c r="BL158" s="11">
        <f t="shared" si="203"/>
        <v>3</v>
      </c>
      <c r="BM158" s="11">
        <f t="shared" si="204"/>
        <v>50</v>
      </c>
      <c r="BN158" s="11">
        <f t="shared" si="205"/>
        <v>0</v>
      </c>
      <c r="BO158" s="20">
        <f t="shared" si="206"/>
        <v>0.61895833333333061</v>
      </c>
      <c r="BP158" s="11">
        <f t="shared" si="207"/>
        <v>1</v>
      </c>
      <c r="BQ158" s="11">
        <v>0</v>
      </c>
      <c r="BR158" s="11">
        <f t="shared" si="209"/>
        <v>1</v>
      </c>
      <c r="BS158" s="11">
        <f t="shared" si="210"/>
        <v>1</v>
      </c>
      <c r="BT158" s="25">
        <f t="shared" si="211"/>
        <v>1656483.1129063373</v>
      </c>
      <c r="BU158" s="24" t="str">
        <f t="shared" si="212"/>
        <v xml:space="preserve"> </v>
      </c>
      <c r="BV158" s="11">
        <f t="shared" si="213"/>
        <v>1</v>
      </c>
      <c r="BW158" s="24" t="str">
        <f>VLOOKUP(BV158,'Типы препятствий'!$A$1:$B$12,2)</f>
        <v>Светофор</v>
      </c>
      <c r="BX158" s="24">
        <f t="shared" si="214"/>
        <v>6</v>
      </c>
      <c r="BY158" s="25">
        <f t="shared" si="215"/>
        <v>1657226.7909583503</v>
      </c>
      <c r="BZ158" s="25">
        <f t="shared" si="216"/>
        <v>743.67805201304145</v>
      </c>
      <c r="CA158" s="25">
        <f t="shared" si="217"/>
        <v>1657238.7909583503</v>
      </c>
      <c r="CB158" s="12">
        <f t="shared" si="218"/>
        <v>755.67805201304145</v>
      </c>
      <c r="CC158" s="11">
        <f t="shared" si="219"/>
        <v>2</v>
      </c>
      <c r="CD158" s="42">
        <f t="shared" si="219"/>
        <v>0</v>
      </c>
      <c r="CE158" s="42">
        <f t="shared" si="169"/>
        <v>0.51</v>
      </c>
      <c r="CF158" s="42">
        <f t="shared" si="168"/>
        <v>0.51</v>
      </c>
    </row>
    <row r="159" spans="1:84">
      <c r="A159" s="29">
        <f t="shared" si="170"/>
        <v>40.989217787861989</v>
      </c>
      <c r="B159" s="3">
        <v>158</v>
      </c>
      <c r="C159" s="14">
        <f t="shared" si="171"/>
        <v>40.989217787861989</v>
      </c>
      <c r="D159" s="14">
        <f t="shared" si="172"/>
        <v>40.989217787861989</v>
      </c>
      <c r="E159" s="14">
        <f t="shared" si="173"/>
        <v>60</v>
      </c>
      <c r="F159" s="14">
        <f t="shared" si="174"/>
        <v>60</v>
      </c>
      <c r="G159" s="30">
        <f t="shared" si="175"/>
        <v>0.41</v>
      </c>
      <c r="H159" s="3">
        <f t="shared" si="165"/>
        <v>40</v>
      </c>
      <c r="I159" s="43">
        <f t="shared" si="176"/>
        <v>0</v>
      </c>
      <c r="J159" s="43">
        <f t="shared" si="177"/>
        <v>0.51</v>
      </c>
      <c r="K159" s="43">
        <f t="shared" si="178"/>
        <v>0.51</v>
      </c>
      <c r="L159" s="3">
        <f t="shared" si="166"/>
        <v>0.32</v>
      </c>
      <c r="M159" s="3" t="s">
        <v>421</v>
      </c>
      <c r="N159" s="3" t="s">
        <v>422</v>
      </c>
      <c r="O159" s="3">
        <v>1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 t="s">
        <v>66</v>
      </c>
      <c r="V159" s="14">
        <f t="shared" si="179"/>
        <v>478.80585325228918</v>
      </c>
      <c r="W159" s="3">
        <f t="shared" si="180"/>
        <v>3</v>
      </c>
      <c r="X159" s="3">
        <f t="shared" si="181"/>
        <v>50</v>
      </c>
      <c r="Y159" s="3">
        <f t="shared" si="182"/>
        <v>50</v>
      </c>
      <c r="Z159" s="3">
        <f t="shared" si="183"/>
        <v>0</v>
      </c>
      <c r="AA159" s="3">
        <f t="shared" si="184"/>
        <v>0</v>
      </c>
      <c r="AB159" s="22">
        <f t="shared" si="185"/>
        <v>0.61896412037036763</v>
      </c>
      <c r="AC159" s="23">
        <f t="shared" ca="1" si="167"/>
        <v>41920</v>
      </c>
      <c r="AD159" s="3">
        <v>158</v>
      </c>
      <c r="AE159" s="3">
        <f t="shared" si="186"/>
        <v>1</v>
      </c>
      <c r="AF159" s="3">
        <f t="shared" si="187"/>
        <v>1</v>
      </c>
      <c r="AG159" s="3">
        <v>158</v>
      </c>
      <c r="AH159" s="3">
        <f t="shared" si="188"/>
        <v>0</v>
      </c>
      <c r="AI159" s="3">
        <f t="shared" si="189"/>
        <v>1</v>
      </c>
      <c r="AJ159" s="3">
        <f t="shared" si="190"/>
        <v>1</v>
      </c>
      <c r="AK159" s="14">
        <f t="shared" si="191"/>
        <v>1656488.8058532523</v>
      </c>
      <c r="AL159" s="3" t="str">
        <f t="shared" si="192"/>
        <v xml:space="preserve"> </v>
      </c>
      <c r="AM159" s="3">
        <f t="shared" si="193"/>
        <v>1</v>
      </c>
      <c r="AN159" s="3">
        <f t="shared" si="194"/>
        <v>6</v>
      </c>
      <c r="AO159" s="27">
        <f t="shared" si="195"/>
        <v>737.98510509799235</v>
      </c>
      <c r="AP159" s="14">
        <f t="shared" si="196"/>
        <v>749.98510509799235</v>
      </c>
      <c r="AQ159" s="28"/>
      <c r="AR159" s="3">
        <f t="shared" si="197"/>
        <v>2</v>
      </c>
      <c r="AS159" s="3">
        <v>4581</v>
      </c>
      <c r="AT159" s="3">
        <v>777</v>
      </c>
      <c r="AU159" s="3">
        <v>100</v>
      </c>
      <c r="AV159" s="3">
        <v>400</v>
      </c>
      <c r="AW159" s="3">
        <v>6000</v>
      </c>
      <c r="AX159" s="3">
        <v>0</v>
      </c>
      <c r="AY159" s="3">
        <v>1100</v>
      </c>
      <c r="AZ159" s="3">
        <v>1</v>
      </c>
      <c r="BA159" s="3">
        <v>40</v>
      </c>
      <c r="BB159" s="3">
        <v>0</v>
      </c>
      <c r="BC159" s="3">
        <v>0</v>
      </c>
      <c r="BD159" s="3">
        <v>0</v>
      </c>
      <c r="BE159" s="3">
        <v>0</v>
      </c>
      <c r="BF159" s="17">
        <f t="shared" si="198"/>
        <v>78.5</v>
      </c>
      <c r="BG159" s="26">
        <f t="shared" si="199"/>
        <v>478.80585325228918</v>
      </c>
      <c r="BH159" s="12">
        <f t="shared" si="200"/>
        <v>40.989217787861989</v>
      </c>
      <c r="BI159" s="13">
        <v>0.41</v>
      </c>
      <c r="BJ159" s="12">
        <f t="shared" si="202"/>
        <v>60</v>
      </c>
      <c r="BK159" s="12">
        <f t="shared" si="221"/>
        <v>60</v>
      </c>
      <c r="BL159" s="11">
        <f t="shared" si="203"/>
        <v>3</v>
      </c>
      <c r="BM159" s="11">
        <f t="shared" si="204"/>
        <v>50</v>
      </c>
      <c r="BN159" s="11">
        <f t="shared" si="205"/>
        <v>0</v>
      </c>
      <c r="BO159" s="20">
        <f t="shared" si="206"/>
        <v>0.61896412037036763</v>
      </c>
      <c r="BP159" s="11">
        <f t="shared" si="207"/>
        <v>1</v>
      </c>
      <c r="BQ159" s="11">
        <f t="shared" si="208"/>
        <v>0</v>
      </c>
      <c r="BR159" s="11">
        <f t="shared" si="209"/>
        <v>1</v>
      </c>
      <c r="BS159" s="11">
        <f t="shared" si="210"/>
        <v>1</v>
      </c>
      <c r="BT159" s="25">
        <f t="shared" si="211"/>
        <v>1656488.8058532523</v>
      </c>
      <c r="BU159" s="24" t="str">
        <f t="shared" si="212"/>
        <v xml:space="preserve"> </v>
      </c>
      <c r="BV159" s="11">
        <f t="shared" si="213"/>
        <v>1</v>
      </c>
      <c r="BW159" s="24" t="str">
        <f>VLOOKUP(BV159,'Типы препятствий'!$A$1:$B$12,2)</f>
        <v>Светофор</v>
      </c>
      <c r="BX159" s="24">
        <f t="shared" si="214"/>
        <v>6</v>
      </c>
      <c r="BY159" s="25">
        <f t="shared" si="215"/>
        <v>1657226.7909583503</v>
      </c>
      <c r="BZ159" s="25">
        <f t="shared" si="216"/>
        <v>737.98510509799235</v>
      </c>
      <c r="CA159" s="25">
        <f t="shared" si="217"/>
        <v>1657238.7909583503</v>
      </c>
      <c r="CB159" s="12">
        <f t="shared" si="218"/>
        <v>749.98510509799235</v>
      </c>
      <c r="CC159" s="11">
        <f t="shared" si="219"/>
        <v>2</v>
      </c>
      <c r="CD159" s="42">
        <f t="shared" si="219"/>
        <v>0</v>
      </c>
      <c r="CE159" s="42">
        <f t="shared" si="169"/>
        <v>0.51</v>
      </c>
      <c r="CF159" s="42">
        <f t="shared" si="168"/>
        <v>0.51</v>
      </c>
    </row>
    <row r="160" spans="1:84">
      <c r="A160" s="29">
        <f t="shared" si="170"/>
        <v>41.727217787861989</v>
      </c>
      <c r="B160" s="3">
        <v>159</v>
      </c>
      <c r="C160" s="14">
        <f t="shared" si="171"/>
        <v>41.727217787861989</v>
      </c>
      <c r="D160" s="14">
        <f t="shared" si="172"/>
        <v>41.727217787861989</v>
      </c>
      <c r="E160" s="14">
        <f t="shared" si="173"/>
        <v>60</v>
      </c>
      <c r="F160" s="14">
        <f t="shared" si="174"/>
        <v>60</v>
      </c>
      <c r="G160" s="30">
        <f t="shared" si="175"/>
        <v>0.42</v>
      </c>
      <c r="H160" s="3">
        <f t="shared" si="165"/>
        <v>40</v>
      </c>
      <c r="I160" s="43">
        <f t="shared" si="176"/>
        <v>0</v>
      </c>
      <c r="J160" s="43">
        <f t="shared" si="177"/>
        <v>0.51</v>
      </c>
      <c r="K160" s="43">
        <f t="shared" si="178"/>
        <v>0.51</v>
      </c>
      <c r="L160" s="3">
        <f t="shared" si="166"/>
        <v>0.32</v>
      </c>
      <c r="M160" s="3" t="s">
        <v>423</v>
      </c>
      <c r="N160" s="3" t="s">
        <v>424</v>
      </c>
      <c r="O160" s="3">
        <v>1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 t="s">
        <v>66</v>
      </c>
      <c r="V160" s="14">
        <f t="shared" si="179"/>
        <v>484.60130016727004</v>
      </c>
      <c r="W160" s="3">
        <f t="shared" si="180"/>
        <v>3</v>
      </c>
      <c r="X160" s="3">
        <f t="shared" si="181"/>
        <v>50</v>
      </c>
      <c r="Y160" s="3">
        <f t="shared" si="182"/>
        <v>50</v>
      </c>
      <c r="Z160" s="3">
        <f t="shared" si="183"/>
        <v>0</v>
      </c>
      <c r="AA160" s="3">
        <f t="shared" si="184"/>
        <v>0</v>
      </c>
      <c r="AB160" s="22">
        <f t="shared" si="185"/>
        <v>0.61896990740740465</v>
      </c>
      <c r="AC160" s="23">
        <f t="shared" ca="1" si="167"/>
        <v>41920</v>
      </c>
      <c r="AD160" s="3">
        <v>159</v>
      </c>
      <c r="AE160" s="3">
        <f t="shared" si="186"/>
        <v>1</v>
      </c>
      <c r="AF160" s="3">
        <f t="shared" si="187"/>
        <v>1</v>
      </c>
      <c r="AG160" s="3">
        <v>159</v>
      </c>
      <c r="AH160" s="3">
        <f t="shared" si="188"/>
        <v>0</v>
      </c>
      <c r="AI160" s="3">
        <f t="shared" si="189"/>
        <v>1</v>
      </c>
      <c r="AJ160" s="3">
        <f t="shared" si="190"/>
        <v>1</v>
      </c>
      <c r="AK160" s="14">
        <f t="shared" si="191"/>
        <v>1656494.6013001674</v>
      </c>
      <c r="AL160" s="3" t="str">
        <f t="shared" si="192"/>
        <v xml:space="preserve"> </v>
      </c>
      <c r="AM160" s="3">
        <f t="shared" si="193"/>
        <v>1</v>
      </c>
      <c r="AN160" s="3">
        <f t="shared" si="194"/>
        <v>6</v>
      </c>
      <c r="AO160" s="27">
        <f t="shared" si="195"/>
        <v>732.18965818290599</v>
      </c>
      <c r="AP160" s="14">
        <f t="shared" si="196"/>
        <v>744.18965818290599</v>
      </c>
      <c r="AQ160" s="28"/>
      <c r="AR160" s="3">
        <f t="shared" si="197"/>
        <v>2</v>
      </c>
      <c r="AS160" s="3">
        <v>4581</v>
      </c>
      <c r="AT160" s="3">
        <v>777</v>
      </c>
      <c r="AU160" s="3">
        <v>100</v>
      </c>
      <c r="AV160" s="3">
        <v>400</v>
      </c>
      <c r="AW160" s="3">
        <v>6000</v>
      </c>
      <c r="AX160" s="3">
        <v>0</v>
      </c>
      <c r="AY160" s="3">
        <v>1100</v>
      </c>
      <c r="AZ160" s="3">
        <v>1</v>
      </c>
      <c r="BA160" s="3">
        <v>40</v>
      </c>
      <c r="BB160" s="3">
        <v>0</v>
      </c>
      <c r="BC160" s="3">
        <v>0</v>
      </c>
      <c r="BD160" s="3">
        <v>0</v>
      </c>
      <c r="BE160" s="3">
        <v>0</v>
      </c>
      <c r="BF160" s="17">
        <f t="shared" si="198"/>
        <v>79</v>
      </c>
      <c r="BG160" s="26">
        <f t="shared" si="199"/>
        <v>484.60130016727004</v>
      </c>
      <c r="BH160" s="12">
        <f t="shared" si="200"/>
        <v>41.727217787861989</v>
      </c>
      <c r="BI160" s="13">
        <v>0.42</v>
      </c>
      <c r="BJ160" s="12">
        <f t="shared" si="202"/>
        <v>60</v>
      </c>
      <c r="BK160" s="12">
        <f t="shared" si="221"/>
        <v>60</v>
      </c>
      <c r="BL160" s="11">
        <f t="shared" si="203"/>
        <v>3</v>
      </c>
      <c r="BM160" s="11">
        <f t="shared" si="204"/>
        <v>50</v>
      </c>
      <c r="BN160" s="11">
        <f t="shared" si="205"/>
        <v>0</v>
      </c>
      <c r="BO160" s="20">
        <f t="shared" si="206"/>
        <v>0.61896990740740465</v>
      </c>
      <c r="BP160" s="11">
        <f t="shared" si="207"/>
        <v>1</v>
      </c>
      <c r="BQ160" s="11">
        <f t="shared" si="208"/>
        <v>0</v>
      </c>
      <c r="BR160" s="11">
        <f t="shared" si="209"/>
        <v>1</v>
      </c>
      <c r="BS160" s="11">
        <f t="shared" si="210"/>
        <v>1</v>
      </c>
      <c r="BT160" s="25">
        <f t="shared" si="211"/>
        <v>1656494.6013001674</v>
      </c>
      <c r="BU160" s="24" t="str">
        <f t="shared" si="212"/>
        <v xml:space="preserve"> </v>
      </c>
      <c r="BV160" s="11">
        <f t="shared" si="213"/>
        <v>1</v>
      </c>
      <c r="BW160" s="24" t="str">
        <f>VLOOKUP(BV160,'Типы препятствий'!$A$1:$B$12,2)</f>
        <v>Светофор</v>
      </c>
      <c r="BX160" s="24">
        <f t="shared" si="214"/>
        <v>6</v>
      </c>
      <c r="BY160" s="25">
        <f t="shared" si="215"/>
        <v>1657226.7909583503</v>
      </c>
      <c r="BZ160" s="25">
        <f t="shared" si="216"/>
        <v>732.18965818290599</v>
      </c>
      <c r="CA160" s="25">
        <f t="shared" si="217"/>
        <v>1657238.7909583503</v>
      </c>
      <c r="CB160" s="12">
        <f t="shared" si="218"/>
        <v>744.18965818290599</v>
      </c>
      <c r="CC160" s="11">
        <f t="shared" si="219"/>
        <v>2</v>
      </c>
      <c r="CD160" s="42">
        <f t="shared" si="219"/>
        <v>0</v>
      </c>
      <c r="CE160" s="42">
        <f t="shared" si="169"/>
        <v>0.51</v>
      </c>
      <c r="CF160" s="42">
        <f t="shared" si="168"/>
        <v>0.51</v>
      </c>
    </row>
    <row r="161" spans="1:84">
      <c r="A161" s="29">
        <f t="shared" si="170"/>
        <v>42.483217787861989</v>
      </c>
      <c r="B161" s="3">
        <v>160</v>
      </c>
      <c r="C161" s="14">
        <f t="shared" si="171"/>
        <v>42.483217787861989</v>
      </c>
      <c r="D161" s="14">
        <f t="shared" si="172"/>
        <v>42.483217787861989</v>
      </c>
      <c r="E161" s="14">
        <f t="shared" si="173"/>
        <v>60</v>
      </c>
      <c r="F161" s="14">
        <f t="shared" si="174"/>
        <v>60</v>
      </c>
      <c r="G161" s="30">
        <f t="shared" si="175"/>
        <v>0.41</v>
      </c>
      <c r="H161" s="3">
        <f t="shared" si="165"/>
        <v>40</v>
      </c>
      <c r="I161" s="43">
        <f t="shared" si="176"/>
        <v>0</v>
      </c>
      <c r="J161" s="43">
        <f t="shared" si="177"/>
        <v>0.51</v>
      </c>
      <c r="K161" s="43">
        <f t="shared" si="178"/>
        <v>0.51</v>
      </c>
      <c r="L161" s="3">
        <f t="shared" si="166"/>
        <v>0.32</v>
      </c>
      <c r="M161" s="3" t="s">
        <v>425</v>
      </c>
      <c r="N161" s="3" t="s">
        <v>426</v>
      </c>
      <c r="O161" s="3">
        <v>1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 t="s">
        <v>66</v>
      </c>
      <c r="V161" s="14">
        <f t="shared" si="179"/>
        <v>490.50174708225086</v>
      </c>
      <c r="W161" s="3">
        <f t="shared" si="180"/>
        <v>3</v>
      </c>
      <c r="X161" s="3">
        <f t="shared" si="181"/>
        <v>50</v>
      </c>
      <c r="Y161" s="3">
        <f t="shared" si="182"/>
        <v>50</v>
      </c>
      <c r="Z161" s="3">
        <f t="shared" si="183"/>
        <v>0</v>
      </c>
      <c r="AA161" s="3">
        <f t="shared" si="184"/>
        <v>0</v>
      </c>
      <c r="AB161" s="22">
        <f t="shared" si="185"/>
        <v>0.61897569444444167</v>
      </c>
      <c r="AC161" s="23">
        <f t="shared" ca="1" si="167"/>
        <v>41920</v>
      </c>
      <c r="AD161" s="3">
        <v>160</v>
      </c>
      <c r="AE161" s="3">
        <f t="shared" si="186"/>
        <v>1</v>
      </c>
      <c r="AF161" s="3">
        <f t="shared" si="187"/>
        <v>1</v>
      </c>
      <c r="AG161" s="3">
        <v>160</v>
      </c>
      <c r="AH161" s="3">
        <f t="shared" si="188"/>
        <v>0</v>
      </c>
      <c r="AI161" s="3">
        <f t="shared" si="189"/>
        <v>1</v>
      </c>
      <c r="AJ161" s="3">
        <f t="shared" si="190"/>
        <v>1</v>
      </c>
      <c r="AK161" s="14">
        <f t="shared" si="191"/>
        <v>1656500.5017470822</v>
      </c>
      <c r="AL161" s="3" t="str">
        <f t="shared" si="192"/>
        <v xml:space="preserve"> </v>
      </c>
      <c r="AM161" s="3">
        <f t="shared" si="193"/>
        <v>1</v>
      </c>
      <c r="AN161" s="3">
        <f t="shared" si="194"/>
        <v>6</v>
      </c>
      <c r="AO161" s="27">
        <f t="shared" si="195"/>
        <v>726.28921126807109</v>
      </c>
      <c r="AP161" s="14">
        <f t="shared" si="196"/>
        <v>738.28921126807109</v>
      </c>
      <c r="AQ161" s="28"/>
      <c r="AR161" s="3">
        <f t="shared" si="197"/>
        <v>2</v>
      </c>
      <c r="AS161" s="3">
        <v>4581</v>
      </c>
      <c r="AT161" s="3">
        <v>777</v>
      </c>
      <c r="AU161" s="3">
        <v>100</v>
      </c>
      <c r="AV161" s="3">
        <v>400</v>
      </c>
      <c r="AW161" s="3">
        <v>6000</v>
      </c>
      <c r="AX161" s="3">
        <v>0</v>
      </c>
      <c r="AY161" s="3">
        <v>1100</v>
      </c>
      <c r="AZ161" s="3">
        <v>1</v>
      </c>
      <c r="BA161" s="3">
        <v>40</v>
      </c>
      <c r="BB161" s="3">
        <v>0</v>
      </c>
      <c r="BC161" s="3">
        <v>0</v>
      </c>
      <c r="BD161" s="3">
        <v>0</v>
      </c>
      <c r="BE161" s="3">
        <v>0</v>
      </c>
      <c r="BF161" s="17">
        <f t="shared" si="198"/>
        <v>79.5</v>
      </c>
      <c r="BG161" s="26">
        <f t="shared" si="199"/>
        <v>490.50174708225086</v>
      </c>
      <c r="BH161" s="12">
        <f t="shared" si="200"/>
        <v>42.483217787861989</v>
      </c>
      <c r="BI161" s="13">
        <v>0.41</v>
      </c>
      <c r="BJ161" s="12">
        <f t="shared" si="202"/>
        <v>60</v>
      </c>
      <c r="BK161" s="12">
        <f t="shared" si="221"/>
        <v>60</v>
      </c>
      <c r="BL161" s="11">
        <f t="shared" si="203"/>
        <v>3</v>
      </c>
      <c r="BM161" s="11">
        <f t="shared" si="204"/>
        <v>50</v>
      </c>
      <c r="BN161" s="11">
        <f t="shared" si="205"/>
        <v>0</v>
      </c>
      <c r="BO161" s="20">
        <f t="shared" si="206"/>
        <v>0.61897569444444167</v>
      </c>
      <c r="BP161" s="11">
        <f t="shared" si="207"/>
        <v>1</v>
      </c>
      <c r="BQ161" s="11">
        <f t="shared" si="208"/>
        <v>0</v>
      </c>
      <c r="BR161" s="11">
        <f t="shared" si="209"/>
        <v>1</v>
      </c>
      <c r="BS161" s="11">
        <f t="shared" si="210"/>
        <v>1</v>
      </c>
      <c r="BT161" s="25">
        <f t="shared" si="211"/>
        <v>1656500.5017470822</v>
      </c>
      <c r="BU161" s="24" t="str">
        <f t="shared" si="212"/>
        <v xml:space="preserve"> </v>
      </c>
      <c r="BV161" s="11">
        <f t="shared" si="213"/>
        <v>1</v>
      </c>
      <c r="BW161" s="24" t="str">
        <f>VLOOKUP(BV161,'Типы препятствий'!$A$1:$B$12,2)</f>
        <v>Светофор</v>
      </c>
      <c r="BX161" s="24">
        <f t="shared" si="214"/>
        <v>6</v>
      </c>
      <c r="BY161" s="25">
        <f t="shared" si="215"/>
        <v>1657226.7909583503</v>
      </c>
      <c r="BZ161" s="25">
        <f t="shared" si="216"/>
        <v>726.28921126807109</v>
      </c>
      <c r="CA161" s="25">
        <f t="shared" si="217"/>
        <v>1657238.7909583503</v>
      </c>
      <c r="CB161" s="12">
        <f t="shared" si="218"/>
        <v>738.28921126807109</v>
      </c>
      <c r="CC161" s="11">
        <f t="shared" si="219"/>
        <v>2</v>
      </c>
      <c r="CD161" s="42">
        <f t="shared" si="219"/>
        <v>0</v>
      </c>
      <c r="CE161" s="42">
        <f t="shared" si="169"/>
        <v>0.51</v>
      </c>
      <c r="CF161" s="42">
        <f t="shared" si="168"/>
        <v>0.51</v>
      </c>
    </row>
    <row r="162" spans="1:84">
      <c r="A162" s="29">
        <f t="shared" si="170"/>
        <v>43.221217787861988</v>
      </c>
      <c r="B162" s="3">
        <v>161</v>
      </c>
      <c r="C162" s="14">
        <f t="shared" si="171"/>
        <v>43.221217787861988</v>
      </c>
      <c r="D162" s="14">
        <f t="shared" si="172"/>
        <v>43.221217787861988</v>
      </c>
      <c r="E162" s="14">
        <f t="shared" si="173"/>
        <v>60</v>
      </c>
      <c r="F162" s="14">
        <f t="shared" si="174"/>
        <v>60</v>
      </c>
      <c r="G162" s="30">
        <f t="shared" si="175"/>
        <v>0.41</v>
      </c>
      <c r="H162" s="3">
        <f t="shared" si="165"/>
        <v>40</v>
      </c>
      <c r="I162" s="43">
        <f t="shared" si="176"/>
        <v>0</v>
      </c>
      <c r="J162" s="43">
        <f t="shared" si="177"/>
        <v>0.51</v>
      </c>
      <c r="K162" s="43">
        <f t="shared" si="178"/>
        <v>0.51</v>
      </c>
      <c r="L162" s="3">
        <f t="shared" si="166"/>
        <v>0.32</v>
      </c>
      <c r="M162" s="3" t="s">
        <v>427</v>
      </c>
      <c r="N162" s="3" t="s">
        <v>428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 t="s">
        <v>66</v>
      </c>
      <c r="V162" s="14">
        <f t="shared" si="179"/>
        <v>496.5046939972317</v>
      </c>
      <c r="W162" s="3">
        <f t="shared" si="180"/>
        <v>3</v>
      </c>
      <c r="X162" s="3">
        <f t="shared" si="181"/>
        <v>50</v>
      </c>
      <c r="Y162" s="3">
        <f t="shared" si="182"/>
        <v>50</v>
      </c>
      <c r="Z162" s="3">
        <f t="shared" si="183"/>
        <v>0</v>
      </c>
      <c r="AA162" s="3">
        <f t="shared" si="184"/>
        <v>0</v>
      </c>
      <c r="AB162" s="22">
        <f t="shared" si="185"/>
        <v>0.61898148148147869</v>
      </c>
      <c r="AC162" s="23">
        <f t="shared" ca="1" si="167"/>
        <v>41920</v>
      </c>
      <c r="AD162" s="3">
        <v>161</v>
      </c>
      <c r="AE162" s="3">
        <f t="shared" si="186"/>
        <v>1</v>
      </c>
      <c r="AF162" s="3">
        <f t="shared" si="187"/>
        <v>1</v>
      </c>
      <c r="AG162" s="3">
        <v>161</v>
      </c>
      <c r="AH162" s="3">
        <f t="shared" si="188"/>
        <v>0</v>
      </c>
      <c r="AI162" s="3">
        <f t="shared" si="189"/>
        <v>1</v>
      </c>
      <c r="AJ162" s="3">
        <f t="shared" si="190"/>
        <v>1</v>
      </c>
      <c r="AK162" s="14">
        <f t="shared" si="191"/>
        <v>1656506.5046939973</v>
      </c>
      <c r="AL162" s="3" t="str">
        <f t="shared" si="192"/>
        <v xml:space="preserve"> </v>
      </c>
      <c r="AM162" s="3">
        <f t="shared" si="193"/>
        <v>1</v>
      </c>
      <c r="AN162" s="3">
        <f t="shared" si="194"/>
        <v>6</v>
      </c>
      <c r="AO162" s="27">
        <f t="shared" si="195"/>
        <v>720.2862643529661</v>
      </c>
      <c r="AP162" s="14">
        <f t="shared" si="196"/>
        <v>732.2862643529661</v>
      </c>
      <c r="AQ162" s="28"/>
      <c r="AR162" s="3">
        <f t="shared" si="197"/>
        <v>2</v>
      </c>
      <c r="AS162" s="3">
        <v>4581</v>
      </c>
      <c r="AT162" s="3">
        <v>777</v>
      </c>
      <c r="AU162" s="3">
        <v>100</v>
      </c>
      <c r="AV162" s="3">
        <v>400</v>
      </c>
      <c r="AW162" s="3">
        <v>6000</v>
      </c>
      <c r="AX162" s="3">
        <v>0</v>
      </c>
      <c r="AY162" s="3">
        <v>1100</v>
      </c>
      <c r="AZ162" s="3">
        <v>1</v>
      </c>
      <c r="BA162" s="3">
        <v>40</v>
      </c>
      <c r="BB162" s="3">
        <v>0</v>
      </c>
      <c r="BC162" s="3">
        <v>0</v>
      </c>
      <c r="BD162" s="3">
        <v>0</v>
      </c>
      <c r="BE162" s="3">
        <v>0</v>
      </c>
      <c r="BF162" s="17">
        <f t="shared" si="198"/>
        <v>80</v>
      </c>
      <c r="BG162" s="26">
        <f t="shared" si="199"/>
        <v>496.5046939972317</v>
      </c>
      <c r="BH162" s="12">
        <f t="shared" si="200"/>
        <v>43.221217787861988</v>
      </c>
      <c r="BI162" s="13">
        <v>0.41</v>
      </c>
      <c r="BJ162" s="12">
        <f t="shared" si="202"/>
        <v>60</v>
      </c>
      <c r="BK162" s="12">
        <f t="shared" si="221"/>
        <v>60</v>
      </c>
      <c r="BL162" s="11">
        <f t="shared" si="203"/>
        <v>3</v>
      </c>
      <c r="BM162" s="11">
        <f t="shared" si="204"/>
        <v>50</v>
      </c>
      <c r="BN162" s="11">
        <f t="shared" si="205"/>
        <v>0</v>
      </c>
      <c r="BO162" s="20">
        <f t="shared" si="206"/>
        <v>0.61898148148147869</v>
      </c>
      <c r="BP162" s="11">
        <f t="shared" si="207"/>
        <v>1</v>
      </c>
      <c r="BQ162" s="11">
        <f t="shared" si="208"/>
        <v>0</v>
      </c>
      <c r="BR162" s="11">
        <f t="shared" si="209"/>
        <v>1</v>
      </c>
      <c r="BS162" s="11">
        <f t="shared" si="210"/>
        <v>1</v>
      </c>
      <c r="BT162" s="25">
        <f t="shared" si="211"/>
        <v>1656506.5046939973</v>
      </c>
      <c r="BU162" s="24" t="str">
        <f t="shared" si="212"/>
        <v xml:space="preserve"> </v>
      </c>
      <c r="BV162" s="11">
        <f t="shared" si="213"/>
        <v>1</v>
      </c>
      <c r="BW162" s="24" t="str">
        <f>VLOOKUP(BV162,'Типы препятствий'!$A$1:$B$12,2)</f>
        <v>Светофор</v>
      </c>
      <c r="BX162" s="24">
        <f t="shared" si="214"/>
        <v>6</v>
      </c>
      <c r="BY162" s="25">
        <f t="shared" si="215"/>
        <v>1657226.7909583503</v>
      </c>
      <c r="BZ162" s="25">
        <f t="shared" si="216"/>
        <v>720.2862643529661</v>
      </c>
      <c r="CA162" s="25">
        <f t="shared" si="217"/>
        <v>1657238.7909583503</v>
      </c>
      <c r="CB162" s="12">
        <f t="shared" si="218"/>
        <v>732.2862643529661</v>
      </c>
      <c r="CC162" s="11">
        <f t="shared" si="219"/>
        <v>2</v>
      </c>
      <c r="CD162" s="42">
        <f t="shared" si="219"/>
        <v>0</v>
      </c>
      <c r="CE162" s="42">
        <f t="shared" si="169"/>
        <v>0.51</v>
      </c>
      <c r="CF162" s="42">
        <f t="shared" si="168"/>
        <v>0.51</v>
      </c>
    </row>
    <row r="163" spans="1:84">
      <c r="A163" s="29">
        <f t="shared" si="170"/>
        <v>43.959217787861988</v>
      </c>
      <c r="B163" s="3">
        <v>162</v>
      </c>
      <c r="C163" s="14">
        <f t="shared" si="171"/>
        <v>43.959217787861988</v>
      </c>
      <c r="D163" s="14">
        <f t="shared" si="172"/>
        <v>43.959217787861988</v>
      </c>
      <c r="E163" s="14">
        <f t="shared" si="173"/>
        <v>60</v>
      </c>
      <c r="F163" s="14">
        <f t="shared" si="174"/>
        <v>60</v>
      </c>
      <c r="G163" s="30">
        <f t="shared" si="175"/>
        <v>0.41</v>
      </c>
      <c r="H163" s="3">
        <f t="shared" si="165"/>
        <v>40</v>
      </c>
      <c r="I163" s="43">
        <f t="shared" si="176"/>
        <v>0</v>
      </c>
      <c r="J163" s="43">
        <f t="shared" si="177"/>
        <v>0.51</v>
      </c>
      <c r="K163" s="43">
        <f t="shared" si="178"/>
        <v>0.51</v>
      </c>
      <c r="L163" s="3">
        <f t="shared" si="166"/>
        <v>0.32</v>
      </c>
      <c r="M163" s="3" t="s">
        <v>429</v>
      </c>
      <c r="N163" s="3" t="s">
        <v>430</v>
      </c>
      <c r="O163" s="3">
        <v>1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 t="s">
        <v>66</v>
      </c>
      <c r="V163" s="14">
        <f t="shared" si="179"/>
        <v>502.6101409122125</v>
      </c>
      <c r="W163" s="3">
        <f t="shared" si="180"/>
        <v>3</v>
      </c>
      <c r="X163" s="3">
        <f t="shared" si="181"/>
        <v>50</v>
      </c>
      <c r="Y163" s="3">
        <f t="shared" si="182"/>
        <v>50</v>
      </c>
      <c r="Z163" s="3">
        <f t="shared" si="183"/>
        <v>0</v>
      </c>
      <c r="AA163" s="3">
        <f t="shared" si="184"/>
        <v>0</v>
      </c>
      <c r="AB163" s="22">
        <f t="shared" si="185"/>
        <v>0.61898726851851571</v>
      </c>
      <c r="AC163" s="23">
        <f t="shared" ca="1" si="167"/>
        <v>41920</v>
      </c>
      <c r="AD163" s="3">
        <v>162</v>
      </c>
      <c r="AE163" s="3">
        <f t="shared" si="186"/>
        <v>1</v>
      </c>
      <c r="AF163" s="3">
        <f t="shared" si="187"/>
        <v>1</v>
      </c>
      <c r="AG163" s="3">
        <v>162</v>
      </c>
      <c r="AH163" s="3">
        <f t="shared" si="188"/>
        <v>0</v>
      </c>
      <c r="AI163" s="3">
        <f t="shared" si="189"/>
        <v>1</v>
      </c>
      <c r="AJ163" s="3">
        <f t="shared" si="190"/>
        <v>1</v>
      </c>
      <c r="AK163" s="14">
        <f t="shared" si="191"/>
        <v>1656512.6101409122</v>
      </c>
      <c r="AL163" s="3" t="str">
        <f t="shared" si="192"/>
        <v xml:space="preserve"> </v>
      </c>
      <c r="AM163" s="3">
        <f t="shared" si="193"/>
        <v>1</v>
      </c>
      <c r="AN163" s="3">
        <f t="shared" si="194"/>
        <v>6</v>
      </c>
      <c r="AO163" s="27">
        <f t="shared" si="195"/>
        <v>714.18081743805669</v>
      </c>
      <c r="AP163" s="14">
        <f t="shared" si="196"/>
        <v>726.18081743805669</v>
      </c>
      <c r="AQ163" s="28"/>
      <c r="AR163" s="3">
        <f t="shared" si="197"/>
        <v>2</v>
      </c>
      <c r="AS163" s="3">
        <v>4581</v>
      </c>
      <c r="AT163" s="3">
        <v>777</v>
      </c>
      <c r="AU163" s="3">
        <v>100</v>
      </c>
      <c r="AV163" s="3">
        <v>400</v>
      </c>
      <c r="AW163" s="3">
        <v>6000</v>
      </c>
      <c r="AX163" s="3">
        <v>0</v>
      </c>
      <c r="AY163" s="3">
        <v>1100</v>
      </c>
      <c r="AZ163" s="3">
        <v>1</v>
      </c>
      <c r="BA163" s="3">
        <v>40</v>
      </c>
      <c r="BB163" s="3">
        <v>0</v>
      </c>
      <c r="BC163" s="3">
        <v>0</v>
      </c>
      <c r="BD163" s="3">
        <v>0</v>
      </c>
      <c r="BE163" s="3">
        <v>0</v>
      </c>
      <c r="BF163" s="17">
        <f t="shared" si="198"/>
        <v>80.5</v>
      </c>
      <c r="BG163" s="26">
        <f t="shared" si="199"/>
        <v>502.6101409122125</v>
      </c>
      <c r="BH163" s="12">
        <f t="shared" si="200"/>
        <v>43.959217787861988</v>
      </c>
      <c r="BI163" s="13">
        <v>0.41</v>
      </c>
      <c r="BJ163" s="12">
        <f t="shared" si="202"/>
        <v>60</v>
      </c>
      <c r="BK163" s="12">
        <f t="shared" si="221"/>
        <v>60</v>
      </c>
      <c r="BL163" s="11">
        <f t="shared" si="203"/>
        <v>3</v>
      </c>
      <c r="BM163" s="11">
        <f t="shared" si="204"/>
        <v>50</v>
      </c>
      <c r="BN163" s="11">
        <f t="shared" si="205"/>
        <v>0</v>
      </c>
      <c r="BO163" s="20">
        <f t="shared" si="206"/>
        <v>0.61898726851851571</v>
      </c>
      <c r="BP163" s="11">
        <f t="shared" si="207"/>
        <v>1</v>
      </c>
      <c r="BQ163" s="11">
        <f t="shared" si="208"/>
        <v>0</v>
      </c>
      <c r="BR163" s="11">
        <f t="shared" si="209"/>
        <v>1</v>
      </c>
      <c r="BS163" s="11">
        <f t="shared" si="210"/>
        <v>1</v>
      </c>
      <c r="BT163" s="25">
        <f t="shared" si="211"/>
        <v>1656512.6101409122</v>
      </c>
      <c r="BU163" s="24" t="str">
        <f t="shared" si="212"/>
        <v xml:space="preserve"> </v>
      </c>
      <c r="BV163" s="11">
        <f t="shared" si="213"/>
        <v>1</v>
      </c>
      <c r="BW163" s="24" t="str">
        <f>VLOOKUP(BV163,'Типы препятствий'!$A$1:$B$12,2)</f>
        <v>Светофор</v>
      </c>
      <c r="BX163" s="24">
        <f t="shared" si="214"/>
        <v>6</v>
      </c>
      <c r="BY163" s="25">
        <f t="shared" si="215"/>
        <v>1657226.7909583503</v>
      </c>
      <c r="BZ163" s="25">
        <f t="shared" si="216"/>
        <v>714.18081743805669</v>
      </c>
      <c r="CA163" s="25">
        <f t="shared" si="217"/>
        <v>1657238.7909583503</v>
      </c>
      <c r="CB163" s="12">
        <f t="shared" si="218"/>
        <v>726.18081743805669</v>
      </c>
      <c r="CC163" s="11">
        <f t="shared" si="219"/>
        <v>2</v>
      </c>
      <c r="CD163" s="42">
        <f t="shared" si="219"/>
        <v>0</v>
      </c>
      <c r="CE163" s="42">
        <f t="shared" si="169"/>
        <v>0.51</v>
      </c>
      <c r="CF163" s="42">
        <f t="shared" si="168"/>
        <v>0.51</v>
      </c>
    </row>
    <row r="164" spans="1:84">
      <c r="A164" s="29">
        <f t="shared" si="170"/>
        <v>44.697217787861987</v>
      </c>
      <c r="B164" s="3">
        <v>163</v>
      </c>
      <c r="C164" s="14">
        <f t="shared" si="171"/>
        <v>44.697217787861987</v>
      </c>
      <c r="D164" s="14">
        <f t="shared" si="172"/>
        <v>44.697217787861987</v>
      </c>
      <c r="E164" s="14">
        <f t="shared" si="173"/>
        <v>60</v>
      </c>
      <c r="F164" s="14">
        <f t="shared" si="174"/>
        <v>60</v>
      </c>
      <c r="G164" s="30">
        <f t="shared" si="175"/>
        <v>0.4</v>
      </c>
      <c r="H164" s="3">
        <f t="shared" si="165"/>
        <v>40</v>
      </c>
      <c r="I164" s="43">
        <f t="shared" si="176"/>
        <v>0</v>
      </c>
      <c r="J164" s="43">
        <f t="shared" si="177"/>
        <v>0.51</v>
      </c>
      <c r="K164" s="43">
        <f t="shared" si="178"/>
        <v>0.51</v>
      </c>
      <c r="L164" s="3">
        <f t="shared" si="166"/>
        <v>0.32</v>
      </c>
      <c r="M164" s="3" t="s">
        <v>431</v>
      </c>
      <c r="N164" s="3" t="s">
        <v>432</v>
      </c>
      <c r="O164" s="3">
        <v>1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 t="s">
        <v>66</v>
      </c>
      <c r="V164" s="14">
        <f t="shared" si="179"/>
        <v>508.81808782719332</v>
      </c>
      <c r="W164" s="3">
        <f t="shared" si="180"/>
        <v>3</v>
      </c>
      <c r="X164" s="3">
        <f t="shared" si="181"/>
        <v>50</v>
      </c>
      <c r="Y164" s="3">
        <f t="shared" si="182"/>
        <v>50</v>
      </c>
      <c r="Z164" s="3">
        <f t="shared" si="183"/>
        <v>0</v>
      </c>
      <c r="AA164" s="3">
        <f t="shared" si="184"/>
        <v>0</v>
      </c>
      <c r="AB164" s="22">
        <f t="shared" si="185"/>
        <v>0.61899305555555273</v>
      </c>
      <c r="AC164" s="23">
        <f t="shared" ca="1" si="167"/>
        <v>41920</v>
      </c>
      <c r="AD164" s="3">
        <v>163</v>
      </c>
      <c r="AE164" s="3">
        <f t="shared" si="186"/>
        <v>1</v>
      </c>
      <c r="AF164" s="3">
        <f t="shared" si="187"/>
        <v>1</v>
      </c>
      <c r="AG164" s="3">
        <v>163</v>
      </c>
      <c r="AH164" s="3">
        <f t="shared" si="188"/>
        <v>0</v>
      </c>
      <c r="AI164" s="3">
        <f t="shared" si="189"/>
        <v>1</v>
      </c>
      <c r="AJ164" s="3">
        <f t="shared" si="190"/>
        <v>1</v>
      </c>
      <c r="AK164" s="14">
        <f t="shared" si="191"/>
        <v>1656518.8180878272</v>
      </c>
      <c r="AL164" s="3" t="str">
        <f t="shared" si="192"/>
        <v xml:space="preserve"> </v>
      </c>
      <c r="AM164" s="3">
        <f t="shared" si="193"/>
        <v>1</v>
      </c>
      <c r="AN164" s="3">
        <f t="shared" si="194"/>
        <v>6</v>
      </c>
      <c r="AO164" s="27">
        <f t="shared" si="195"/>
        <v>707.97287052311003</v>
      </c>
      <c r="AP164" s="14">
        <f t="shared" si="196"/>
        <v>719.97287052311003</v>
      </c>
      <c r="AQ164" s="28"/>
      <c r="AR164" s="3">
        <f t="shared" si="197"/>
        <v>2</v>
      </c>
      <c r="AS164" s="3">
        <v>4581</v>
      </c>
      <c r="AT164" s="3">
        <v>777</v>
      </c>
      <c r="AU164" s="3">
        <v>100</v>
      </c>
      <c r="AV164" s="3">
        <v>400</v>
      </c>
      <c r="AW164" s="3">
        <v>6000</v>
      </c>
      <c r="AX164" s="3">
        <v>0</v>
      </c>
      <c r="AY164" s="3">
        <v>1100</v>
      </c>
      <c r="AZ164" s="3">
        <v>1</v>
      </c>
      <c r="BA164" s="3">
        <v>40</v>
      </c>
      <c r="BB164" s="3">
        <v>0</v>
      </c>
      <c r="BC164" s="3">
        <v>0</v>
      </c>
      <c r="BD164" s="3">
        <v>0</v>
      </c>
      <c r="BE164" s="3">
        <v>0</v>
      </c>
      <c r="BF164" s="17">
        <f t="shared" si="198"/>
        <v>81</v>
      </c>
      <c r="BG164" s="26">
        <f t="shared" si="199"/>
        <v>508.81808782719332</v>
      </c>
      <c r="BH164" s="12">
        <f t="shared" si="200"/>
        <v>44.697217787861987</v>
      </c>
      <c r="BI164" s="13">
        <v>0.4</v>
      </c>
      <c r="BJ164" s="12">
        <f t="shared" si="202"/>
        <v>60</v>
      </c>
      <c r="BK164" s="12">
        <f t="shared" si="221"/>
        <v>60</v>
      </c>
      <c r="BL164" s="11">
        <f t="shared" si="203"/>
        <v>3</v>
      </c>
      <c r="BM164" s="11">
        <f t="shared" si="204"/>
        <v>50</v>
      </c>
      <c r="BN164" s="11">
        <f t="shared" si="205"/>
        <v>0</v>
      </c>
      <c r="BO164" s="20">
        <f t="shared" si="206"/>
        <v>0.61899305555555273</v>
      </c>
      <c r="BP164" s="11">
        <f t="shared" si="207"/>
        <v>1</v>
      </c>
      <c r="BQ164" s="11">
        <f t="shared" si="208"/>
        <v>0</v>
      </c>
      <c r="BR164" s="11">
        <f t="shared" si="209"/>
        <v>1</v>
      </c>
      <c r="BS164" s="11">
        <f t="shared" si="210"/>
        <v>1</v>
      </c>
      <c r="BT164" s="25">
        <f t="shared" si="211"/>
        <v>1656518.8180878272</v>
      </c>
      <c r="BU164" s="24" t="str">
        <f t="shared" si="212"/>
        <v xml:space="preserve"> </v>
      </c>
      <c r="BV164" s="11">
        <f t="shared" si="213"/>
        <v>1</v>
      </c>
      <c r="BW164" s="24" t="str">
        <f>VLOOKUP(BV164,'Типы препятствий'!$A$1:$B$12,2)</f>
        <v>Светофор</v>
      </c>
      <c r="BX164" s="24">
        <f t="shared" si="214"/>
        <v>6</v>
      </c>
      <c r="BY164" s="25">
        <f t="shared" si="215"/>
        <v>1657226.7909583503</v>
      </c>
      <c r="BZ164" s="25">
        <f t="shared" si="216"/>
        <v>707.97287052311003</v>
      </c>
      <c r="CA164" s="25">
        <f t="shared" si="217"/>
        <v>1657238.7909583503</v>
      </c>
      <c r="CB164" s="12">
        <f t="shared" si="218"/>
        <v>719.97287052311003</v>
      </c>
      <c r="CC164" s="11">
        <f t="shared" si="219"/>
        <v>2</v>
      </c>
      <c r="CD164" s="42">
        <f t="shared" si="219"/>
        <v>0</v>
      </c>
      <c r="CE164" s="42">
        <f t="shared" si="169"/>
        <v>0.51</v>
      </c>
      <c r="CF164" s="42">
        <f t="shared" si="168"/>
        <v>0.51</v>
      </c>
    </row>
    <row r="165" spans="1:84">
      <c r="A165" s="29">
        <f t="shared" si="170"/>
        <v>45.417217787861986</v>
      </c>
      <c r="B165" s="3">
        <v>164</v>
      </c>
      <c r="C165" s="14">
        <f t="shared" si="171"/>
        <v>45.417217787861986</v>
      </c>
      <c r="D165" s="14">
        <f t="shared" si="172"/>
        <v>45.417217787861986</v>
      </c>
      <c r="E165" s="14">
        <f t="shared" si="173"/>
        <v>60</v>
      </c>
      <c r="F165" s="14">
        <f t="shared" si="174"/>
        <v>60</v>
      </c>
      <c r="G165" s="30">
        <f t="shared" si="175"/>
        <v>0.42</v>
      </c>
      <c r="H165" s="3">
        <f t="shared" si="165"/>
        <v>40</v>
      </c>
      <c r="I165" s="43">
        <f t="shared" si="176"/>
        <v>0</v>
      </c>
      <c r="J165" s="43">
        <f t="shared" si="177"/>
        <v>0.51</v>
      </c>
      <c r="K165" s="43">
        <f t="shared" si="178"/>
        <v>0.51</v>
      </c>
      <c r="L165" s="3">
        <f t="shared" si="166"/>
        <v>0.32</v>
      </c>
      <c r="M165" s="3" t="s">
        <v>433</v>
      </c>
      <c r="N165" s="3" t="s">
        <v>434</v>
      </c>
      <c r="O165" s="3">
        <v>1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 t="s">
        <v>66</v>
      </c>
      <c r="V165" s="14">
        <f t="shared" si="179"/>
        <v>515.12603474217417</v>
      </c>
      <c r="W165" s="3">
        <f t="shared" si="180"/>
        <v>3</v>
      </c>
      <c r="X165" s="3">
        <f t="shared" si="181"/>
        <v>50</v>
      </c>
      <c r="Y165" s="3">
        <f t="shared" si="182"/>
        <v>50</v>
      </c>
      <c r="Z165" s="3">
        <f t="shared" si="183"/>
        <v>0</v>
      </c>
      <c r="AA165" s="3">
        <f t="shared" si="184"/>
        <v>0</v>
      </c>
      <c r="AB165" s="22">
        <f t="shared" si="185"/>
        <v>0.61899884259258975</v>
      </c>
      <c r="AC165" s="23">
        <f t="shared" ca="1" si="167"/>
        <v>41920</v>
      </c>
      <c r="AD165" s="3">
        <v>164</v>
      </c>
      <c r="AE165" s="3">
        <f t="shared" si="186"/>
        <v>1</v>
      </c>
      <c r="AF165" s="3">
        <f t="shared" si="187"/>
        <v>1</v>
      </c>
      <c r="AG165" s="3">
        <v>164</v>
      </c>
      <c r="AH165" s="3">
        <f t="shared" si="188"/>
        <v>0</v>
      </c>
      <c r="AI165" s="3">
        <f t="shared" si="189"/>
        <v>1</v>
      </c>
      <c r="AJ165" s="3">
        <f t="shared" si="190"/>
        <v>1</v>
      </c>
      <c r="AK165" s="14">
        <f t="shared" si="191"/>
        <v>1656525.1260347422</v>
      </c>
      <c r="AL165" s="3" t="str">
        <f t="shared" si="192"/>
        <v xml:space="preserve"> </v>
      </c>
      <c r="AM165" s="3">
        <f t="shared" si="193"/>
        <v>1</v>
      </c>
      <c r="AN165" s="3">
        <f t="shared" si="194"/>
        <v>6</v>
      </c>
      <c r="AO165" s="27">
        <f t="shared" si="195"/>
        <v>701.66492360807024</v>
      </c>
      <c r="AP165" s="14">
        <f t="shared" si="196"/>
        <v>713.66492360807024</v>
      </c>
      <c r="AQ165" s="28"/>
      <c r="AR165" s="3">
        <f t="shared" si="197"/>
        <v>2</v>
      </c>
      <c r="AS165" s="3">
        <v>4581</v>
      </c>
      <c r="AT165" s="3">
        <v>777</v>
      </c>
      <c r="AU165" s="3">
        <v>100</v>
      </c>
      <c r="AV165" s="3">
        <v>400</v>
      </c>
      <c r="AW165" s="3">
        <v>6000</v>
      </c>
      <c r="AX165" s="3">
        <v>0</v>
      </c>
      <c r="AY165" s="3">
        <v>1100</v>
      </c>
      <c r="AZ165" s="3">
        <v>1</v>
      </c>
      <c r="BA165" s="3">
        <v>40</v>
      </c>
      <c r="BB165" s="3">
        <v>0</v>
      </c>
      <c r="BC165" s="3">
        <v>0</v>
      </c>
      <c r="BD165" s="3">
        <v>0</v>
      </c>
      <c r="BE165" s="3">
        <v>0</v>
      </c>
      <c r="BF165" s="17">
        <f t="shared" si="198"/>
        <v>81.5</v>
      </c>
      <c r="BG165" s="26">
        <f t="shared" si="199"/>
        <v>515.12603474217417</v>
      </c>
      <c r="BH165" s="12">
        <f t="shared" si="200"/>
        <v>45.417217787861986</v>
      </c>
      <c r="BI165" s="13">
        <v>0.42</v>
      </c>
      <c r="BJ165" s="12">
        <f t="shared" si="202"/>
        <v>60</v>
      </c>
      <c r="BK165" s="12">
        <f t="shared" si="221"/>
        <v>60</v>
      </c>
      <c r="BL165" s="11">
        <f t="shared" si="203"/>
        <v>3</v>
      </c>
      <c r="BM165" s="11">
        <f t="shared" si="204"/>
        <v>50</v>
      </c>
      <c r="BN165" s="11">
        <f t="shared" si="205"/>
        <v>0</v>
      </c>
      <c r="BO165" s="20">
        <f t="shared" si="206"/>
        <v>0.61899884259258975</v>
      </c>
      <c r="BP165" s="11">
        <f t="shared" si="207"/>
        <v>1</v>
      </c>
      <c r="BQ165" s="11">
        <f t="shared" si="208"/>
        <v>0</v>
      </c>
      <c r="BR165" s="11">
        <f t="shared" si="209"/>
        <v>1</v>
      </c>
      <c r="BS165" s="11">
        <f t="shared" si="210"/>
        <v>1</v>
      </c>
      <c r="BT165" s="25">
        <f t="shared" si="211"/>
        <v>1656525.1260347422</v>
      </c>
      <c r="BU165" s="24" t="str">
        <f t="shared" si="212"/>
        <v xml:space="preserve"> </v>
      </c>
      <c r="BV165" s="11">
        <f t="shared" si="213"/>
        <v>1</v>
      </c>
      <c r="BW165" s="24" t="str">
        <f>VLOOKUP(BV165,'Типы препятствий'!$A$1:$B$12,2)</f>
        <v>Светофор</v>
      </c>
      <c r="BX165" s="24">
        <f t="shared" si="214"/>
        <v>6</v>
      </c>
      <c r="BY165" s="25">
        <f t="shared" si="215"/>
        <v>1657226.7909583503</v>
      </c>
      <c r="BZ165" s="25">
        <f t="shared" si="216"/>
        <v>701.66492360807024</v>
      </c>
      <c r="CA165" s="25">
        <f t="shared" si="217"/>
        <v>1657238.7909583503</v>
      </c>
      <c r="CB165" s="12">
        <f t="shared" si="218"/>
        <v>713.66492360807024</v>
      </c>
      <c r="CC165" s="11">
        <f t="shared" si="219"/>
        <v>2</v>
      </c>
      <c r="CD165" s="42">
        <f t="shared" si="219"/>
        <v>0</v>
      </c>
      <c r="CE165" s="42">
        <f t="shared" si="169"/>
        <v>0.51</v>
      </c>
      <c r="CF165" s="42">
        <f t="shared" si="168"/>
        <v>0.51</v>
      </c>
    </row>
    <row r="166" spans="1:84">
      <c r="A166" s="29">
        <f t="shared" si="170"/>
        <v>46.173217787861986</v>
      </c>
      <c r="B166" s="3">
        <v>165</v>
      </c>
      <c r="C166" s="14">
        <f t="shared" si="171"/>
        <v>46.173217787861986</v>
      </c>
      <c r="D166" s="14">
        <f t="shared" si="172"/>
        <v>46.173217787861986</v>
      </c>
      <c r="E166" s="14">
        <f t="shared" si="173"/>
        <v>60</v>
      </c>
      <c r="F166" s="14">
        <f t="shared" si="174"/>
        <v>60</v>
      </c>
      <c r="G166" s="30">
        <f t="shared" si="175"/>
        <v>0.41</v>
      </c>
      <c r="H166" s="3">
        <f t="shared" si="165"/>
        <v>40</v>
      </c>
      <c r="I166" s="43">
        <f t="shared" si="176"/>
        <v>0</v>
      </c>
      <c r="J166" s="43">
        <f t="shared" si="177"/>
        <v>0.51</v>
      </c>
      <c r="K166" s="43">
        <f t="shared" si="178"/>
        <v>0.51</v>
      </c>
      <c r="L166" s="3">
        <f t="shared" si="166"/>
        <v>0.32</v>
      </c>
      <c r="M166" s="3" t="s">
        <v>435</v>
      </c>
      <c r="N166" s="3" t="s">
        <v>436</v>
      </c>
      <c r="O166" s="3">
        <v>1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 t="s">
        <v>66</v>
      </c>
      <c r="V166" s="14">
        <f t="shared" si="179"/>
        <v>521.53898165715498</v>
      </c>
      <c r="W166" s="3">
        <f t="shared" si="180"/>
        <v>3</v>
      </c>
      <c r="X166" s="3">
        <f t="shared" si="181"/>
        <v>50</v>
      </c>
      <c r="Y166" s="3">
        <f t="shared" si="182"/>
        <v>50</v>
      </c>
      <c r="Z166" s="3">
        <f t="shared" si="183"/>
        <v>0</v>
      </c>
      <c r="AA166" s="3">
        <f t="shared" si="184"/>
        <v>0</v>
      </c>
      <c r="AB166" s="22">
        <f t="shared" si="185"/>
        <v>0.61900462962962677</v>
      </c>
      <c r="AC166" s="23">
        <f t="shared" ca="1" si="167"/>
        <v>41920</v>
      </c>
      <c r="AD166" s="3">
        <v>165</v>
      </c>
      <c r="AE166" s="3">
        <f t="shared" si="186"/>
        <v>1</v>
      </c>
      <c r="AF166" s="3">
        <f t="shared" si="187"/>
        <v>1</v>
      </c>
      <c r="AG166" s="3">
        <v>165</v>
      </c>
      <c r="AH166" s="3">
        <f t="shared" si="188"/>
        <v>0</v>
      </c>
      <c r="AI166" s="3">
        <f t="shared" si="189"/>
        <v>1</v>
      </c>
      <c r="AJ166" s="3">
        <f t="shared" si="190"/>
        <v>1</v>
      </c>
      <c r="AK166" s="14">
        <f t="shared" si="191"/>
        <v>1656531.5389816572</v>
      </c>
      <c r="AL166" s="3" t="str">
        <f t="shared" si="192"/>
        <v xml:space="preserve"> </v>
      </c>
      <c r="AM166" s="3">
        <f t="shared" si="193"/>
        <v>1</v>
      </c>
      <c r="AN166" s="3">
        <f t="shared" si="194"/>
        <v>6</v>
      </c>
      <c r="AO166" s="27">
        <f t="shared" si="195"/>
        <v>695.25197669304907</v>
      </c>
      <c r="AP166" s="14">
        <f t="shared" si="196"/>
        <v>707.25197669304907</v>
      </c>
      <c r="AQ166" s="28"/>
      <c r="AR166" s="3">
        <f t="shared" si="197"/>
        <v>2</v>
      </c>
      <c r="AS166" s="3">
        <v>4581</v>
      </c>
      <c r="AT166" s="3">
        <v>777</v>
      </c>
      <c r="AU166" s="3">
        <v>100</v>
      </c>
      <c r="AV166" s="3">
        <v>400</v>
      </c>
      <c r="AW166" s="3">
        <v>6000</v>
      </c>
      <c r="AX166" s="3">
        <v>0</v>
      </c>
      <c r="AY166" s="3">
        <v>1100</v>
      </c>
      <c r="AZ166" s="3">
        <v>1</v>
      </c>
      <c r="BA166" s="3">
        <v>40</v>
      </c>
      <c r="BB166" s="3">
        <v>0</v>
      </c>
      <c r="BC166" s="3">
        <v>0</v>
      </c>
      <c r="BD166" s="3">
        <v>0</v>
      </c>
      <c r="BE166" s="3">
        <v>0</v>
      </c>
      <c r="BF166" s="17">
        <f t="shared" si="198"/>
        <v>82</v>
      </c>
      <c r="BG166" s="26">
        <f t="shared" si="199"/>
        <v>521.53898165715498</v>
      </c>
      <c r="BH166" s="12">
        <f t="shared" si="200"/>
        <v>46.173217787861986</v>
      </c>
      <c r="BI166" s="13">
        <v>0.41</v>
      </c>
      <c r="BJ166" s="12">
        <f t="shared" si="202"/>
        <v>60</v>
      </c>
      <c r="BK166" s="12">
        <f t="shared" si="221"/>
        <v>60</v>
      </c>
      <c r="BL166" s="11">
        <f t="shared" si="203"/>
        <v>3</v>
      </c>
      <c r="BM166" s="11">
        <f t="shared" si="204"/>
        <v>50</v>
      </c>
      <c r="BN166" s="11">
        <f t="shared" si="205"/>
        <v>0</v>
      </c>
      <c r="BO166" s="20">
        <f t="shared" si="206"/>
        <v>0.61900462962962677</v>
      </c>
      <c r="BP166" s="11">
        <f t="shared" si="207"/>
        <v>1</v>
      </c>
      <c r="BQ166" s="11">
        <f t="shared" si="208"/>
        <v>0</v>
      </c>
      <c r="BR166" s="11">
        <f t="shared" si="209"/>
        <v>1</v>
      </c>
      <c r="BS166" s="11">
        <f t="shared" si="210"/>
        <v>1</v>
      </c>
      <c r="BT166" s="25">
        <f t="shared" si="211"/>
        <v>1656531.5389816572</v>
      </c>
      <c r="BU166" s="24" t="str">
        <f t="shared" si="212"/>
        <v xml:space="preserve"> </v>
      </c>
      <c r="BV166" s="11">
        <f t="shared" si="213"/>
        <v>1</v>
      </c>
      <c r="BW166" s="24" t="str">
        <f>VLOOKUP(BV166,'Типы препятствий'!$A$1:$B$12,2)</f>
        <v>Светофор</v>
      </c>
      <c r="BX166" s="24">
        <f t="shared" si="214"/>
        <v>6</v>
      </c>
      <c r="BY166" s="25">
        <f t="shared" si="215"/>
        <v>1657226.7909583503</v>
      </c>
      <c r="BZ166" s="25">
        <f t="shared" si="216"/>
        <v>695.25197669304907</v>
      </c>
      <c r="CA166" s="25">
        <f t="shared" si="217"/>
        <v>1657238.7909583503</v>
      </c>
      <c r="CB166" s="12">
        <f t="shared" si="218"/>
        <v>707.25197669304907</v>
      </c>
      <c r="CC166" s="11">
        <f t="shared" si="219"/>
        <v>2</v>
      </c>
      <c r="CD166" s="42">
        <f t="shared" si="219"/>
        <v>0</v>
      </c>
      <c r="CE166" s="42">
        <f t="shared" si="169"/>
        <v>0.51</v>
      </c>
      <c r="CF166" s="42">
        <f t="shared" si="168"/>
        <v>0.51</v>
      </c>
    </row>
    <row r="167" spans="1:84">
      <c r="A167" s="29">
        <f t="shared" si="170"/>
        <v>46.911217787861986</v>
      </c>
      <c r="B167" s="3">
        <v>166</v>
      </c>
      <c r="C167" s="14">
        <f t="shared" si="171"/>
        <v>46.911217787861986</v>
      </c>
      <c r="D167" s="14">
        <f t="shared" si="172"/>
        <v>46.911217787861986</v>
      </c>
      <c r="E167" s="14">
        <f t="shared" si="173"/>
        <v>60</v>
      </c>
      <c r="F167" s="14">
        <f t="shared" si="174"/>
        <v>60</v>
      </c>
      <c r="G167" s="30">
        <f t="shared" si="175"/>
        <v>0.4</v>
      </c>
      <c r="H167" s="3">
        <f t="shared" si="165"/>
        <v>40</v>
      </c>
      <c r="I167" s="43">
        <f t="shared" si="176"/>
        <v>0</v>
      </c>
      <c r="J167" s="43">
        <f t="shared" si="177"/>
        <v>0.51</v>
      </c>
      <c r="K167" s="43">
        <f t="shared" si="178"/>
        <v>0.51</v>
      </c>
      <c r="L167" s="3">
        <f t="shared" si="166"/>
        <v>0.32</v>
      </c>
      <c r="M167" s="3" t="s">
        <v>437</v>
      </c>
      <c r="N167" s="3" t="s">
        <v>438</v>
      </c>
      <c r="O167" s="3">
        <v>1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 t="s">
        <v>66</v>
      </c>
      <c r="V167" s="14">
        <f t="shared" si="179"/>
        <v>528.05442857213586</v>
      </c>
      <c r="W167" s="3">
        <f t="shared" si="180"/>
        <v>3</v>
      </c>
      <c r="X167" s="3">
        <f t="shared" si="181"/>
        <v>50</v>
      </c>
      <c r="Y167" s="3">
        <f t="shared" si="182"/>
        <v>50</v>
      </c>
      <c r="Z167" s="3">
        <f t="shared" si="183"/>
        <v>0</v>
      </c>
      <c r="AA167" s="3">
        <f t="shared" si="184"/>
        <v>0</v>
      </c>
      <c r="AB167" s="22">
        <f t="shared" si="185"/>
        <v>0.61901041666666379</v>
      </c>
      <c r="AC167" s="23">
        <f t="shared" ca="1" si="167"/>
        <v>41920</v>
      </c>
      <c r="AD167" s="3">
        <v>166</v>
      </c>
      <c r="AE167" s="3">
        <f t="shared" si="186"/>
        <v>1</v>
      </c>
      <c r="AF167" s="3">
        <f t="shared" si="187"/>
        <v>1</v>
      </c>
      <c r="AG167" s="3">
        <v>166</v>
      </c>
      <c r="AH167" s="3">
        <f t="shared" si="188"/>
        <v>0</v>
      </c>
      <c r="AI167" s="3">
        <f t="shared" si="189"/>
        <v>1</v>
      </c>
      <c r="AJ167" s="3">
        <f t="shared" si="190"/>
        <v>1</v>
      </c>
      <c r="AK167" s="14">
        <f t="shared" si="191"/>
        <v>1656538.0544285721</v>
      </c>
      <c r="AL167" s="3" t="str">
        <f t="shared" si="192"/>
        <v xml:space="preserve"> </v>
      </c>
      <c r="AM167" s="3">
        <f t="shared" si="193"/>
        <v>1</v>
      </c>
      <c r="AN167" s="3">
        <f t="shared" si="194"/>
        <v>6</v>
      </c>
      <c r="AO167" s="27">
        <f t="shared" si="195"/>
        <v>688.73652977822348</v>
      </c>
      <c r="AP167" s="14">
        <f t="shared" si="196"/>
        <v>700.73652977822348</v>
      </c>
      <c r="AQ167" s="28"/>
      <c r="AR167" s="3">
        <f t="shared" si="197"/>
        <v>2</v>
      </c>
      <c r="AS167" s="3">
        <v>4581</v>
      </c>
      <c r="AT167" s="3">
        <v>777</v>
      </c>
      <c r="AU167" s="3">
        <v>100</v>
      </c>
      <c r="AV167" s="3">
        <v>400</v>
      </c>
      <c r="AW167" s="3">
        <v>6000</v>
      </c>
      <c r="AX167" s="3">
        <v>0</v>
      </c>
      <c r="AY167" s="3">
        <v>1100</v>
      </c>
      <c r="AZ167" s="3">
        <v>1</v>
      </c>
      <c r="BA167" s="3">
        <v>40</v>
      </c>
      <c r="BB167" s="3">
        <v>0</v>
      </c>
      <c r="BC167" s="3">
        <v>0</v>
      </c>
      <c r="BD167" s="3">
        <v>0</v>
      </c>
      <c r="BE167" s="3">
        <v>0</v>
      </c>
      <c r="BF167" s="17">
        <f t="shared" si="198"/>
        <v>82.5</v>
      </c>
      <c r="BG167" s="26">
        <f t="shared" si="199"/>
        <v>528.05442857213586</v>
      </c>
      <c r="BH167" s="12">
        <f t="shared" si="200"/>
        <v>46.911217787861986</v>
      </c>
      <c r="BI167" s="13">
        <v>0.4</v>
      </c>
      <c r="BJ167" s="12">
        <f t="shared" si="202"/>
        <v>60</v>
      </c>
      <c r="BK167" s="12">
        <f t="shared" si="221"/>
        <v>60</v>
      </c>
      <c r="BL167" s="11">
        <f t="shared" si="203"/>
        <v>3</v>
      </c>
      <c r="BM167" s="11">
        <f t="shared" si="204"/>
        <v>50</v>
      </c>
      <c r="BN167" s="11">
        <f t="shared" si="205"/>
        <v>0</v>
      </c>
      <c r="BO167" s="20">
        <f t="shared" si="206"/>
        <v>0.61901041666666379</v>
      </c>
      <c r="BP167" s="11">
        <f t="shared" si="207"/>
        <v>1</v>
      </c>
      <c r="BQ167" s="11">
        <f t="shared" si="208"/>
        <v>0</v>
      </c>
      <c r="BR167" s="11">
        <f t="shared" si="209"/>
        <v>1</v>
      </c>
      <c r="BS167" s="11">
        <f t="shared" si="210"/>
        <v>1</v>
      </c>
      <c r="BT167" s="25">
        <f t="shared" si="211"/>
        <v>1656538.0544285721</v>
      </c>
      <c r="BU167" s="24" t="str">
        <f t="shared" si="212"/>
        <v xml:space="preserve"> </v>
      </c>
      <c r="BV167" s="11">
        <f t="shared" si="213"/>
        <v>1</v>
      </c>
      <c r="BW167" s="24" t="str">
        <f>VLOOKUP(BV167,'Типы препятствий'!$A$1:$B$12,2)</f>
        <v>Светофор</v>
      </c>
      <c r="BX167" s="24">
        <f t="shared" si="214"/>
        <v>6</v>
      </c>
      <c r="BY167" s="25">
        <f t="shared" si="215"/>
        <v>1657226.7909583503</v>
      </c>
      <c r="BZ167" s="25">
        <f t="shared" si="216"/>
        <v>688.73652977822348</v>
      </c>
      <c r="CA167" s="25">
        <f t="shared" si="217"/>
        <v>1657238.7909583503</v>
      </c>
      <c r="CB167" s="12">
        <f t="shared" si="218"/>
        <v>700.73652977822348</v>
      </c>
      <c r="CC167" s="11">
        <f t="shared" si="219"/>
        <v>2</v>
      </c>
      <c r="CD167" s="42">
        <f t="shared" si="219"/>
        <v>0</v>
      </c>
      <c r="CE167" s="42">
        <f t="shared" si="169"/>
        <v>0.51</v>
      </c>
      <c r="CF167" s="42">
        <f t="shared" si="168"/>
        <v>0.51</v>
      </c>
    </row>
    <row r="168" spans="1:84">
      <c r="A168" s="29">
        <f t="shared" si="170"/>
        <v>47.631217787861985</v>
      </c>
      <c r="B168" s="3">
        <v>167</v>
      </c>
      <c r="C168" s="14">
        <f t="shared" si="171"/>
        <v>47.631217787861985</v>
      </c>
      <c r="D168" s="14">
        <f t="shared" si="172"/>
        <v>47.631217787861985</v>
      </c>
      <c r="E168" s="14">
        <f t="shared" si="173"/>
        <v>60</v>
      </c>
      <c r="F168" s="14">
        <f t="shared" si="174"/>
        <v>60</v>
      </c>
      <c r="G168" s="30">
        <f t="shared" si="175"/>
        <v>0.41</v>
      </c>
      <c r="H168" s="3">
        <f t="shared" si="165"/>
        <v>40</v>
      </c>
      <c r="I168" s="43">
        <f t="shared" si="176"/>
        <v>0</v>
      </c>
      <c r="J168" s="43">
        <f t="shared" si="177"/>
        <v>0.51</v>
      </c>
      <c r="K168" s="43">
        <f t="shared" si="178"/>
        <v>0.51</v>
      </c>
      <c r="L168" s="3">
        <f t="shared" si="166"/>
        <v>0.32</v>
      </c>
      <c r="M168" s="3" t="s">
        <v>439</v>
      </c>
      <c r="N168" s="3" t="s">
        <v>440</v>
      </c>
      <c r="O168" s="3">
        <v>1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 t="s">
        <v>66</v>
      </c>
      <c r="V168" s="14">
        <f t="shared" si="179"/>
        <v>534.66987548711666</v>
      </c>
      <c r="W168" s="3">
        <f t="shared" si="180"/>
        <v>3</v>
      </c>
      <c r="X168" s="3">
        <f t="shared" si="181"/>
        <v>50</v>
      </c>
      <c r="Y168" s="3">
        <f t="shared" si="182"/>
        <v>50</v>
      </c>
      <c r="Z168" s="3">
        <f t="shared" si="183"/>
        <v>0</v>
      </c>
      <c r="AA168" s="3">
        <f t="shared" si="184"/>
        <v>0</v>
      </c>
      <c r="AB168" s="22">
        <f t="shared" si="185"/>
        <v>0.61901620370370081</v>
      </c>
      <c r="AC168" s="23">
        <f t="shared" ca="1" si="167"/>
        <v>41920</v>
      </c>
      <c r="AD168" s="3">
        <v>167</v>
      </c>
      <c r="AE168" s="3">
        <f t="shared" si="186"/>
        <v>1</v>
      </c>
      <c r="AF168" s="3">
        <f t="shared" si="187"/>
        <v>1</v>
      </c>
      <c r="AG168" s="3">
        <v>167</v>
      </c>
      <c r="AH168" s="3">
        <f t="shared" si="188"/>
        <v>0</v>
      </c>
      <c r="AI168" s="3">
        <f t="shared" si="189"/>
        <v>1</v>
      </c>
      <c r="AJ168" s="3">
        <f t="shared" si="190"/>
        <v>1</v>
      </c>
      <c r="AK168" s="14">
        <f t="shared" si="191"/>
        <v>1656544.6698754872</v>
      </c>
      <c r="AL168" s="3" t="str">
        <f t="shared" si="192"/>
        <v xml:space="preserve"> </v>
      </c>
      <c r="AM168" s="3">
        <f t="shared" si="193"/>
        <v>1</v>
      </c>
      <c r="AN168" s="3">
        <f t="shared" si="194"/>
        <v>6</v>
      </c>
      <c r="AO168" s="27">
        <f t="shared" si="195"/>
        <v>682.12108286307193</v>
      </c>
      <c r="AP168" s="14">
        <f t="shared" si="196"/>
        <v>694.12108286307193</v>
      </c>
      <c r="AQ168" s="28"/>
      <c r="AR168" s="3">
        <f t="shared" si="197"/>
        <v>2</v>
      </c>
      <c r="AS168" s="3">
        <v>4581</v>
      </c>
      <c r="AT168" s="3">
        <v>777</v>
      </c>
      <c r="AU168" s="3">
        <v>100</v>
      </c>
      <c r="AV168" s="3">
        <v>400</v>
      </c>
      <c r="AW168" s="3">
        <v>6000</v>
      </c>
      <c r="AX168" s="3">
        <v>0</v>
      </c>
      <c r="AY168" s="3">
        <v>1100</v>
      </c>
      <c r="AZ168" s="3">
        <v>1</v>
      </c>
      <c r="BA168" s="3">
        <v>40</v>
      </c>
      <c r="BB168" s="3">
        <v>0</v>
      </c>
      <c r="BC168" s="3">
        <v>0</v>
      </c>
      <c r="BD168" s="3">
        <v>0</v>
      </c>
      <c r="BE168" s="3">
        <v>0</v>
      </c>
      <c r="BF168" s="17">
        <f t="shared" si="198"/>
        <v>83</v>
      </c>
      <c r="BG168" s="26">
        <f t="shared" si="199"/>
        <v>534.66987548711666</v>
      </c>
      <c r="BH168" s="12">
        <f t="shared" si="200"/>
        <v>47.631217787861985</v>
      </c>
      <c r="BI168" s="13">
        <v>0.41</v>
      </c>
      <c r="BJ168" s="12">
        <f t="shared" si="202"/>
        <v>60</v>
      </c>
      <c r="BK168" s="12">
        <f t="shared" si="221"/>
        <v>60</v>
      </c>
      <c r="BL168" s="11">
        <f t="shared" si="203"/>
        <v>3</v>
      </c>
      <c r="BM168" s="11">
        <f t="shared" si="204"/>
        <v>50</v>
      </c>
      <c r="BN168" s="11">
        <f t="shared" si="205"/>
        <v>0</v>
      </c>
      <c r="BO168" s="20">
        <f t="shared" si="206"/>
        <v>0.61901620370370081</v>
      </c>
      <c r="BP168" s="11">
        <f t="shared" si="207"/>
        <v>1</v>
      </c>
      <c r="BQ168" s="11">
        <f t="shared" si="208"/>
        <v>0</v>
      </c>
      <c r="BR168" s="11">
        <f t="shared" si="209"/>
        <v>1</v>
      </c>
      <c r="BS168" s="11">
        <f t="shared" si="210"/>
        <v>1</v>
      </c>
      <c r="BT168" s="25">
        <f t="shared" si="211"/>
        <v>1656544.6698754872</v>
      </c>
      <c r="BU168" s="24" t="str">
        <f t="shared" si="212"/>
        <v xml:space="preserve"> </v>
      </c>
      <c r="BV168" s="11">
        <f t="shared" si="213"/>
        <v>1</v>
      </c>
      <c r="BW168" s="24" t="str">
        <f>VLOOKUP(BV168,'Типы препятствий'!$A$1:$B$12,2)</f>
        <v>Светофор</v>
      </c>
      <c r="BX168" s="24">
        <f t="shared" si="214"/>
        <v>6</v>
      </c>
      <c r="BY168" s="25">
        <f t="shared" si="215"/>
        <v>1657226.7909583503</v>
      </c>
      <c r="BZ168" s="25">
        <f t="shared" si="216"/>
        <v>682.12108286307193</v>
      </c>
      <c r="CA168" s="25">
        <f t="shared" si="217"/>
        <v>1657238.7909583503</v>
      </c>
      <c r="CB168" s="12">
        <f t="shared" si="218"/>
        <v>694.12108286307193</v>
      </c>
      <c r="CC168" s="11">
        <f t="shared" si="219"/>
        <v>2</v>
      </c>
      <c r="CD168" s="42">
        <f t="shared" si="219"/>
        <v>0</v>
      </c>
      <c r="CE168" s="42">
        <f t="shared" si="169"/>
        <v>0.51</v>
      </c>
      <c r="CF168" s="42">
        <f t="shared" si="168"/>
        <v>0.51</v>
      </c>
    </row>
    <row r="169" spans="1:84">
      <c r="A169" s="29">
        <f t="shared" si="170"/>
        <v>48.369217787861984</v>
      </c>
      <c r="B169" s="3">
        <v>168</v>
      </c>
      <c r="C169" s="14">
        <f t="shared" si="171"/>
        <v>48.369217787861984</v>
      </c>
      <c r="D169" s="14">
        <f t="shared" si="172"/>
        <v>48.369217787861984</v>
      </c>
      <c r="E169" s="14">
        <f t="shared" si="173"/>
        <v>60</v>
      </c>
      <c r="F169" s="14">
        <f t="shared" si="174"/>
        <v>60</v>
      </c>
      <c r="G169" s="30">
        <f t="shared" si="175"/>
        <v>0.48</v>
      </c>
      <c r="H169" s="3">
        <f t="shared" si="165"/>
        <v>40</v>
      </c>
      <c r="I169" s="43">
        <f t="shared" si="176"/>
        <v>0</v>
      </c>
      <c r="J169" s="43">
        <f t="shared" si="177"/>
        <v>0.51</v>
      </c>
      <c r="K169" s="43">
        <f t="shared" si="178"/>
        <v>0.51</v>
      </c>
      <c r="L169" s="3">
        <f t="shared" si="166"/>
        <v>0.32</v>
      </c>
      <c r="M169" s="3" t="s">
        <v>441</v>
      </c>
      <c r="N169" s="3" t="s">
        <v>442</v>
      </c>
      <c r="O169" s="3">
        <v>1</v>
      </c>
      <c r="P169" s="3">
        <v>0</v>
      </c>
      <c r="Q169" s="3">
        <v>0</v>
      </c>
      <c r="R169" s="3">
        <v>1</v>
      </c>
      <c r="S169" s="3">
        <v>1</v>
      </c>
      <c r="T169" s="3">
        <v>0</v>
      </c>
      <c r="U169" s="3" t="s">
        <v>66</v>
      </c>
      <c r="V169" s="14">
        <f t="shared" si="179"/>
        <v>541.38782240209753</v>
      </c>
      <c r="W169" s="3">
        <f t="shared" si="180"/>
        <v>3</v>
      </c>
      <c r="X169" s="3">
        <f t="shared" si="181"/>
        <v>50</v>
      </c>
      <c r="Y169" s="3">
        <f t="shared" si="182"/>
        <v>50</v>
      </c>
      <c r="Z169" s="3">
        <f t="shared" si="183"/>
        <v>0</v>
      </c>
      <c r="AA169" s="3">
        <f t="shared" si="184"/>
        <v>0</v>
      </c>
      <c r="AB169" s="22">
        <f t="shared" si="185"/>
        <v>0.61902199074073783</v>
      </c>
      <c r="AC169" s="23">
        <f t="shared" ca="1" si="167"/>
        <v>41920</v>
      </c>
      <c r="AD169" s="3">
        <v>168</v>
      </c>
      <c r="AE169" s="3">
        <f t="shared" si="186"/>
        <v>1</v>
      </c>
      <c r="AF169" s="3">
        <f t="shared" si="187"/>
        <v>1</v>
      </c>
      <c r="AG169" s="3">
        <v>168</v>
      </c>
      <c r="AH169" s="3">
        <f t="shared" si="188"/>
        <v>0</v>
      </c>
      <c r="AI169" s="3">
        <f t="shared" si="189"/>
        <v>1</v>
      </c>
      <c r="AJ169" s="3">
        <f t="shared" si="190"/>
        <v>1</v>
      </c>
      <c r="AK169" s="14">
        <f t="shared" si="191"/>
        <v>1656551.3878224022</v>
      </c>
      <c r="AL169" s="3" t="str">
        <f t="shared" si="192"/>
        <v xml:space="preserve"> </v>
      </c>
      <c r="AM169" s="3">
        <f t="shared" si="193"/>
        <v>1</v>
      </c>
      <c r="AN169" s="3">
        <f t="shared" si="194"/>
        <v>6</v>
      </c>
      <c r="AO169" s="27">
        <f t="shared" si="195"/>
        <v>675.40313594811596</v>
      </c>
      <c r="AP169" s="14">
        <f t="shared" si="196"/>
        <v>687.40313594811596</v>
      </c>
      <c r="AQ169" s="28"/>
      <c r="AR169" s="3">
        <f t="shared" si="197"/>
        <v>2</v>
      </c>
      <c r="AS169" s="3">
        <v>4581</v>
      </c>
      <c r="AT169" s="3">
        <v>777</v>
      </c>
      <c r="AU169" s="3">
        <v>100</v>
      </c>
      <c r="AV169" s="3">
        <v>400</v>
      </c>
      <c r="AW169" s="3">
        <v>6000</v>
      </c>
      <c r="AX169" s="3">
        <v>0</v>
      </c>
      <c r="AY169" s="3">
        <v>1100</v>
      </c>
      <c r="AZ169" s="3">
        <v>1</v>
      </c>
      <c r="BA169" s="3">
        <v>40</v>
      </c>
      <c r="BB169" s="3">
        <v>0</v>
      </c>
      <c r="BC169" s="3">
        <v>0</v>
      </c>
      <c r="BD169" s="3">
        <v>0</v>
      </c>
      <c r="BE169" s="3">
        <v>0</v>
      </c>
      <c r="BF169" s="17">
        <f t="shared" si="198"/>
        <v>83.5</v>
      </c>
      <c r="BG169" s="26">
        <f t="shared" si="199"/>
        <v>541.38782240209753</v>
      </c>
      <c r="BH169" s="12">
        <f t="shared" si="200"/>
        <v>48.369217787861984</v>
      </c>
      <c r="BI169" s="13">
        <v>0.48</v>
      </c>
      <c r="BJ169" s="12">
        <f t="shared" si="202"/>
        <v>60</v>
      </c>
      <c r="BK169" s="12">
        <f t="shared" si="221"/>
        <v>60</v>
      </c>
      <c r="BL169" s="11">
        <f t="shared" si="203"/>
        <v>3</v>
      </c>
      <c r="BM169" s="11">
        <f t="shared" si="204"/>
        <v>50</v>
      </c>
      <c r="BN169" s="11">
        <f t="shared" si="205"/>
        <v>0</v>
      </c>
      <c r="BO169" s="20">
        <f t="shared" si="206"/>
        <v>0.61902199074073783</v>
      </c>
      <c r="BP169" s="11">
        <f t="shared" si="207"/>
        <v>1</v>
      </c>
      <c r="BQ169" s="11">
        <f t="shared" si="208"/>
        <v>0</v>
      </c>
      <c r="BR169" s="11">
        <f t="shared" si="209"/>
        <v>1</v>
      </c>
      <c r="BS169" s="11">
        <f t="shared" si="210"/>
        <v>1</v>
      </c>
      <c r="BT169" s="25">
        <f t="shared" si="211"/>
        <v>1656551.3878224022</v>
      </c>
      <c r="BU169" s="24" t="str">
        <f t="shared" si="212"/>
        <v xml:space="preserve"> </v>
      </c>
      <c r="BV169" s="11">
        <f t="shared" si="213"/>
        <v>1</v>
      </c>
      <c r="BW169" s="24" t="str">
        <f>VLOOKUP(BV169,'Типы препятствий'!$A$1:$B$12,2)</f>
        <v>Светофор</v>
      </c>
      <c r="BX169" s="24">
        <f t="shared" si="214"/>
        <v>6</v>
      </c>
      <c r="BY169" s="25">
        <f t="shared" si="215"/>
        <v>1657226.7909583503</v>
      </c>
      <c r="BZ169" s="25">
        <f t="shared" si="216"/>
        <v>675.40313594811596</v>
      </c>
      <c r="CA169" s="25">
        <f t="shared" si="217"/>
        <v>1657238.7909583503</v>
      </c>
      <c r="CB169" s="12">
        <f t="shared" si="218"/>
        <v>687.40313594811596</v>
      </c>
      <c r="CC169" s="11">
        <f t="shared" si="219"/>
        <v>2</v>
      </c>
      <c r="CD169" s="42">
        <f t="shared" si="219"/>
        <v>0</v>
      </c>
      <c r="CE169" s="42">
        <f t="shared" si="169"/>
        <v>0.51</v>
      </c>
      <c r="CF169" s="42">
        <f t="shared" si="168"/>
        <v>0.51</v>
      </c>
    </row>
    <row r="170" spans="1:84">
      <c r="A170" s="29">
        <f t="shared" si="170"/>
        <v>49.233217787861982</v>
      </c>
      <c r="B170" s="3">
        <v>169</v>
      </c>
      <c r="C170" s="14">
        <f t="shared" si="171"/>
        <v>49.233217787861982</v>
      </c>
      <c r="D170" s="14">
        <f t="shared" si="172"/>
        <v>49.233217787861982</v>
      </c>
      <c r="E170" s="14">
        <f t="shared" si="173"/>
        <v>60</v>
      </c>
      <c r="F170" s="14">
        <f t="shared" si="174"/>
        <v>60</v>
      </c>
      <c r="G170" s="30">
        <f t="shared" si="175"/>
        <v>0.52</v>
      </c>
      <c r="H170" s="3">
        <f t="shared" si="165"/>
        <v>40</v>
      </c>
      <c r="I170" s="43">
        <f t="shared" si="176"/>
        <v>0</v>
      </c>
      <c r="J170" s="43">
        <f t="shared" si="177"/>
        <v>0.51</v>
      </c>
      <c r="K170" s="43">
        <f t="shared" si="178"/>
        <v>0.51</v>
      </c>
      <c r="L170" s="3">
        <f t="shared" si="166"/>
        <v>0.32</v>
      </c>
      <c r="M170" s="3" t="s">
        <v>443</v>
      </c>
      <c r="N170" s="3" t="s">
        <v>444</v>
      </c>
      <c r="O170" s="3">
        <v>1</v>
      </c>
      <c r="P170" s="3">
        <v>0</v>
      </c>
      <c r="Q170" s="3">
        <v>0</v>
      </c>
      <c r="R170" s="3">
        <v>1</v>
      </c>
      <c r="S170" s="3">
        <v>1</v>
      </c>
      <c r="T170" s="3">
        <v>0</v>
      </c>
      <c r="U170" s="3" t="s">
        <v>66</v>
      </c>
      <c r="V170" s="14">
        <f t="shared" si="179"/>
        <v>548.2257693170784</v>
      </c>
      <c r="W170" s="3">
        <f t="shared" si="180"/>
        <v>3</v>
      </c>
      <c r="X170" s="3">
        <f t="shared" si="181"/>
        <v>50</v>
      </c>
      <c r="Y170" s="3">
        <f t="shared" si="182"/>
        <v>50</v>
      </c>
      <c r="Z170" s="3">
        <f t="shared" si="183"/>
        <v>0</v>
      </c>
      <c r="AA170" s="3">
        <f t="shared" si="184"/>
        <v>0</v>
      </c>
      <c r="AB170" s="22">
        <f t="shared" si="185"/>
        <v>0.61902777777777485</v>
      </c>
      <c r="AC170" s="23">
        <f t="shared" ca="1" si="167"/>
        <v>41920</v>
      </c>
      <c r="AD170" s="3">
        <v>169</v>
      </c>
      <c r="AE170" s="3">
        <f t="shared" si="186"/>
        <v>1</v>
      </c>
      <c r="AF170" s="3">
        <f t="shared" si="187"/>
        <v>1</v>
      </c>
      <c r="AG170" s="3">
        <v>169</v>
      </c>
      <c r="AH170" s="3">
        <f t="shared" si="188"/>
        <v>0</v>
      </c>
      <c r="AI170" s="3">
        <f t="shared" si="189"/>
        <v>1</v>
      </c>
      <c r="AJ170" s="3">
        <f t="shared" si="190"/>
        <v>1</v>
      </c>
      <c r="AK170" s="14">
        <f t="shared" si="191"/>
        <v>1656558.225769317</v>
      </c>
      <c r="AL170" s="3" t="str">
        <f t="shared" si="192"/>
        <v xml:space="preserve"> </v>
      </c>
      <c r="AM170" s="3">
        <f t="shared" si="193"/>
        <v>1</v>
      </c>
      <c r="AN170" s="3">
        <f t="shared" si="194"/>
        <v>6</v>
      </c>
      <c r="AO170" s="27">
        <f t="shared" si="195"/>
        <v>668.56518903328106</v>
      </c>
      <c r="AP170" s="14">
        <f t="shared" si="196"/>
        <v>680.56518903328106</v>
      </c>
      <c r="AQ170" s="28"/>
      <c r="AR170" s="3">
        <f t="shared" si="197"/>
        <v>2</v>
      </c>
      <c r="AS170" s="3">
        <v>4581</v>
      </c>
      <c r="AT170" s="3">
        <v>777</v>
      </c>
      <c r="AU170" s="3">
        <v>100</v>
      </c>
      <c r="AV170" s="3">
        <v>400</v>
      </c>
      <c r="AW170" s="3">
        <v>6000</v>
      </c>
      <c r="AX170" s="3">
        <v>0</v>
      </c>
      <c r="AY170" s="3">
        <v>1100</v>
      </c>
      <c r="AZ170" s="3">
        <v>1</v>
      </c>
      <c r="BA170" s="3">
        <v>40</v>
      </c>
      <c r="BB170" s="3">
        <v>0</v>
      </c>
      <c r="BC170" s="3">
        <v>0</v>
      </c>
      <c r="BD170" s="3">
        <v>0</v>
      </c>
      <c r="BE170" s="3">
        <v>0</v>
      </c>
      <c r="BF170" s="17">
        <f t="shared" si="198"/>
        <v>84</v>
      </c>
      <c r="BG170" s="26">
        <f t="shared" si="199"/>
        <v>548.2257693170784</v>
      </c>
      <c r="BH170" s="12">
        <f t="shared" si="200"/>
        <v>49.233217787861982</v>
      </c>
      <c r="BI170" s="13">
        <v>0.52</v>
      </c>
      <c r="BJ170" s="12">
        <f t="shared" si="202"/>
        <v>60</v>
      </c>
      <c r="BK170" s="12">
        <f t="shared" si="221"/>
        <v>60</v>
      </c>
      <c r="BL170" s="11">
        <f t="shared" si="203"/>
        <v>3</v>
      </c>
      <c r="BM170" s="11">
        <f t="shared" si="204"/>
        <v>50</v>
      </c>
      <c r="BN170" s="11">
        <f t="shared" si="205"/>
        <v>0</v>
      </c>
      <c r="BO170" s="20">
        <f t="shared" si="206"/>
        <v>0.61902777777777485</v>
      </c>
      <c r="BP170" s="11">
        <f t="shared" si="207"/>
        <v>1</v>
      </c>
      <c r="BQ170" s="11">
        <f t="shared" si="208"/>
        <v>0</v>
      </c>
      <c r="BR170" s="11">
        <f t="shared" si="209"/>
        <v>1</v>
      </c>
      <c r="BS170" s="11">
        <f t="shared" si="210"/>
        <v>1</v>
      </c>
      <c r="BT170" s="25">
        <f t="shared" si="211"/>
        <v>1656558.225769317</v>
      </c>
      <c r="BU170" s="24" t="str">
        <f t="shared" si="212"/>
        <v xml:space="preserve"> </v>
      </c>
      <c r="BV170" s="11">
        <f t="shared" si="213"/>
        <v>1</v>
      </c>
      <c r="BW170" s="24" t="str">
        <f>VLOOKUP(BV170,'Типы препятствий'!$A$1:$B$12,2)</f>
        <v>Светофор</v>
      </c>
      <c r="BX170" s="24">
        <f t="shared" si="214"/>
        <v>6</v>
      </c>
      <c r="BY170" s="25">
        <f t="shared" si="215"/>
        <v>1657226.7909583503</v>
      </c>
      <c r="BZ170" s="25">
        <f t="shared" si="216"/>
        <v>668.56518903328106</v>
      </c>
      <c r="CA170" s="25">
        <f t="shared" si="217"/>
        <v>1657238.7909583503</v>
      </c>
      <c r="CB170" s="12">
        <f t="shared" si="218"/>
        <v>680.56518903328106</v>
      </c>
      <c r="CC170" s="11">
        <f t="shared" si="219"/>
        <v>2</v>
      </c>
      <c r="CD170" s="42">
        <f t="shared" si="219"/>
        <v>0</v>
      </c>
      <c r="CE170" s="42">
        <f t="shared" si="169"/>
        <v>0.51</v>
      </c>
      <c r="CF170" s="42">
        <f t="shared" si="168"/>
        <v>0.51</v>
      </c>
    </row>
    <row r="171" spans="1:84">
      <c r="A171" s="29">
        <f t="shared" si="170"/>
        <v>50.169217787861982</v>
      </c>
      <c r="B171" s="3">
        <v>170</v>
      </c>
      <c r="C171" s="14">
        <f t="shared" si="171"/>
        <v>50.169217787861982</v>
      </c>
      <c r="D171" s="14">
        <f t="shared" si="172"/>
        <v>50.169217787861982</v>
      </c>
      <c r="E171" s="14">
        <f t="shared" si="173"/>
        <v>60</v>
      </c>
      <c r="F171" s="14">
        <f t="shared" si="174"/>
        <v>60</v>
      </c>
      <c r="G171" s="30">
        <f t="shared" si="175"/>
        <v>0.51</v>
      </c>
      <c r="H171" s="3">
        <f t="shared" si="165"/>
        <v>40</v>
      </c>
      <c r="I171" s="43">
        <f t="shared" si="176"/>
        <v>0</v>
      </c>
      <c r="J171" s="43">
        <f t="shared" si="177"/>
        <v>0.51</v>
      </c>
      <c r="K171" s="43">
        <f t="shared" si="178"/>
        <v>0.51</v>
      </c>
      <c r="L171" s="3">
        <f t="shared" si="166"/>
        <v>0.32</v>
      </c>
      <c r="M171" s="3" t="s">
        <v>445</v>
      </c>
      <c r="N171" s="3" t="s">
        <v>446</v>
      </c>
      <c r="O171" s="3">
        <v>1</v>
      </c>
      <c r="P171" s="3">
        <v>0</v>
      </c>
      <c r="Q171" s="3">
        <v>0</v>
      </c>
      <c r="R171" s="3">
        <v>1</v>
      </c>
      <c r="S171" s="3">
        <v>1</v>
      </c>
      <c r="T171" s="3">
        <v>0</v>
      </c>
      <c r="U171" s="3" t="s">
        <v>66</v>
      </c>
      <c r="V171" s="14">
        <f t="shared" si="179"/>
        <v>555.19371623205927</v>
      </c>
      <c r="W171" s="3">
        <f t="shared" si="180"/>
        <v>3</v>
      </c>
      <c r="X171" s="3">
        <f t="shared" si="181"/>
        <v>50</v>
      </c>
      <c r="Y171" s="3">
        <f t="shared" si="182"/>
        <v>50</v>
      </c>
      <c r="Z171" s="3">
        <f t="shared" si="183"/>
        <v>0</v>
      </c>
      <c r="AA171" s="3">
        <f t="shared" si="184"/>
        <v>0</v>
      </c>
      <c r="AB171" s="22">
        <f t="shared" si="185"/>
        <v>0.61903356481481187</v>
      </c>
      <c r="AC171" s="23">
        <f t="shared" ca="1" si="167"/>
        <v>41920</v>
      </c>
      <c r="AD171" s="3">
        <v>170</v>
      </c>
      <c r="AE171" s="3">
        <f t="shared" si="186"/>
        <v>1</v>
      </c>
      <c r="AF171" s="3">
        <f t="shared" si="187"/>
        <v>1</v>
      </c>
      <c r="AG171" s="3">
        <v>170</v>
      </c>
      <c r="AH171" s="3">
        <f t="shared" si="188"/>
        <v>0</v>
      </c>
      <c r="AI171" s="3">
        <f t="shared" si="189"/>
        <v>1</v>
      </c>
      <c r="AJ171" s="3">
        <f t="shared" si="190"/>
        <v>1</v>
      </c>
      <c r="AK171" s="14">
        <f t="shared" si="191"/>
        <v>1656565.193716232</v>
      </c>
      <c r="AL171" s="3" t="str">
        <f t="shared" si="192"/>
        <v xml:space="preserve"> </v>
      </c>
      <c r="AM171" s="3">
        <f t="shared" si="193"/>
        <v>1</v>
      </c>
      <c r="AN171" s="3">
        <f t="shared" si="194"/>
        <v>6</v>
      </c>
      <c r="AO171" s="27">
        <f t="shared" si="195"/>
        <v>661.59724211832508</v>
      </c>
      <c r="AP171" s="14">
        <f t="shared" si="196"/>
        <v>673.59724211832508</v>
      </c>
      <c r="AQ171" s="28"/>
      <c r="AR171" s="3">
        <f t="shared" si="197"/>
        <v>2</v>
      </c>
      <c r="AS171" s="3">
        <v>4581</v>
      </c>
      <c r="AT171" s="3">
        <v>777</v>
      </c>
      <c r="AU171" s="3">
        <v>100</v>
      </c>
      <c r="AV171" s="3">
        <v>400</v>
      </c>
      <c r="AW171" s="3">
        <v>6000</v>
      </c>
      <c r="AX171" s="3">
        <v>0</v>
      </c>
      <c r="AY171" s="3">
        <v>1100</v>
      </c>
      <c r="AZ171" s="3">
        <v>1</v>
      </c>
      <c r="BA171" s="3">
        <v>40</v>
      </c>
      <c r="BB171" s="3">
        <v>0</v>
      </c>
      <c r="BC171" s="3">
        <v>0</v>
      </c>
      <c r="BD171" s="3">
        <v>0</v>
      </c>
      <c r="BE171" s="3">
        <v>0</v>
      </c>
      <c r="BF171" s="17">
        <f t="shared" si="198"/>
        <v>84.5</v>
      </c>
      <c r="BG171" s="26">
        <f t="shared" si="199"/>
        <v>555.19371623205927</v>
      </c>
      <c r="BH171" s="12">
        <f t="shared" si="200"/>
        <v>50.169217787861982</v>
      </c>
      <c r="BI171" s="13">
        <v>0.51</v>
      </c>
      <c r="BJ171" s="12">
        <f t="shared" si="202"/>
        <v>60</v>
      </c>
      <c r="BK171" s="12">
        <f t="shared" si="221"/>
        <v>60</v>
      </c>
      <c r="BL171" s="11">
        <f t="shared" si="203"/>
        <v>3</v>
      </c>
      <c r="BM171" s="11">
        <f t="shared" si="204"/>
        <v>50</v>
      </c>
      <c r="BN171" s="11">
        <f t="shared" si="205"/>
        <v>0</v>
      </c>
      <c r="BO171" s="20">
        <f t="shared" si="206"/>
        <v>0.61903356481481187</v>
      </c>
      <c r="BP171" s="11">
        <f t="shared" si="207"/>
        <v>1</v>
      </c>
      <c r="BQ171" s="11">
        <f t="shared" si="208"/>
        <v>0</v>
      </c>
      <c r="BR171" s="11">
        <f t="shared" si="209"/>
        <v>1</v>
      </c>
      <c r="BS171" s="11">
        <f t="shared" si="210"/>
        <v>1</v>
      </c>
      <c r="BT171" s="25">
        <f t="shared" si="211"/>
        <v>1656565.193716232</v>
      </c>
      <c r="BU171" s="24" t="str">
        <f t="shared" si="212"/>
        <v xml:space="preserve"> </v>
      </c>
      <c r="BV171" s="11">
        <f t="shared" si="213"/>
        <v>1</v>
      </c>
      <c r="BW171" s="24" t="str">
        <f>VLOOKUP(BV171,'Типы препятствий'!$A$1:$B$12,2)</f>
        <v>Светофор</v>
      </c>
      <c r="BX171" s="24">
        <f t="shared" si="214"/>
        <v>6</v>
      </c>
      <c r="BY171" s="25">
        <f t="shared" si="215"/>
        <v>1657226.7909583503</v>
      </c>
      <c r="BZ171" s="25">
        <f t="shared" si="216"/>
        <v>661.59724211832508</v>
      </c>
      <c r="CA171" s="25">
        <f t="shared" si="217"/>
        <v>1657238.7909583503</v>
      </c>
      <c r="CB171" s="12">
        <f t="shared" si="218"/>
        <v>673.59724211832508</v>
      </c>
      <c r="CC171" s="11">
        <f t="shared" si="219"/>
        <v>2</v>
      </c>
      <c r="CD171" s="42">
        <f t="shared" si="219"/>
        <v>0</v>
      </c>
      <c r="CE171" s="42">
        <f t="shared" si="169"/>
        <v>0.51</v>
      </c>
      <c r="CF171" s="42">
        <f t="shared" si="168"/>
        <v>0.51</v>
      </c>
    </row>
    <row r="172" spans="1:84">
      <c r="A172" s="29">
        <f t="shared" si="170"/>
        <v>51.087217787861981</v>
      </c>
      <c r="B172" s="3">
        <v>171</v>
      </c>
      <c r="C172" s="14">
        <f t="shared" si="171"/>
        <v>51.087217787861981</v>
      </c>
      <c r="D172" s="14">
        <f t="shared" si="172"/>
        <v>51.087217787861981</v>
      </c>
      <c r="E172" s="14">
        <f t="shared" si="173"/>
        <v>60</v>
      </c>
      <c r="F172" s="14">
        <f t="shared" si="174"/>
        <v>60</v>
      </c>
      <c r="G172" s="30">
        <f t="shared" si="175"/>
        <v>0.48</v>
      </c>
      <c r="H172" s="3">
        <f t="shared" si="165"/>
        <v>40</v>
      </c>
      <c r="I172" s="43">
        <f t="shared" si="176"/>
        <v>0</v>
      </c>
      <c r="J172" s="43">
        <f t="shared" si="177"/>
        <v>0.51</v>
      </c>
      <c r="K172" s="43">
        <f t="shared" si="178"/>
        <v>0.51</v>
      </c>
      <c r="L172" s="3">
        <f t="shared" si="166"/>
        <v>0.32</v>
      </c>
      <c r="M172" s="3" t="s">
        <v>447</v>
      </c>
      <c r="N172" s="3" t="s">
        <v>448</v>
      </c>
      <c r="O172" s="3">
        <v>1</v>
      </c>
      <c r="P172" s="3">
        <v>0</v>
      </c>
      <c r="Q172" s="3">
        <v>0</v>
      </c>
      <c r="R172" s="3">
        <v>1</v>
      </c>
      <c r="S172" s="3">
        <v>1</v>
      </c>
      <c r="T172" s="3">
        <v>0</v>
      </c>
      <c r="U172" s="3" t="s">
        <v>66</v>
      </c>
      <c r="V172" s="14">
        <f t="shared" si="179"/>
        <v>562.28916314704009</v>
      </c>
      <c r="W172" s="3">
        <f t="shared" si="180"/>
        <v>3</v>
      </c>
      <c r="X172" s="3">
        <f t="shared" si="181"/>
        <v>50</v>
      </c>
      <c r="Y172" s="3">
        <f t="shared" si="182"/>
        <v>50</v>
      </c>
      <c r="Z172" s="3">
        <f t="shared" si="183"/>
        <v>0</v>
      </c>
      <c r="AA172" s="3">
        <f t="shared" si="184"/>
        <v>0</v>
      </c>
      <c r="AB172" s="22">
        <f t="shared" si="185"/>
        <v>0.61903935185184888</v>
      </c>
      <c r="AC172" s="23">
        <f t="shared" ca="1" si="167"/>
        <v>41920</v>
      </c>
      <c r="AD172" s="3">
        <v>171</v>
      </c>
      <c r="AE172" s="3">
        <f t="shared" si="186"/>
        <v>1</v>
      </c>
      <c r="AF172" s="3">
        <f t="shared" si="187"/>
        <v>1</v>
      </c>
      <c r="AG172" s="3">
        <v>171</v>
      </c>
      <c r="AH172" s="3">
        <f t="shared" si="188"/>
        <v>0</v>
      </c>
      <c r="AI172" s="3">
        <f t="shared" si="189"/>
        <v>1</v>
      </c>
      <c r="AJ172" s="3">
        <f t="shared" si="190"/>
        <v>1</v>
      </c>
      <c r="AK172" s="14">
        <f t="shared" si="191"/>
        <v>1656572.2891631471</v>
      </c>
      <c r="AL172" s="3" t="str">
        <f t="shared" si="192"/>
        <v xml:space="preserve"> </v>
      </c>
      <c r="AM172" s="3">
        <f t="shared" si="193"/>
        <v>1</v>
      </c>
      <c r="AN172" s="3">
        <f t="shared" si="194"/>
        <v>6</v>
      </c>
      <c r="AO172" s="27">
        <f t="shared" si="195"/>
        <v>654.50179520319216</v>
      </c>
      <c r="AP172" s="14">
        <f t="shared" si="196"/>
        <v>666.50179520319216</v>
      </c>
      <c r="AQ172" s="28"/>
      <c r="AR172" s="3">
        <f t="shared" si="197"/>
        <v>2</v>
      </c>
      <c r="AS172" s="3">
        <v>4581</v>
      </c>
      <c r="AT172" s="3">
        <v>777</v>
      </c>
      <c r="AU172" s="3">
        <v>100</v>
      </c>
      <c r="AV172" s="3">
        <v>400</v>
      </c>
      <c r="AW172" s="3">
        <v>6000</v>
      </c>
      <c r="AX172" s="3">
        <v>0</v>
      </c>
      <c r="AY172" s="3">
        <v>1100</v>
      </c>
      <c r="AZ172" s="3">
        <v>1</v>
      </c>
      <c r="BA172" s="3">
        <v>40</v>
      </c>
      <c r="BB172" s="3">
        <v>0</v>
      </c>
      <c r="BC172" s="3">
        <v>0</v>
      </c>
      <c r="BD172" s="3">
        <v>0</v>
      </c>
      <c r="BE172" s="3">
        <v>0</v>
      </c>
      <c r="BF172" s="17">
        <f t="shared" si="198"/>
        <v>85</v>
      </c>
      <c r="BG172" s="26">
        <f t="shared" si="199"/>
        <v>562.28916314704009</v>
      </c>
      <c r="BH172" s="12">
        <f t="shared" si="200"/>
        <v>51.087217787861981</v>
      </c>
      <c r="BI172" s="13">
        <v>0.48</v>
      </c>
      <c r="BJ172" s="12">
        <f t="shared" si="202"/>
        <v>60</v>
      </c>
      <c r="BK172" s="12">
        <f t="shared" si="221"/>
        <v>60</v>
      </c>
      <c r="BL172" s="11">
        <f t="shared" si="203"/>
        <v>3</v>
      </c>
      <c r="BM172" s="11">
        <f t="shared" si="204"/>
        <v>50</v>
      </c>
      <c r="BN172" s="11">
        <f t="shared" si="205"/>
        <v>0</v>
      </c>
      <c r="BO172" s="20">
        <f t="shared" si="206"/>
        <v>0.61903935185184888</v>
      </c>
      <c r="BP172" s="11">
        <f t="shared" si="207"/>
        <v>1</v>
      </c>
      <c r="BQ172" s="11">
        <f t="shared" si="208"/>
        <v>0</v>
      </c>
      <c r="BR172" s="11">
        <f t="shared" si="209"/>
        <v>1</v>
      </c>
      <c r="BS172" s="11">
        <f t="shared" si="210"/>
        <v>1</v>
      </c>
      <c r="BT172" s="25">
        <f t="shared" si="211"/>
        <v>1656572.2891631471</v>
      </c>
      <c r="BU172" s="24" t="str">
        <f t="shared" si="212"/>
        <v xml:space="preserve"> </v>
      </c>
      <c r="BV172" s="11">
        <f t="shared" si="213"/>
        <v>1</v>
      </c>
      <c r="BW172" s="24" t="str">
        <f>VLOOKUP(BV172,'Типы препятствий'!$A$1:$B$12,2)</f>
        <v>Светофор</v>
      </c>
      <c r="BX172" s="24">
        <f t="shared" si="214"/>
        <v>6</v>
      </c>
      <c r="BY172" s="25">
        <f t="shared" si="215"/>
        <v>1657226.7909583503</v>
      </c>
      <c r="BZ172" s="25">
        <f t="shared" si="216"/>
        <v>654.50179520319216</v>
      </c>
      <c r="CA172" s="25">
        <f t="shared" si="217"/>
        <v>1657238.7909583503</v>
      </c>
      <c r="CB172" s="12">
        <f t="shared" si="218"/>
        <v>666.50179520319216</v>
      </c>
      <c r="CC172" s="11">
        <f t="shared" si="219"/>
        <v>2</v>
      </c>
      <c r="CD172" s="42">
        <f t="shared" si="219"/>
        <v>0</v>
      </c>
      <c r="CE172" s="42">
        <f t="shared" si="169"/>
        <v>0.51</v>
      </c>
      <c r="CF172" s="42">
        <f t="shared" si="168"/>
        <v>0.51</v>
      </c>
    </row>
    <row r="173" spans="1:84">
      <c r="A173" s="29">
        <f t="shared" si="170"/>
        <v>51.951217787861978</v>
      </c>
      <c r="B173" s="3">
        <v>172</v>
      </c>
      <c r="C173" s="14">
        <f t="shared" si="171"/>
        <v>51.951217787861978</v>
      </c>
      <c r="D173" s="14">
        <f t="shared" si="172"/>
        <v>51.951217787861978</v>
      </c>
      <c r="E173" s="14">
        <f t="shared" si="173"/>
        <v>60</v>
      </c>
      <c r="F173" s="14">
        <f t="shared" si="174"/>
        <v>60</v>
      </c>
      <c r="G173" s="30">
        <f t="shared" si="175"/>
        <v>0.49</v>
      </c>
      <c r="H173" s="3">
        <f t="shared" si="165"/>
        <v>40</v>
      </c>
      <c r="I173" s="43">
        <f t="shared" si="176"/>
        <v>0</v>
      </c>
      <c r="J173" s="43">
        <f t="shared" si="177"/>
        <v>0.51</v>
      </c>
      <c r="K173" s="43">
        <f t="shared" si="178"/>
        <v>0.51</v>
      </c>
      <c r="L173" s="3">
        <f t="shared" si="166"/>
        <v>0.32</v>
      </c>
      <c r="M173" s="3" t="s">
        <v>449</v>
      </c>
      <c r="N173" s="3" t="s">
        <v>450</v>
      </c>
      <c r="O173" s="3">
        <v>1</v>
      </c>
      <c r="P173" s="3">
        <v>0</v>
      </c>
      <c r="Q173" s="3">
        <v>0</v>
      </c>
      <c r="R173" s="3">
        <v>1</v>
      </c>
      <c r="S173" s="3">
        <v>1</v>
      </c>
      <c r="T173" s="3">
        <v>0</v>
      </c>
      <c r="U173" s="3" t="s">
        <v>66</v>
      </c>
      <c r="V173" s="14">
        <f t="shared" si="179"/>
        <v>569.5046100620209</v>
      </c>
      <c r="W173" s="3">
        <f t="shared" si="180"/>
        <v>3</v>
      </c>
      <c r="X173" s="3">
        <f t="shared" si="181"/>
        <v>50</v>
      </c>
      <c r="Y173" s="3">
        <f t="shared" si="182"/>
        <v>50</v>
      </c>
      <c r="Z173" s="3">
        <f t="shared" si="183"/>
        <v>0</v>
      </c>
      <c r="AA173" s="3">
        <f t="shared" si="184"/>
        <v>0</v>
      </c>
      <c r="AB173" s="22">
        <f t="shared" si="185"/>
        <v>0.6190451388888859</v>
      </c>
      <c r="AC173" s="23">
        <f t="shared" ca="1" si="167"/>
        <v>41920</v>
      </c>
      <c r="AD173" s="3">
        <v>172</v>
      </c>
      <c r="AE173" s="3">
        <f t="shared" si="186"/>
        <v>1</v>
      </c>
      <c r="AF173" s="3">
        <f t="shared" si="187"/>
        <v>1</v>
      </c>
      <c r="AG173" s="3">
        <v>172</v>
      </c>
      <c r="AH173" s="3">
        <f t="shared" si="188"/>
        <v>0</v>
      </c>
      <c r="AI173" s="3">
        <f t="shared" si="189"/>
        <v>1</v>
      </c>
      <c r="AJ173" s="3">
        <f t="shared" si="190"/>
        <v>1</v>
      </c>
      <c r="AK173" s="14">
        <f t="shared" si="191"/>
        <v>1656579.5046100621</v>
      </c>
      <c r="AL173" s="3" t="str">
        <f t="shared" si="192"/>
        <v xml:space="preserve"> </v>
      </c>
      <c r="AM173" s="3">
        <f t="shared" si="193"/>
        <v>1</v>
      </c>
      <c r="AN173" s="3">
        <f t="shared" si="194"/>
        <v>6</v>
      </c>
      <c r="AO173" s="27">
        <f t="shared" si="195"/>
        <v>647.28634828818031</v>
      </c>
      <c r="AP173" s="14">
        <f t="shared" si="196"/>
        <v>659.28634828818031</v>
      </c>
      <c r="AQ173" s="28"/>
      <c r="AR173" s="3">
        <f t="shared" si="197"/>
        <v>2</v>
      </c>
      <c r="AS173" s="3">
        <v>4581</v>
      </c>
      <c r="AT173" s="3">
        <v>777</v>
      </c>
      <c r="AU173" s="3">
        <v>100</v>
      </c>
      <c r="AV173" s="3">
        <v>400</v>
      </c>
      <c r="AW173" s="3">
        <v>6000</v>
      </c>
      <c r="AX173" s="3">
        <v>0</v>
      </c>
      <c r="AY173" s="3">
        <v>1100</v>
      </c>
      <c r="AZ173" s="3">
        <v>1</v>
      </c>
      <c r="BA173" s="3">
        <v>40</v>
      </c>
      <c r="BB173" s="3">
        <v>0</v>
      </c>
      <c r="BC173" s="3">
        <v>0</v>
      </c>
      <c r="BD173" s="3">
        <v>0</v>
      </c>
      <c r="BE173" s="3">
        <v>0</v>
      </c>
      <c r="BF173" s="17">
        <f t="shared" si="198"/>
        <v>85.5</v>
      </c>
      <c r="BG173" s="26">
        <f t="shared" si="199"/>
        <v>569.5046100620209</v>
      </c>
      <c r="BH173" s="12">
        <f t="shared" si="200"/>
        <v>51.951217787861978</v>
      </c>
      <c r="BI173" s="13">
        <v>0.49</v>
      </c>
      <c r="BJ173" s="12">
        <f t="shared" si="202"/>
        <v>60</v>
      </c>
      <c r="BK173" s="12">
        <f t="shared" si="221"/>
        <v>60</v>
      </c>
      <c r="BL173" s="11">
        <f t="shared" si="203"/>
        <v>3</v>
      </c>
      <c r="BM173" s="11">
        <f t="shared" si="204"/>
        <v>50</v>
      </c>
      <c r="BN173" s="11">
        <f t="shared" si="205"/>
        <v>0</v>
      </c>
      <c r="BO173" s="20">
        <f t="shared" si="206"/>
        <v>0.6190451388888859</v>
      </c>
      <c r="BP173" s="11">
        <f t="shared" si="207"/>
        <v>1</v>
      </c>
      <c r="BQ173" s="11">
        <f t="shared" si="208"/>
        <v>0</v>
      </c>
      <c r="BR173" s="11">
        <f t="shared" si="209"/>
        <v>1</v>
      </c>
      <c r="BS173" s="11">
        <f t="shared" si="210"/>
        <v>1</v>
      </c>
      <c r="BT173" s="25">
        <f t="shared" si="211"/>
        <v>1656579.5046100621</v>
      </c>
      <c r="BU173" s="24" t="str">
        <f t="shared" si="212"/>
        <v xml:space="preserve"> </v>
      </c>
      <c r="BV173" s="11">
        <f t="shared" si="213"/>
        <v>1</v>
      </c>
      <c r="BW173" s="24" t="str">
        <f>VLOOKUP(BV173,'Типы препятствий'!$A$1:$B$12,2)</f>
        <v>Светофор</v>
      </c>
      <c r="BX173" s="24">
        <f t="shared" si="214"/>
        <v>6</v>
      </c>
      <c r="BY173" s="25">
        <f t="shared" si="215"/>
        <v>1657226.7909583503</v>
      </c>
      <c r="BZ173" s="25">
        <f t="shared" si="216"/>
        <v>647.28634828818031</v>
      </c>
      <c r="CA173" s="25">
        <f t="shared" si="217"/>
        <v>1657238.7909583503</v>
      </c>
      <c r="CB173" s="12">
        <f t="shared" si="218"/>
        <v>659.28634828818031</v>
      </c>
      <c r="CC173" s="11">
        <f t="shared" si="219"/>
        <v>2</v>
      </c>
      <c r="CD173" s="42">
        <f t="shared" si="219"/>
        <v>0</v>
      </c>
      <c r="CE173" s="42">
        <f t="shared" si="169"/>
        <v>0.51</v>
      </c>
      <c r="CF173" s="42">
        <f t="shared" si="168"/>
        <v>0.51</v>
      </c>
    </row>
    <row r="174" spans="1:84">
      <c r="A174" s="29">
        <f t="shared" si="170"/>
        <v>52.833217787861976</v>
      </c>
      <c r="B174" s="3">
        <v>173</v>
      </c>
      <c r="C174" s="14">
        <f t="shared" si="171"/>
        <v>52.833217787861976</v>
      </c>
      <c r="D174" s="14">
        <f t="shared" si="172"/>
        <v>52.833217787861976</v>
      </c>
      <c r="E174" s="14">
        <f t="shared" si="173"/>
        <v>60</v>
      </c>
      <c r="F174" s="14">
        <f t="shared" si="174"/>
        <v>60</v>
      </c>
      <c r="G174" s="30">
        <f t="shared" si="175"/>
        <v>0.5</v>
      </c>
      <c r="H174" s="3">
        <f t="shared" si="165"/>
        <v>40</v>
      </c>
      <c r="I174" s="43">
        <f t="shared" si="176"/>
        <v>0</v>
      </c>
      <c r="J174" s="43">
        <f t="shared" si="177"/>
        <v>0.51</v>
      </c>
      <c r="K174" s="43">
        <f t="shared" si="178"/>
        <v>0.51</v>
      </c>
      <c r="L174" s="3">
        <f t="shared" si="166"/>
        <v>0.32</v>
      </c>
      <c r="M174" s="3" t="s">
        <v>451</v>
      </c>
      <c r="N174" s="3" t="s">
        <v>452</v>
      </c>
      <c r="O174" s="3">
        <v>1</v>
      </c>
      <c r="P174" s="3">
        <v>0</v>
      </c>
      <c r="Q174" s="3">
        <v>0</v>
      </c>
      <c r="R174" s="3">
        <v>1</v>
      </c>
      <c r="S174" s="3">
        <v>1</v>
      </c>
      <c r="T174" s="3">
        <v>0</v>
      </c>
      <c r="U174" s="3" t="s">
        <v>66</v>
      </c>
      <c r="V174" s="14">
        <f t="shared" si="179"/>
        <v>576.84255697700178</v>
      </c>
      <c r="W174" s="3">
        <f t="shared" si="180"/>
        <v>3</v>
      </c>
      <c r="X174" s="3">
        <f t="shared" si="181"/>
        <v>50</v>
      </c>
      <c r="Y174" s="3">
        <f t="shared" si="182"/>
        <v>50</v>
      </c>
      <c r="Z174" s="3">
        <f t="shared" si="183"/>
        <v>0</v>
      </c>
      <c r="AA174" s="3">
        <f t="shared" si="184"/>
        <v>0</v>
      </c>
      <c r="AB174" s="22">
        <f t="shared" si="185"/>
        <v>0.61905092592592292</v>
      </c>
      <c r="AC174" s="23">
        <f t="shared" ca="1" si="167"/>
        <v>41920</v>
      </c>
      <c r="AD174" s="3">
        <v>173</v>
      </c>
      <c r="AE174" s="3">
        <f t="shared" si="186"/>
        <v>1</v>
      </c>
      <c r="AF174" s="3">
        <f t="shared" si="187"/>
        <v>1</v>
      </c>
      <c r="AG174" s="3">
        <v>173</v>
      </c>
      <c r="AH174" s="3">
        <f t="shared" si="188"/>
        <v>0</v>
      </c>
      <c r="AI174" s="3">
        <f t="shared" si="189"/>
        <v>1</v>
      </c>
      <c r="AJ174" s="3">
        <f t="shared" si="190"/>
        <v>1</v>
      </c>
      <c r="AK174" s="14">
        <f t="shared" si="191"/>
        <v>1656586.8425569769</v>
      </c>
      <c r="AL174" s="3" t="str">
        <f t="shared" si="192"/>
        <v xml:space="preserve"> </v>
      </c>
      <c r="AM174" s="3">
        <f t="shared" si="193"/>
        <v>1</v>
      </c>
      <c r="AN174" s="3">
        <f t="shared" si="194"/>
        <v>6</v>
      </c>
      <c r="AO174" s="27">
        <f t="shared" si="195"/>
        <v>639.9484013733454</v>
      </c>
      <c r="AP174" s="14">
        <f t="shared" si="196"/>
        <v>651.9484013733454</v>
      </c>
      <c r="AQ174" s="28"/>
      <c r="AR174" s="3">
        <f t="shared" si="197"/>
        <v>2</v>
      </c>
      <c r="AS174" s="3">
        <v>4581</v>
      </c>
      <c r="AT174" s="3">
        <v>777</v>
      </c>
      <c r="AU174" s="3">
        <v>100</v>
      </c>
      <c r="AV174" s="3">
        <v>400</v>
      </c>
      <c r="AW174" s="3">
        <v>6000</v>
      </c>
      <c r="AX174" s="3">
        <v>0</v>
      </c>
      <c r="AY174" s="3">
        <v>1100</v>
      </c>
      <c r="AZ174" s="3">
        <v>1</v>
      </c>
      <c r="BA174" s="3">
        <v>40</v>
      </c>
      <c r="BB174" s="3">
        <v>0</v>
      </c>
      <c r="BC174" s="3">
        <v>0</v>
      </c>
      <c r="BD174" s="3">
        <v>0</v>
      </c>
      <c r="BE174" s="3">
        <v>0</v>
      </c>
      <c r="BF174" s="17">
        <f t="shared" si="198"/>
        <v>86</v>
      </c>
      <c r="BG174" s="26">
        <f t="shared" si="199"/>
        <v>576.84255697700178</v>
      </c>
      <c r="BH174" s="12">
        <f t="shared" si="200"/>
        <v>52.833217787861976</v>
      </c>
      <c r="BI174" s="13">
        <v>0.5</v>
      </c>
      <c r="BJ174" s="12">
        <f t="shared" si="202"/>
        <v>60</v>
      </c>
      <c r="BK174" s="12">
        <f t="shared" si="221"/>
        <v>60</v>
      </c>
      <c r="BL174" s="11">
        <f t="shared" si="203"/>
        <v>3</v>
      </c>
      <c r="BM174" s="11">
        <f t="shared" si="204"/>
        <v>50</v>
      </c>
      <c r="BN174" s="11">
        <f t="shared" si="205"/>
        <v>0</v>
      </c>
      <c r="BO174" s="20">
        <f t="shared" si="206"/>
        <v>0.61905092592592292</v>
      </c>
      <c r="BP174" s="11">
        <f t="shared" si="207"/>
        <v>1</v>
      </c>
      <c r="BQ174" s="11">
        <f t="shared" si="208"/>
        <v>0</v>
      </c>
      <c r="BR174" s="11">
        <f t="shared" si="209"/>
        <v>1</v>
      </c>
      <c r="BS174" s="11">
        <f t="shared" si="210"/>
        <v>1</v>
      </c>
      <c r="BT174" s="25">
        <f t="shared" si="211"/>
        <v>1656586.8425569769</v>
      </c>
      <c r="BU174" s="24" t="str">
        <f t="shared" si="212"/>
        <v xml:space="preserve"> </v>
      </c>
      <c r="BV174" s="11">
        <f t="shared" si="213"/>
        <v>1</v>
      </c>
      <c r="BW174" s="24" t="str">
        <f>VLOOKUP(BV174,'Типы препятствий'!$A$1:$B$12,2)</f>
        <v>Светофор</v>
      </c>
      <c r="BX174" s="24">
        <f t="shared" si="214"/>
        <v>6</v>
      </c>
      <c r="BY174" s="25">
        <f t="shared" si="215"/>
        <v>1657226.7909583503</v>
      </c>
      <c r="BZ174" s="25">
        <f t="shared" si="216"/>
        <v>639.9484013733454</v>
      </c>
      <c r="CA174" s="25">
        <f t="shared" si="217"/>
        <v>1657238.7909583503</v>
      </c>
      <c r="CB174" s="12">
        <f t="shared" si="218"/>
        <v>651.9484013733454</v>
      </c>
      <c r="CC174" s="11">
        <f t="shared" si="219"/>
        <v>2</v>
      </c>
      <c r="CD174" s="42">
        <f t="shared" si="219"/>
        <v>0</v>
      </c>
      <c r="CE174" s="42">
        <f t="shared" si="169"/>
        <v>0.51</v>
      </c>
      <c r="CF174" s="42">
        <f t="shared" si="168"/>
        <v>0.51</v>
      </c>
    </row>
    <row r="175" spans="1:84">
      <c r="A175" s="29">
        <f t="shared" si="170"/>
        <v>53.733217787861975</v>
      </c>
      <c r="B175" s="3">
        <v>174</v>
      </c>
      <c r="C175" s="14">
        <f t="shared" si="171"/>
        <v>53.733217787861975</v>
      </c>
      <c r="D175" s="14">
        <f t="shared" si="172"/>
        <v>53.733217787861975</v>
      </c>
      <c r="E175" s="14">
        <f t="shared" si="173"/>
        <v>60</v>
      </c>
      <c r="F175" s="14">
        <f t="shared" si="174"/>
        <v>60</v>
      </c>
      <c r="G175" s="30">
        <f t="shared" si="175"/>
        <v>0.49</v>
      </c>
      <c r="H175" s="3">
        <f t="shared" si="165"/>
        <v>40</v>
      </c>
      <c r="I175" s="43">
        <f t="shared" si="176"/>
        <v>0</v>
      </c>
      <c r="J175" s="43">
        <f t="shared" si="177"/>
        <v>0.51</v>
      </c>
      <c r="K175" s="43">
        <f t="shared" si="178"/>
        <v>0.51</v>
      </c>
      <c r="L175" s="3">
        <f t="shared" si="166"/>
        <v>0.32</v>
      </c>
      <c r="M175" s="3" t="s">
        <v>453</v>
      </c>
      <c r="N175" s="3" t="s">
        <v>454</v>
      </c>
      <c r="O175" s="3">
        <v>1</v>
      </c>
      <c r="P175" s="3">
        <v>0</v>
      </c>
      <c r="Q175" s="3">
        <v>0</v>
      </c>
      <c r="R175" s="3">
        <v>1</v>
      </c>
      <c r="S175" s="3">
        <v>1</v>
      </c>
      <c r="T175" s="3">
        <v>0</v>
      </c>
      <c r="U175" s="3" t="s">
        <v>66</v>
      </c>
      <c r="V175" s="14">
        <f t="shared" si="179"/>
        <v>584.30550389198265</v>
      </c>
      <c r="W175" s="3">
        <f t="shared" si="180"/>
        <v>3</v>
      </c>
      <c r="X175" s="3">
        <f t="shared" si="181"/>
        <v>50</v>
      </c>
      <c r="Y175" s="3">
        <f t="shared" si="182"/>
        <v>50</v>
      </c>
      <c r="Z175" s="3">
        <f t="shared" si="183"/>
        <v>0</v>
      </c>
      <c r="AA175" s="3">
        <f t="shared" si="184"/>
        <v>0</v>
      </c>
      <c r="AB175" s="22">
        <f t="shared" si="185"/>
        <v>0.61905671296295994</v>
      </c>
      <c r="AC175" s="23">
        <f t="shared" ca="1" si="167"/>
        <v>41920</v>
      </c>
      <c r="AD175" s="3">
        <v>174</v>
      </c>
      <c r="AE175" s="3">
        <f t="shared" si="186"/>
        <v>1</v>
      </c>
      <c r="AF175" s="3">
        <f t="shared" si="187"/>
        <v>1</v>
      </c>
      <c r="AG175" s="3">
        <v>174</v>
      </c>
      <c r="AH175" s="3">
        <f t="shared" si="188"/>
        <v>0</v>
      </c>
      <c r="AI175" s="3">
        <f t="shared" si="189"/>
        <v>1</v>
      </c>
      <c r="AJ175" s="3">
        <f t="shared" si="190"/>
        <v>1</v>
      </c>
      <c r="AK175" s="14">
        <f t="shared" si="191"/>
        <v>1656594.305503892</v>
      </c>
      <c r="AL175" s="3" t="str">
        <f t="shared" si="192"/>
        <v xml:space="preserve"> </v>
      </c>
      <c r="AM175" s="3">
        <f t="shared" si="193"/>
        <v>1</v>
      </c>
      <c r="AN175" s="3">
        <f t="shared" si="194"/>
        <v>6</v>
      </c>
      <c r="AO175" s="27">
        <f t="shared" si="195"/>
        <v>632.48545445827767</v>
      </c>
      <c r="AP175" s="14">
        <f t="shared" si="196"/>
        <v>644.48545445827767</v>
      </c>
      <c r="AQ175" s="28"/>
      <c r="AR175" s="3">
        <f t="shared" si="197"/>
        <v>2</v>
      </c>
      <c r="AS175" s="3">
        <v>4581</v>
      </c>
      <c r="AT175" s="3">
        <v>777</v>
      </c>
      <c r="AU175" s="3">
        <v>100</v>
      </c>
      <c r="AV175" s="3">
        <v>400</v>
      </c>
      <c r="AW175" s="3">
        <v>6000</v>
      </c>
      <c r="AX175" s="3">
        <v>0</v>
      </c>
      <c r="AY175" s="3">
        <v>1100</v>
      </c>
      <c r="AZ175" s="3">
        <v>1</v>
      </c>
      <c r="BA175" s="3">
        <v>40</v>
      </c>
      <c r="BB175" s="3">
        <v>0</v>
      </c>
      <c r="BC175" s="3">
        <v>0</v>
      </c>
      <c r="BD175" s="3">
        <v>0</v>
      </c>
      <c r="BE175" s="3">
        <v>0</v>
      </c>
      <c r="BF175" s="17">
        <f t="shared" si="198"/>
        <v>86.5</v>
      </c>
      <c r="BG175" s="26">
        <f t="shared" si="199"/>
        <v>584.30550389198265</v>
      </c>
      <c r="BH175" s="12">
        <f t="shared" si="200"/>
        <v>53.733217787861975</v>
      </c>
      <c r="BI175" s="13">
        <v>0.49</v>
      </c>
      <c r="BJ175" s="12">
        <f t="shared" si="202"/>
        <v>60</v>
      </c>
      <c r="BK175" s="12">
        <f t="shared" si="221"/>
        <v>60</v>
      </c>
      <c r="BL175" s="11">
        <f t="shared" si="203"/>
        <v>3</v>
      </c>
      <c r="BM175" s="11">
        <f t="shared" si="204"/>
        <v>50</v>
      </c>
      <c r="BN175" s="11">
        <f t="shared" si="205"/>
        <v>0</v>
      </c>
      <c r="BO175" s="20">
        <f t="shared" si="206"/>
        <v>0.61905671296295994</v>
      </c>
      <c r="BP175" s="11">
        <f t="shared" si="207"/>
        <v>1</v>
      </c>
      <c r="BQ175" s="11">
        <f t="shared" si="208"/>
        <v>0</v>
      </c>
      <c r="BR175" s="11">
        <f t="shared" si="209"/>
        <v>1</v>
      </c>
      <c r="BS175" s="11">
        <f t="shared" si="210"/>
        <v>1</v>
      </c>
      <c r="BT175" s="25">
        <f t="shared" si="211"/>
        <v>1656594.305503892</v>
      </c>
      <c r="BU175" s="24" t="str">
        <f t="shared" si="212"/>
        <v xml:space="preserve"> </v>
      </c>
      <c r="BV175" s="11">
        <f t="shared" si="213"/>
        <v>1</v>
      </c>
      <c r="BW175" s="24" t="str">
        <f>VLOOKUP(BV175,'Типы препятствий'!$A$1:$B$12,2)</f>
        <v>Светофор</v>
      </c>
      <c r="BX175" s="24">
        <f t="shared" si="214"/>
        <v>6</v>
      </c>
      <c r="BY175" s="25">
        <f t="shared" si="215"/>
        <v>1657226.7909583503</v>
      </c>
      <c r="BZ175" s="25">
        <f t="shared" si="216"/>
        <v>632.48545445827767</v>
      </c>
      <c r="CA175" s="25">
        <f t="shared" si="217"/>
        <v>1657238.7909583503</v>
      </c>
      <c r="CB175" s="12">
        <f t="shared" si="218"/>
        <v>644.48545445827767</v>
      </c>
      <c r="CC175" s="11">
        <f t="shared" si="219"/>
        <v>2</v>
      </c>
      <c r="CD175" s="42">
        <f t="shared" si="219"/>
        <v>0</v>
      </c>
      <c r="CE175" s="42">
        <f t="shared" si="169"/>
        <v>0.51</v>
      </c>
      <c r="CF175" s="42">
        <f t="shared" si="168"/>
        <v>0.51</v>
      </c>
    </row>
    <row r="176" spans="1:84">
      <c r="A176" s="29">
        <f t="shared" si="170"/>
        <v>54.615217787861972</v>
      </c>
      <c r="B176" s="3">
        <v>175</v>
      </c>
      <c r="C176" s="14">
        <f t="shared" si="171"/>
        <v>54.615217787861972</v>
      </c>
      <c r="D176" s="14">
        <f t="shared" si="172"/>
        <v>54.615217787861972</v>
      </c>
      <c r="E176" s="14">
        <f t="shared" si="173"/>
        <v>60</v>
      </c>
      <c r="F176" s="14">
        <f t="shared" si="174"/>
        <v>60</v>
      </c>
      <c r="G176" s="30">
        <f t="shared" si="175"/>
        <v>0.46549999999999997</v>
      </c>
      <c r="H176" s="3">
        <f t="shared" si="165"/>
        <v>40</v>
      </c>
      <c r="I176" s="43">
        <f t="shared" si="176"/>
        <v>0</v>
      </c>
      <c r="J176" s="43">
        <f t="shared" si="177"/>
        <v>0.51</v>
      </c>
      <c r="K176" s="43">
        <f t="shared" si="178"/>
        <v>0.51</v>
      </c>
      <c r="L176" s="3">
        <f t="shared" si="166"/>
        <v>0.32</v>
      </c>
      <c r="M176" s="3" t="s">
        <v>455</v>
      </c>
      <c r="N176" s="3" t="s">
        <v>456</v>
      </c>
      <c r="O176" s="3">
        <v>1</v>
      </c>
      <c r="P176" s="3">
        <v>0</v>
      </c>
      <c r="Q176" s="3">
        <v>0</v>
      </c>
      <c r="R176" s="3">
        <v>1</v>
      </c>
      <c r="S176" s="3">
        <v>1</v>
      </c>
      <c r="T176" s="3">
        <v>0</v>
      </c>
      <c r="U176" s="3" t="s">
        <v>66</v>
      </c>
      <c r="V176" s="14">
        <f t="shared" si="179"/>
        <v>591.89095080696347</v>
      </c>
      <c r="W176" s="3">
        <f t="shared" si="180"/>
        <v>3</v>
      </c>
      <c r="X176" s="3">
        <f t="shared" si="181"/>
        <v>50</v>
      </c>
      <c r="Y176" s="3">
        <f t="shared" si="182"/>
        <v>50</v>
      </c>
      <c r="Z176" s="3">
        <f t="shared" si="183"/>
        <v>0</v>
      </c>
      <c r="AA176" s="3">
        <f t="shared" si="184"/>
        <v>0</v>
      </c>
      <c r="AB176" s="22">
        <f t="shared" si="185"/>
        <v>0.61906249999999696</v>
      </c>
      <c r="AC176" s="23">
        <f t="shared" ca="1" si="167"/>
        <v>41920</v>
      </c>
      <c r="AD176" s="3">
        <v>175</v>
      </c>
      <c r="AE176" s="3">
        <f t="shared" si="186"/>
        <v>1</v>
      </c>
      <c r="AF176" s="3">
        <f t="shared" si="187"/>
        <v>1</v>
      </c>
      <c r="AG176" s="3">
        <v>175</v>
      </c>
      <c r="AH176" s="3">
        <f t="shared" si="188"/>
        <v>0</v>
      </c>
      <c r="AI176" s="3">
        <f t="shared" si="189"/>
        <v>1</v>
      </c>
      <c r="AJ176" s="3">
        <f t="shared" si="190"/>
        <v>1</v>
      </c>
      <c r="AK176" s="14">
        <f t="shared" si="191"/>
        <v>1656601.8909508069</v>
      </c>
      <c r="AL176" s="3" t="str">
        <f t="shared" si="192"/>
        <v xml:space="preserve"> </v>
      </c>
      <c r="AM176" s="3">
        <f t="shared" si="193"/>
        <v>1</v>
      </c>
      <c r="AN176" s="3">
        <f t="shared" si="194"/>
        <v>6</v>
      </c>
      <c r="AO176" s="27">
        <f t="shared" si="195"/>
        <v>624.90000754338689</v>
      </c>
      <c r="AP176" s="14">
        <f t="shared" si="196"/>
        <v>636.90000754338689</v>
      </c>
      <c r="AQ176" s="28"/>
      <c r="AR176" s="3">
        <f t="shared" si="197"/>
        <v>2</v>
      </c>
      <c r="AS176" s="3">
        <v>4581</v>
      </c>
      <c r="AT176" s="3">
        <v>777</v>
      </c>
      <c r="AU176" s="3">
        <v>100</v>
      </c>
      <c r="AV176" s="3">
        <v>400</v>
      </c>
      <c r="AW176" s="3">
        <v>6000</v>
      </c>
      <c r="AX176" s="3">
        <v>0</v>
      </c>
      <c r="AY176" s="3">
        <v>1100</v>
      </c>
      <c r="AZ176" s="3">
        <v>1</v>
      </c>
      <c r="BA176" s="3">
        <v>40</v>
      </c>
      <c r="BB176" s="3">
        <v>0</v>
      </c>
      <c r="BC176" s="3">
        <v>0</v>
      </c>
      <c r="BD176" s="3">
        <v>0</v>
      </c>
      <c r="BE176" s="3">
        <v>0</v>
      </c>
      <c r="BF176" s="17">
        <f t="shared" si="198"/>
        <v>87</v>
      </c>
      <c r="BG176" s="26">
        <f t="shared" si="199"/>
        <v>591.89095080696347</v>
      </c>
      <c r="BH176" s="12">
        <f t="shared" si="200"/>
        <v>54.615217787861972</v>
      </c>
      <c r="BI176" s="13">
        <f t="shared" si="201"/>
        <v>0.46549999999999997</v>
      </c>
      <c r="BJ176" s="12">
        <f t="shared" si="202"/>
        <v>60</v>
      </c>
      <c r="BK176" s="12">
        <f t="shared" si="221"/>
        <v>60</v>
      </c>
      <c r="BL176" s="11">
        <f t="shared" si="203"/>
        <v>3</v>
      </c>
      <c r="BM176" s="11">
        <f t="shared" si="204"/>
        <v>50</v>
      </c>
      <c r="BN176" s="11">
        <f t="shared" si="205"/>
        <v>0</v>
      </c>
      <c r="BO176" s="20">
        <f t="shared" si="206"/>
        <v>0.61906249999999696</v>
      </c>
      <c r="BP176" s="11">
        <f t="shared" si="207"/>
        <v>1</v>
      </c>
      <c r="BQ176" s="11">
        <f t="shared" si="208"/>
        <v>0</v>
      </c>
      <c r="BR176" s="11">
        <f t="shared" si="209"/>
        <v>1</v>
      </c>
      <c r="BS176" s="11">
        <f t="shared" si="210"/>
        <v>1</v>
      </c>
      <c r="BT176" s="25">
        <f t="shared" si="211"/>
        <v>1656601.8909508069</v>
      </c>
      <c r="BU176" s="24" t="str">
        <f t="shared" si="212"/>
        <v xml:space="preserve"> </v>
      </c>
      <c r="BV176" s="11">
        <f t="shared" si="213"/>
        <v>1</v>
      </c>
      <c r="BW176" s="24" t="str">
        <f>VLOOKUP(BV176,'Типы препятствий'!$A$1:$B$12,2)</f>
        <v>Светофор</v>
      </c>
      <c r="BX176" s="24">
        <f t="shared" si="214"/>
        <v>6</v>
      </c>
      <c r="BY176" s="25">
        <f t="shared" si="215"/>
        <v>1657226.7909583503</v>
      </c>
      <c r="BZ176" s="25">
        <f t="shared" si="216"/>
        <v>624.90000754338689</v>
      </c>
      <c r="CA176" s="25">
        <f t="shared" si="217"/>
        <v>1657238.7909583503</v>
      </c>
      <c r="CB176" s="12">
        <f t="shared" si="218"/>
        <v>636.90000754338689</v>
      </c>
      <c r="CC176" s="11">
        <f t="shared" si="219"/>
        <v>2</v>
      </c>
      <c r="CD176" s="42">
        <f t="shared" si="219"/>
        <v>0</v>
      </c>
      <c r="CE176" s="42">
        <f t="shared" si="169"/>
        <v>0.51</v>
      </c>
      <c r="CF176" s="42">
        <f t="shared" si="168"/>
        <v>0.51</v>
      </c>
    </row>
    <row r="177" spans="1:84">
      <c r="A177" s="29">
        <f t="shared" si="170"/>
        <v>55.45311778786197</v>
      </c>
      <c r="B177" s="3">
        <v>176</v>
      </c>
      <c r="C177" s="14">
        <f t="shared" si="171"/>
        <v>55.45311778786197</v>
      </c>
      <c r="D177" s="14">
        <f t="shared" si="172"/>
        <v>55.45311778786197</v>
      </c>
      <c r="E177" s="14">
        <f t="shared" si="173"/>
        <v>60</v>
      </c>
      <c r="F177" s="14">
        <f t="shared" si="174"/>
        <v>60</v>
      </c>
      <c r="G177" s="30">
        <f t="shared" si="175"/>
        <v>0.44222499999999992</v>
      </c>
      <c r="H177" s="3">
        <f t="shared" si="165"/>
        <v>40</v>
      </c>
      <c r="I177" s="43">
        <f t="shared" si="176"/>
        <v>0</v>
      </c>
      <c r="J177" s="43">
        <f t="shared" si="177"/>
        <v>0.51</v>
      </c>
      <c r="K177" s="43">
        <f t="shared" si="178"/>
        <v>0.51</v>
      </c>
      <c r="L177" s="3">
        <f t="shared" si="166"/>
        <v>0.32</v>
      </c>
      <c r="M177" s="3" t="s">
        <v>457</v>
      </c>
      <c r="N177" s="3" t="s">
        <v>458</v>
      </c>
      <c r="O177" s="3">
        <v>1</v>
      </c>
      <c r="P177" s="3">
        <v>0</v>
      </c>
      <c r="Q177" s="3">
        <v>0</v>
      </c>
      <c r="R177" s="3">
        <v>1</v>
      </c>
      <c r="S177" s="3">
        <v>1</v>
      </c>
      <c r="T177" s="3">
        <v>0</v>
      </c>
      <c r="U177" s="3" t="s">
        <v>66</v>
      </c>
      <c r="V177" s="14">
        <f t="shared" si="179"/>
        <v>599.59277272194436</v>
      </c>
      <c r="W177" s="3">
        <f t="shared" si="180"/>
        <v>3</v>
      </c>
      <c r="X177" s="3">
        <f t="shared" si="181"/>
        <v>50</v>
      </c>
      <c r="Y177" s="3">
        <f t="shared" si="182"/>
        <v>50</v>
      </c>
      <c r="Z177" s="3">
        <f t="shared" si="183"/>
        <v>0</v>
      </c>
      <c r="AA177" s="3">
        <f t="shared" si="184"/>
        <v>0</v>
      </c>
      <c r="AB177" s="22">
        <f t="shared" si="185"/>
        <v>0.61906828703703398</v>
      </c>
      <c r="AC177" s="23">
        <f t="shared" ca="1" si="167"/>
        <v>41920</v>
      </c>
      <c r="AD177" s="3">
        <v>176</v>
      </c>
      <c r="AE177" s="3">
        <f t="shared" si="186"/>
        <v>1</v>
      </c>
      <c r="AF177" s="3">
        <f t="shared" si="187"/>
        <v>1</v>
      </c>
      <c r="AG177" s="3">
        <v>176</v>
      </c>
      <c r="AH177" s="3">
        <f t="shared" si="188"/>
        <v>0</v>
      </c>
      <c r="AI177" s="3">
        <f t="shared" si="189"/>
        <v>1</v>
      </c>
      <c r="AJ177" s="3">
        <f t="shared" si="190"/>
        <v>1</v>
      </c>
      <c r="AK177" s="14">
        <f t="shared" si="191"/>
        <v>1656609.592772722</v>
      </c>
      <c r="AL177" s="3" t="str">
        <f t="shared" si="192"/>
        <v xml:space="preserve"> </v>
      </c>
      <c r="AM177" s="3">
        <f t="shared" si="193"/>
        <v>1</v>
      </c>
      <c r="AN177" s="3">
        <f t="shared" si="194"/>
        <v>6</v>
      </c>
      <c r="AO177" s="27">
        <f t="shared" si="195"/>
        <v>617.19818562828004</v>
      </c>
      <c r="AP177" s="14">
        <f t="shared" si="196"/>
        <v>629.19818562828004</v>
      </c>
      <c r="AQ177" s="28"/>
      <c r="AR177" s="3">
        <f t="shared" si="197"/>
        <v>2</v>
      </c>
      <c r="AS177" s="3">
        <v>4581</v>
      </c>
      <c r="AT177" s="3">
        <v>777</v>
      </c>
      <c r="AU177" s="3">
        <v>100</v>
      </c>
      <c r="AV177" s="3">
        <v>400</v>
      </c>
      <c r="AW177" s="3">
        <v>6000</v>
      </c>
      <c r="AX177" s="3">
        <v>0</v>
      </c>
      <c r="AY177" s="3">
        <v>1100</v>
      </c>
      <c r="AZ177" s="3">
        <v>1</v>
      </c>
      <c r="BA177" s="3">
        <v>40</v>
      </c>
      <c r="BB177" s="3">
        <v>0</v>
      </c>
      <c r="BC177" s="3">
        <v>0</v>
      </c>
      <c r="BD177" s="3">
        <v>0</v>
      </c>
      <c r="BE177" s="3">
        <v>0</v>
      </c>
      <c r="BF177" s="17">
        <f t="shared" si="198"/>
        <v>87.5</v>
      </c>
      <c r="BG177" s="26">
        <f t="shared" si="199"/>
        <v>599.59277272194436</v>
      </c>
      <c r="BH177" s="12">
        <f t="shared" si="200"/>
        <v>55.45311778786197</v>
      </c>
      <c r="BI177" s="13">
        <f t="shared" si="201"/>
        <v>0.44222499999999992</v>
      </c>
      <c r="BJ177" s="12">
        <f t="shared" si="202"/>
        <v>60</v>
      </c>
      <c r="BK177" s="12">
        <f t="shared" si="221"/>
        <v>60</v>
      </c>
      <c r="BL177" s="11">
        <f t="shared" si="203"/>
        <v>3</v>
      </c>
      <c r="BM177" s="11">
        <f t="shared" si="204"/>
        <v>50</v>
      </c>
      <c r="BN177" s="11">
        <f t="shared" si="205"/>
        <v>0</v>
      </c>
      <c r="BO177" s="20">
        <f t="shared" si="206"/>
        <v>0.61906828703703398</v>
      </c>
      <c r="BP177" s="11">
        <f t="shared" si="207"/>
        <v>1</v>
      </c>
      <c r="BQ177" s="11">
        <f t="shared" si="208"/>
        <v>0</v>
      </c>
      <c r="BR177" s="11">
        <f t="shared" si="209"/>
        <v>1</v>
      </c>
      <c r="BS177" s="11">
        <f t="shared" si="210"/>
        <v>1</v>
      </c>
      <c r="BT177" s="25">
        <f t="shared" si="211"/>
        <v>1656609.592772722</v>
      </c>
      <c r="BU177" s="24" t="str">
        <f t="shared" si="212"/>
        <v xml:space="preserve"> </v>
      </c>
      <c r="BV177" s="11">
        <f t="shared" si="213"/>
        <v>1</v>
      </c>
      <c r="BW177" s="24" t="str">
        <f>VLOOKUP(BV177,'Типы препятствий'!$A$1:$B$12,2)</f>
        <v>Светофор</v>
      </c>
      <c r="BX177" s="24">
        <f t="shared" si="214"/>
        <v>6</v>
      </c>
      <c r="BY177" s="25">
        <f t="shared" si="215"/>
        <v>1657226.7909583503</v>
      </c>
      <c r="BZ177" s="25">
        <f t="shared" si="216"/>
        <v>617.19818562828004</v>
      </c>
      <c r="CA177" s="25">
        <f t="shared" si="217"/>
        <v>1657238.7909583503</v>
      </c>
      <c r="CB177" s="12">
        <f t="shared" si="218"/>
        <v>629.19818562828004</v>
      </c>
      <c r="CC177" s="11">
        <f t="shared" si="219"/>
        <v>2</v>
      </c>
      <c r="CD177" s="42">
        <f t="shared" si="219"/>
        <v>0</v>
      </c>
      <c r="CE177" s="42">
        <f t="shared" si="169"/>
        <v>0.51</v>
      </c>
      <c r="CF177" s="42">
        <f t="shared" si="168"/>
        <v>0.51</v>
      </c>
    </row>
    <row r="178" spans="1:84">
      <c r="A178" s="29">
        <f t="shared" si="170"/>
        <v>56.249122787861971</v>
      </c>
      <c r="B178" s="3">
        <v>177</v>
      </c>
      <c r="C178" s="14">
        <f t="shared" si="171"/>
        <v>56.249122787861971</v>
      </c>
      <c r="D178" s="14">
        <f t="shared" si="172"/>
        <v>56.249122787861971</v>
      </c>
      <c r="E178" s="14">
        <f t="shared" si="173"/>
        <v>60</v>
      </c>
      <c r="F178" s="14">
        <f t="shared" si="174"/>
        <v>60</v>
      </c>
      <c r="G178" s="30">
        <f t="shared" si="175"/>
        <v>0.4201137499999999</v>
      </c>
      <c r="H178" s="3">
        <f t="shared" si="165"/>
        <v>40</v>
      </c>
      <c r="I178" s="43">
        <f t="shared" si="176"/>
        <v>0</v>
      </c>
      <c r="J178" s="43">
        <f t="shared" si="177"/>
        <v>0.51</v>
      </c>
      <c r="K178" s="43">
        <f t="shared" si="178"/>
        <v>0.51</v>
      </c>
      <c r="L178" s="3">
        <f t="shared" si="166"/>
        <v>0.32</v>
      </c>
      <c r="M178" s="3" t="s">
        <v>459</v>
      </c>
      <c r="N178" s="3" t="s">
        <v>460</v>
      </c>
      <c r="O178" s="3">
        <v>1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 t="s">
        <v>66</v>
      </c>
      <c r="V178" s="14">
        <f t="shared" si="179"/>
        <v>607.40515088692518</v>
      </c>
      <c r="W178" s="3">
        <f t="shared" si="180"/>
        <v>3</v>
      </c>
      <c r="X178" s="3">
        <f t="shared" si="181"/>
        <v>50</v>
      </c>
      <c r="Y178" s="3">
        <f t="shared" si="182"/>
        <v>50</v>
      </c>
      <c r="Z178" s="3">
        <f t="shared" si="183"/>
        <v>0</v>
      </c>
      <c r="AA178" s="3">
        <f t="shared" si="184"/>
        <v>0</v>
      </c>
      <c r="AB178" s="22">
        <f t="shared" si="185"/>
        <v>0.619074074074071</v>
      </c>
      <c r="AC178" s="23">
        <f t="shared" ca="1" si="167"/>
        <v>41920</v>
      </c>
      <c r="AD178" s="3">
        <v>177</v>
      </c>
      <c r="AE178" s="3">
        <f t="shared" si="186"/>
        <v>1</v>
      </c>
      <c r="AF178" s="3">
        <f t="shared" si="187"/>
        <v>1</v>
      </c>
      <c r="AG178" s="3">
        <v>177</v>
      </c>
      <c r="AH178" s="3">
        <f t="shared" si="188"/>
        <v>0</v>
      </c>
      <c r="AI178" s="3">
        <f t="shared" si="189"/>
        <v>1</v>
      </c>
      <c r="AJ178" s="3">
        <f t="shared" si="190"/>
        <v>1</v>
      </c>
      <c r="AK178" s="14">
        <f t="shared" si="191"/>
        <v>1656617.4051508869</v>
      </c>
      <c r="AL178" s="3" t="str">
        <f t="shared" si="192"/>
        <v xml:space="preserve"> </v>
      </c>
      <c r="AM178" s="3">
        <f t="shared" si="193"/>
        <v>1</v>
      </c>
      <c r="AN178" s="3">
        <f t="shared" si="194"/>
        <v>6</v>
      </c>
      <c r="AO178" s="27">
        <f t="shared" si="195"/>
        <v>609.38580746343359</v>
      </c>
      <c r="AP178" s="14">
        <f t="shared" si="196"/>
        <v>621.38580746343359</v>
      </c>
      <c r="AQ178" s="28"/>
      <c r="AR178" s="3">
        <f t="shared" si="197"/>
        <v>2</v>
      </c>
      <c r="AS178" s="3">
        <v>4581</v>
      </c>
      <c r="AT178" s="3">
        <v>777</v>
      </c>
      <c r="AU178" s="3">
        <v>100</v>
      </c>
      <c r="AV178" s="3">
        <v>400</v>
      </c>
      <c r="AW178" s="3">
        <v>6000</v>
      </c>
      <c r="AX178" s="3">
        <v>0</v>
      </c>
      <c r="AY178" s="3">
        <v>1100</v>
      </c>
      <c r="AZ178" s="3">
        <v>1</v>
      </c>
      <c r="BA178" s="3">
        <v>40</v>
      </c>
      <c r="BB178" s="3">
        <v>0</v>
      </c>
      <c r="BC178" s="3">
        <v>0</v>
      </c>
      <c r="BD178" s="3">
        <v>0</v>
      </c>
      <c r="BE178" s="3">
        <v>0</v>
      </c>
      <c r="BF178" s="46">
        <f t="shared" si="198"/>
        <v>88</v>
      </c>
      <c r="BG178" s="47">
        <f t="shared" si="199"/>
        <v>607.40515088692518</v>
      </c>
      <c r="BH178" s="48">
        <f t="shared" si="200"/>
        <v>56.249122787861971</v>
      </c>
      <c r="BI178" s="49">
        <f t="shared" si="201"/>
        <v>0.4201137499999999</v>
      </c>
      <c r="BJ178" s="48">
        <f t="shared" si="202"/>
        <v>60</v>
      </c>
      <c r="BK178" s="48">
        <f t="shared" si="221"/>
        <v>60</v>
      </c>
      <c r="BL178" s="50">
        <f t="shared" si="203"/>
        <v>3</v>
      </c>
      <c r="BM178" s="50">
        <f t="shared" si="204"/>
        <v>50</v>
      </c>
      <c r="BN178" s="50">
        <f t="shared" si="205"/>
        <v>0</v>
      </c>
      <c r="BO178" s="51">
        <f t="shared" si="206"/>
        <v>0.619074074074071</v>
      </c>
      <c r="BP178" s="50">
        <f t="shared" si="207"/>
        <v>1</v>
      </c>
      <c r="BQ178" s="50">
        <f t="shared" si="208"/>
        <v>0</v>
      </c>
      <c r="BR178" s="50">
        <f t="shared" si="209"/>
        <v>1</v>
      </c>
      <c r="BS178" s="50">
        <f t="shared" si="210"/>
        <v>1</v>
      </c>
      <c r="BT178" s="52">
        <f t="shared" si="211"/>
        <v>1656617.4051508869</v>
      </c>
      <c r="BU178" s="53" t="str">
        <f t="shared" si="212"/>
        <v xml:space="preserve"> </v>
      </c>
      <c r="BV178" s="50">
        <f t="shared" si="213"/>
        <v>1</v>
      </c>
      <c r="BW178" s="53" t="str">
        <f>VLOOKUP(BV178,'Типы препятствий'!$A$1:$B$12,2)</f>
        <v>Светофор</v>
      </c>
      <c r="BX178" s="53">
        <f t="shared" si="214"/>
        <v>6</v>
      </c>
      <c r="BY178" s="52">
        <f t="shared" si="215"/>
        <v>1657226.7909583503</v>
      </c>
      <c r="BZ178" s="52">
        <f t="shared" si="216"/>
        <v>609.38580746343359</v>
      </c>
      <c r="CA178" s="52">
        <f t="shared" si="217"/>
        <v>1657238.7909583503</v>
      </c>
      <c r="CB178" s="48">
        <f t="shared" si="218"/>
        <v>621.38580746343359</v>
      </c>
      <c r="CC178" s="50">
        <f t="shared" si="219"/>
        <v>2</v>
      </c>
      <c r="CD178" s="54">
        <f t="shared" si="219"/>
        <v>0</v>
      </c>
      <c r="CE178" s="54">
        <f t="shared" si="169"/>
        <v>0.51</v>
      </c>
      <c r="CF178" s="54">
        <f t="shared" si="168"/>
        <v>0.51</v>
      </c>
    </row>
    <row r="179" spans="1:84">
      <c r="A179" s="29">
        <f t="shared" si="170"/>
        <v>57.005327537861973</v>
      </c>
      <c r="B179" s="3">
        <v>178</v>
      </c>
      <c r="C179" s="14">
        <f t="shared" si="171"/>
        <v>57.005327537861973</v>
      </c>
      <c r="D179" s="14">
        <f t="shared" si="172"/>
        <v>57.005327537861973</v>
      </c>
      <c r="E179" s="14">
        <f t="shared" si="173"/>
        <v>80</v>
      </c>
      <c r="F179" s="14">
        <f t="shared" si="174"/>
        <v>80</v>
      </c>
      <c r="G179" s="30">
        <f t="shared" si="175"/>
        <v>0.39910806249999986</v>
      </c>
      <c r="H179" s="3">
        <f t="shared" si="165"/>
        <v>40</v>
      </c>
      <c r="I179" s="43">
        <f t="shared" si="176"/>
        <v>0</v>
      </c>
      <c r="J179" s="43">
        <f t="shared" si="177"/>
        <v>0.51</v>
      </c>
      <c r="K179" s="43">
        <f t="shared" si="178"/>
        <v>0.51</v>
      </c>
      <c r="L179" s="3">
        <f t="shared" si="166"/>
        <v>0.32</v>
      </c>
      <c r="M179" s="3" t="s">
        <v>461</v>
      </c>
      <c r="N179" s="3" t="s">
        <v>462</v>
      </c>
      <c r="O179" s="3">
        <v>1</v>
      </c>
      <c r="P179" s="3">
        <v>0</v>
      </c>
      <c r="Q179" s="3">
        <v>0</v>
      </c>
      <c r="R179" s="3">
        <v>1</v>
      </c>
      <c r="S179" s="3">
        <v>1</v>
      </c>
      <c r="T179" s="3">
        <v>0</v>
      </c>
      <c r="U179" s="3" t="s">
        <v>66</v>
      </c>
      <c r="V179" s="14">
        <f t="shared" si="179"/>
        <v>615.32255748940599</v>
      </c>
      <c r="W179" s="3">
        <f t="shared" si="180"/>
        <v>4</v>
      </c>
      <c r="X179" s="3">
        <f t="shared" si="181"/>
        <v>50</v>
      </c>
      <c r="Y179" s="3">
        <f t="shared" si="182"/>
        <v>50</v>
      </c>
      <c r="Z179" s="3">
        <f t="shared" si="183"/>
        <v>0</v>
      </c>
      <c r="AA179" s="3">
        <f t="shared" si="184"/>
        <v>0</v>
      </c>
      <c r="AB179" s="22">
        <f t="shared" si="185"/>
        <v>0.61907986111110802</v>
      </c>
      <c r="AC179" s="23">
        <f t="shared" ca="1" si="167"/>
        <v>41920</v>
      </c>
      <c r="AD179" s="3">
        <v>178</v>
      </c>
      <c r="AE179" s="3">
        <f t="shared" si="186"/>
        <v>1</v>
      </c>
      <c r="AF179" s="3">
        <f t="shared" si="187"/>
        <v>1</v>
      </c>
      <c r="AG179" s="3">
        <v>178</v>
      </c>
      <c r="AH179" s="3">
        <f t="shared" si="188"/>
        <v>0</v>
      </c>
      <c r="AI179" s="3">
        <f t="shared" si="189"/>
        <v>1</v>
      </c>
      <c r="AJ179" s="3">
        <f t="shared" si="190"/>
        <v>1</v>
      </c>
      <c r="AK179" s="14">
        <f t="shared" si="191"/>
        <v>1656625.3225574894</v>
      </c>
      <c r="AL179" s="3" t="str">
        <f t="shared" si="192"/>
        <v xml:space="preserve"> </v>
      </c>
      <c r="AM179" s="3">
        <f t="shared" si="193"/>
        <v>1</v>
      </c>
      <c r="AN179" s="3">
        <f t="shared" si="194"/>
        <v>6</v>
      </c>
      <c r="AO179" s="27">
        <f t="shared" si="195"/>
        <v>601.46840086090378</v>
      </c>
      <c r="AP179" s="14">
        <f t="shared" si="196"/>
        <v>613.46840086090378</v>
      </c>
      <c r="AQ179" s="28"/>
      <c r="AR179" s="3">
        <f t="shared" si="197"/>
        <v>2</v>
      </c>
      <c r="AS179" s="3">
        <v>4581</v>
      </c>
      <c r="AT179" s="3">
        <v>777</v>
      </c>
      <c r="AU179" s="3">
        <v>100</v>
      </c>
      <c r="AV179" s="3">
        <v>400</v>
      </c>
      <c r="AW179" s="3">
        <v>6000</v>
      </c>
      <c r="AX179" s="3">
        <v>0</v>
      </c>
      <c r="AY179" s="3">
        <v>1100</v>
      </c>
      <c r="AZ179" s="3">
        <v>1</v>
      </c>
      <c r="BA179" s="3">
        <v>40</v>
      </c>
      <c r="BB179" s="3">
        <v>0</v>
      </c>
      <c r="BC179" s="3">
        <v>0</v>
      </c>
      <c r="BD179" s="3">
        <v>0</v>
      </c>
      <c r="BE179" s="3">
        <v>0</v>
      </c>
      <c r="BF179" s="17">
        <f t="shared" si="198"/>
        <v>88.5</v>
      </c>
      <c r="BG179" s="26">
        <f t="shared" si="199"/>
        <v>615.32255748940599</v>
      </c>
      <c r="BH179" s="12">
        <f t="shared" si="200"/>
        <v>57.005327537861973</v>
      </c>
      <c r="BI179" s="13">
        <f t="shared" si="201"/>
        <v>0.39910806249999986</v>
      </c>
      <c r="BJ179" s="12">
        <v>80</v>
      </c>
      <c r="BK179" s="12">
        <v>80</v>
      </c>
      <c r="BL179" s="11">
        <v>4</v>
      </c>
      <c r="BM179" s="11">
        <f t="shared" si="204"/>
        <v>50</v>
      </c>
      <c r="BN179" s="11">
        <f t="shared" si="205"/>
        <v>0</v>
      </c>
      <c r="BO179" s="20">
        <f t="shared" si="206"/>
        <v>0.61907986111110802</v>
      </c>
      <c r="BP179" s="11">
        <f t="shared" si="207"/>
        <v>1</v>
      </c>
      <c r="BQ179" s="11">
        <f t="shared" si="208"/>
        <v>0</v>
      </c>
      <c r="BR179" s="11">
        <f t="shared" si="209"/>
        <v>1</v>
      </c>
      <c r="BS179" s="11">
        <f t="shared" si="210"/>
        <v>1</v>
      </c>
      <c r="BT179" s="25">
        <f t="shared" si="211"/>
        <v>1656625.3225574894</v>
      </c>
      <c r="BU179" s="24" t="str">
        <f t="shared" si="212"/>
        <v xml:space="preserve"> </v>
      </c>
      <c r="BV179" s="11">
        <f t="shared" si="213"/>
        <v>1</v>
      </c>
      <c r="BW179" s="24" t="str">
        <f>VLOOKUP(BV179,'Типы препятствий'!$A$1:$B$12,2)</f>
        <v>Светофор</v>
      </c>
      <c r="BX179" s="24">
        <f t="shared" si="214"/>
        <v>6</v>
      </c>
      <c r="BY179" s="25">
        <f t="shared" si="215"/>
        <v>1657226.7909583503</v>
      </c>
      <c r="BZ179" s="25">
        <f t="shared" si="216"/>
        <v>601.46840086090378</v>
      </c>
      <c r="CA179" s="25">
        <f t="shared" si="217"/>
        <v>1657238.7909583503</v>
      </c>
      <c r="CB179" s="12">
        <f t="shared" si="218"/>
        <v>613.46840086090378</v>
      </c>
      <c r="CC179" s="11">
        <f t="shared" si="219"/>
        <v>2</v>
      </c>
      <c r="CD179" s="42">
        <f t="shared" si="219"/>
        <v>0</v>
      </c>
      <c r="CE179" s="42">
        <f t="shared" si="169"/>
        <v>0.51</v>
      </c>
      <c r="CF179" s="42">
        <f t="shared" si="168"/>
        <v>0.51</v>
      </c>
    </row>
    <row r="180" spans="1:84">
      <c r="A180" s="29">
        <f t="shared" si="170"/>
        <v>57.723722050361971</v>
      </c>
      <c r="B180" s="3">
        <v>179</v>
      </c>
      <c r="C180" s="14">
        <f t="shared" si="171"/>
        <v>57.723722050361971</v>
      </c>
      <c r="D180" s="14">
        <f t="shared" si="172"/>
        <v>57.723722050361971</v>
      </c>
      <c r="E180" s="14">
        <f t="shared" si="173"/>
        <v>80</v>
      </c>
      <c r="F180" s="14">
        <f t="shared" si="174"/>
        <v>80</v>
      </c>
      <c r="G180" s="30">
        <f t="shared" si="175"/>
        <v>0.37915265937499987</v>
      </c>
      <c r="H180" s="3">
        <f t="shared" si="165"/>
        <v>40</v>
      </c>
      <c r="I180" s="43">
        <f t="shared" si="176"/>
        <v>0</v>
      </c>
      <c r="J180" s="43">
        <f t="shared" si="177"/>
        <v>0.51</v>
      </c>
      <c r="K180" s="43">
        <f t="shared" si="178"/>
        <v>0.51</v>
      </c>
      <c r="L180" s="3">
        <f t="shared" si="166"/>
        <v>0.32</v>
      </c>
      <c r="M180" s="3" t="s">
        <v>463</v>
      </c>
      <c r="N180" s="3" t="s">
        <v>464</v>
      </c>
      <c r="O180" s="3">
        <v>1</v>
      </c>
      <c r="P180" s="3">
        <v>0</v>
      </c>
      <c r="Q180" s="3">
        <v>0</v>
      </c>
      <c r="R180" s="3">
        <v>1</v>
      </c>
      <c r="S180" s="3">
        <v>1</v>
      </c>
      <c r="T180" s="3">
        <v>0</v>
      </c>
      <c r="U180" s="3" t="s">
        <v>66</v>
      </c>
      <c r="V180" s="14">
        <f t="shared" si="179"/>
        <v>623.33974110751183</v>
      </c>
      <c r="W180" s="3">
        <f t="shared" si="180"/>
        <v>4</v>
      </c>
      <c r="X180" s="3">
        <f t="shared" si="181"/>
        <v>50</v>
      </c>
      <c r="Y180" s="3">
        <f t="shared" si="182"/>
        <v>50</v>
      </c>
      <c r="Z180" s="3">
        <f t="shared" si="183"/>
        <v>0</v>
      </c>
      <c r="AA180" s="3">
        <f t="shared" si="184"/>
        <v>0</v>
      </c>
      <c r="AB180" s="22">
        <f t="shared" si="185"/>
        <v>0.61908564814814504</v>
      </c>
      <c r="AC180" s="23">
        <f t="shared" ca="1" si="167"/>
        <v>41920</v>
      </c>
      <c r="AD180" s="3">
        <v>179</v>
      </c>
      <c r="AE180" s="3">
        <f t="shared" si="186"/>
        <v>1</v>
      </c>
      <c r="AF180" s="3">
        <f t="shared" si="187"/>
        <v>1</v>
      </c>
      <c r="AG180" s="3">
        <v>179</v>
      </c>
      <c r="AH180" s="3">
        <f t="shared" si="188"/>
        <v>0</v>
      </c>
      <c r="AI180" s="3">
        <f t="shared" si="189"/>
        <v>1</v>
      </c>
      <c r="AJ180" s="3">
        <f t="shared" si="190"/>
        <v>1</v>
      </c>
      <c r="AK180" s="14">
        <f t="shared" si="191"/>
        <v>1656633.3397411075</v>
      </c>
      <c r="AL180" s="3" t="str">
        <f t="shared" si="192"/>
        <v xml:space="preserve"> </v>
      </c>
      <c r="AM180" s="3">
        <f t="shared" si="193"/>
        <v>1</v>
      </c>
      <c r="AN180" s="3">
        <f t="shared" si="194"/>
        <v>6</v>
      </c>
      <c r="AO180" s="27">
        <f t="shared" si="195"/>
        <v>593.45121724274941</v>
      </c>
      <c r="AP180" s="14">
        <f t="shared" si="196"/>
        <v>605.45121724274941</v>
      </c>
      <c r="AQ180" s="28"/>
      <c r="AR180" s="3">
        <f t="shared" si="197"/>
        <v>2</v>
      </c>
      <c r="AS180" s="3">
        <v>4581</v>
      </c>
      <c r="AT180" s="3">
        <v>777</v>
      </c>
      <c r="AU180" s="3">
        <v>100</v>
      </c>
      <c r="AV180" s="3">
        <v>400</v>
      </c>
      <c r="AW180" s="3">
        <v>6000</v>
      </c>
      <c r="AX180" s="3">
        <v>0</v>
      </c>
      <c r="AY180" s="3">
        <v>1100</v>
      </c>
      <c r="AZ180" s="3">
        <v>1</v>
      </c>
      <c r="BA180" s="3">
        <v>40</v>
      </c>
      <c r="BB180" s="3">
        <v>0</v>
      </c>
      <c r="BC180" s="3">
        <v>0</v>
      </c>
      <c r="BD180" s="3">
        <v>0</v>
      </c>
      <c r="BE180" s="3">
        <v>0</v>
      </c>
      <c r="BF180" s="17">
        <f t="shared" si="198"/>
        <v>89</v>
      </c>
      <c r="BG180" s="26">
        <f t="shared" si="199"/>
        <v>623.33974110751183</v>
      </c>
      <c r="BH180" s="12">
        <f t="shared" si="200"/>
        <v>57.723722050361971</v>
      </c>
      <c r="BI180" s="13">
        <f t="shared" si="201"/>
        <v>0.37915265937499987</v>
      </c>
      <c r="BJ180" s="12">
        <f t="shared" si="202"/>
        <v>80</v>
      </c>
      <c r="BK180" s="12">
        <f>BK179 + (MIN(($BJ$179-$BK$179)/(ROW($BK$240)-ROW($BK$179)), ABS(BJ180-BK179)))</f>
        <v>80</v>
      </c>
      <c r="BL180" s="11">
        <f t="shared" si="203"/>
        <v>4</v>
      </c>
      <c r="BM180" s="11">
        <f t="shared" si="204"/>
        <v>50</v>
      </c>
      <c r="BN180" s="11">
        <f t="shared" si="205"/>
        <v>0</v>
      </c>
      <c r="BO180" s="20">
        <f t="shared" si="206"/>
        <v>0.61908564814814504</v>
      </c>
      <c r="BP180" s="11">
        <f t="shared" si="207"/>
        <v>1</v>
      </c>
      <c r="BQ180" s="11">
        <f t="shared" si="208"/>
        <v>0</v>
      </c>
      <c r="BR180" s="11">
        <f t="shared" si="209"/>
        <v>1</v>
      </c>
      <c r="BS180" s="11">
        <f t="shared" si="210"/>
        <v>1</v>
      </c>
      <c r="BT180" s="25">
        <f t="shared" si="211"/>
        <v>1656633.3397411075</v>
      </c>
      <c r="BU180" s="24" t="str">
        <f t="shared" si="212"/>
        <v xml:space="preserve"> </v>
      </c>
      <c r="BV180" s="11">
        <f t="shared" si="213"/>
        <v>1</v>
      </c>
      <c r="BW180" s="24" t="str">
        <f>VLOOKUP(BV180,'Типы препятствий'!$A$1:$B$12,2)</f>
        <v>Светофор</v>
      </c>
      <c r="BX180" s="24">
        <f t="shared" si="214"/>
        <v>6</v>
      </c>
      <c r="BY180" s="25">
        <f t="shared" si="215"/>
        <v>1657226.7909583503</v>
      </c>
      <c r="BZ180" s="25">
        <f t="shared" si="216"/>
        <v>593.45121724274941</v>
      </c>
      <c r="CA180" s="25">
        <f t="shared" si="217"/>
        <v>1657238.7909583503</v>
      </c>
      <c r="CB180" s="12">
        <f t="shared" si="218"/>
        <v>605.45121724274941</v>
      </c>
      <c r="CC180" s="11">
        <f t="shared" si="219"/>
        <v>2</v>
      </c>
      <c r="CD180" s="42">
        <f t="shared" si="219"/>
        <v>0</v>
      </c>
      <c r="CE180" s="42">
        <f t="shared" si="169"/>
        <v>0.51</v>
      </c>
      <c r="CF180" s="42">
        <f t="shared" si="168"/>
        <v>0.51</v>
      </c>
    </row>
    <row r="181" spans="1:84">
      <c r="A181" s="29">
        <f t="shared" si="170"/>
        <v>58.406196837236969</v>
      </c>
      <c r="B181" s="3">
        <v>180</v>
      </c>
      <c r="C181" s="14">
        <f t="shared" si="171"/>
        <v>58.406196837236969</v>
      </c>
      <c r="D181" s="14">
        <f t="shared" si="172"/>
        <v>58.406196837236969</v>
      </c>
      <c r="E181" s="14">
        <f t="shared" si="173"/>
        <v>80</v>
      </c>
      <c r="F181" s="14">
        <f t="shared" si="174"/>
        <v>80</v>
      </c>
      <c r="G181" s="30">
        <f t="shared" si="175"/>
        <v>0.37</v>
      </c>
      <c r="H181" s="3">
        <f t="shared" si="165"/>
        <v>40</v>
      </c>
      <c r="I181" s="43">
        <f t="shared" si="176"/>
        <v>0</v>
      </c>
      <c r="J181" s="43">
        <f t="shared" si="177"/>
        <v>0.51</v>
      </c>
      <c r="K181" s="43">
        <f t="shared" si="178"/>
        <v>0.51</v>
      </c>
      <c r="L181" s="3">
        <f t="shared" si="166"/>
        <v>0.32</v>
      </c>
      <c r="M181" s="3" t="s">
        <v>465</v>
      </c>
      <c r="N181" s="3" t="s">
        <v>466</v>
      </c>
      <c r="O181" s="3">
        <v>1</v>
      </c>
      <c r="P181" s="3">
        <v>0</v>
      </c>
      <c r="Q181" s="3">
        <v>0</v>
      </c>
      <c r="R181" s="3">
        <v>1</v>
      </c>
      <c r="S181" s="3">
        <v>1</v>
      </c>
      <c r="T181" s="3">
        <v>0</v>
      </c>
      <c r="U181" s="3" t="s">
        <v>66</v>
      </c>
      <c r="V181" s="14">
        <f t="shared" si="179"/>
        <v>631.45171289046141</v>
      </c>
      <c r="W181" s="3">
        <f t="shared" si="180"/>
        <v>4</v>
      </c>
      <c r="X181" s="3">
        <f t="shared" si="181"/>
        <v>50</v>
      </c>
      <c r="Y181" s="3">
        <f t="shared" si="182"/>
        <v>50</v>
      </c>
      <c r="Z181" s="3">
        <f t="shared" si="183"/>
        <v>0</v>
      </c>
      <c r="AA181" s="3">
        <f t="shared" si="184"/>
        <v>0</v>
      </c>
      <c r="AB181" s="22">
        <f t="shared" si="185"/>
        <v>0.61909143518518206</v>
      </c>
      <c r="AC181" s="23">
        <f t="shared" ca="1" si="167"/>
        <v>41920</v>
      </c>
      <c r="AD181" s="3">
        <v>180</v>
      </c>
      <c r="AE181" s="3">
        <f t="shared" si="186"/>
        <v>1</v>
      </c>
      <c r="AF181" s="3">
        <f t="shared" si="187"/>
        <v>1</v>
      </c>
      <c r="AG181" s="3">
        <v>180</v>
      </c>
      <c r="AH181" s="3">
        <f t="shared" si="188"/>
        <v>0</v>
      </c>
      <c r="AI181" s="3">
        <f t="shared" si="189"/>
        <v>1</v>
      </c>
      <c r="AJ181" s="3">
        <f t="shared" si="190"/>
        <v>1</v>
      </c>
      <c r="AK181" s="14">
        <f t="shared" si="191"/>
        <v>1656641.4517128905</v>
      </c>
      <c r="AL181" s="3" t="str">
        <f t="shared" si="192"/>
        <v xml:space="preserve"> </v>
      </c>
      <c r="AM181" s="3">
        <f t="shared" si="193"/>
        <v>1</v>
      </c>
      <c r="AN181" s="3">
        <f t="shared" si="194"/>
        <v>6</v>
      </c>
      <c r="AO181" s="27">
        <f t="shared" si="195"/>
        <v>585.33924545976333</v>
      </c>
      <c r="AP181" s="14">
        <f t="shared" si="196"/>
        <v>597.33924545976333</v>
      </c>
      <c r="AQ181" s="28"/>
      <c r="AR181" s="3">
        <f t="shared" si="197"/>
        <v>2</v>
      </c>
      <c r="AS181" s="3">
        <v>4581</v>
      </c>
      <c r="AT181" s="3">
        <v>777</v>
      </c>
      <c r="AU181" s="3">
        <v>100</v>
      </c>
      <c r="AV181" s="3">
        <v>400</v>
      </c>
      <c r="AW181" s="3">
        <v>6000</v>
      </c>
      <c r="AX181" s="3">
        <v>0</v>
      </c>
      <c r="AY181" s="3">
        <v>1100</v>
      </c>
      <c r="AZ181" s="3">
        <v>1</v>
      </c>
      <c r="BA181" s="3">
        <v>40</v>
      </c>
      <c r="BB181" s="3">
        <v>0</v>
      </c>
      <c r="BC181" s="3">
        <v>0</v>
      </c>
      <c r="BD181" s="3">
        <v>0</v>
      </c>
      <c r="BE181" s="3">
        <v>0</v>
      </c>
      <c r="BF181" s="17">
        <f t="shared" si="198"/>
        <v>89.5</v>
      </c>
      <c r="BG181" s="26">
        <f t="shared" si="199"/>
        <v>631.45171289046141</v>
      </c>
      <c r="BH181" s="12">
        <f t="shared" si="200"/>
        <v>58.406196837236969</v>
      </c>
      <c r="BI181" s="13">
        <v>0.37</v>
      </c>
      <c r="BJ181" s="12">
        <f t="shared" si="202"/>
        <v>80</v>
      </c>
      <c r="BK181" s="12">
        <f t="shared" ref="BK181:BK244" si="222">BK180 + (MIN(($BJ$179-$BK$179)/(ROW($BK$240)-ROW($BK$179)), ABS(BJ181-BK180)))</f>
        <v>80</v>
      </c>
      <c r="BL181" s="11">
        <f t="shared" si="203"/>
        <v>4</v>
      </c>
      <c r="BM181" s="11">
        <f t="shared" si="204"/>
        <v>50</v>
      </c>
      <c r="BN181" s="11">
        <f t="shared" si="205"/>
        <v>0</v>
      </c>
      <c r="BO181" s="20">
        <f t="shared" si="206"/>
        <v>0.61909143518518206</v>
      </c>
      <c r="BP181" s="11">
        <f t="shared" si="207"/>
        <v>1</v>
      </c>
      <c r="BQ181" s="11">
        <f t="shared" si="208"/>
        <v>0</v>
      </c>
      <c r="BR181" s="11">
        <f t="shared" si="209"/>
        <v>1</v>
      </c>
      <c r="BS181" s="11">
        <f t="shared" si="210"/>
        <v>1</v>
      </c>
      <c r="BT181" s="25">
        <f t="shared" si="211"/>
        <v>1656641.4517128905</v>
      </c>
      <c r="BU181" s="24" t="str">
        <f t="shared" si="212"/>
        <v xml:space="preserve"> </v>
      </c>
      <c r="BV181" s="11">
        <f t="shared" si="213"/>
        <v>1</v>
      </c>
      <c r="BW181" s="24" t="str">
        <f>VLOOKUP(BV181,'Типы препятствий'!$A$1:$B$12,2)</f>
        <v>Светофор</v>
      </c>
      <c r="BX181" s="24">
        <f t="shared" si="214"/>
        <v>6</v>
      </c>
      <c r="BY181" s="25">
        <f t="shared" si="215"/>
        <v>1657226.7909583503</v>
      </c>
      <c r="BZ181" s="25">
        <f t="shared" si="216"/>
        <v>585.33924545976333</v>
      </c>
      <c r="CA181" s="25">
        <f t="shared" si="217"/>
        <v>1657238.7909583503</v>
      </c>
      <c r="CB181" s="12">
        <f t="shared" si="218"/>
        <v>597.33924545976333</v>
      </c>
      <c r="CC181" s="11">
        <f t="shared" si="219"/>
        <v>2</v>
      </c>
      <c r="CD181" s="42">
        <f t="shared" si="219"/>
        <v>0</v>
      </c>
      <c r="CE181" s="42">
        <f t="shared" si="169"/>
        <v>0.51</v>
      </c>
      <c r="CF181" s="42">
        <f t="shared" si="168"/>
        <v>0.51</v>
      </c>
    </row>
    <row r="182" spans="1:84">
      <c r="A182" s="29">
        <f t="shared" si="170"/>
        <v>59.072196837236966</v>
      </c>
      <c r="B182" s="3">
        <v>181</v>
      </c>
      <c r="C182" s="14">
        <f t="shared" si="171"/>
        <v>59.072196837236966</v>
      </c>
      <c r="D182" s="14">
        <f t="shared" si="172"/>
        <v>59.072196837236966</v>
      </c>
      <c r="E182" s="14">
        <f t="shared" si="173"/>
        <v>80</v>
      </c>
      <c r="F182" s="14">
        <f t="shared" si="174"/>
        <v>80</v>
      </c>
      <c r="G182" s="30">
        <f t="shared" si="175"/>
        <v>0.38</v>
      </c>
      <c r="H182" s="3">
        <f t="shared" si="165"/>
        <v>40</v>
      </c>
      <c r="I182" s="43">
        <f t="shared" si="176"/>
        <v>0</v>
      </c>
      <c r="J182" s="43">
        <f t="shared" si="177"/>
        <v>0.51</v>
      </c>
      <c r="K182" s="43">
        <f t="shared" si="178"/>
        <v>0.51</v>
      </c>
      <c r="L182" s="3">
        <f t="shared" si="166"/>
        <v>0.32</v>
      </c>
      <c r="M182" s="3" t="s">
        <v>467</v>
      </c>
      <c r="N182" s="3" t="s">
        <v>468</v>
      </c>
      <c r="O182" s="3">
        <v>1</v>
      </c>
      <c r="P182" s="3">
        <v>0</v>
      </c>
      <c r="Q182" s="3">
        <v>0</v>
      </c>
      <c r="R182" s="3">
        <v>1</v>
      </c>
      <c r="S182" s="3">
        <v>1</v>
      </c>
      <c r="T182" s="3">
        <v>0</v>
      </c>
      <c r="U182" s="3" t="s">
        <v>66</v>
      </c>
      <c r="V182" s="14">
        <f t="shared" si="179"/>
        <v>639.65618467341096</v>
      </c>
      <c r="W182" s="3">
        <f t="shared" si="180"/>
        <v>4</v>
      </c>
      <c r="X182" s="3">
        <f t="shared" si="181"/>
        <v>50</v>
      </c>
      <c r="Y182" s="3">
        <f t="shared" si="182"/>
        <v>50</v>
      </c>
      <c r="Z182" s="3">
        <f t="shared" si="183"/>
        <v>0</v>
      </c>
      <c r="AA182" s="3">
        <f t="shared" si="184"/>
        <v>0</v>
      </c>
      <c r="AB182" s="22">
        <f t="shared" si="185"/>
        <v>0.61909722222221908</v>
      </c>
      <c r="AC182" s="23">
        <f t="shared" ca="1" si="167"/>
        <v>41920</v>
      </c>
      <c r="AD182" s="3">
        <v>181</v>
      </c>
      <c r="AE182" s="3">
        <f t="shared" si="186"/>
        <v>1</v>
      </c>
      <c r="AF182" s="3">
        <f t="shared" si="187"/>
        <v>1</v>
      </c>
      <c r="AG182" s="3">
        <v>181</v>
      </c>
      <c r="AH182" s="3">
        <f t="shared" si="188"/>
        <v>0</v>
      </c>
      <c r="AI182" s="3">
        <f t="shared" si="189"/>
        <v>1</v>
      </c>
      <c r="AJ182" s="3">
        <f t="shared" si="190"/>
        <v>1</v>
      </c>
      <c r="AK182" s="14">
        <f t="shared" si="191"/>
        <v>1656649.6561846733</v>
      </c>
      <c r="AL182" s="3" t="str">
        <f t="shared" si="192"/>
        <v xml:space="preserve"> </v>
      </c>
      <c r="AM182" s="3">
        <f t="shared" si="193"/>
        <v>1</v>
      </c>
      <c r="AN182" s="3">
        <f t="shared" si="194"/>
        <v>6</v>
      </c>
      <c r="AO182" s="27">
        <f t="shared" si="195"/>
        <v>577.13477367698215</v>
      </c>
      <c r="AP182" s="14">
        <f t="shared" si="196"/>
        <v>589.13477367698215</v>
      </c>
      <c r="AQ182" s="28"/>
      <c r="AR182" s="3">
        <f t="shared" si="197"/>
        <v>2</v>
      </c>
      <c r="AS182" s="3">
        <v>4581</v>
      </c>
      <c r="AT182" s="3">
        <v>777</v>
      </c>
      <c r="AU182" s="3">
        <v>100</v>
      </c>
      <c r="AV182" s="3">
        <v>400</v>
      </c>
      <c r="AW182" s="3">
        <v>6000</v>
      </c>
      <c r="AX182" s="3">
        <v>0</v>
      </c>
      <c r="AY182" s="3">
        <v>1100</v>
      </c>
      <c r="AZ182" s="3">
        <v>1</v>
      </c>
      <c r="BA182" s="3">
        <v>40</v>
      </c>
      <c r="BB182" s="3">
        <v>0</v>
      </c>
      <c r="BC182" s="3">
        <v>0</v>
      </c>
      <c r="BD182" s="3">
        <v>0</v>
      </c>
      <c r="BE182" s="3">
        <v>0</v>
      </c>
      <c r="BF182" s="17">
        <f t="shared" si="198"/>
        <v>90</v>
      </c>
      <c r="BG182" s="26">
        <f t="shared" si="199"/>
        <v>639.65618467341096</v>
      </c>
      <c r="BH182" s="12">
        <f t="shared" si="200"/>
        <v>59.072196837236966</v>
      </c>
      <c r="BI182" s="13">
        <v>0.38</v>
      </c>
      <c r="BJ182" s="12">
        <f t="shared" si="202"/>
        <v>80</v>
      </c>
      <c r="BK182" s="12">
        <f t="shared" si="222"/>
        <v>80</v>
      </c>
      <c r="BL182" s="11">
        <f t="shared" si="203"/>
        <v>4</v>
      </c>
      <c r="BM182" s="11">
        <f t="shared" si="204"/>
        <v>50</v>
      </c>
      <c r="BN182" s="11">
        <f t="shared" si="205"/>
        <v>0</v>
      </c>
      <c r="BO182" s="20">
        <f t="shared" si="206"/>
        <v>0.61909722222221908</v>
      </c>
      <c r="BP182" s="11">
        <f t="shared" si="207"/>
        <v>1</v>
      </c>
      <c r="BQ182" s="11">
        <f t="shared" si="208"/>
        <v>0</v>
      </c>
      <c r="BR182" s="11">
        <f t="shared" si="209"/>
        <v>1</v>
      </c>
      <c r="BS182" s="11">
        <f t="shared" si="210"/>
        <v>1</v>
      </c>
      <c r="BT182" s="25">
        <f t="shared" si="211"/>
        <v>1656649.6561846733</v>
      </c>
      <c r="BU182" s="24" t="str">
        <f t="shared" si="212"/>
        <v xml:space="preserve"> </v>
      </c>
      <c r="BV182" s="11">
        <f t="shared" si="213"/>
        <v>1</v>
      </c>
      <c r="BW182" s="24" t="str">
        <f>VLOOKUP(BV182,'Типы препятствий'!$A$1:$B$12,2)</f>
        <v>Светофор</v>
      </c>
      <c r="BX182" s="24">
        <f t="shared" si="214"/>
        <v>6</v>
      </c>
      <c r="BY182" s="25">
        <f t="shared" si="215"/>
        <v>1657226.7909583503</v>
      </c>
      <c r="BZ182" s="25">
        <f t="shared" si="216"/>
        <v>577.13477367698215</v>
      </c>
      <c r="CA182" s="25">
        <f t="shared" si="217"/>
        <v>1657238.7909583503</v>
      </c>
      <c r="CB182" s="12">
        <f t="shared" si="218"/>
        <v>589.13477367698215</v>
      </c>
      <c r="CC182" s="11">
        <f t="shared" si="219"/>
        <v>2</v>
      </c>
      <c r="CD182" s="42">
        <f t="shared" si="219"/>
        <v>0</v>
      </c>
      <c r="CE182" s="42">
        <f t="shared" si="169"/>
        <v>0.51</v>
      </c>
      <c r="CF182" s="42">
        <f t="shared" si="168"/>
        <v>0.51</v>
      </c>
    </row>
    <row r="183" spans="1:84">
      <c r="A183" s="29">
        <f t="shared" si="170"/>
        <v>59.756196837236963</v>
      </c>
      <c r="B183" s="3">
        <v>182</v>
      </c>
      <c r="C183" s="14">
        <f t="shared" si="171"/>
        <v>59.756196837236963</v>
      </c>
      <c r="D183" s="14">
        <f t="shared" si="172"/>
        <v>59.756196837236963</v>
      </c>
      <c r="E183" s="14">
        <f t="shared" si="173"/>
        <v>80</v>
      </c>
      <c r="F183" s="14">
        <f t="shared" si="174"/>
        <v>80</v>
      </c>
      <c r="G183" s="30">
        <f t="shared" si="175"/>
        <v>0.37</v>
      </c>
      <c r="H183" s="3">
        <f t="shared" si="165"/>
        <v>40</v>
      </c>
      <c r="I183" s="43">
        <f t="shared" si="176"/>
        <v>0</v>
      </c>
      <c r="J183" s="43">
        <f t="shared" si="177"/>
        <v>0.51</v>
      </c>
      <c r="K183" s="43">
        <f t="shared" si="178"/>
        <v>0.51</v>
      </c>
      <c r="L183" s="3">
        <f t="shared" si="166"/>
        <v>0.32</v>
      </c>
      <c r="M183" s="3" t="s">
        <v>469</v>
      </c>
      <c r="N183" s="3" t="s">
        <v>470</v>
      </c>
      <c r="O183" s="3">
        <v>1</v>
      </c>
      <c r="P183" s="3">
        <v>0</v>
      </c>
      <c r="Q183" s="3">
        <v>0</v>
      </c>
      <c r="R183" s="3">
        <v>1</v>
      </c>
      <c r="S183" s="3">
        <v>1</v>
      </c>
      <c r="T183" s="3">
        <v>0</v>
      </c>
      <c r="U183" s="3" t="s">
        <v>66</v>
      </c>
      <c r="V183" s="14">
        <f t="shared" si="179"/>
        <v>647.95565645636054</v>
      </c>
      <c r="W183" s="3">
        <f t="shared" si="180"/>
        <v>4</v>
      </c>
      <c r="X183" s="3">
        <f t="shared" si="181"/>
        <v>50</v>
      </c>
      <c r="Y183" s="3">
        <f t="shared" si="182"/>
        <v>50</v>
      </c>
      <c r="Z183" s="3">
        <f t="shared" si="183"/>
        <v>0</v>
      </c>
      <c r="AA183" s="3">
        <f t="shared" si="184"/>
        <v>0</v>
      </c>
      <c r="AB183" s="22">
        <f t="shared" si="185"/>
        <v>0.6191030092592561</v>
      </c>
      <c r="AC183" s="23">
        <f t="shared" ca="1" si="167"/>
        <v>41920</v>
      </c>
      <c r="AD183" s="3">
        <v>182</v>
      </c>
      <c r="AE183" s="3">
        <f t="shared" si="186"/>
        <v>1</v>
      </c>
      <c r="AF183" s="3">
        <f t="shared" si="187"/>
        <v>1</v>
      </c>
      <c r="AG183" s="3">
        <v>182</v>
      </c>
      <c r="AH183" s="3">
        <f t="shared" si="188"/>
        <v>0</v>
      </c>
      <c r="AI183" s="3">
        <f t="shared" si="189"/>
        <v>1</v>
      </c>
      <c r="AJ183" s="3">
        <f t="shared" si="190"/>
        <v>1</v>
      </c>
      <c r="AK183" s="14">
        <f t="shared" si="191"/>
        <v>1656657.9556564563</v>
      </c>
      <c r="AL183" s="3" t="str">
        <f t="shared" si="192"/>
        <v xml:space="preserve"> </v>
      </c>
      <c r="AM183" s="3">
        <f t="shared" si="193"/>
        <v>1</v>
      </c>
      <c r="AN183" s="3">
        <f t="shared" si="194"/>
        <v>6</v>
      </c>
      <c r="AO183" s="27">
        <f t="shared" si="195"/>
        <v>568.83530189399607</v>
      </c>
      <c r="AP183" s="14">
        <f t="shared" si="196"/>
        <v>580.83530189399607</v>
      </c>
      <c r="AQ183" s="28"/>
      <c r="AR183" s="3">
        <f t="shared" si="197"/>
        <v>2</v>
      </c>
      <c r="AS183" s="3">
        <v>4581</v>
      </c>
      <c r="AT183" s="3">
        <v>777</v>
      </c>
      <c r="AU183" s="3">
        <v>100</v>
      </c>
      <c r="AV183" s="3">
        <v>400</v>
      </c>
      <c r="AW183" s="3">
        <v>6000</v>
      </c>
      <c r="AX183" s="3">
        <v>0</v>
      </c>
      <c r="AY183" s="3">
        <v>1100</v>
      </c>
      <c r="AZ183" s="3">
        <v>1</v>
      </c>
      <c r="BA183" s="3">
        <v>40</v>
      </c>
      <c r="BB183" s="3">
        <v>0</v>
      </c>
      <c r="BC183" s="3">
        <v>0</v>
      </c>
      <c r="BD183" s="3">
        <v>0</v>
      </c>
      <c r="BE183" s="3">
        <v>0</v>
      </c>
      <c r="BF183" s="17">
        <f t="shared" si="198"/>
        <v>90.5</v>
      </c>
      <c r="BG183" s="26">
        <f t="shared" si="199"/>
        <v>647.95565645636054</v>
      </c>
      <c r="BH183" s="12">
        <f t="shared" si="200"/>
        <v>59.756196837236963</v>
      </c>
      <c r="BI183" s="13">
        <v>0.37</v>
      </c>
      <c r="BJ183" s="12">
        <f t="shared" si="202"/>
        <v>80</v>
      </c>
      <c r="BK183" s="12">
        <f t="shared" si="222"/>
        <v>80</v>
      </c>
      <c r="BL183" s="11">
        <f t="shared" si="203"/>
        <v>4</v>
      </c>
      <c r="BM183" s="11">
        <f t="shared" si="204"/>
        <v>50</v>
      </c>
      <c r="BN183" s="11">
        <f t="shared" si="205"/>
        <v>0</v>
      </c>
      <c r="BO183" s="20">
        <f t="shared" si="206"/>
        <v>0.6191030092592561</v>
      </c>
      <c r="BP183" s="11">
        <f t="shared" si="207"/>
        <v>1</v>
      </c>
      <c r="BQ183" s="11">
        <f t="shared" si="208"/>
        <v>0</v>
      </c>
      <c r="BR183" s="11">
        <f t="shared" si="209"/>
        <v>1</v>
      </c>
      <c r="BS183" s="11">
        <f t="shared" si="210"/>
        <v>1</v>
      </c>
      <c r="BT183" s="25">
        <f t="shared" si="211"/>
        <v>1656657.9556564563</v>
      </c>
      <c r="BU183" s="24" t="str">
        <f t="shared" si="212"/>
        <v xml:space="preserve"> </v>
      </c>
      <c r="BV183" s="11">
        <f t="shared" si="213"/>
        <v>1</v>
      </c>
      <c r="BW183" s="24" t="str">
        <f>VLOOKUP(BV183,'Типы препятствий'!$A$1:$B$12,2)</f>
        <v>Светофор</v>
      </c>
      <c r="BX183" s="24">
        <f t="shared" si="214"/>
        <v>6</v>
      </c>
      <c r="BY183" s="25">
        <f t="shared" si="215"/>
        <v>1657226.7909583503</v>
      </c>
      <c r="BZ183" s="25">
        <f t="shared" si="216"/>
        <v>568.83530189399607</v>
      </c>
      <c r="CA183" s="25">
        <f t="shared" si="217"/>
        <v>1657238.7909583503</v>
      </c>
      <c r="CB183" s="12">
        <f t="shared" si="218"/>
        <v>580.83530189399607</v>
      </c>
      <c r="CC183" s="11">
        <f t="shared" si="219"/>
        <v>2</v>
      </c>
      <c r="CD183" s="42">
        <f t="shared" si="219"/>
        <v>0</v>
      </c>
      <c r="CE183" s="42">
        <f t="shared" si="169"/>
        <v>0.51</v>
      </c>
      <c r="CF183" s="42">
        <f t="shared" si="168"/>
        <v>0.51</v>
      </c>
    </row>
    <row r="184" spans="1:84">
      <c r="A184" s="29">
        <f t="shared" si="170"/>
        <v>60.42219683723696</v>
      </c>
      <c r="B184" s="3">
        <v>183</v>
      </c>
      <c r="C184" s="14">
        <f t="shared" si="171"/>
        <v>60.42219683723696</v>
      </c>
      <c r="D184" s="14">
        <f t="shared" si="172"/>
        <v>60.42219683723696</v>
      </c>
      <c r="E184" s="14">
        <f t="shared" si="173"/>
        <v>80</v>
      </c>
      <c r="F184" s="14">
        <f t="shared" si="174"/>
        <v>80</v>
      </c>
      <c r="G184" s="30">
        <f t="shared" si="175"/>
        <v>0.35</v>
      </c>
      <c r="H184" s="3">
        <f t="shared" si="165"/>
        <v>40</v>
      </c>
      <c r="I184" s="43">
        <f t="shared" si="176"/>
        <v>0</v>
      </c>
      <c r="J184" s="43">
        <f t="shared" si="177"/>
        <v>0.51</v>
      </c>
      <c r="K184" s="43">
        <f t="shared" si="178"/>
        <v>0.51</v>
      </c>
      <c r="L184" s="3">
        <f t="shared" si="166"/>
        <v>0.32</v>
      </c>
      <c r="M184" s="3" t="s">
        <v>471</v>
      </c>
      <c r="N184" s="3" t="s">
        <v>472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0</v>
      </c>
      <c r="U184" s="3" t="s">
        <v>66</v>
      </c>
      <c r="V184" s="14">
        <f t="shared" si="179"/>
        <v>656.3476282393101</v>
      </c>
      <c r="W184" s="3">
        <f t="shared" si="180"/>
        <v>4</v>
      </c>
      <c r="X184" s="3">
        <f t="shared" si="181"/>
        <v>50</v>
      </c>
      <c r="Y184" s="3">
        <f t="shared" si="182"/>
        <v>50</v>
      </c>
      <c r="Z184" s="3">
        <f t="shared" si="183"/>
        <v>0</v>
      </c>
      <c r="AA184" s="3">
        <f t="shared" si="184"/>
        <v>0</v>
      </c>
      <c r="AB184" s="22">
        <f t="shared" si="185"/>
        <v>0.61910879629629312</v>
      </c>
      <c r="AC184" s="23">
        <f t="shared" ca="1" si="167"/>
        <v>41920</v>
      </c>
      <c r="AD184" s="3">
        <v>183</v>
      </c>
      <c r="AE184" s="3">
        <f t="shared" si="186"/>
        <v>1</v>
      </c>
      <c r="AF184" s="3">
        <f t="shared" si="187"/>
        <v>1</v>
      </c>
      <c r="AG184" s="3">
        <v>183</v>
      </c>
      <c r="AH184" s="3">
        <f t="shared" si="188"/>
        <v>0</v>
      </c>
      <c r="AI184" s="3">
        <f t="shared" si="189"/>
        <v>1</v>
      </c>
      <c r="AJ184" s="3">
        <f t="shared" si="190"/>
        <v>1</v>
      </c>
      <c r="AK184" s="14">
        <f t="shared" si="191"/>
        <v>1656666.3476282393</v>
      </c>
      <c r="AL184" s="3" t="str">
        <f t="shared" si="192"/>
        <v xml:space="preserve"> </v>
      </c>
      <c r="AM184" s="3">
        <f t="shared" si="193"/>
        <v>1</v>
      </c>
      <c r="AN184" s="3">
        <f t="shared" si="194"/>
        <v>6</v>
      </c>
      <c r="AO184" s="27">
        <f t="shared" si="195"/>
        <v>560.44333011098206</v>
      </c>
      <c r="AP184" s="14">
        <f t="shared" si="196"/>
        <v>572.44333011098206</v>
      </c>
      <c r="AQ184" s="28"/>
      <c r="AR184" s="3">
        <f t="shared" si="197"/>
        <v>2</v>
      </c>
      <c r="AS184" s="3">
        <v>4581</v>
      </c>
      <c r="AT184" s="3">
        <v>777</v>
      </c>
      <c r="AU184" s="3">
        <v>100</v>
      </c>
      <c r="AV184" s="3">
        <v>400</v>
      </c>
      <c r="AW184" s="3">
        <v>6000</v>
      </c>
      <c r="AX184" s="3">
        <v>0</v>
      </c>
      <c r="AY184" s="3">
        <v>1100</v>
      </c>
      <c r="AZ184" s="3">
        <v>1</v>
      </c>
      <c r="BA184" s="3">
        <v>40</v>
      </c>
      <c r="BB184" s="3">
        <v>0</v>
      </c>
      <c r="BC184" s="3">
        <v>0</v>
      </c>
      <c r="BD184" s="3">
        <v>0</v>
      </c>
      <c r="BE184" s="3">
        <v>0</v>
      </c>
      <c r="BF184" s="17">
        <f t="shared" si="198"/>
        <v>91</v>
      </c>
      <c r="BG184" s="26">
        <f t="shared" si="199"/>
        <v>656.3476282393101</v>
      </c>
      <c r="BH184" s="12">
        <f t="shared" si="200"/>
        <v>60.42219683723696</v>
      </c>
      <c r="BI184" s="13">
        <v>0.35</v>
      </c>
      <c r="BJ184" s="12">
        <f t="shared" si="202"/>
        <v>80</v>
      </c>
      <c r="BK184" s="12">
        <f t="shared" si="222"/>
        <v>80</v>
      </c>
      <c r="BL184" s="11">
        <f t="shared" si="203"/>
        <v>4</v>
      </c>
      <c r="BM184" s="11">
        <f t="shared" si="204"/>
        <v>50</v>
      </c>
      <c r="BN184" s="11">
        <f t="shared" si="205"/>
        <v>0</v>
      </c>
      <c r="BO184" s="20">
        <f t="shared" si="206"/>
        <v>0.61910879629629312</v>
      </c>
      <c r="BP184" s="11">
        <f t="shared" si="207"/>
        <v>1</v>
      </c>
      <c r="BQ184" s="11">
        <f t="shared" si="208"/>
        <v>0</v>
      </c>
      <c r="BR184" s="11">
        <f t="shared" si="209"/>
        <v>1</v>
      </c>
      <c r="BS184" s="11">
        <f t="shared" si="210"/>
        <v>1</v>
      </c>
      <c r="BT184" s="25">
        <f t="shared" si="211"/>
        <v>1656666.3476282393</v>
      </c>
      <c r="BU184" s="24" t="str">
        <f t="shared" si="212"/>
        <v xml:space="preserve"> </v>
      </c>
      <c r="BV184" s="11">
        <f t="shared" si="213"/>
        <v>1</v>
      </c>
      <c r="BW184" s="24" t="str">
        <f>VLOOKUP(BV184,'Типы препятствий'!$A$1:$B$12,2)</f>
        <v>Светофор</v>
      </c>
      <c r="BX184" s="24">
        <f t="shared" si="214"/>
        <v>6</v>
      </c>
      <c r="BY184" s="25">
        <f t="shared" si="215"/>
        <v>1657226.7909583503</v>
      </c>
      <c r="BZ184" s="25">
        <f t="shared" si="216"/>
        <v>560.44333011098206</v>
      </c>
      <c r="CA184" s="25">
        <f t="shared" si="217"/>
        <v>1657238.7909583503</v>
      </c>
      <c r="CB184" s="12">
        <f t="shared" si="218"/>
        <v>572.44333011098206</v>
      </c>
      <c r="CC184" s="11">
        <f t="shared" si="219"/>
        <v>2</v>
      </c>
      <c r="CD184" s="42">
        <f t="shared" si="219"/>
        <v>0</v>
      </c>
      <c r="CE184" s="42">
        <f t="shared" si="169"/>
        <v>0.51</v>
      </c>
      <c r="CF184" s="42">
        <f t="shared" si="168"/>
        <v>0.51</v>
      </c>
    </row>
    <row r="185" spans="1:84">
      <c r="A185" s="29">
        <f t="shared" si="170"/>
        <v>61.052196837236963</v>
      </c>
      <c r="B185" s="3">
        <v>184</v>
      </c>
      <c r="C185" s="14">
        <f t="shared" si="171"/>
        <v>61.052196837236963</v>
      </c>
      <c r="D185" s="14">
        <f t="shared" si="172"/>
        <v>61.052196837236963</v>
      </c>
      <c r="E185" s="14">
        <f t="shared" si="173"/>
        <v>80</v>
      </c>
      <c r="F185" s="14">
        <f t="shared" si="174"/>
        <v>80</v>
      </c>
      <c r="G185" s="30">
        <f t="shared" si="175"/>
        <v>0.36</v>
      </c>
      <c r="H185" s="3">
        <f t="shared" si="165"/>
        <v>40</v>
      </c>
      <c r="I185" s="43">
        <f t="shared" si="176"/>
        <v>0</v>
      </c>
      <c r="J185" s="43">
        <f t="shared" si="177"/>
        <v>0.51</v>
      </c>
      <c r="K185" s="43">
        <f t="shared" si="178"/>
        <v>0.51</v>
      </c>
      <c r="L185" s="3">
        <f t="shared" si="166"/>
        <v>0.32</v>
      </c>
      <c r="M185" s="3" t="s">
        <v>473</v>
      </c>
      <c r="N185" s="3" t="s">
        <v>474</v>
      </c>
      <c r="O185" s="3">
        <v>1</v>
      </c>
      <c r="P185" s="3">
        <v>0</v>
      </c>
      <c r="Q185" s="3">
        <v>0</v>
      </c>
      <c r="R185" s="3">
        <v>1</v>
      </c>
      <c r="S185" s="3">
        <v>1</v>
      </c>
      <c r="T185" s="3">
        <v>0</v>
      </c>
      <c r="U185" s="3" t="s">
        <v>66</v>
      </c>
      <c r="V185" s="14">
        <f t="shared" si="179"/>
        <v>664.82710002225963</v>
      </c>
      <c r="W185" s="3">
        <f t="shared" si="180"/>
        <v>4</v>
      </c>
      <c r="X185" s="3">
        <f t="shared" si="181"/>
        <v>50</v>
      </c>
      <c r="Y185" s="3">
        <f t="shared" si="182"/>
        <v>50</v>
      </c>
      <c r="Z185" s="3">
        <f t="shared" si="183"/>
        <v>0</v>
      </c>
      <c r="AA185" s="3">
        <f t="shared" si="184"/>
        <v>0</v>
      </c>
      <c r="AB185" s="22">
        <f t="shared" si="185"/>
        <v>0.61911458333333014</v>
      </c>
      <c r="AC185" s="23">
        <f t="shared" ca="1" si="167"/>
        <v>41920</v>
      </c>
      <c r="AD185" s="3">
        <v>184</v>
      </c>
      <c r="AE185" s="3">
        <f t="shared" si="186"/>
        <v>1</v>
      </c>
      <c r="AF185" s="3">
        <f t="shared" si="187"/>
        <v>1</v>
      </c>
      <c r="AG185" s="3">
        <v>184</v>
      </c>
      <c r="AH185" s="3">
        <f t="shared" si="188"/>
        <v>0</v>
      </c>
      <c r="AI185" s="3">
        <f t="shared" si="189"/>
        <v>1</v>
      </c>
      <c r="AJ185" s="3">
        <f t="shared" si="190"/>
        <v>1</v>
      </c>
      <c r="AK185" s="14">
        <f t="shared" si="191"/>
        <v>1656674.8271000222</v>
      </c>
      <c r="AL185" s="3" t="str">
        <f t="shared" si="192"/>
        <v xml:space="preserve"> </v>
      </c>
      <c r="AM185" s="3">
        <f t="shared" si="193"/>
        <v>1</v>
      </c>
      <c r="AN185" s="3">
        <f t="shared" si="194"/>
        <v>6</v>
      </c>
      <c r="AO185" s="27">
        <f t="shared" si="195"/>
        <v>551.96385832806118</v>
      </c>
      <c r="AP185" s="14">
        <f t="shared" si="196"/>
        <v>563.96385832806118</v>
      </c>
      <c r="AQ185" s="28"/>
      <c r="AR185" s="3">
        <f t="shared" si="197"/>
        <v>2</v>
      </c>
      <c r="AS185" s="3">
        <v>4581</v>
      </c>
      <c r="AT185" s="3">
        <v>777</v>
      </c>
      <c r="AU185" s="3">
        <v>100</v>
      </c>
      <c r="AV185" s="3">
        <v>400</v>
      </c>
      <c r="AW185" s="3">
        <v>6000</v>
      </c>
      <c r="AX185" s="3">
        <v>0</v>
      </c>
      <c r="AY185" s="3">
        <v>1100</v>
      </c>
      <c r="AZ185" s="3">
        <v>1</v>
      </c>
      <c r="BA185" s="3">
        <v>40</v>
      </c>
      <c r="BB185" s="3">
        <v>0</v>
      </c>
      <c r="BC185" s="3">
        <v>0</v>
      </c>
      <c r="BD185" s="3">
        <v>0</v>
      </c>
      <c r="BE185" s="3">
        <v>0</v>
      </c>
      <c r="BF185" s="17">
        <f t="shared" si="198"/>
        <v>91.5</v>
      </c>
      <c r="BG185" s="26">
        <f t="shared" si="199"/>
        <v>664.82710002225963</v>
      </c>
      <c r="BH185" s="12">
        <f t="shared" si="200"/>
        <v>61.052196837236963</v>
      </c>
      <c r="BI185" s="13">
        <v>0.36</v>
      </c>
      <c r="BJ185" s="12">
        <f t="shared" si="202"/>
        <v>80</v>
      </c>
      <c r="BK185" s="12">
        <f t="shared" si="222"/>
        <v>80</v>
      </c>
      <c r="BL185" s="11">
        <f t="shared" si="203"/>
        <v>4</v>
      </c>
      <c r="BM185" s="11">
        <f t="shared" si="204"/>
        <v>50</v>
      </c>
      <c r="BN185" s="11">
        <f t="shared" si="205"/>
        <v>0</v>
      </c>
      <c r="BO185" s="20">
        <f t="shared" si="206"/>
        <v>0.61911458333333014</v>
      </c>
      <c r="BP185" s="11">
        <f t="shared" si="207"/>
        <v>1</v>
      </c>
      <c r="BQ185" s="11">
        <f t="shared" si="208"/>
        <v>0</v>
      </c>
      <c r="BR185" s="11">
        <f t="shared" si="209"/>
        <v>1</v>
      </c>
      <c r="BS185" s="11">
        <f t="shared" si="210"/>
        <v>1</v>
      </c>
      <c r="BT185" s="25">
        <f t="shared" si="211"/>
        <v>1656674.8271000222</v>
      </c>
      <c r="BU185" s="24" t="str">
        <f t="shared" si="212"/>
        <v xml:space="preserve"> </v>
      </c>
      <c r="BV185" s="11">
        <f t="shared" si="213"/>
        <v>1</v>
      </c>
      <c r="BW185" s="24" t="str">
        <f>VLOOKUP(BV185,'Типы препятствий'!$A$1:$B$12,2)</f>
        <v>Светофор</v>
      </c>
      <c r="BX185" s="24">
        <f t="shared" si="214"/>
        <v>6</v>
      </c>
      <c r="BY185" s="25">
        <f t="shared" si="215"/>
        <v>1657226.7909583503</v>
      </c>
      <c r="BZ185" s="25">
        <f t="shared" si="216"/>
        <v>551.96385832806118</v>
      </c>
      <c r="CA185" s="25">
        <f t="shared" si="217"/>
        <v>1657238.7909583503</v>
      </c>
      <c r="CB185" s="12">
        <f t="shared" si="218"/>
        <v>563.96385832806118</v>
      </c>
      <c r="CC185" s="11">
        <f t="shared" si="219"/>
        <v>2</v>
      </c>
      <c r="CD185" s="42">
        <f t="shared" si="219"/>
        <v>0</v>
      </c>
      <c r="CE185" s="42">
        <f t="shared" si="169"/>
        <v>0.51</v>
      </c>
      <c r="CF185" s="42">
        <f t="shared" si="168"/>
        <v>0.51</v>
      </c>
    </row>
    <row r="186" spans="1:84">
      <c r="A186" s="29">
        <f t="shared" si="170"/>
        <v>61.700196837236966</v>
      </c>
      <c r="B186" s="3">
        <v>185</v>
      </c>
      <c r="C186" s="14">
        <f t="shared" si="171"/>
        <v>61.700196837236966</v>
      </c>
      <c r="D186" s="14">
        <f t="shared" si="172"/>
        <v>61.700196837236966</v>
      </c>
      <c r="E186" s="14">
        <f t="shared" si="173"/>
        <v>80</v>
      </c>
      <c r="F186" s="14">
        <f t="shared" si="174"/>
        <v>80</v>
      </c>
      <c r="G186" s="30">
        <f t="shared" si="175"/>
        <v>0.34</v>
      </c>
      <c r="H186" s="3">
        <f t="shared" si="165"/>
        <v>40</v>
      </c>
      <c r="I186" s="43">
        <f t="shared" si="176"/>
        <v>0</v>
      </c>
      <c r="J186" s="43">
        <f t="shared" si="177"/>
        <v>0.51</v>
      </c>
      <c r="K186" s="43">
        <f t="shared" si="178"/>
        <v>0.51</v>
      </c>
      <c r="L186" s="3">
        <f t="shared" si="166"/>
        <v>0.32</v>
      </c>
      <c r="M186" s="3" t="s">
        <v>475</v>
      </c>
      <c r="N186" s="3" t="s">
        <v>476</v>
      </c>
      <c r="O186" s="3">
        <v>1</v>
      </c>
      <c r="P186" s="3">
        <v>0</v>
      </c>
      <c r="Q186" s="3">
        <v>0</v>
      </c>
      <c r="R186" s="3">
        <v>1</v>
      </c>
      <c r="S186" s="3">
        <v>1</v>
      </c>
      <c r="T186" s="3">
        <v>0</v>
      </c>
      <c r="U186" s="3" t="s">
        <v>66</v>
      </c>
      <c r="V186" s="14">
        <f t="shared" si="179"/>
        <v>673.39657180520919</v>
      </c>
      <c r="W186" s="3">
        <f t="shared" si="180"/>
        <v>4</v>
      </c>
      <c r="X186" s="3">
        <f t="shared" si="181"/>
        <v>50</v>
      </c>
      <c r="Y186" s="3">
        <f t="shared" si="182"/>
        <v>50</v>
      </c>
      <c r="Z186" s="3">
        <f t="shared" si="183"/>
        <v>0</v>
      </c>
      <c r="AA186" s="3">
        <f t="shared" si="184"/>
        <v>0</v>
      </c>
      <c r="AB186" s="22">
        <f t="shared" si="185"/>
        <v>0.61912037037036716</v>
      </c>
      <c r="AC186" s="23">
        <f t="shared" ca="1" si="167"/>
        <v>41920</v>
      </c>
      <c r="AD186" s="3">
        <v>185</v>
      </c>
      <c r="AE186" s="3">
        <f t="shared" si="186"/>
        <v>1</v>
      </c>
      <c r="AF186" s="3">
        <f t="shared" si="187"/>
        <v>1</v>
      </c>
      <c r="AG186" s="3">
        <v>185</v>
      </c>
      <c r="AH186" s="3">
        <f t="shared" si="188"/>
        <v>0</v>
      </c>
      <c r="AI186" s="3">
        <f t="shared" si="189"/>
        <v>1</v>
      </c>
      <c r="AJ186" s="3">
        <f t="shared" si="190"/>
        <v>1</v>
      </c>
      <c r="AK186" s="14">
        <f t="shared" si="191"/>
        <v>1656683.3965718052</v>
      </c>
      <c r="AL186" s="3" t="str">
        <f t="shared" si="192"/>
        <v xml:space="preserve"> </v>
      </c>
      <c r="AM186" s="3">
        <f t="shared" si="193"/>
        <v>1</v>
      </c>
      <c r="AN186" s="3">
        <f t="shared" si="194"/>
        <v>6</v>
      </c>
      <c r="AO186" s="27">
        <f t="shared" si="195"/>
        <v>543.39438654505648</v>
      </c>
      <c r="AP186" s="14">
        <f t="shared" si="196"/>
        <v>555.39438654505648</v>
      </c>
      <c r="AQ186" s="28"/>
      <c r="AR186" s="3">
        <f t="shared" si="197"/>
        <v>2</v>
      </c>
      <c r="AS186" s="3">
        <v>4581</v>
      </c>
      <c r="AT186" s="3">
        <v>777</v>
      </c>
      <c r="AU186" s="3">
        <v>100</v>
      </c>
      <c r="AV186" s="3">
        <v>400</v>
      </c>
      <c r="AW186" s="3">
        <v>6000</v>
      </c>
      <c r="AX186" s="3">
        <v>0</v>
      </c>
      <c r="AY186" s="3">
        <v>1100</v>
      </c>
      <c r="AZ186" s="3">
        <v>1</v>
      </c>
      <c r="BA186" s="3">
        <v>40</v>
      </c>
      <c r="BB186" s="3">
        <v>0</v>
      </c>
      <c r="BC186" s="3">
        <v>0</v>
      </c>
      <c r="BD186" s="3">
        <v>0</v>
      </c>
      <c r="BE186" s="3">
        <v>0</v>
      </c>
      <c r="BF186" s="17">
        <f t="shared" si="198"/>
        <v>92</v>
      </c>
      <c r="BG186" s="26">
        <f t="shared" si="199"/>
        <v>673.39657180520919</v>
      </c>
      <c r="BH186" s="12">
        <f t="shared" si="200"/>
        <v>61.700196837236966</v>
      </c>
      <c r="BI186" s="13">
        <v>0.34</v>
      </c>
      <c r="BJ186" s="12">
        <f t="shared" si="202"/>
        <v>80</v>
      </c>
      <c r="BK186" s="12">
        <f t="shared" si="222"/>
        <v>80</v>
      </c>
      <c r="BL186" s="11">
        <f t="shared" si="203"/>
        <v>4</v>
      </c>
      <c r="BM186" s="11">
        <f t="shared" si="204"/>
        <v>50</v>
      </c>
      <c r="BN186" s="11">
        <f t="shared" si="205"/>
        <v>0</v>
      </c>
      <c r="BO186" s="20">
        <f t="shared" si="206"/>
        <v>0.61912037037036716</v>
      </c>
      <c r="BP186" s="11">
        <f t="shared" si="207"/>
        <v>1</v>
      </c>
      <c r="BQ186" s="11">
        <f t="shared" si="208"/>
        <v>0</v>
      </c>
      <c r="BR186" s="11">
        <f t="shared" si="209"/>
        <v>1</v>
      </c>
      <c r="BS186" s="11">
        <f t="shared" si="210"/>
        <v>1</v>
      </c>
      <c r="BT186" s="25">
        <f t="shared" si="211"/>
        <v>1656683.3965718052</v>
      </c>
      <c r="BU186" s="24" t="str">
        <f t="shared" si="212"/>
        <v xml:space="preserve"> </v>
      </c>
      <c r="BV186" s="11">
        <f t="shared" si="213"/>
        <v>1</v>
      </c>
      <c r="BW186" s="24" t="str">
        <f>VLOOKUP(BV186,'Типы препятствий'!$A$1:$B$12,2)</f>
        <v>Светофор</v>
      </c>
      <c r="BX186" s="24">
        <f t="shared" si="214"/>
        <v>6</v>
      </c>
      <c r="BY186" s="25">
        <f t="shared" si="215"/>
        <v>1657226.7909583503</v>
      </c>
      <c r="BZ186" s="25">
        <f t="shared" si="216"/>
        <v>543.39438654505648</v>
      </c>
      <c r="CA186" s="25">
        <f t="shared" si="217"/>
        <v>1657238.7909583503</v>
      </c>
      <c r="CB186" s="12">
        <f t="shared" si="218"/>
        <v>555.39438654505648</v>
      </c>
      <c r="CC186" s="11">
        <f t="shared" si="219"/>
        <v>2</v>
      </c>
      <c r="CD186" s="42">
        <f t="shared" si="219"/>
        <v>0</v>
      </c>
      <c r="CE186" s="42">
        <f t="shared" si="169"/>
        <v>0.51</v>
      </c>
      <c r="CF186" s="42">
        <f t="shared" si="168"/>
        <v>0.51</v>
      </c>
    </row>
    <row r="187" spans="1:84">
      <c r="A187" s="29">
        <f t="shared" si="170"/>
        <v>62.312196837236968</v>
      </c>
      <c r="B187" s="3">
        <v>186</v>
      </c>
      <c r="C187" s="14">
        <f t="shared" si="171"/>
        <v>62.312196837236968</v>
      </c>
      <c r="D187" s="14">
        <f t="shared" si="172"/>
        <v>62.312196837236968</v>
      </c>
      <c r="E187" s="14">
        <f t="shared" si="173"/>
        <v>80</v>
      </c>
      <c r="F187" s="14">
        <f t="shared" si="174"/>
        <v>80</v>
      </c>
      <c r="G187" s="30">
        <f t="shared" si="175"/>
        <v>0.35</v>
      </c>
      <c r="H187" s="3">
        <f t="shared" si="165"/>
        <v>40</v>
      </c>
      <c r="I187" s="43">
        <f t="shared" si="176"/>
        <v>0</v>
      </c>
      <c r="J187" s="43">
        <f t="shared" si="177"/>
        <v>0.51</v>
      </c>
      <c r="K187" s="43">
        <f t="shared" si="178"/>
        <v>0.51</v>
      </c>
      <c r="L187" s="3">
        <f t="shared" si="166"/>
        <v>0.32</v>
      </c>
      <c r="M187" s="3" t="s">
        <v>477</v>
      </c>
      <c r="N187" s="3" t="s">
        <v>478</v>
      </c>
      <c r="O187" s="3">
        <v>1</v>
      </c>
      <c r="P187" s="3">
        <v>0</v>
      </c>
      <c r="Q187" s="3">
        <v>0</v>
      </c>
      <c r="R187" s="3">
        <v>1</v>
      </c>
      <c r="S187" s="3">
        <v>1</v>
      </c>
      <c r="T187" s="3">
        <v>0</v>
      </c>
      <c r="U187" s="3" t="s">
        <v>66</v>
      </c>
      <c r="V187" s="14">
        <f t="shared" si="179"/>
        <v>682.05104358815879</v>
      </c>
      <c r="W187" s="3">
        <f t="shared" si="180"/>
        <v>4</v>
      </c>
      <c r="X187" s="3">
        <f t="shared" si="181"/>
        <v>50</v>
      </c>
      <c r="Y187" s="3">
        <f t="shared" si="182"/>
        <v>50</v>
      </c>
      <c r="Z187" s="3">
        <f t="shared" si="183"/>
        <v>0</v>
      </c>
      <c r="AA187" s="3">
        <f t="shared" si="184"/>
        <v>0</v>
      </c>
      <c r="AB187" s="22">
        <f t="shared" si="185"/>
        <v>0.61912615740740418</v>
      </c>
      <c r="AC187" s="23">
        <f t="shared" ca="1" si="167"/>
        <v>41920</v>
      </c>
      <c r="AD187" s="3">
        <v>186</v>
      </c>
      <c r="AE187" s="3">
        <f t="shared" si="186"/>
        <v>1</v>
      </c>
      <c r="AF187" s="3">
        <f t="shared" si="187"/>
        <v>1</v>
      </c>
      <c r="AG187" s="3">
        <v>186</v>
      </c>
      <c r="AH187" s="3">
        <f t="shared" si="188"/>
        <v>0</v>
      </c>
      <c r="AI187" s="3">
        <f t="shared" si="189"/>
        <v>1</v>
      </c>
      <c r="AJ187" s="3">
        <f t="shared" si="190"/>
        <v>1</v>
      </c>
      <c r="AK187" s="14">
        <f t="shared" si="191"/>
        <v>1656692.0510435882</v>
      </c>
      <c r="AL187" s="3" t="str">
        <f t="shared" si="192"/>
        <v xml:space="preserve"> </v>
      </c>
      <c r="AM187" s="3">
        <f t="shared" si="193"/>
        <v>1</v>
      </c>
      <c r="AN187" s="3">
        <f t="shared" si="194"/>
        <v>6</v>
      </c>
      <c r="AO187" s="27">
        <f t="shared" si="195"/>
        <v>534.73991476208903</v>
      </c>
      <c r="AP187" s="14">
        <f t="shared" si="196"/>
        <v>546.73991476208903</v>
      </c>
      <c r="AQ187" s="28"/>
      <c r="AR187" s="3">
        <f t="shared" si="197"/>
        <v>2</v>
      </c>
      <c r="AS187" s="3">
        <v>4581</v>
      </c>
      <c r="AT187" s="3">
        <v>777</v>
      </c>
      <c r="AU187" s="3">
        <v>100</v>
      </c>
      <c r="AV187" s="3">
        <v>400</v>
      </c>
      <c r="AW187" s="3">
        <v>6000</v>
      </c>
      <c r="AX187" s="3">
        <v>0</v>
      </c>
      <c r="AY187" s="3">
        <v>1100</v>
      </c>
      <c r="AZ187" s="3">
        <v>1</v>
      </c>
      <c r="BA187" s="3">
        <v>40</v>
      </c>
      <c r="BB187" s="3">
        <v>0</v>
      </c>
      <c r="BC187" s="3">
        <v>0</v>
      </c>
      <c r="BD187" s="3">
        <v>0</v>
      </c>
      <c r="BE187" s="3">
        <v>0</v>
      </c>
      <c r="BF187" s="17">
        <f t="shared" si="198"/>
        <v>92.5</v>
      </c>
      <c r="BG187" s="26">
        <f t="shared" si="199"/>
        <v>682.05104358815879</v>
      </c>
      <c r="BH187" s="12">
        <f t="shared" si="200"/>
        <v>62.312196837236968</v>
      </c>
      <c r="BI187" s="13">
        <v>0.35</v>
      </c>
      <c r="BJ187" s="12">
        <f t="shared" si="202"/>
        <v>80</v>
      </c>
      <c r="BK187" s="12">
        <f t="shared" si="222"/>
        <v>80</v>
      </c>
      <c r="BL187" s="11">
        <f t="shared" si="203"/>
        <v>4</v>
      </c>
      <c r="BM187" s="11">
        <f t="shared" si="204"/>
        <v>50</v>
      </c>
      <c r="BN187" s="11">
        <f t="shared" si="205"/>
        <v>0</v>
      </c>
      <c r="BO187" s="20">
        <f t="shared" si="206"/>
        <v>0.61912615740740418</v>
      </c>
      <c r="BP187" s="11">
        <f t="shared" si="207"/>
        <v>1</v>
      </c>
      <c r="BQ187" s="11">
        <f t="shared" si="208"/>
        <v>0</v>
      </c>
      <c r="BR187" s="11">
        <f t="shared" si="209"/>
        <v>1</v>
      </c>
      <c r="BS187" s="11">
        <f t="shared" si="210"/>
        <v>1</v>
      </c>
      <c r="BT187" s="25">
        <f t="shared" si="211"/>
        <v>1656692.0510435882</v>
      </c>
      <c r="BU187" s="24" t="str">
        <f t="shared" si="212"/>
        <v xml:space="preserve"> </v>
      </c>
      <c r="BV187" s="11">
        <f t="shared" si="213"/>
        <v>1</v>
      </c>
      <c r="BW187" s="24" t="str">
        <f>VLOOKUP(BV187,'Типы препятствий'!$A$1:$B$12,2)</f>
        <v>Светофор</v>
      </c>
      <c r="BX187" s="24">
        <f t="shared" si="214"/>
        <v>6</v>
      </c>
      <c r="BY187" s="25">
        <f t="shared" si="215"/>
        <v>1657226.7909583503</v>
      </c>
      <c r="BZ187" s="25">
        <f t="shared" si="216"/>
        <v>534.73991476208903</v>
      </c>
      <c r="CA187" s="25">
        <f t="shared" si="217"/>
        <v>1657238.7909583503</v>
      </c>
      <c r="CB187" s="12">
        <f t="shared" si="218"/>
        <v>546.73991476208903</v>
      </c>
      <c r="CC187" s="11">
        <f t="shared" si="219"/>
        <v>2</v>
      </c>
      <c r="CD187" s="42">
        <f t="shared" si="219"/>
        <v>0</v>
      </c>
      <c r="CE187" s="42">
        <f t="shared" si="169"/>
        <v>0.51</v>
      </c>
      <c r="CF187" s="42">
        <f t="shared" si="168"/>
        <v>0.51</v>
      </c>
    </row>
    <row r="188" spans="1:84">
      <c r="A188" s="29">
        <f t="shared" si="170"/>
        <v>62.94219683723697</v>
      </c>
      <c r="B188" s="3">
        <v>187</v>
      </c>
      <c r="C188" s="14">
        <f t="shared" si="171"/>
        <v>62.94219683723697</v>
      </c>
      <c r="D188" s="14">
        <f t="shared" si="172"/>
        <v>62.94219683723697</v>
      </c>
      <c r="E188" s="14">
        <f t="shared" si="173"/>
        <v>80</v>
      </c>
      <c r="F188" s="14">
        <f t="shared" si="174"/>
        <v>80</v>
      </c>
      <c r="G188" s="30">
        <f t="shared" si="175"/>
        <v>0.34</v>
      </c>
      <c r="H188" s="3">
        <f t="shared" si="165"/>
        <v>40</v>
      </c>
      <c r="I188" s="43">
        <f t="shared" si="176"/>
        <v>0</v>
      </c>
      <c r="J188" s="43">
        <f t="shared" si="177"/>
        <v>0.51</v>
      </c>
      <c r="K188" s="43">
        <f t="shared" si="178"/>
        <v>0.51</v>
      </c>
      <c r="L188" s="3">
        <f t="shared" si="166"/>
        <v>0.32</v>
      </c>
      <c r="M188" s="3" t="s">
        <v>479</v>
      </c>
      <c r="N188" s="3" t="s">
        <v>480</v>
      </c>
      <c r="O188" s="3">
        <v>1</v>
      </c>
      <c r="P188" s="3">
        <v>0</v>
      </c>
      <c r="Q188" s="3">
        <v>0</v>
      </c>
      <c r="R188" s="3">
        <v>1</v>
      </c>
      <c r="S188" s="3">
        <v>1</v>
      </c>
      <c r="T188" s="3">
        <v>0</v>
      </c>
      <c r="U188" s="3" t="s">
        <v>66</v>
      </c>
      <c r="V188" s="14">
        <f t="shared" si="179"/>
        <v>690.79301537110837</v>
      </c>
      <c r="W188" s="3">
        <f t="shared" si="180"/>
        <v>4</v>
      </c>
      <c r="X188" s="3">
        <f t="shared" si="181"/>
        <v>50</v>
      </c>
      <c r="Y188" s="3">
        <f t="shared" si="182"/>
        <v>50</v>
      </c>
      <c r="Z188" s="3">
        <f t="shared" si="183"/>
        <v>0</v>
      </c>
      <c r="AA188" s="3">
        <f t="shared" si="184"/>
        <v>0</v>
      </c>
      <c r="AB188" s="22">
        <f t="shared" si="185"/>
        <v>0.6191319444444412</v>
      </c>
      <c r="AC188" s="23">
        <f t="shared" ca="1" si="167"/>
        <v>41920</v>
      </c>
      <c r="AD188" s="3">
        <v>187</v>
      </c>
      <c r="AE188" s="3">
        <f t="shared" si="186"/>
        <v>1</v>
      </c>
      <c r="AF188" s="3">
        <f t="shared" si="187"/>
        <v>1</v>
      </c>
      <c r="AG188" s="3">
        <v>187</v>
      </c>
      <c r="AH188" s="3">
        <f t="shared" si="188"/>
        <v>0</v>
      </c>
      <c r="AI188" s="3">
        <f t="shared" si="189"/>
        <v>1</v>
      </c>
      <c r="AJ188" s="3">
        <f t="shared" si="190"/>
        <v>1</v>
      </c>
      <c r="AK188" s="14">
        <f t="shared" si="191"/>
        <v>1656700.7930153711</v>
      </c>
      <c r="AL188" s="3" t="str">
        <f t="shared" si="192"/>
        <v xml:space="preserve"> </v>
      </c>
      <c r="AM188" s="3">
        <f t="shared" si="193"/>
        <v>1</v>
      </c>
      <c r="AN188" s="3">
        <f t="shared" si="194"/>
        <v>6</v>
      </c>
      <c r="AO188" s="27">
        <f t="shared" si="195"/>
        <v>525.99794297921471</v>
      </c>
      <c r="AP188" s="14">
        <f t="shared" si="196"/>
        <v>537.99794297921471</v>
      </c>
      <c r="AQ188" s="28"/>
      <c r="AR188" s="3">
        <f t="shared" si="197"/>
        <v>2</v>
      </c>
      <c r="AS188" s="3">
        <v>4581</v>
      </c>
      <c r="AT188" s="3">
        <v>777</v>
      </c>
      <c r="AU188" s="3">
        <v>100</v>
      </c>
      <c r="AV188" s="3">
        <v>400</v>
      </c>
      <c r="AW188" s="3">
        <v>6000</v>
      </c>
      <c r="AX188" s="3">
        <v>0</v>
      </c>
      <c r="AY188" s="3">
        <v>1100</v>
      </c>
      <c r="AZ188" s="3">
        <v>1</v>
      </c>
      <c r="BA188" s="3">
        <v>40</v>
      </c>
      <c r="BB188" s="3">
        <v>0</v>
      </c>
      <c r="BC188" s="3">
        <v>0</v>
      </c>
      <c r="BD188" s="3">
        <v>0</v>
      </c>
      <c r="BE188" s="3">
        <v>0</v>
      </c>
      <c r="BF188" s="17">
        <f t="shared" si="198"/>
        <v>93</v>
      </c>
      <c r="BG188" s="26">
        <f t="shared" si="199"/>
        <v>690.79301537110837</v>
      </c>
      <c r="BH188" s="12">
        <f t="shared" si="200"/>
        <v>62.94219683723697</v>
      </c>
      <c r="BI188" s="13">
        <v>0.34</v>
      </c>
      <c r="BJ188" s="12">
        <f t="shared" si="202"/>
        <v>80</v>
      </c>
      <c r="BK188" s="12">
        <f t="shared" si="222"/>
        <v>80</v>
      </c>
      <c r="BL188" s="11">
        <f t="shared" si="203"/>
        <v>4</v>
      </c>
      <c r="BM188" s="11">
        <f t="shared" si="204"/>
        <v>50</v>
      </c>
      <c r="BN188" s="11">
        <f t="shared" si="205"/>
        <v>0</v>
      </c>
      <c r="BO188" s="20">
        <f t="shared" si="206"/>
        <v>0.6191319444444412</v>
      </c>
      <c r="BP188" s="11">
        <f t="shared" si="207"/>
        <v>1</v>
      </c>
      <c r="BQ188" s="11">
        <f t="shared" si="208"/>
        <v>0</v>
      </c>
      <c r="BR188" s="11">
        <f t="shared" si="209"/>
        <v>1</v>
      </c>
      <c r="BS188" s="11">
        <f t="shared" si="210"/>
        <v>1</v>
      </c>
      <c r="BT188" s="25">
        <f t="shared" si="211"/>
        <v>1656700.7930153711</v>
      </c>
      <c r="BU188" s="24" t="str">
        <f t="shared" si="212"/>
        <v xml:space="preserve"> </v>
      </c>
      <c r="BV188" s="11">
        <f t="shared" si="213"/>
        <v>1</v>
      </c>
      <c r="BW188" s="24" t="str">
        <f>VLOOKUP(BV188,'Типы препятствий'!$A$1:$B$12,2)</f>
        <v>Светофор</v>
      </c>
      <c r="BX188" s="24">
        <f t="shared" si="214"/>
        <v>6</v>
      </c>
      <c r="BY188" s="25">
        <f t="shared" si="215"/>
        <v>1657226.7909583503</v>
      </c>
      <c r="BZ188" s="25">
        <f t="shared" si="216"/>
        <v>525.99794297921471</v>
      </c>
      <c r="CA188" s="25">
        <f t="shared" si="217"/>
        <v>1657238.7909583503</v>
      </c>
      <c r="CB188" s="12">
        <f t="shared" si="218"/>
        <v>537.99794297921471</v>
      </c>
      <c r="CC188" s="11">
        <f t="shared" si="219"/>
        <v>2</v>
      </c>
      <c r="CD188" s="42">
        <f t="shared" si="219"/>
        <v>0</v>
      </c>
      <c r="CE188" s="42">
        <f t="shared" si="169"/>
        <v>0.51</v>
      </c>
      <c r="CF188" s="42">
        <f t="shared" si="168"/>
        <v>0.51</v>
      </c>
    </row>
    <row r="189" spans="1:84">
      <c r="A189" s="29">
        <f t="shared" si="170"/>
        <v>63.554196837236972</v>
      </c>
      <c r="B189" s="3">
        <v>188</v>
      </c>
      <c r="C189" s="14">
        <f t="shared" si="171"/>
        <v>63.554196837236972</v>
      </c>
      <c r="D189" s="14">
        <f t="shared" si="172"/>
        <v>63.554196837236972</v>
      </c>
      <c r="E189" s="14">
        <f t="shared" si="173"/>
        <v>80</v>
      </c>
      <c r="F189" s="14">
        <f t="shared" si="174"/>
        <v>80</v>
      </c>
      <c r="G189" s="30">
        <f t="shared" si="175"/>
        <v>0.32300000000000001</v>
      </c>
      <c r="H189" s="3">
        <f t="shared" si="165"/>
        <v>40</v>
      </c>
      <c r="I189" s="43">
        <f t="shared" si="176"/>
        <v>0</v>
      </c>
      <c r="J189" s="43">
        <f t="shared" si="177"/>
        <v>0.51</v>
      </c>
      <c r="K189" s="43">
        <f t="shared" si="178"/>
        <v>0.51</v>
      </c>
      <c r="L189" s="3">
        <f t="shared" si="166"/>
        <v>0.32</v>
      </c>
      <c r="M189" s="3" t="s">
        <v>481</v>
      </c>
      <c r="N189" s="3" t="s">
        <v>482</v>
      </c>
      <c r="O189" s="3">
        <v>1</v>
      </c>
      <c r="P189" s="3">
        <v>0</v>
      </c>
      <c r="Q189" s="3">
        <v>0</v>
      </c>
      <c r="R189" s="3">
        <v>1</v>
      </c>
      <c r="S189" s="3">
        <v>1</v>
      </c>
      <c r="T189" s="3">
        <v>0</v>
      </c>
      <c r="U189" s="3" t="s">
        <v>66</v>
      </c>
      <c r="V189" s="14">
        <f t="shared" si="179"/>
        <v>699.61998715405798</v>
      </c>
      <c r="W189" s="3">
        <f t="shared" si="180"/>
        <v>4</v>
      </c>
      <c r="X189" s="3">
        <f t="shared" si="181"/>
        <v>50</v>
      </c>
      <c r="Y189" s="3">
        <f t="shared" si="182"/>
        <v>50</v>
      </c>
      <c r="Z189" s="3">
        <f t="shared" si="183"/>
        <v>0</v>
      </c>
      <c r="AA189" s="3">
        <f t="shared" si="184"/>
        <v>0</v>
      </c>
      <c r="AB189" s="22">
        <f t="shared" si="185"/>
        <v>0.61913773148147822</v>
      </c>
      <c r="AC189" s="23">
        <f t="shared" ca="1" si="167"/>
        <v>41920</v>
      </c>
      <c r="AD189" s="3">
        <v>188</v>
      </c>
      <c r="AE189" s="3">
        <f t="shared" si="186"/>
        <v>1</v>
      </c>
      <c r="AF189" s="3">
        <f t="shared" si="187"/>
        <v>1</v>
      </c>
      <c r="AG189" s="3">
        <v>188</v>
      </c>
      <c r="AH189" s="3">
        <f t="shared" si="188"/>
        <v>0</v>
      </c>
      <c r="AI189" s="3">
        <f t="shared" si="189"/>
        <v>1</v>
      </c>
      <c r="AJ189" s="3">
        <f t="shared" si="190"/>
        <v>1</v>
      </c>
      <c r="AK189" s="14">
        <f t="shared" si="191"/>
        <v>1656709.6199871541</v>
      </c>
      <c r="AL189" s="3" t="str">
        <f t="shared" si="192"/>
        <v xml:space="preserve"> </v>
      </c>
      <c r="AM189" s="3">
        <f t="shared" si="193"/>
        <v>1</v>
      </c>
      <c r="AN189" s="3">
        <f t="shared" si="194"/>
        <v>6</v>
      </c>
      <c r="AO189" s="27">
        <f t="shared" si="195"/>
        <v>517.17097119614482</v>
      </c>
      <c r="AP189" s="14">
        <f t="shared" si="196"/>
        <v>529.17097119614482</v>
      </c>
      <c r="AQ189" s="28"/>
      <c r="AR189" s="3">
        <f t="shared" si="197"/>
        <v>2</v>
      </c>
      <c r="AS189" s="3">
        <v>4581</v>
      </c>
      <c r="AT189" s="3">
        <v>777</v>
      </c>
      <c r="AU189" s="3">
        <v>100</v>
      </c>
      <c r="AV189" s="3">
        <v>400</v>
      </c>
      <c r="AW189" s="3">
        <v>6000</v>
      </c>
      <c r="AX189" s="3">
        <v>0</v>
      </c>
      <c r="AY189" s="3">
        <v>1100</v>
      </c>
      <c r="AZ189" s="3">
        <v>1</v>
      </c>
      <c r="BA189" s="3">
        <v>40</v>
      </c>
      <c r="BB189" s="3">
        <v>0</v>
      </c>
      <c r="BC189" s="3">
        <v>0</v>
      </c>
      <c r="BD189" s="3">
        <v>0</v>
      </c>
      <c r="BE189" s="3">
        <v>0</v>
      </c>
      <c r="BF189" s="17">
        <f t="shared" si="198"/>
        <v>93.5</v>
      </c>
      <c r="BG189" s="26">
        <f t="shared" si="199"/>
        <v>699.61998715405798</v>
      </c>
      <c r="BH189" s="12">
        <f t="shared" si="200"/>
        <v>63.554196837236972</v>
      </c>
      <c r="BI189" s="13">
        <f t="shared" si="201"/>
        <v>0.32300000000000001</v>
      </c>
      <c r="BJ189" s="12">
        <f t="shared" si="202"/>
        <v>80</v>
      </c>
      <c r="BK189" s="12">
        <f t="shared" si="222"/>
        <v>80</v>
      </c>
      <c r="BL189" s="11">
        <f t="shared" si="203"/>
        <v>4</v>
      </c>
      <c r="BM189" s="11">
        <f t="shared" si="204"/>
        <v>50</v>
      </c>
      <c r="BN189" s="11">
        <f t="shared" si="205"/>
        <v>0</v>
      </c>
      <c r="BO189" s="20">
        <f t="shared" si="206"/>
        <v>0.61913773148147822</v>
      </c>
      <c r="BP189" s="11">
        <f t="shared" si="207"/>
        <v>1</v>
      </c>
      <c r="BQ189" s="11">
        <f t="shared" si="208"/>
        <v>0</v>
      </c>
      <c r="BR189" s="11">
        <f t="shared" si="209"/>
        <v>1</v>
      </c>
      <c r="BS189" s="11">
        <f t="shared" si="210"/>
        <v>1</v>
      </c>
      <c r="BT189" s="25">
        <f t="shared" si="211"/>
        <v>1656709.6199871541</v>
      </c>
      <c r="BU189" s="24" t="str">
        <f t="shared" si="212"/>
        <v xml:space="preserve"> </v>
      </c>
      <c r="BV189" s="11">
        <f t="shared" si="213"/>
        <v>1</v>
      </c>
      <c r="BW189" s="24" t="str">
        <f>VLOOKUP(BV189,'Типы препятствий'!$A$1:$B$12,2)</f>
        <v>Светофор</v>
      </c>
      <c r="BX189" s="24">
        <f t="shared" si="214"/>
        <v>6</v>
      </c>
      <c r="BY189" s="25">
        <f t="shared" si="215"/>
        <v>1657226.7909583503</v>
      </c>
      <c r="BZ189" s="25">
        <f t="shared" si="216"/>
        <v>517.17097119614482</v>
      </c>
      <c r="CA189" s="25">
        <f t="shared" si="217"/>
        <v>1657238.7909583503</v>
      </c>
      <c r="CB189" s="12">
        <f t="shared" si="218"/>
        <v>529.17097119614482</v>
      </c>
      <c r="CC189" s="11">
        <f t="shared" si="219"/>
        <v>2</v>
      </c>
      <c r="CD189" s="42">
        <f t="shared" si="219"/>
        <v>0</v>
      </c>
      <c r="CE189" s="42">
        <f t="shared" si="169"/>
        <v>0.51</v>
      </c>
      <c r="CF189" s="42">
        <f t="shared" si="168"/>
        <v>0.51</v>
      </c>
    </row>
    <row r="190" spans="1:84">
      <c r="A190" s="29">
        <f t="shared" si="170"/>
        <v>64.135596837236974</v>
      </c>
      <c r="B190" s="3">
        <v>189</v>
      </c>
      <c r="C190" s="14">
        <f t="shared" si="171"/>
        <v>64.135596837236974</v>
      </c>
      <c r="D190" s="14">
        <f t="shared" si="172"/>
        <v>64.135596837236974</v>
      </c>
      <c r="E190" s="14">
        <f t="shared" si="173"/>
        <v>80</v>
      </c>
      <c r="F190" s="14">
        <f t="shared" si="174"/>
        <v>80</v>
      </c>
      <c r="G190" s="30">
        <f t="shared" si="175"/>
        <v>0.30685000000000001</v>
      </c>
      <c r="H190" s="3">
        <f t="shared" si="165"/>
        <v>40</v>
      </c>
      <c r="I190" s="43">
        <f t="shared" si="176"/>
        <v>0</v>
      </c>
      <c r="J190" s="43">
        <f t="shared" si="177"/>
        <v>0.51</v>
      </c>
      <c r="K190" s="43">
        <f t="shared" si="178"/>
        <v>0.51</v>
      </c>
      <c r="L190" s="3">
        <f t="shared" si="166"/>
        <v>0.32</v>
      </c>
      <c r="M190" s="3" t="s">
        <v>483</v>
      </c>
      <c r="N190" s="3" t="s">
        <v>484</v>
      </c>
      <c r="O190" s="3">
        <v>1</v>
      </c>
      <c r="P190" s="3">
        <v>0</v>
      </c>
      <c r="Q190" s="3">
        <v>0</v>
      </c>
      <c r="R190" s="3">
        <v>1</v>
      </c>
      <c r="S190" s="3">
        <v>1</v>
      </c>
      <c r="T190" s="3">
        <v>0</v>
      </c>
      <c r="U190" s="3" t="s">
        <v>66</v>
      </c>
      <c r="V190" s="14">
        <f t="shared" si="179"/>
        <v>708.52770893700756</v>
      </c>
      <c r="W190" s="3">
        <f t="shared" si="180"/>
        <v>4</v>
      </c>
      <c r="X190" s="3">
        <f t="shared" si="181"/>
        <v>50</v>
      </c>
      <c r="Y190" s="3">
        <f t="shared" si="182"/>
        <v>50</v>
      </c>
      <c r="Z190" s="3">
        <f t="shared" si="183"/>
        <v>0</v>
      </c>
      <c r="AA190" s="3">
        <f t="shared" si="184"/>
        <v>0</v>
      </c>
      <c r="AB190" s="22">
        <f t="shared" si="185"/>
        <v>0.61914351851851523</v>
      </c>
      <c r="AC190" s="23">
        <f t="shared" ca="1" si="167"/>
        <v>41920</v>
      </c>
      <c r="AD190" s="3">
        <v>189</v>
      </c>
      <c r="AE190" s="3">
        <f t="shared" si="186"/>
        <v>1</v>
      </c>
      <c r="AF190" s="3">
        <f t="shared" si="187"/>
        <v>1</v>
      </c>
      <c r="AG190" s="3">
        <v>189</v>
      </c>
      <c r="AH190" s="3">
        <f t="shared" si="188"/>
        <v>0</v>
      </c>
      <c r="AI190" s="3">
        <f t="shared" si="189"/>
        <v>1</v>
      </c>
      <c r="AJ190" s="3">
        <f t="shared" si="190"/>
        <v>1</v>
      </c>
      <c r="AK190" s="14">
        <f t="shared" si="191"/>
        <v>1656718.5277089369</v>
      </c>
      <c r="AL190" s="3" t="str">
        <f t="shared" si="192"/>
        <v xml:space="preserve"> </v>
      </c>
      <c r="AM190" s="3">
        <f t="shared" si="193"/>
        <v>1</v>
      </c>
      <c r="AN190" s="3">
        <f t="shared" si="194"/>
        <v>6</v>
      </c>
      <c r="AO190" s="27">
        <f t="shared" si="195"/>
        <v>508.26324941334315</v>
      </c>
      <c r="AP190" s="14">
        <f t="shared" si="196"/>
        <v>520.26324941334315</v>
      </c>
      <c r="AQ190" s="28"/>
      <c r="AR190" s="3">
        <f t="shared" si="197"/>
        <v>2</v>
      </c>
      <c r="AS190" s="3">
        <v>4581</v>
      </c>
      <c r="AT190" s="3">
        <v>777</v>
      </c>
      <c r="AU190" s="3">
        <v>100</v>
      </c>
      <c r="AV190" s="3">
        <v>400</v>
      </c>
      <c r="AW190" s="3">
        <v>6000</v>
      </c>
      <c r="AX190" s="3">
        <v>0</v>
      </c>
      <c r="AY190" s="3">
        <v>1100</v>
      </c>
      <c r="AZ190" s="3">
        <v>1</v>
      </c>
      <c r="BA190" s="3">
        <v>40</v>
      </c>
      <c r="BB190" s="3">
        <v>0</v>
      </c>
      <c r="BC190" s="3">
        <v>0</v>
      </c>
      <c r="BD190" s="3">
        <v>0</v>
      </c>
      <c r="BE190" s="3">
        <v>0</v>
      </c>
      <c r="BF190" s="17">
        <f t="shared" si="198"/>
        <v>94</v>
      </c>
      <c r="BG190" s="26">
        <f t="shared" si="199"/>
        <v>708.52770893700756</v>
      </c>
      <c r="BH190" s="12">
        <f t="shared" si="200"/>
        <v>64.135596837236974</v>
      </c>
      <c r="BI190" s="13">
        <f t="shared" si="201"/>
        <v>0.30685000000000001</v>
      </c>
      <c r="BJ190" s="12">
        <f t="shared" si="202"/>
        <v>80</v>
      </c>
      <c r="BK190" s="12">
        <f t="shared" si="222"/>
        <v>80</v>
      </c>
      <c r="BL190" s="11">
        <f t="shared" si="203"/>
        <v>4</v>
      </c>
      <c r="BM190" s="11">
        <f t="shared" si="204"/>
        <v>50</v>
      </c>
      <c r="BN190" s="11">
        <f t="shared" si="205"/>
        <v>0</v>
      </c>
      <c r="BO190" s="20">
        <f t="shared" si="206"/>
        <v>0.61914351851851523</v>
      </c>
      <c r="BP190" s="11">
        <f t="shared" si="207"/>
        <v>1</v>
      </c>
      <c r="BQ190" s="11">
        <f t="shared" si="208"/>
        <v>0</v>
      </c>
      <c r="BR190" s="11">
        <f t="shared" si="209"/>
        <v>1</v>
      </c>
      <c r="BS190" s="11">
        <f t="shared" si="210"/>
        <v>1</v>
      </c>
      <c r="BT190" s="25">
        <f t="shared" si="211"/>
        <v>1656718.5277089369</v>
      </c>
      <c r="BU190" s="24" t="str">
        <f t="shared" si="212"/>
        <v xml:space="preserve"> </v>
      </c>
      <c r="BV190" s="11">
        <f t="shared" si="213"/>
        <v>1</v>
      </c>
      <c r="BW190" s="24" t="str">
        <f>VLOOKUP(BV190,'Типы препятствий'!$A$1:$B$12,2)</f>
        <v>Светофор</v>
      </c>
      <c r="BX190" s="24">
        <f t="shared" si="214"/>
        <v>6</v>
      </c>
      <c r="BY190" s="25">
        <f t="shared" si="215"/>
        <v>1657226.7909583503</v>
      </c>
      <c r="BZ190" s="25">
        <f t="shared" si="216"/>
        <v>508.26324941334315</v>
      </c>
      <c r="CA190" s="25">
        <f t="shared" si="217"/>
        <v>1657238.7909583503</v>
      </c>
      <c r="CB190" s="12">
        <f t="shared" si="218"/>
        <v>520.26324941334315</v>
      </c>
      <c r="CC190" s="11">
        <f t="shared" si="219"/>
        <v>2</v>
      </c>
      <c r="CD190" s="42">
        <f t="shared" si="219"/>
        <v>0</v>
      </c>
      <c r="CE190" s="42">
        <f t="shared" si="169"/>
        <v>0.51</v>
      </c>
      <c r="CF190" s="42">
        <f t="shared" si="168"/>
        <v>0.51</v>
      </c>
    </row>
    <row r="191" spans="1:84">
      <c r="A191" s="29">
        <f t="shared" si="170"/>
        <v>64.687926837236972</v>
      </c>
      <c r="B191" s="3">
        <v>190</v>
      </c>
      <c r="C191" s="14">
        <f t="shared" si="171"/>
        <v>64.687926837236972</v>
      </c>
      <c r="D191" s="14">
        <f t="shared" si="172"/>
        <v>64.687926837236972</v>
      </c>
      <c r="E191" s="14">
        <f t="shared" si="173"/>
        <v>80</v>
      </c>
      <c r="F191" s="14">
        <f t="shared" si="174"/>
        <v>80</v>
      </c>
      <c r="G191" s="30">
        <f t="shared" si="175"/>
        <v>0.29150749999999997</v>
      </c>
      <c r="H191" s="3">
        <f t="shared" si="165"/>
        <v>40</v>
      </c>
      <c r="I191" s="43">
        <f t="shared" si="176"/>
        <v>0</v>
      </c>
      <c r="J191" s="43">
        <f t="shared" si="177"/>
        <v>0.51</v>
      </c>
      <c r="K191" s="43">
        <f t="shared" si="178"/>
        <v>0.51</v>
      </c>
      <c r="L191" s="3">
        <f t="shared" si="166"/>
        <v>0.32</v>
      </c>
      <c r="M191" s="3" t="s">
        <v>485</v>
      </c>
      <c r="N191" s="3" t="s">
        <v>486</v>
      </c>
      <c r="O191" s="3">
        <v>1</v>
      </c>
      <c r="P191" s="3">
        <v>0</v>
      </c>
      <c r="Q191" s="3">
        <v>0</v>
      </c>
      <c r="R191" s="3">
        <v>1</v>
      </c>
      <c r="S191" s="3">
        <v>1</v>
      </c>
      <c r="T191" s="3">
        <v>0</v>
      </c>
      <c r="U191" s="3" t="s">
        <v>66</v>
      </c>
      <c r="V191" s="14">
        <f t="shared" si="179"/>
        <v>717.51214321995712</v>
      </c>
      <c r="W191" s="3">
        <f t="shared" si="180"/>
        <v>4</v>
      </c>
      <c r="X191" s="3">
        <f t="shared" si="181"/>
        <v>50</v>
      </c>
      <c r="Y191" s="3">
        <f t="shared" si="182"/>
        <v>50</v>
      </c>
      <c r="Z191" s="3">
        <f t="shared" si="183"/>
        <v>0</v>
      </c>
      <c r="AA191" s="3">
        <f t="shared" si="184"/>
        <v>0</v>
      </c>
      <c r="AB191" s="22">
        <f t="shared" si="185"/>
        <v>0.61914930555555225</v>
      </c>
      <c r="AC191" s="23">
        <f t="shared" ca="1" si="167"/>
        <v>41920</v>
      </c>
      <c r="AD191" s="3">
        <v>190</v>
      </c>
      <c r="AE191" s="3">
        <f t="shared" si="186"/>
        <v>1</v>
      </c>
      <c r="AF191" s="3">
        <f t="shared" si="187"/>
        <v>1</v>
      </c>
      <c r="AG191" s="3">
        <v>190</v>
      </c>
      <c r="AH191" s="3">
        <f t="shared" si="188"/>
        <v>0</v>
      </c>
      <c r="AI191" s="3">
        <f t="shared" si="189"/>
        <v>1</v>
      </c>
      <c r="AJ191" s="3">
        <f t="shared" si="190"/>
        <v>1</v>
      </c>
      <c r="AK191" s="14">
        <f t="shared" si="191"/>
        <v>1656727.5121432201</v>
      </c>
      <c r="AL191" s="3" t="str">
        <f t="shared" si="192"/>
        <v xml:space="preserve"> </v>
      </c>
      <c r="AM191" s="3">
        <f t="shared" si="193"/>
        <v>1</v>
      </c>
      <c r="AN191" s="3">
        <f t="shared" si="194"/>
        <v>6</v>
      </c>
      <c r="AO191" s="27">
        <f t="shared" si="195"/>
        <v>499.27881513023749</v>
      </c>
      <c r="AP191" s="14">
        <f t="shared" si="196"/>
        <v>511.27881513023749</v>
      </c>
      <c r="AQ191" s="28"/>
      <c r="AR191" s="3">
        <f t="shared" si="197"/>
        <v>2</v>
      </c>
      <c r="AS191" s="3">
        <v>4581</v>
      </c>
      <c r="AT191" s="3">
        <v>777</v>
      </c>
      <c r="AU191" s="3">
        <v>100</v>
      </c>
      <c r="AV191" s="3">
        <v>400</v>
      </c>
      <c r="AW191" s="3">
        <v>6000</v>
      </c>
      <c r="AX191" s="3">
        <v>0</v>
      </c>
      <c r="AY191" s="3">
        <v>1100</v>
      </c>
      <c r="AZ191" s="3">
        <v>1</v>
      </c>
      <c r="BA191" s="3">
        <v>40</v>
      </c>
      <c r="BB191" s="3">
        <v>0</v>
      </c>
      <c r="BC191" s="3">
        <v>0</v>
      </c>
      <c r="BD191" s="3">
        <v>0</v>
      </c>
      <c r="BE191" s="3">
        <v>0</v>
      </c>
      <c r="BF191" s="17">
        <f t="shared" si="198"/>
        <v>94.5</v>
      </c>
      <c r="BG191" s="26">
        <f t="shared" si="199"/>
        <v>717.51214321995712</v>
      </c>
      <c r="BH191" s="12">
        <f t="shared" si="200"/>
        <v>64.687926837236972</v>
      </c>
      <c r="BI191" s="13">
        <f t="shared" si="201"/>
        <v>0.29150749999999997</v>
      </c>
      <c r="BJ191" s="12">
        <f t="shared" si="202"/>
        <v>80</v>
      </c>
      <c r="BK191" s="12">
        <f t="shared" si="222"/>
        <v>80</v>
      </c>
      <c r="BL191" s="11">
        <f t="shared" si="203"/>
        <v>4</v>
      </c>
      <c r="BM191" s="11">
        <f t="shared" si="204"/>
        <v>50</v>
      </c>
      <c r="BN191" s="11">
        <f t="shared" si="205"/>
        <v>0</v>
      </c>
      <c r="BO191" s="20">
        <f t="shared" si="206"/>
        <v>0.61914930555555225</v>
      </c>
      <c r="BP191" s="11">
        <f t="shared" si="207"/>
        <v>1</v>
      </c>
      <c r="BQ191" s="11">
        <f t="shared" si="208"/>
        <v>0</v>
      </c>
      <c r="BR191" s="11">
        <f t="shared" si="209"/>
        <v>1</v>
      </c>
      <c r="BS191" s="11">
        <f t="shared" si="210"/>
        <v>1</v>
      </c>
      <c r="BT191" s="25">
        <f t="shared" si="211"/>
        <v>1656727.5121432201</v>
      </c>
      <c r="BU191" s="24" t="str">
        <f t="shared" si="212"/>
        <v xml:space="preserve"> </v>
      </c>
      <c r="BV191" s="11">
        <f t="shared" si="213"/>
        <v>1</v>
      </c>
      <c r="BW191" s="24" t="str">
        <f>VLOOKUP(BV191,'Типы препятствий'!$A$1:$B$12,2)</f>
        <v>Светофор</v>
      </c>
      <c r="BX191" s="24">
        <f t="shared" si="214"/>
        <v>6</v>
      </c>
      <c r="BY191" s="25">
        <f t="shared" si="215"/>
        <v>1657226.7909583503</v>
      </c>
      <c r="BZ191" s="25">
        <f t="shared" si="216"/>
        <v>499.27881513023749</v>
      </c>
      <c r="CA191" s="25">
        <f t="shared" si="217"/>
        <v>1657238.7909583503</v>
      </c>
      <c r="CB191" s="12">
        <f t="shared" si="218"/>
        <v>511.27881513023749</v>
      </c>
      <c r="CC191" s="11">
        <f t="shared" si="219"/>
        <v>2</v>
      </c>
      <c r="CD191" s="42">
        <f t="shared" si="219"/>
        <v>0</v>
      </c>
      <c r="CE191" s="42">
        <f t="shared" si="169"/>
        <v>0.51</v>
      </c>
      <c r="CF191" s="42">
        <f t="shared" si="168"/>
        <v>0.51</v>
      </c>
    </row>
    <row r="192" spans="1:84">
      <c r="A192" s="29">
        <f t="shared" si="170"/>
        <v>65.212640337236977</v>
      </c>
      <c r="B192" s="3">
        <v>191</v>
      </c>
      <c r="C192" s="14">
        <f t="shared" si="171"/>
        <v>65.212640337236977</v>
      </c>
      <c r="D192" s="14">
        <f t="shared" si="172"/>
        <v>65.212640337236977</v>
      </c>
      <c r="E192" s="14">
        <f t="shared" si="173"/>
        <v>80</v>
      </c>
      <c r="F192" s="14">
        <f t="shared" si="174"/>
        <v>80</v>
      </c>
      <c r="G192" s="30">
        <f t="shared" si="175"/>
        <v>0.27693212499999997</v>
      </c>
      <c r="H192" s="3">
        <f t="shared" si="165"/>
        <v>40</v>
      </c>
      <c r="I192" s="43">
        <f t="shared" si="176"/>
        <v>0</v>
      </c>
      <c r="J192" s="43">
        <f t="shared" si="177"/>
        <v>0.51</v>
      </c>
      <c r="K192" s="43">
        <f t="shared" si="178"/>
        <v>0.51</v>
      </c>
      <c r="L192" s="3">
        <f t="shared" si="166"/>
        <v>0.32</v>
      </c>
      <c r="M192" s="3" t="s">
        <v>487</v>
      </c>
      <c r="N192" s="3" t="s">
        <v>488</v>
      </c>
      <c r="O192" s="3">
        <v>1</v>
      </c>
      <c r="P192" s="3">
        <v>0</v>
      </c>
      <c r="Q192" s="3">
        <v>0</v>
      </c>
      <c r="R192" s="3">
        <v>1</v>
      </c>
      <c r="S192" s="3">
        <v>1</v>
      </c>
      <c r="T192" s="3">
        <v>0</v>
      </c>
      <c r="U192" s="3" t="s">
        <v>66</v>
      </c>
      <c r="V192" s="14">
        <f t="shared" si="179"/>
        <v>726.56945437790671</v>
      </c>
      <c r="W192" s="3">
        <f t="shared" si="180"/>
        <v>4</v>
      </c>
      <c r="X192" s="3">
        <f t="shared" si="181"/>
        <v>50</v>
      </c>
      <c r="Y192" s="3">
        <f t="shared" si="182"/>
        <v>50</v>
      </c>
      <c r="Z192" s="3">
        <f t="shared" si="183"/>
        <v>0</v>
      </c>
      <c r="AA192" s="3">
        <f t="shared" si="184"/>
        <v>0</v>
      </c>
      <c r="AB192" s="22">
        <f t="shared" si="185"/>
        <v>0.61915509259258927</v>
      </c>
      <c r="AC192" s="23">
        <f t="shared" ca="1" si="167"/>
        <v>41920</v>
      </c>
      <c r="AD192" s="3">
        <v>191</v>
      </c>
      <c r="AE192" s="3">
        <f t="shared" si="186"/>
        <v>1</v>
      </c>
      <c r="AF192" s="3">
        <f t="shared" si="187"/>
        <v>1</v>
      </c>
      <c r="AG192" s="3">
        <v>191</v>
      </c>
      <c r="AH192" s="3">
        <f t="shared" si="188"/>
        <v>0</v>
      </c>
      <c r="AI192" s="3">
        <f t="shared" si="189"/>
        <v>1</v>
      </c>
      <c r="AJ192" s="3">
        <f t="shared" si="190"/>
        <v>1</v>
      </c>
      <c r="AK192" s="14">
        <f t="shared" si="191"/>
        <v>1656736.569454378</v>
      </c>
      <c r="AL192" s="3" t="str">
        <f t="shared" si="192"/>
        <v xml:space="preserve"> </v>
      </c>
      <c r="AM192" s="3">
        <f t="shared" si="193"/>
        <v>1</v>
      </c>
      <c r="AN192" s="3">
        <f t="shared" si="194"/>
        <v>6</v>
      </c>
      <c r="AO192" s="27">
        <f t="shared" si="195"/>
        <v>490.22150397230871</v>
      </c>
      <c r="AP192" s="14">
        <f t="shared" si="196"/>
        <v>502.22150397230871</v>
      </c>
      <c r="AQ192" s="28"/>
      <c r="AR192" s="3">
        <f t="shared" si="197"/>
        <v>2</v>
      </c>
      <c r="AS192" s="3">
        <v>4581</v>
      </c>
      <c r="AT192" s="3">
        <v>777</v>
      </c>
      <c r="AU192" s="3">
        <v>100</v>
      </c>
      <c r="AV192" s="3">
        <v>400</v>
      </c>
      <c r="AW192" s="3">
        <v>6000</v>
      </c>
      <c r="AX192" s="3">
        <v>0</v>
      </c>
      <c r="AY192" s="3">
        <v>1100</v>
      </c>
      <c r="AZ192" s="3">
        <v>1</v>
      </c>
      <c r="BA192" s="3">
        <v>40</v>
      </c>
      <c r="BB192" s="3">
        <v>0</v>
      </c>
      <c r="BC192" s="3">
        <v>0</v>
      </c>
      <c r="BD192" s="3">
        <v>0</v>
      </c>
      <c r="BE192" s="3">
        <v>0</v>
      </c>
      <c r="BF192" s="41">
        <f t="shared" si="198"/>
        <v>95</v>
      </c>
      <c r="BG192" s="26">
        <f t="shared" si="199"/>
        <v>726.56945437790671</v>
      </c>
      <c r="BH192" s="12">
        <f t="shared" si="200"/>
        <v>65.212640337236977</v>
      </c>
      <c r="BI192" s="13">
        <f t="shared" si="201"/>
        <v>0.27693212499999997</v>
      </c>
      <c r="BJ192" s="12">
        <f t="shared" si="202"/>
        <v>80</v>
      </c>
      <c r="BK192" s="12">
        <f t="shared" si="222"/>
        <v>80</v>
      </c>
      <c r="BL192" s="11">
        <f t="shared" si="203"/>
        <v>4</v>
      </c>
      <c r="BM192" s="11">
        <f t="shared" si="204"/>
        <v>50</v>
      </c>
      <c r="BN192" s="11">
        <f t="shared" si="205"/>
        <v>0</v>
      </c>
      <c r="BO192" s="20">
        <f t="shared" si="206"/>
        <v>0.61915509259258927</v>
      </c>
      <c r="BP192" s="11">
        <f t="shared" si="207"/>
        <v>1</v>
      </c>
      <c r="BQ192" s="11">
        <f t="shared" si="208"/>
        <v>0</v>
      </c>
      <c r="BR192" s="11">
        <f t="shared" si="209"/>
        <v>1</v>
      </c>
      <c r="BS192" s="11">
        <f t="shared" si="210"/>
        <v>1</v>
      </c>
      <c r="BT192" s="25">
        <f t="shared" si="211"/>
        <v>1656736.569454378</v>
      </c>
      <c r="BU192" s="24" t="str">
        <f t="shared" si="212"/>
        <v xml:space="preserve"> </v>
      </c>
      <c r="BV192" s="11">
        <f t="shared" si="213"/>
        <v>1</v>
      </c>
      <c r="BW192" s="24" t="str">
        <f>VLOOKUP(BV192,'Типы препятствий'!$A$1:$B$12,2)</f>
        <v>Светофор</v>
      </c>
      <c r="BX192" s="24">
        <f t="shared" si="214"/>
        <v>6</v>
      </c>
      <c r="BY192" s="25">
        <f t="shared" si="215"/>
        <v>1657226.7909583503</v>
      </c>
      <c r="BZ192" s="25">
        <f t="shared" si="216"/>
        <v>490.22150397230871</v>
      </c>
      <c r="CA192" s="25">
        <f t="shared" si="217"/>
        <v>1657238.7909583503</v>
      </c>
      <c r="CB192" s="12">
        <f t="shared" si="218"/>
        <v>502.22150397230871</v>
      </c>
      <c r="CC192" s="11">
        <f t="shared" si="219"/>
        <v>2</v>
      </c>
      <c r="CD192" s="42">
        <f t="shared" si="219"/>
        <v>0</v>
      </c>
      <c r="CE192" s="42">
        <f t="shared" si="169"/>
        <v>0.51</v>
      </c>
      <c r="CF192" s="42">
        <f t="shared" si="168"/>
        <v>0.51</v>
      </c>
    </row>
    <row r="193" spans="1:84">
      <c r="A193" s="29">
        <f t="shared" si="170"/>
        <v>65.711118162236971</v>
      </c>
      <c r="B193" s="3">
        <v>192</v>
      </c>
      <c r="C193" s="14">
        <f t="shared" si="171"/>
        <v>65.711118162236971</v>
      </c>
      <c r="D193" s="14">
        <f t="shared" si="172"/>
        <v>65.711118162236971</v>
      </c>
      <c r="E193" s="14">
        <f t="shared" si="173"/>
        <v>80</v>
      </c>
      <c r="F193" s="14">
        <f t="shared" si="174"/>
        <v>80</v>
      </c>
      <c r="G193" s="30">
        <f t="shared" si="175"/>
        <v>0.25</v>
      </c>
      <c r="H193" s="3">
        <f t="shared" si="165"/>
        <v>40</v>
      </c>
      <c r="I193" s="43">
        <f t="shared" si="176"/>
        <v>0</v>
      </c>
      <c r="J193" s="43">
        <f t="shared" si="177"/>
        <v>0.51</v>
      </c>
      <c r="K193" s="43">
        <f t="shared" si="178"/>
        <v>0.51</v>
      </c>
      <c r="L193" s="3">
        <f t="shared" si="166"/>
        <v>0.32</v>
      </c>
      <c r="M193" s="3" t="s">
        <v>489</v>
      </c>
      <c r="N193" s="3" t="s">
        <v>490</v>
      </c>
      <c r="O193" s="3">
        <v>1</v>
      </c>
      <c r="P193" s="3">
        <v>0</v>
      </c>
      <c r="Q193" s="3">
        <v>0</v>
      </c>
      <c r="R193" s="3">
        <v>1</v>
      </c>
      <c r="S193" s="3">
        <v>1</v>
      </c>
      <c r="T193" s="3">
        <v>0</v>
      </c>
      <c r="U193" s="3" t="s">
        <v>66</v>
      </c>
      <c r="V193" s="14">
        <f t="shared" si="179"/>
        <v>735.69599856710624</v>
      </c>
      <c r="W193" s="3">
        <f t="shared" si="180"/>
        <v>4</v>
      </c>
      <c r="X193" s="3">
        <f t="shared" si="181"/>
        <v>50</v>
      </c>
      <c r="Y193" s="3">
        <f t="shared" si="182"/>
        <v>50</v>
      </c>
      <c r="Z193" s="3">
        <f t="shared" si="183"/>
        <v>0</v>
      </c>
      <c r="AA193" s="3">
        <f t="shared" si="184"/>
        <v>0</v>
      </c>
      <c r="AB193" s="22">
        <f t="shared" si="185"/>
        <v>0.61916087962962629</v>
      </c>
      <c r="AC193" s="23">
        <f t="shared" ca="1" si="167"/>
        <v>41920</v>
      </c>
      <c r="AD193" s="3">
        <v>192</v>
      </c>
      <c r="AE193" s="3">
        <f t="shared" si="186"/>
        <v>1</v>
      </c>
      <c r="AF193" s="3">
        <f t="shared" si="187"/>
        <v>1</v>
      </c>
      <c r="AG193" s="3">
        <v>192</v>
      </c>
      <c r="AH193" s="3">
        <f t="shared" si="188"/>
        <v>0</v>
      </c>
      <c r="AI193" s="3">
        <f t="shared" si="189"/>
        <v>1</v>
      </c>
      <c r="AJ193" s="3">
        <f t="shared" si="190"/>
        <v>1</v>
      </c>
      <c r="AK193" s="14">
        <f t="shared" si="191"/>
        <v>1656745.6959985672</v>
      </c>
      <c r="AL193" s="3" t="str">
        <f t="shared" si="192"/>
        <v xml:space="preserve"> </v>
      </c>
      <c r="AM193" s="3">
        <f t="shared" si="193"/>
        <v>1</v>
      </c>
      <c r="AN193" s="3">
        <f t="shared" si="194"/>
        <v>6</v>
      </c>
      <c r="AO193" s="27">
        <f t="shared" si="195"/>
        <v>481.09495978313498</v>
      </c>
      <c r="AP193" s="14">
        <f t="shared" si="196"/>
        <v>493.09495978313498</v>
      </c>
      <c r="AQ193" s="28"/>
      <c r="AR193" s="3">
        <f t="shared" si="197"/>
        <v>2</v>
      </c>
      <c r="AS193" s="3">
        <v>4581</v>
      </c>
      <c r="AT193" s="3">
        <v>777</v>
      </c>
      <c r="AU193" s="3">
        <v>100</v>
      </c>
      <c r="AV193" s="3">
        <v>400</v>
      </c>
      <c r="AW193" s="3">
        <v>6000</v>
      </c>
      <c r="AX193" s="3">
        <v>0</v>
      </c>
      <c r="AY193" s="3">
        <v>1100</v>
      </c>
      <c r="AZ193" s="3">
        <v>1</v>
      </c>
      <c r="BA193" s="3">
        <v>40</v>
      </c>
      <c r="BB193" s="3">
        <v>0</v>
      </c>
      <c r="BC193" s="3">
        <v>0</v>
      </c>
      <c r="BD193" s="3">
        <v>0</v>
      </c>
      <c r="BE193" s="3">
        <v>0</v>
      </c>
      <c r="BF193" s="17">
        <f t="shared" si="198"/>
        <v>95.5</v>
      </c>
      <c r="BG193" s="26">
        <f t="shared" si="199"/>
        <v>735.69599856710624</v>
      </c>
      <c r="BH193" s="12">
        <f t="shared" si="200"/>
        <v>65.711118162236971</v>
      </c>
      <c r="BI193" s="13">
        <v>0.25</v>
      </c>
      <c r="BJ193" s="12">
        <v>80</v>
      </c>
      <c r="BK193" s="12">
        <f t="shared" si="222"/>
        <v>80</v>
      </c>
      <c r="BL193" s="11">
        <f t="shared" si="203"/>
        <v>4</v>
      </c>
      <c r="BM193" s="11">
        <f t="shared" si="204"/>
        <v>50</v>
      </c>
      <c r="BN193" s="11">
        <f t="shared" si="205"/>
        <v>0</v>
      </c>
      <c r="BO193" s="20">
        <f t="shared" si="206"/>
        <v>0.61916087962962629</v>
      </c>
      <c r="BP193" s="11">
        <f t="shared" si="207"/>
        <v>1</v>
      </c>
      <c r="BQ193" s="11">
        <f t="shared" si="208"/>
        <v>0</v>
      </c>
      <c r="BR193" s="11">
        <f t="shared" si="209"/>
        <v>1</v>
      </c>
      <c r="BS193" s="11">
        <f t="shared" si="210"/>
        <v>1</v>
      </c>
      <c r="BT193" s="25">
        <f t="shared" si="211"/>
        <v>1656745.6959985672</v>
      </c>
      <c r="BU193" s="24" t="str">
        <f t="shared" si="212"/>
        <v xml:space="preserve"> </v>
      </c>
      <c r="BV193" s="11">
        <f t="shared" si="213"/>
        <v>1</v>
      </c>
      <c r="BW193" s="24" t="str">
        <f>VLOOKUP(BV193,'Типы препятствий'!$A$1:$B$12,2)</f>
        <v>Светофор</v>
      </c>
      <c r="BX193" s="24">
        <f t="shared" si="214"/>
        <v>6</v>
      </c>
      <c r="BY193" s="25">
        <f t="shared" si="215"/>
        <v>1657226.7909583503</v>
      </c>
      <c r="BZ193" s="25">
        <f t="shared" si="216"/>
        <v>481.09495978313498</v>
      </c>
      <c r="CA193" s="25">
        <f t="shared" si="217"/>
        <v>1657238.7909583503</v>
      </c>
      <c r="CB193" s="12">
        <f t="shared" si="218"/>
        <v>493.09495978313498</v>
      </c>
      <c r="CC193" s="11">
        <f t="shared" si="219"/>
        <v>2</v>
      </c>
      <c r="CD193" s="42">
        <f t="shared" si="219"/>
        <v>0</v>
      </c>
      <c r="CE193" s="42">
        <f t="shared" si="169"/>
        <v>0.51</v>
      </c>
      <c r="CF193" s="42">
        <f t="shared" si="168"/>
        <v>0.51</v>
      </c>
    </row>
    <row r="194" spans="1:84">
      <c r="A194" s="29">
        <f t="shared" si="170"/>
        <v>66.161118162236974</v>
      </c>
      <c r="B194" s="3">
        <v>193</v>
      </c>
      <c r="C194" s="14">
        <f t="shared" si="171"/>
        <v>66.161118162236974</v>
      </c>
      <c r="D194" s="14">
        <f t="shared" si="172"/>
        <v>66.161118162236974</v>
      </c>
      <c r="E194" s="14">
        <f t="shared" si="173"/>
        <v>80</v>
      </c>
      <c r="F194" s="14">
        <f t="shared" si="174"/>
        <v>80</v>
      </c>
      <c r="G194" s="30">
        <f t="shared" si="175"/>
        <v>0.26</v>
      </c>
      <c r="H194" s="3">
        <f t="shared" si="165"/>
        <v>40</v>
      </c>
      <c r="I194" s="43">
        <f t="shared" si="176"/>
        <v>0</v>
      </c>
      <c r="J194" s="43">
        <f t="shared" si="177"/>
        <v>0.51</v>
      </c>
      <c r="K194" s="43">
        <f t="shared" si="178"/>
        <v>0.51</v>
      </c>
      <c r="L194" s="3">
        <f t="shared" si="166"/>
        <v>0.32</v>
      </c>
      <c r="M194" s="3" t="s">
        <v>491</v>
      </c>
      <c r="N194" s="3" t="s">
        <v>492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0</v>
      </c>
      <c r="U194" s="3" t="s">
        <v>66</v>
      </c>
      <c r="V194" s="14">
        <f t="shared" si="179"/>
        <v>744.88504275630578</v>
      </c>
      <c r="W194" s="3">
        <f t="shared" si="180"/>
        <v>4</v>
      </c>
      <c r="X194" s="3">
        <f t="shared" si="181"/>
        <v>50</v>
      </c>
      <c r="Y194" s="3">
        <f t="shared" si="182"/>
        <v>50</v>
      </c>
      <c r="Z194" s="3">
        <f t="shared" si="183"/>
        <v>0</v>
      </c>
      <c r="AA194" s="3">
        <f t="shared" si="184"/>
        <v>0</v>
      </c>
      <c r="AB194" s="22">
        <f t="shared" si="185"/>
        <v>0.61916666666666331</v>
      </c>
      <c r="AC194" s="23">
        <f t="shared" ca="1" si="167"/>
        <v>41920</v>
      </c>
      <c r="AD194" s="3">
        <v>193</v>
      </c>
      <c r="AE194" s="3">
        <f t="shared" si="186"/>
        <v>1</v>
      </c>
      <c r="AF194" s="3">
        <f t="shared" si="187"/>
        <v>1</v>
      </c>
      <c r="AG194" s="3">
        <v>193</v>
      </c>
      <c r="AH194" s="3">
        <f t="shared" si="188"/>
        <v>0</v>
      </c>
      <c r="AI194" s="3">
        <f t="shared" si="189"/>
        <v>1</v>
      </c>
      <c r="AJ194" s="3">
        <f t="shared" si="190"/>
        <v>1</v>
      </c>
      <c r="AK194" s="14">
        <f t="shared" si="191"/>
        <v>1656754.8850427563</v>
      </c>
      <c r="AL194" s="3" t="str">
        <f t="shared" si="192"/>
        <v xml:space="preserve"> </v>
      </c>
      <c r="AM194" s="3">
        <f t="shared" si="193"/>
        <v>1</v>
      </c>
      <c r="AN194" s="3">
        <f t="shared" si="194"/>
        <v>6</v>
      </c>
      <c r="AO194" s="27">
        <f t="shared" si="195"/>
        <v>471.90591559396125</v>
      </c>
      <c r="AP194" s="14">
        <f t="shared" si="196"/>
        <v>483.90591559396125</v>
      </c>
      <c r="AQ194" s="28"/>
      <c r="AR194" s="3">
        <f t="shared" si="197"/>
        <v>2</v>
      </c>
      <c r="AS194" s="3">
        <v>4581</v>
      </c>
      <c r="AT194" s="3">
        <v>777</v>
      </c>
      <c r="AU194" s="3">
        <v>100</v>
      </c>
      <c r="AV194" s="3">
        <v>400</v>
      </c>
      <c r="AW194" s="3">
        <v>6000</v>
      </c>
      <c r="AX194" s="3">
        <v>0</v>
      </c>
      <c r="AY194" s="3">
        <v>1100</v>
      </c>
      <c r="AZ194" s="3">
        <v>1</v>
      </c>
      <c r="BA194" s="3">
        <v>40</v>
      </c>
      <c r="BB194" s="3">
        <v>0</v>
      </c>
      <c r="BC194" s="3">
        <v>0</v>
      </c>
      <c r="BD194" s="3">
        <v>0</v>
      </c>
      <c r="BE194" s="3">
        <v>0</v>
      </c>
      <c r="BF194" s="17">
        <f t="shared" si="198"/>
        <v>96</v>
      </c>
      <c r="BG194" s="26">
        <f t="shared" si="199"/>
        <v>744.88504275630578</v>
      </c>
      <c r="BH194" s="12">
        <f t="shared" si="200"/>
        <v>66.161118162236974</v>
      </c>
      <c r="BI194" s="13">
        <v>0.26</v>
      </c>
      <c r="BJ194" s="12">
        <f t="shared" si="202"/>
        <v>80</v>
      </c>
      <c r="BK194" s="12">
        <f t="shared" si="222"/>
        <v>80</v>
      </c>
      <c r="BL194" s="11">
        <f t="shared" si="203"/>
        <v>4</v>
      </c>
      <c r="BM194" s="11">
        <f t="shared" si="204"/>
        <v>50</v>
      </c>
      <c r="BN194" s="11">
        <f t="shared" si="205"/>
        <v>0</v>
      </c>
      <c r="BO194" s="20">
        <f t="shared" si="206"/>
        <v>0.61916666666666331</v>
      </c>
      <c r="BP194" s="11">
        <f t="shared" si="207"/>
        <v>1</v>
      </c>
      <c r="BQ194" s="11">
        <f t="shared" si="208"/>
        <v>0</v>
      </c>
      <c r="BR194" s="11">
        <f t="shared" si="209"/>
        <v>1</v>
      </c>
      <c r="BS194" s="11">
        <f t="shared" si="210"/>
        <v>1</v>
      </c>
      <c r="BT194" s="25">
        <f t="shared" si="211"/>
        <v>1656754.8850427563</v>
      </c>
      <c r="BU194" s="24" t="str">
        <f t="shared" si="212"/>
        <v xml:space="preserve"> </v>
      </c>
      <c r="BV194" s="11">
        <f t="shared" si="213"/>
        <v>1</v>
      </c>
      <c r="BW194" s="24" t="str">
        <f>VLOOKUP(BV194,'Типы препятствий'!$A$1:$B$12,2)</f>
        <v>Светофор</v>
      </c>
      <c r="BX194" s="24">
        <f t="shared" si="214"/>
        <v>6</v>
      </c>
      <c r="BY194" s="25">
        <f t="shared" si="215"/>
        <v>1657226.7909583503</v>
      </c>
      <c r="BZ194" s="25">
        <f t="shared" si="216"/>
        <v>471.90591559396125</v>
      </c>
      <c r="CA194" s="25">
        <f t="shared" si="217"/>
        <v>1657238.7909583503</v>
      </c>
      <c r="CB194" s="12">
        <f t="shared" si="218"/>
        <v>483.90591559396125</v>
      </c>
      <c r="CC194" s="11">
        <f t="shared" si="219"/>
        <v>2</v>
      </c>
      <c r="CD194" s="42">
        <f t="shared" si="219"/>
        <v>0</v>
      </c>
      <c r="CE194" s="42">
        <f t="shared" si="169"/>
        <v>0.51</v>
      </c>
      <c r="CF194" s="42">
        <f t="shared" si="168"/>
        <v>0.51</v>
      </c>
    </row>
    <row r="195" spans="1:84">
      <c r="A195" s="29">
        <f t="shared" si="170"/>
        <v>66.629118162236978</v>
      </c>
      <c r="B195" s="3">
        <v>194</v>
      </c>
      <c r="C195" s="14">
        <f t="shared" si="171"/>
        <v>66.629118162236978</v>
      </c>
      <c r="D195" s="14">
        <f t="shared" si="172"/>
        <v>66.629118162236978</v>
      </c>
      <c r="E195" s="14">
        <f t="shared" si="173"/>
        <v>80</v>
      </c>
      <c r="F195" s="14">
        <f t="shared" si="174"/>
        <v>80</v>
      </c>
      <c r="G195" s="30">
        <f t="shared" si="175"/>
        <v>0.25</v>
      </c>
      <c r="H195" s="3">
        <f t="shared" ref="H195:H258" si="223">$CO$3</f>
        <v>40</v>
      </c>
      <c r="I195" s="43">
        <f t="shared" si="176"/>
        <v>0</v>
      </c>
      <c r="J195" s="43">
        <f t="shared" si="177"/>
        <v>0.51</v>
      </c>
      <c r="K195" s="43">
        <f t="shared" si="178"/>
        <v>0.51</v>
      </c>
      <c r="L195" s="3">
        <f t="shared" ref="L195:L258" si="224">$CO$5</f>
        <v>0.32</v>
      </c>
      <c r="M195" s="3" t="s">
        <v>493</v>
      </c>
      <c r="N195" s="3" t="s">
        <v>494</v>
      </c>
      <c r="O195" s="3">
        <v>1</v>
      </c>
      <c r="P195" s="3">
        <v>0</v>
      </c>
      <c r="Q195" s="3">
        <v>0</v>
      </c>
      <c r="R195" s="3">
        <v>1</v>
      </c>
      <c r="S195" s="3">
        <v>1</v>
      </c>
      <c r="T195" s="3">
        <v>0</v>
      </c>
      <c r="U195" s="3" t="s">
        <v>66</v>
      </c>
      <c r="V195" s="14">
        <f t="shared" si="179"/>
        <v>754.13908694550537</v>
      </c>
      <c r="W195" s="3">
        <f t="shared" si="180"/>
        <v>4</v>
      </c>
      <c r="X195" s="3">
        <f t="shared" si="181"/>
        <v>50</v>
      </c>
      <c r="Y195" s="3">
        <f t="shared" si="182"/>
        <v>50</v>
      </c>
      <c r="Z195" s="3">
        <f t="shared" si="183"/>
        <v>0</v>
      </c>
      <c r="AA195" s="3">
        <f t="shared" si="184"/>
        <v>0</v>
      </c>
      <c r="AB195" s="22">
        <f t="shared" si="185"/>
        <v>0.61917245370370033</v>
      </c>
      <c r="AC195" s="23">
        <f t="shared" ref="AC195:AC258" ca="1" si="225">$CO$7</f>
        <v>41920</v>
      </c>
      <c r="AD195" s="3">
        <v>194</v>
      </c>
      <c r="AE195" s="3">
        <f t="shared" si="186"/>
        <v>1</v>
      </c>
      <c r="AF195" s="3">
        <f t="shared" si="187"/>
        <v>1</v>
      </c>
      <c r="AG195" s="3">
        <v>194</v>
      </c>
      <c r="AH195" s="3">
        <f t="shared" si="188"/>
        <v>0</v>
      </c>
      <c r="AI195" s="3">
        <f t="shared" si="189"/>
        <v>1</v>
      </c>
      <c r="AJ195" s="3">
        <f t="shared" si="190"/>
        <v>1</v>
      </c>
      <c r="AK195" s="14">
        <f t="shared" si="191"/>
        <v>1656764.1390869454</v>
      </c>
      <c r="AL195" s="3" t="str">
        <f t="shared" si="192"/>
        <v xml:space="preserve"> </v>
      </c>
      <c r="AM195" s="3">
        <f t="shared" si="193"/>
        <v>1</v>
      </c>
      <c r="AN195" s="3">
        <f t="shared" si="194"/>
        <v>6</v>
      </c>
      <c r="AO195" s="27">
        <f t="shared" si="195"/>
        <v>462.6518714048434</v>
      </c>
      <c r="AP195" s="14">
        <f t="shared" si="196"/>
        <v>474.6518714048434</v>
      </c>
      <c r="AQ195" s="28"/>
      <c r="AR195" s="3">
        <f t="shared" si="197"/>
        <v>2</v>
      </c>
      <c r="AS195" s="3">
        <v>4581</v>
      </c>
      <c r="AT195" s="3">
        <v>777</v>
      </c>
      <c r="AU195" s="3">
        <v>100</v>
      </c>
      <c r="AV195" s="3">
        <v>400</v>
      </c>
      <c r="AW195" s="3">
        <v>6000</v>
      </c>
      <c r="AX195" s="3">
        <v>0</v>
      </c>
      <c r="AY195" s="3">
        <v>1100</v>
      </c>
      <c r="AZ195" s="3">
        <v>1</v>
      </c>
      <c r="BA195" s="3">
        <v>40</v>
      </c>
      <c r="BB195" s="3">
        <v>0</v>
      </c>
      <c r="BC195" s="3">
        <v>0</v>
      </c>
      <c r="BD195" s="3">
        <v>0</v>
      </c>
      <c r="BE195" s="3">
        <v>0</v>
      </c>
      <c r="BF195" s="17">
        <f t="shared" si="198"/>
        <v>96.5</v>
      </c>
      <c r="BG195" s="26">
        <f t="shared" si="199"/>
        <v>754.13908694550537</v>
      </c>
      <c r="BH195" s="12">
        <f t="shared" si="200"/>
        <v>66.629118162236978</v>
      </c>
      <c r="BI195" s="13">
        <v>0.25</v>
      </c>
      <c r="BJ195" s="12">
        <f t="shared" si="202"/>
        <v>80</v>
      </c>
      <c r="BK195" s="12">
        <f t="shared" si="222"/>
        <v>80</v>
      </c>
      <c r="BL195" s="11">
        <f t="shared" si="203"/>
        <v>4</v>
      </c>
      <c r="BM195" s="11">
        <f t="shared" si="204"/>
        <v>50</v>
      </c>
      <c r="BN195" s="11">
        <f t="shared" si="205"/>
        <v>0</v>
      </c>
      <c r="BO195" s="20">
        <f t="shared" si="206"/>
        <v>0.61917245370370033</v>
      </c>
      <c r="BP195" s="11">
        <f t="shared" si="207"/>
        <v>1</v>
      </c>
      <c r="BQ195" s="11">
        <f t="shared" si="208"/>
        <v>0</v>
      </c>
      <c r="BR195" s="11">
        <f t="shared" si="209"/>
        <v>1</v>
      </c>
      <c r="BS195" s="11">
        <f t="shared" si="210"/>
        <v>1</v>
      </c>
      <c r="BT195" s="25">
        <f t="shared" si="211"/>
        <v>1656764.1390869454</v>
      </c>
      <c r="BU195" s="24" t="str">
        <f t="shared" si="212"/>
        <v xml:space="preserve"> </v>
      </c>
      <c r="BV195" s="11">
        <f t="shared" si="213"/>
        <v>1</v>
      </c>
      <c r="BW195" s="24" t="str">
        <f>VLOOKUP(BV195,'Типы препятствий'!$A$1:$B$12,2)</f>
        <v>Светофор</v>
      </c>
      <c r="BX195" s="24">
        <f t="shared" si="214"/>
        <v>6</v>
      </c>
      <c r="BY195" s="25">
        <f t="shared" si="215"/>
        <v>1657226.7909583503</v>
      </c>
      <c r="BZ195" s="25">
        <f t="shared" si="216"/>
        <v>462.6518714048434</v>
      </c>
      <c r="CA195" s="25">
        <f t="shared" si="217"/>
        <v>1657238.7909583503</v>
      </c>
      <c r="CB195" s="12">
        <f t="shared" si="218"/>
        <v>474.6518714048434</v>
      </c>
      <c r="CC195" s="11">
        <f t="shared" si="219"/>
        <v>2</v>
      </c>
      <c r="CD195" s="42">
        <f t="shared" si="219"/>
        <v>0</v>
      </c>
      <c r="CE195" s="42">
        <f t="shared" si="169"/>
        <v>0.51</v>
      </c>
      <c r="CF195" s="42">
        <f t="shared" si="168"/>
        <v>0.51</v>
      </c>
    </row>
    <row r="196" spans="1:84">
      <c r="A196" s="29">
        <f t="shared" si="170"/>
        <v>67.079118162236981</v>
      </c>
      <c r="B196" s="3">
        <v>195</v>
      </c>
      <c r="C196" s="14">
        <f t="shared" si="171"/>
        <v>67.079118162236981</v>
      </c>
      <c r="D196" s="14">
        <f t="shared" si="172"/>
        <v>67.079118162236981</v>
      </c>
      <c r="E196" s="14">
        <f t="shared" si="173"/>
        <v>80</v>
      </c>
      <c r="F196" s="14">
        <f t="shared" si="174"/>
        <v>80</v>
      </c>
      <c r="G196" s="30">
        <f t="shared" si="175"/>
        <v>0.25</v>
      </c>
      <c r="H196" s="3">
        <f t="shared" si="223"/>
        <v>40</v>
      </c>
      <c r="I196" s="43">
        <f t="shared" si="176"/>
        <v>0</v>
      </c>
      <c r="J196" s="43">
        <f t="shared" si="177"/>
        <v>0.51</v>
      </c>
      <c r="K196" s="43">
        <f t="shared" si="178"/>
        <v>0.51</v>
      </c>
      <c r="L196" s="3">
        <f t="shared" si="224"/>
        <v>0.32</v>
      </c>
      <c r="M196" s="3" t="s">
        <v>495</v>
      </c>
      <c r="N196" s="3" t="s">
        <v>496</v>
      </c>
      <c r="O196" s="3">
        <v>1</v>
      </c>
      <c r="P196" s="3">
        <v>0</v>
      </c>
      <c r="Q196" s="3">
        <v>0</v>
      </c>
      <c r="R196" s="3">
        <v>1</v>
      </c>
      <c r="S196" s="3">
        <v>1</v>
      </c>
      <c r="T196" s="3">
        <v>0</v>
      </c>
      <c r="U196" s="3" t="s">
        <v>66</v>
      </c>
      <c r="V196" s="14">
        <f t="shared" si="179"/>
        <v>763.45563113470496</v>
      </c>
      <c r="W196" s="3">
        <f t="shared" si="180"/>
        <v>4</v>
      </c>
      <c r="X196" s="3">
        <f t="shared" si="181"/>
        <v>50</v>
      </c>
      <c r="Y196" s="3">
        <f t="shared" si="182"/>
        <v>50</v>
      </c>
      <c r="Z196" s="3">
        <f t="shared" si="183"/>
        <v>0</v>
      </c>
      <c r="AA196" s="3">
        <f t="shared" si="184"/>
        <v>0</v>
      </c>
      <c r="AB196" s="22">
        <f t="shared" si="185"/>
        <v>0.61917824074073735</v>
      </c>
      <c r="AC196" s="23">
        <f t="shared" ca="1" si="225"/>
        <v>41920</v>
      </c>
      <c r="AD196" s="3">
        <v>195</v>
      </c>
      <c r="AE196" s="3">
        <f t="shared" si="186"/>
        <v>1</v>
      </c>
      <c r="AF196" s="3">
        <f t="shared" si="187"/>
        <v>1</v>
      </c>
      <c r="AG196" s="3">
        <v>195</v>
      </c>
      <c r="AH196" s="3">
        <f t="shared" si="188"/>
        <v>0</v>
      </c>
      <c r="AI196" s="3">
        <f t="shared" si="189"/>
        <v>1</v>
      </c>
      <c r="AJ196" s="3">
        <f t="shared" si="190"/>
        <v>1</v>
      </c>
      <c r="AK196" s="14">
        <f t="shared" si="191"/>
        <v>1656773.4556311348</v>
      </c>
      <c r="AL196" s="3" t="str">
        <f t="shared" si="192"/>
        <v xml:space="preserve"> </v>
      </c>
      <c r="AM196" s="3">
        <f t="shared" si="193"/>
        <v>1</v>
      </c>
      <c r="AN196" s="3">
        <f t="shared" si="194"/>
        <v>6</v>
      </c>
      <c r="AO196" s="27">
        <f t="shared" si="195"/>
        <v>453.33532721549273</v>
      </c>
      <c r="AP196" s="14">
        <f t="shared" si="196"/>
        <v>465.33532721549273</v>
      </c>
      <c r="AQ196" s="28"/>
      <c r="AR196" s="3">
        <f t="shared" si="197"/>
        <v>2</v>
      </c>
      <c r="AS196" s="3">
        <v>4581</v>
      </c>
      <c r="AT196" s="3">
        <v>777</v>
      </c>
      <c r="AU196" s="3">
        <v>100</v>
      </c>
      <c r="AV196" s="3">
        <v>400</v>
      </c>
      <c r="AW196" s="3">
        <v>6000</v>
      </c>
      <c r="AX196" s="3">
        <v>0</v>
      </c>
      <c r="AY196" s="3">
        <v>1100</v>
      </c>
      <c r="AZ196" s="3">
        <v>1</v>
      </c>
      <c r="BA196" s="3">
        <v>40</v>
      </c>
      <c r="BB196" s="3">
        <v>0</v>
      </c>
      <c r="BC196" s="3">
        <v>0</v>
      </c>
      <c r="BD196" s="3">
        <v>0</v>
      </c>
      <c r="BE196" s="3">
        <v>0</v>
      </c>
      <c r="BF196" s="17">
        <f t="shared" si="198"/>
        <v>97</v>
      </c>
      <c r="BG196" s="26">
        <f t="shared" si="199"/>
        <v>763.45563113470496</v>
      </c>
      <c r="BH196" s="12">
        <f t="shared" si="200"/>
        <v>67.079118162236981</v>
      </c>
      <c r="BI196" s="13">
        <v>0.25</v>
      </c>
      <c r="BJ196" s="12">
        <f t="shared" si="202"/>
        <v>80</v>
      </c>
      <c r="BK196" s="12">
        <f t="shared" si="222"/>
        <v>80</v>
      </c>
      <c r="BL196" s="11">
        <f t="shared" si="203"/>
        <v>4</v>
      </c>
      <c r="BM196" s="11">
        <f t="shared" si="204"/>
        <v>50</v>
      </c>
      <c r="BN196" s="11">
        <f t="shared" si="205"/>
        <v>0</v>
      </c>
      <c r="BO196" s="20">
        <f t="shared" si="206"/>
        <v>0.61917824074073735</v>
      </c>
      <c r="BP196" s="11">
        <f t="shared" si="207"/>
        <v>1</v>
      </c>
      <c r="BQ196" s="11">
        <f t="shared" si="208"/>
        <v>0</v>
      </c>
      <c r="BR196" s="11">
        <f t="shared" si="209"/>
        <v>1</v>
      </c>
      <c r="BS196" s="11">
        <f t="shared" si="210"/>
        <v>1</v>
      </c>
      <c r="BT196" s="25">
        <f t="shared" si="211"/>
        <v>1656773.4556311348</v>
      </c>
      <c r="BU196" s="24" t="str">
        <f t="shared" si="212"/>
        <v xml:space="preserve"> </v>
      </c>
      <c r="BV196" s="11">
        <f t="shared" si="213"/>
        <v>1</v>
      </c>
      <c r="BW196" s="24" t="str">
        <f>VLOOKUP(BV196,'Типы препятствий'!$A$1:$B$12,2)</f>
        <v>Светофор</v>
      </c>
      <c r="BX196" s="24">
        <f t="shared" si="214"/>
        <v>6</v>
      </c>
      <c r="BY196" s="25">
        <f t="shared" si="215"/>
        <v>1657226.7909583503</v>
      </c>
      <c r="BZ196" s="25">
        <f t="shared" si="216"/>
        <v>453.33532721549273</v>
      </c>
      <c r="CA196" s="25">
        <f t="shared" si="217"/>
        <v>1657238.7909583503</v>
      </c>
      <c r="CB196" s="12">
        <f t="shared" si="218"/>
        <v>465.33532721549273</v>
      </c>
      <c r="CC196" s="11">
        <f t="shared" si="219"/>
        <v>2</v>
      </c>
      <c r="CD196" s="42">
        <f t="shared" si="219"/>
        <v>0</v>
      </c>
      <c r="CE196" s="42">
        <f t="shared" si="169"/>
        <v>0.51</v>
      </c>
      <c r="CF196" s="42">
        <f t="shared" ref="CF196:CF259" si="226">CF195</f>
        <v>0.51</v>
      </c>
    </row>
    <row r="197" spans="1:84">
      <c r="A197" s="29">
        <f t="shared" si="170"/>
        <v>67.529118162236983</v>
      </c>
      <c r="B197" s="3">
        <v>196</v>
      </c>
      <c r="C197" s="14">
        <f t="shared" si="171"/>
        <v>67.529118162236983</v>
      </c>
      <c r="D197" s="14">
        <f t="shared" si="172"/>
        <v>67.529118162236983</v>
      </c>
      <c r="E197" s="14">
        <f t="shared" si="173"/>
        <v>80</v>
      </c>
      <c r="F197" s="14">
        <f t="shared" si="174"/>
        <v>80</v>
      </c>
      <c r="G197" s="30">
        <f t="shared" si="175"/>
        <v>0.24</v>
      </c>
      <c r="H197" s="3">
        <f t="shared" si="223"/>
        <v>40</v>
      </c>
      <c r="I197" s="43">
        <f t="shared" si="176"/>
        <v>0</v>
      </c>
      <c r="J197" s="43">
        <f t="shared" si="177"/>
        <v>0.51</v>
      </c>
      <c r="K197" s="43">
        <f t="shared" si="178"/>
        <v>0.51</v>
      </c>
      <c r="L197" s="3">
        <f t="shared" si="224"/>
        <v>0.32</v>
      </c>
      <c r="M197" s="3" t="s">
        <v>497</v>
      </c>
      <c r="N197" s="3" t="s">
        <v>498</v>
      </c>
      <c r="O197" s="3">
        <v>1</v>
      </c>
      <c r="P197" s="3">
        <v>0</v>
      </c>
      <c r="Q197" s="3">
        <v>0</v>
      </c>
      <c r="R197" s="3">
        <v>1</v>
      </c>
      <c r="S197" s="3">
        <v>1</v>
      </c>
      <c r="T197" s="3">
        <v>0</v>
      </c>
      <c r="U197" s="3" t="s">
        <v>66</v>
      </c>
      <c r="V197" s="14">
        <f t="shared" si="179"/>
        <v>772.83467532390455</v>
      </c>
      <c r="W197" s="3">
        <f t="shared" si="180"/>
        <v>4</v>
      </c>
      <c r="X197" s="3">
        <f t="shared" si="181"/>
        <v>50</v>
      </c>
      <c r="Y197" s="3">
        <f t="shared" si="182"/>
        <v>50</v>
      </c>
      <c r="Z197" s="3">
        <f t="shared" si="183"/>
        <v>0</v>
      </c>
      <c r="AA197" s="3">
        <f t="shared" si="184"/>
        <v>0</v>
      </c>
      <c r="AB197" s="22">
        <f t="shared" si="185"/>
        <v>0.61918402777777437</v>
      </c>
      <c r="AC197" s="23">
        <f t="shared" ca="1" si="225"/>
        <v>41920</v>
      </c>
      <c r="AD197" s="3">
        <v>196</v>
      </c>
      <c r="AE197" s="3">
        <f t="shared" si="186"/>
        <v>1</v>
      </c>
      <c r="AF197" s="3">
        <f t="shared" si="187"/>
        <v>1</v>
      </c>
      <c r="AG197" s="3">
        <v>196</v>
      </c>
      <c r="AH197" s="3">
        <f t="shared" si="188"/>
        <v>0</v>
      </c>
      <c r="AI197" s="3">
        <f t="shared" si="189"/>
        <v>1</v>
      </c>
      <c r="AJ197" s="3">
        <f t="shared" si="190"/>
        <v>1</v>
      </c>
      <c r="AK197" s="14">
        <f t="shared" si="191"/>
        <v>1656782.8346753239</v>
      </c>
      <c r="AL197" s="3" t="str">
        <f t="shared" si="192"/>
        <v xml:space="preserve"> </v>
      </c>
      <c r="AM197" s="3">
        <f t="shared" si="193"/>
        <v>1</v>
      </c>
      <c r="AN197" s="3">
        <f t="shared" si="194"/>
        <v>6</v>
      </c>
      <c r="AO197" s="27">
        <f t="shared" si="195"/>
        <v>443.95628302637488</v>
      </c>
      <c r="AP197" s="14">
        <f t="shared" si="196"/>
        <v>455.95628302637488</v>
      </c>
      <c r="AQ197" s="28"/>
      <c r="AR197" s="3">
        <f t="shared" si="197"/>
        <v>2</v>
      </c>
      <c r="AS197" s="3">
        <v>4581</v>
      </c>
      <c r="AT197" s="3">
        <v>777</v>
      </c>
      <c r="AU197" s="3">
        <v>100</v>
      </c>
      <c r="AV197" s="3">
        <v>400</v>
      </c>
      <c r="AW197" s="3">
        <v>6000</v>
      </c>
      <c r="AX197" s="3">
        <v>0</v>
      </c>
      <c r="AY197" s="3">
        <v>1100</v>
      </c>
      <c r="AZ197" s="3">
        <v>1</v>
      </c>
      <c r="BA197" s="3">
        <v>40</v>
      </c>
      <c r="BB197" s="3">
        <v>0</v>
      </c>
      <c r="BC197" s="3">
        <v>0</v>
      </c>
      <c r="BD197" s="3">
        <v>0</v>
      </c>
      <c r="BE197" s="3">
        <v>0</v>
      </c>
      <c r="BF197" s="17">
        <f t="shared" si="198"/>
        <v>97.5</v>
      </c>
      <c r="BG197" s="26">
        <f t="shared" si="199"/>
        <v>772.83467532390455</v>
      </c>
      <c r="BH197" s="12">
        <f t="shared" si="200"/>
        <v>67.529118162236983</v>
      </c>
      <c r="BI197" s="13">
        <v>0.24</v>
      </c>
      <c r="BJ197" s="12">
        <f t="shared" si="202"/>
        <v>80</v>
      </c>
      <c r="BK197" s="12">
        <f t="shared" si="222"/>
        <v>80</v>
      </c>
      <c r="BL197" s="11">
        <f t="shared" si="203"/>
        <v>4</v>
      </c>
      <c r="BM197" s="11">
        <f t="shared" si="204"/>
        <v>50</v>
      </c>
      <c r="BN197" s="11">
        <f t="shared" si="205"/>
        <v>0</v>
      </c>
      <c r="BO197" s="20">
        <f t="shared" si="206"/>
        <v>0.61918402777777437</v>
      </c>
      <c r="BP197" s="11">
        <f t="shared" si="207"/>
        <v>1</v>
      </c>
      <c r="BQ197" s="11">
        <f t="shared" si="208"/>
        <v>0</v>
      </c>
      <c r="BR197" s="11">
        <f t="shared" si="209"/>
        <v>1</v>
      </c>
      <c r="BS197" s="11">
        <f t="shared" si="210"/>
        <v>1</v>
      </c>
      <c r="BT197" s="25">
        <f t="shared" si="211"/>
        <v>1656782.8346753239</v>
      </c>
      <c r="BU197" s="24" t="str">
        <f t="shared" si="212"/>
        <v xml:space="preserve"> </v>
      </c>
      <c r="BV197" s="11">
        <f t="shared" si="213"/>
        <v>1</v>
      </c>
      <c r="BW197" s="24" t="str">
        <f>VLOOKUP(BV197,'Типы препятствий'!$A$1:$B$12,2)</f>
        <v>Светофор</v>
      </c>
      <c r="BX197" s="24">
        <f t="shared" si="214"/>
        <v>6</v>
      </c>
      <c r="BY197" s="25">
        <f t="shared" si="215"/>
        <v>1657226.7909583503</v>
      </c>
      <c r="BZ197" s="25">
        <f t="shared" si="216"/>
        <v>443.95628302637488</v>
      </c>
      <c r="CA197" s="25">
        <f t="shared" si="217"/>
        <v>1657238.7909583503</v>
      </c>
      <c r="CB197" s="12">
        <f t="shared" si="218"/>
        <v>455.95628302637488</v>
      </c>
      <c r="CC197" s="11">
        <f t="shared" si="219"/>
        <v>2</v>
      </c>
      <c r="CD197" s="42">
        <f t="shared" si="219"/>
        <v>0</v>
      </c>
      <c r="CE197" s="42">
        <f t="shared" ref="CE197:CE260" si="227">AVERAGE(CF195:CF196)</f>
        <v>0.51</v>
      </c>
      <c r="CF197" s="42">
        <f t="shared" si="226"/>
        <v>0.51</v>
      </c>
    </row>
    <row r="198" spans="1:84">
      <c r="A198" s="29">
        <f t="shared" si="170"/>
        <v>67.961118162236986</v>
      </c>
      <c r="B198" s="3">
        <v>197</v>
      </c>
      <c r="C198" s="14">
        <f t="shared" si="171"/>
        <v>67.961118162236986</v>
      </c>
      <c r="D198" s="14">
        <f t="shared" si="172"/>
        <v>67.961118162236986</v>
      </c>
      <c r="E198" s="14">
        <f t="shared" si="173"/>
        <v>80</v>
      </c>
      <c r="F198" s="14">
        <f t="shared" si="174"/>
        <v>80</v>
      </c>
      <c r="G198" s="30">
        <f t="shared" si="175"/>
        <v>0.22799999999999998</v>
      </c>
      <c r="H198" s="3">
        <f t="shared" si="223"/>
        <v>40</v>
      </c>
      <c r="I198" s="43">
        <f t="shared" si="176"/>
        <v>0</v>
      </c>
      <c r="J198" s="43">
        <f t="shared" si="177"/>
        <v>0.51</v>
      </c>
      <c r="K198" s="43">
        <f t="shared" si="178"/>
        <v>0.51</v>
      </c>
      <c r="L198" s="3">
        <f t="shared" si="224"/>
        <v>0.32</v>
      </c>
      <c r="M198" s="3" t="s">
        <v>499</v>
      </c>
      <c r="N198" s="3" t="s">
        <v>500</v>
      </c>
      <c r="O198" s="3">
        <v>1</v>
      </c>
      <c r="P198" s="3">
        <v>0</v>
      </c>
      <c r="Q198" s="3">
        <v>0</v>
      </c>
      <c r="R198" s="3">
        <v>1</v>
      </c>
      <c r="S198" s="3">
        <v>1</v>
      </c>
      <c r="T198" s="3">
        <v>0</v>
      </c>
      <c r="U198" s="3" t="s">
        <v>66</v>
      </c>
      <c r="V198" s="14">
        <f t="shared" si="179"/>
        <v>782.27371951310408</v>
      </c>
      <c r="W198" s="3">
        <f t="shared" si="180"/>
        <v>4</v>
      </c>
      <c r="X198" s="3">
        <f t="shared" si="181"/>
        <v>50</v>
      </c>
      <c r="Y198" s="3">
        <f t="shared" si="182"/>
        <v>50</v>
      </c>
      <c r="Z198" s="3">
        <f t="shared" si="183"/>
        <v>0</v>
      </c>
      <c r="AA198" s="3">
        <f t="shared" si="184"/>
        <v>0</v>
      </c>
      <c r="AB198" s="22">
        <f t="shared" si="185"/>
        <v>0.61918981481481139</v>
      </c>
      <c r="AC198" s="23">
        <f t="shared" ca="1" si="225"/>
        <v>41920</v>
      </c>
      <c r="AD198" s="3">
        <v>197</v>
      </c>
      <c r="AE198" s="3">
        <f t="shared" si="186"/>
        <v>1</v>
      </c>
      <c r="AF198" s="3">
        <f t="shared" si="187"/>
        <v>1</v>
      </c>
      <c r="AG198" s="3">
        <v>197</v>
      </c>
      <c r="AH198" s="3">
        <f t="shared" si="188"/>
        <v>0</v>
      </c>
      <c r="AI198" s="3">
        <f t="shared" si="189"/>
        <v>1</v>
      </c>
      <c r="AJ198" s="3">
        <f t="shared" si="190"/>
        <v>1</v>
      </c>
      <c r="AK198" s="14">
        <f t="shared" si="191"/>
        <v>1656792.2737195131</v>
      </c>
      <c r="AL198" s="3" t="str">
        <f t="shared" si="192"/>
        <v xml:space="preserve"> </v>
      </c>
      <c r="AM198" s="3">
        <f t="shared" si="193"/>
        <v>1</v>
      </c>
      <c r="AN198" s="3">
        <f t="shared" si="194"/>
        <v>6</v>
      </c>
      <c r="AO198" s="27">
        <f t="shared" si="195"/>
        <v>434.51723883720115</v>
      </c>
      <c r="AP198" s="14">
        <f t="shared" si="196"/>
        <v>446.51723883720115</v>
      </c>
      <c r="AQ198" s="28"/>
      <c r="AR198" s="3">
        <f t="shared" si="197"/>
        <v>2</v>
      </c>
      <c r="AS198" s="3">
        <v>4581</v>
      </c>
      <c r="AT198" s="3">
        <v>777</v>
      </c>
      <c r="AU198" s="3">
        <v>100</v>
      </c>
      <c r="AV198" s="3">
        <v>400</v>
      </c>
      <c r="AW198" s="3">
        <v>6000</v>
      </c>
      <c r="AX198" s="3">
        <v>0</v>
      </c>
      <c r="AY198" s="3">
        <v>1100</v>
      </c>
      <c r="AZ198" s="3">
        <v>1</v>
      </c>
      <c r="BA198" s="3">
        <v>40</v>
      </c>
      <c r="BB198" s="3">
        <v>0</v>
      </c>
      <c r="BC198" s="3">
        <v>0</v>
      </c>
      <c r="BD198" s="3">
        <v>0</v>
      </c>
      <c r="BE198" s="3">
        <v>0</v>
      </c>
      <c r="BF198" s="17">
        <f t="shared" si="198"/>
        <v>98</v>
      </c>
      <c r="BG198" s="26">
        <f t="shared" si="199"/>
        <v>782.27371951310408</v>
      </c>
      <c r="BH198" s="12">
        <f t="shared" si="200"/>
        <v>67.961118162236986</v>
      </c>
      <c r="BI198" s="13">
        <f t="shared" si="201"/>
        <v>0.22799999999999998</v>
      </c>
      <c r="BJ198" s="12">
        <f t="shared" si="202"/>
        <v>80</v>
      </c>
      <c r="BK198" s="12">
        <f t="shared" si="222"/>
        <v>80</v>
      </c>
      <c r="BL198" s="11">
        <f t="shared" si="203"/>
        <v>4</v>
      </c>
      <c r="BM198" s="11">
        <f t="shared" si="204"/>
        <v>50</v>
      </c>
      <c r="BN198" s="11">
        <f t="shared" si="205"/>
        <v>0</v>
      </c>
      <c r="BO198" s="20">
        <f t="shared" si="206"/>
        <v>0.61918981481481139</v>
      </c>
      <c r="BP198" s="11">
        <f t="shared" si="207"/>
        <v>1</v>
      </c>
      <c r="BQ198" s="11">
        <f t="shared" si="208"/>
        <v>0</v>
      </c>
      <c r="BR198" s="11">
        <f t="shared" si="209"/>
        <v>1</v>
      </c>
      <c r="BS198" s="11">
        <f t="shared" si="210"/>
        <v>1</v>
      </c>
      <c r="BT198" s="25">
        <f t="shared" si="211"/>
        <v>1656792.2737195131</v>
      </c>
      <c r="BU198" s="24" t="str">
        <f t="shared" si="212"/>
        <v xml:space="preserve"> </v>
      </c>
      <c r="BV198" s="11">
        <f t="shared" si="213"/>
        <v>1</v>
      </c>
      <c r="BW198" s="24" t="str">
        <f>VLOOKUP(BV198,'Типы препятствий'!$A$1:$B$12,2)</f>
        <v>Светофор</v>
      </c>
      <c r="BX198" s="24">
        <f t="shared" si="214"/>
        <v>6</v>
      </c>
      <c r="BY198" s="25">
        <f t="shared" si="215"/>
        <v>1657226.7909583503</v>
      </c>
      <c r="BZ198" s="25">
        <f t="shared" si="216"/>
        <v>434.51723883720115</v>
      </c>
      <c r="CA198" s="25">
        <f t="shared" si="217"/>
        <v>1657238.7909583503</v>
      </c>
      <c r="CB198" s="12">
        <f t="shared" si="218"/>
        <v>446.51723883720115</v>
      </c>
      <c r="CC198" s="11">
        <f t="shared" si="219"/>
        <v>2</v>
      </c>
      <c r="CD198" s="42">
        <f t="shared" si="219"/>
        <v>0</v>
      </c>
      <c r="CE198" s="42">
        <f t="shared" si="227"/>
        <v>0.51</v>
      </c>
      <c r="CF198" s="42">
        <f t="shared" si="226"/>
        <v>0.51</v>
      </c>
    </row>
    <row r="199" spans="1:84">
      <c r="A199" s="29">
        <f t="shared" ref="A199:A262" si="228">ABS(BH199)</f>
        <v>68.371518162236981</v>
      </c>
      <c r="B199" s="3">
        <v>198</v>
      </c>
      <c r="C199" s="14">
        <f t="shared" ref="C199:C262" si="229">A199</f>
        <v>68.371518162236981</v>
      </c>
      <c r="D199" s="14">
        <f t="shared" ref="D199:D262" si="230">A199</f>
        <v>68.371518162236981</v>
      </c>
      <c r="E199" s="14">
        <f t="shared" ref="E199:E262" si="231">BK199</f>
        <v>80</v>
      </c>
      <c r="F199" s="14">
        <f t="shared" ref="F199:F262" si="232">BJ199</f>
        <v>80</v>
      </c>
      <c r="G199" s="30">
        <f t="shared" ref="G199:G262" si="233">BI199</f>
        <v>0.21659999999999996</v>
      </c>
      <c r="H199" s="3">
        <f t="shared" si="223"/>
        <v>40</v>
      </c>
      <c r="I199" s="43">
        <f t="shared" ref="I199:I262" si="234">CD199</f>
        <v>0</v>
      </c>
      <c r="J199" s="43">
        <f t="shared" ref="J199:J262" si="235">CE199</f>
        <v>0.51</v>
      </c>
      <c r="K199" s="43">
        <f t="shared" ref="K199:K262" si="236">CF199</f>
        <v>0.51</v>
      </c>
      <c r="L199" s="3">
        <f t="shared" si="224"/>
        <v>0.32</v>
      </c>
      <c r="M199" s="3" t="s">
        <v>501</v>
      </c>
      <c r="N199" s="3" t="s">
        <v>502</v>
      </c>
      <c r="O199" s="3">
        <v>1</v>
      </c>
      <c r="P199" s="3">
        <v>0</v>
      </c>
      <c r="Q199" s="3">
        <v>0</v>
      </c>
      <c r="R199" s="3">
        <v>1</v>
      </c>
      <c r="S199" s="3">
        <v>1</v>
      </c>
      <c r="T199" s="3">
        <v>0</v>
      </c>
      <c r="U199" s="3" t="s">
        <v>66</v>
      </c>
      <c r="V199" s="14">
        <f t="shared" ref="V199:V262" si="237">BG199</f>
        <v>791.76976370230364</v>
      </c>
      <c r="W199" s="3">
        <f t="shared" ref="W199:W262" si="238">BL199</f>
        <v>4</v>
      </c>
      <c r="X199" s="3">
        <f t="shared" ref="X199:X262" si="239">BM199</f>
        <v>50</v>
      </c>
      <c r="Y199" s="3">
        <f t="shared" ref="Y199:Y262" si="240">BM199</f>
        <v>50</v>
      </c>
      <c r="Z199" s="3">
        <f t="shared" ref="Z199:Z262" si="241">BN199</f>
        <v>0</v>
      </c>
      <c r="AA199" s="3">
        <f t="shared" ref="AA199:AA262" si="242">BN199</f>
        <v>0</v>
      </c>
      <c r="AB199" s="22">
        <f t="shared" ref="AB199:AB262" si="243">BO199</f>
        <v>0.61919560185184841</v>
      </c>
      <c r="AC199" s="23">
        <f t="shared" ca="1" si="225"/>
        <v>41920</v>
      </c>
      <c r="AD199" s="3">
        <v>198</v>
      </c>
      <c r="AE199" s="3">
        <f t="shared" ref="AE199:AE262" si="244">BP199</f>
        <v>1</v>
      </c>
      <c r="AF199" s="3">
        <f t="shared" ref="AF199:AF262" si="245">BP199</f>
        <v>1</v>
      </c>
      <c r="AG199" s="3">
        <v>198</v>
      </c>
      <c r="AH199" s="3">
        <f t="shared" ref="AH199:AH262" si="246">BQ199</f>
        <v>0</v>
      </c>
      <c r="AI199" s="3">
        <f t="shared" ref="AI199:AI262" si="247">BR199</f>
        <v>1</v>
      </c>
      <c r="AJ199" s="3">
        <f t="shared" ref="AJ199:AJ262" si="248">BS199</f>
        <v>1</v>
      </c>
      <c r="AK199" s="14">
        <f t="shared" ref="AK199:AK262" si="249">BT199</f>
        <v>1656801.7697637023</v>
      </c>
      <c r="AL199" s="3" t="str">
        <f t="shared" ref="AL199:AL262" si="250">BU199</f>
        <v xml:space="preserve"> </v>
      </c>
      <c r="AM199" s="3">
        <f t="shared" ref="AM199:AM262" si="251">BV199</f>
        <v>1</v>
      </c>
      <c r="AN199" s="3">
        <f t="shared" ref="AN199:AN262" si="252">BX199</f>
        <v>6</v>
      </c>
      <c r="AO199" s="27">
        <f t="shared" ref="AO199:AO262" si="253">BZ199</f>
        <v>425.02119464799762</v>
      </c>
      <c r="AP199" s="14">
        <f t="shared" ref="AP199:AP262" si="254">CB199</f>
        <v>437.02119464799762</v>
      </c>
      <c r="AQ199" s="28"/>
      <c r="AR199" s="3">
        <f t="shared" ref="AR199:AR262" si="255">CC199</f>
        <v>2</v>
      </c>
      <c r="AS199" s="3">
        <v>4581</v>
      </c>
      <c r="AT199" s="3">
        <v>777</v>
      </c>
      <c r="AU199" s="3">
        <v>100</v>
      </c>
      <c r="AV199" s="3">
        <v>400</v>
      </c>
      <c r="AW199" s="3">
        <v>6000</v>
      </c>
      <c r="AX199" s="3">
        <v>0</v>
      </c>
      <c r="AY199" s="3">
        <v>1100</v>
      </c>
      <c r="AZ199" s="3">
        <v>1</v>
      </c>
      <c r="BA199" s="3">
        <v>40</v>
      </c>
      <c r="BB199" s="3">
        <v>0</v>
      </c>
      <c r="BC199" s="3">
        <v>0</v>
      </c>
      <c r="BD199" s="3">
        <v>0</v>
      </c>
      <c r="BE199" s="3">
        <v>0</v>
      </c>
      <c r="BF199" s="17">
        <f t="shared" ref="BF199:BF262" si="256">BF198+$CO$2</f>
        <v>98.5</v>
      </c>
      <c r="BG199" s="26">
        <f t="shared" ref="BG199:BG262" si="257">BG198+(BH199/3.6) * $CO$2</f>
        <v>791.76976370230364</v>
      </c>
      <c r="BH199" s="12">
        <f t="shared" ref="BH199:BH262" si="258">BH198+(BI198*$CO$2)*3.6</f>
        <v>68.371518162236981</v>
      </c>
      <c r="BI199" s="13">
        <f t="shared" ref="BI199:BI245" si="259">BI198*0.95</f>
        <v>0.21659999999999996</v>
      </c>
      <c r="BJ199" s="12">
        <f t="shared" ref="BJ199:BJ262" si="260">BJ198</f>
        <v>80</v>
      </c>
      <c r="BK199" s="12">
        <f t="shared" si="222"/>
        <v>80</v>
      </c>
      <c r="BL199" s="11">
        <f t="shared" ref="BL199:BL262" si="261">BL198</f>
        <v>4</v>
      </c>
      <c r="BM199" s="11">
        <f t="shared" ref="BM199:BM262" si="262">BM198</f>
        <v>50</v>
      </c>
      <c r="BN199" s="11">
        <f t="shared" ref="BN199:BN262" si="263">BN198</f>
        <v>0</v>
      </c>
      <c r="BO199" s="20">
        <f t="shared" ref="BO199:BO262" si="264">BO198+$CO$2/24/60/60</f>
        <v>0.61919560185184841</v>
      </c>
      <c r="BP199" s="11">
        <f t="shared" ref="BP199:BP262" si="265">$CO$8</f>
        <v>1</v>
      </c>
      <c r="BQ199" s="11">
        <f t="shared" ref="BQ199:BQ262" si="266">BQ198</f>
        <v>0</v>
      </c>
      <c r="BR199" s="11">
        <f t="shared" ref="BR199:BR262" si="267">BR198</f>
        <v>1</v>
      </c>
      <c r="BS199" s="11">
        <f t="shared" ref="BS199:BS262" si="268">SIGN(BH199)</f>
        <v>1</v>
      </c>
      <c r="BT199" s="25">
        <f t="shared" ref="BT199:BT262" si="269">$CO$9+BG199</f>
        <v>1656801.7697637023</v>
      </c>
      <c r="BU199" s="24" t="str">
        <f t="shared" ref="BU199:BU262" si="270">BU198</f>
        <v xml:space="preserve"> </v>
      </c>
      <c r="BV199" s="11">
        <f t="shared" ref="BV199:BV262" si="271">BV198</f>
        <v>1</v>
      </c>
      <c r="BW199" s="24" t="str">
        <f>VLOOKUP(BV199,'Типы препятствий'!$A$1:$B$12,2)</f>
        <v>Светофор</v>
      </c>
      <c r="BX199" s="24">
        <f t="shared" ref="BX199:BX262" si="272">BX198</f>
        <v>6</v>
      </c>
      <c r="BY199" s="25">
        <f t="shared" ref="BY199:BY262" si="273">BY198</f>
        <v>1657226.7909583503</v>
      </c>
      <c r="BZ199" s="25">
        <f t="shared" ref="BZ199:BZ262" si="274">BY199-BT199</f>
        <v>425.02119464799762</v>
      </c>
      <c r="CA199" s="25">
        <f t="shared" ref="CA199:CA262" si="275">CA198</f>
        <v>1657238.7909583503</v>
      </c>
      <c r="CB199" s="12">
        <f t="shared" ref="CB199:CB262" si="276">CA199-BT199</f>
        <v>437.02119464799762</v>
      </c>
      <c r="CC199" s="11">
        <f t="shared" ref="CC199:CD262" si="277">CC198</f>
        <v>2</v>
      </c>
      <c r="CD199" s="42">
        <f t="shared" si="277"/>
        <v>0</v>
      </c>
      <c r="CE199" s="42">
        <f t="shared" si="227"/>
        <v>0.51</v>
      </c>
      <c r="CF199" s="42">
        <f t="shared" si="226"/>
        <v>0.51</v>
      </c>
    </row>
    <row r="200" spans="1:84">
      <c r="A200" s="29">
        <f t="shared" si="228"/>
        <v>68.761398162236986</v>
      </c>
      <c r="B200" s="3">
        <v>199</v>
      </c>
      <c r="C200" s="14">
        <f t="shared" si="229"/>
        <v>68.761398162236986</v>
      </c>
      <c r="D200" s="14">
        <f t="shared" si="230"/>
        <v>68.761398162236986</v>
      </c>
      <c r="E200" s="14">
        <f t="shared" si="231"/>
        <v>80</v>
      </c>
      <c r="F200" s="14">
        <f t="shared" si="232"/>
        <v>80</v>
      </c>
      <c r="G200" s="30">
        <f t="shared" si="233"/>
        <v>0.20576999999999995</v>
      </c>
      <c r="H200" s="3">
        <f t="shared" si="223"/>
        <v>40</v>
      </c>
      <c r="I200" s="43">
        <f t="shared" si="234"/>
        <v>0</v>
      </c>
      <c r="J200" s="43">
        <f t="shared" si="235"/>
        <v>0.51</v>
      </c>
      <c r="K200" s="43">
        <f t="shared" si="236"/>
        <v>0.51</v>
      </c>
      <c r="L200" s="3">
        <f t="shared" si="224"/>
        <v>0.32</v>
      </c>
      <c r="M200" s="3" t="s">
        <v>503</v>
      </c>
      <c r="N200" s="3" t="s">
        <v>504</v>
      </c>
      <c r="O200" s="3">
        <v>1</v>
      </c>
      <c r="P200" s="3">
        <v>0</v>
      </c>
      <c r="Q200" s="3">
        <v>0</v>
      </c>
      <c r="R200" s="3">
        <v>1</v>
      </c>
      <c r="S200" s="3">
        <v>1</v>
      </c>
      <c r="T200" s="3">
        <v>0</v>
      </c>
      <c r="U200" s="3" t="s">
        <v>66</v>
      </c>
      <c r="V200" s="14">
        <f t="shared" si="237"/>
        <v>801.31995789150324</v>
      </c>
      <c r="W200" s="3">
        <f t="shared" si="238"/>
        <v>4</v>
      </c>
      <c r="X200" s="3">
        <f t="shared" si="239"/>
        <v>50</v>
      </c>
      <c r="Y200" s="3">
        <f t="shared" si="240"/>
        <v>50</v>
      </c>
      <c r="Z200" s="3">
        <f t="shared" si="241"/>
        <v>0</v>
      </c>
      <c r="AA200" s="3">
        <f t="shared" si="242"/>
        <v>0</v>
      </c>
      <c r="AB200" s="22">
        <f t="shared" si="243"/>
        <v>0.61920138888888543</v>
      </c>
      <c r="AC200" s="23">
        <f t="shared" ca="1" si="225"/>
        <v>41920</v>
      </c>
      <c r="AD200" s="3">
        <v>199</v>
      </c>
      <c r="AE200" s="3">
        <f t="shared" si="244"/>
        <v>1</v>
      </c>
      <c r="AF200" s="3">
        <f t="shared" si="245"/>
        <v>1</v>
      </c>
      <c r="AG200" s="3">
        <v>199</v>
      </c>
      <c r="AH200" s="3">
        <f t="shared" si="246"/>
        <v>0</v>
      </c>
      <c r="AI200" s="3">
        <f t="shared" si="247"/>
        <v>1</v>
      </c>
      <c r="AJ200" s="3">
        <f t="shared" si="248"/>
        <v>1</v>
      </c>
      <c r="AK200" s="14">
        <f t="shared" si="249"/>
        <v>1656811.3199578915</v>
      </c>
      <c r="AL200" s="3" t="str">
        <f t="shared" si="250"/>
        <v xml:space="preserve"> </v>
      </c>
      <c r="AM200" s="3">
        <f t="shared" si="251"/>
        <v>1</v>
      </c>
      <c r="AN200" s="3">
        <f t="shared" si="252"/>
        <v>6</v>
      </c>
      <c r="AO200" s="27">
        <f t="shared" si="253"/>
        <v>415.47100045881234</v>
      </c>
      <c r="AP200" s="14">
        <f t="shared" si="254"/>
        <v>427.47100045881234</v>
      </c>
      <c r="AQ200" s="28"/>
      <c r="AR200" s="3">
        <f t="shared" si="255"/>
        <v>2</v>
      </c>
      <c r="AS200" s="3">
        <v>4581</v>
      </c>
      <c r="AT200" s="3">
        <v>777</v>
      </c>
      <c r="AU200" s="3">
        <v>100</v>
      </c>
      <c r="AV200" s="3">
        <v>400</v>
      </c>
      <c r="AW200" s="3">
        <v>6000</v>
      </c>
      <c r="AX200" s="3">
        <v>0</v>
      </c>
      <c r="AY200" s="3">
        <v>1100</v>
      </c>
      <c r="AZ200" s="3">
        <v>1</v>
      </c>
      <c r="BA200" s="3">
        <v>40</v>
      </c>
      <c r="BB200" s="3">
        <v>0</v>
      </c>
      <c r="BC200" s="3">
        <v>0</v>
      </c>
      <c r="BD200" s="3">
        <v>0</v>
      </c>
      <c r="BE200" s="3">
        <v>0</v>
      </c>
      <c r="BF200" s="17">
        <f t="shared" si="256"/>
        <v>99</v>
      </c>
      <c r="BG200" s="26">
        <f t="shared" si="257"/>
        <v>801.31995789150324</v>
      </c>
      <c r="BH200" s="12">
        <f t="shared" si="258"/>
        <v>68.761398162236986</v>
      </c>
      <c r="BI200" s="13">
        <f t="shared" si="259"/>
        <v>0.20576999999999995</v>
      </c>
      <c r="BJ200" s="12">
        <f t="shared" si="260"/>
        <v>80</v>
      </c>
      <c r="BK200" s="12">
        <f t="shared" si="222"/>
        <v>80</v>
      </c>
      <c r="BL200" s="11">
        <f t="shared" si="261"/>
        <v>4</v>
      </c>
      <c r="BM200" s="11">
        <f t="shared" si="262"/>
        <v>50</v>
      </c>
      <c r="BN200" s="11">
        <f t="shared" si="263"/>
        <v>0</v>
      </c>
      <c r="BO200" s="20">
        <f t="shared" si="264"/>
        <v>0.61920138888888543</v>
      </c>
      <c r="BP200" s="11">
        <f t="shared" si="265"/>
        <v>1</v>
      </c>
      <c r="BQ200" s="11">
        <f t="shared" si="266"/>
        <v>0</v>
      </c>
      <c r="BR200" s="11">
        <f t="shared" si="267"/>
        <v>1</v>
      </c>
      <c r="BS200" s="11">
        <f t="shared" si="268"/>
        <v>1</v>
      </c>
      <c r="BT200" s="25">
        <f t="shared" si="269"/>
        <v>1656811.3199578915</v>
      </c>
      <c r="BU200" s="24" t="str">
        <f t="shared" si="270"/>
        <v xml:space="preserve"> </v>
      </c>
      <c r="BV200" s="11">
        <f t="shared" si="271"/>
        <v>1</v>
      </c>
      <c r="BW200" s="24" t="str">
        <f>VLOOKUP(BV200,'Типы препятствий'!$A$1:$B$12,2)</f>
        <v>Светофор</v>
      </c>
      <c r="BX200" s="24">
        <f t="shared" si="272"/>
        <v>6</v>
      </c>
      <c r="BY200" s="25">
        <f t="shared" si="273"/>
        <v>1657226.7909583503</v>
      </c>
      <c r="BZ200" s="25">
        <f t="shared" si="274"/>
        <v>415.47100045881234</v>
      </c>
      <c r="CA200" s="25">
        <f t="shared" si="275"/>
        <v>1657238.7909583503</v>
      </c>
      <c r="CB200" s="12">
        <f t="shared" si="276"/>
        <v>427.47100045881234</v>
      </c>
      <c r="CC200" s="11">
        <f t="shared" si="277"/>
        <v>2</v>
      </c>
      <c r="CD200" s="42">
        <f t="shared" si="277"/>
        <v>0</v>
      </c>
      <c r="CE200" s="42">
        <f t="shared" si="227"/>
        <v>0.51</v>
      </c>
      <c r="CF200" s="42">
        <f t="shared" si="226"/>
        <v>0.51</v>
      </c>
    </row>
    <row r="201" spans="1:84">
      <c r="A201" s="29">
        <f t="shared" si="228"/>
        <v>69.131784162236983</v>
      </c>
      <c r="B201" s="3">
        <v>200</v>
      </c>
      <c r="C201" s="14">
        <f t="shared" si="229"/>
        <v>69.131784162236983</v>
      </c>
      <c r="D201" s="14">
        <f t="shared" si="230"/>
        <v>69.131784162236983</v>
      </c>
      <c r="E201" s="14">
        <f t="shared" si="231"/>
        <v>80</v>
      </c>
      <c r="F201" s="14">
        <f t="shared" si="232"/>
        <v>80</v>
      </c>
      <c r="G201" s="30">
        <f t="shared" si="233"/>
        <v>0.19548149999999995</v>
      </c>
      <c r="H201" s="3">
        <f t="shared" si="223"/>
        <v>40</v>
      </c>
      <c r="I201" s="43">
        <f t="shared" si="234"/>
        <v>0</v>
      </c>
      <c r="J201" s="43">
        <f t="shared" si="235"/>
        <v>0.51</v>
      </c>
      <c r="K201" s="43">
        <f t="shared" si="236"/>
        <v>0.51</v>
      </c>
      <c r="L201" s="3">
        <f t="shared" si="224"/>
        <v>0.32</v>
      </c>
      <c r="M201" s="3" t="s">
        <v>505</v>
      </c>
      <c r="N201" s="3" t="s">
        <v>506</v>
      </c>
      <c r="O201" s="3">
        <v>1</v>
      </c>
      <c r="P201" s="3">
        <v>0</v>
      </c>
      <c r="Q201" s="3">
        <v>0</v>
      </c>
      <c r="R201" s="3">
        <v>1</v>
      </c>
      <c r="S201" s="3">
        <v>1</v>
      </c>
      <c r="T201" s="3">
        <v>0</v>
      </c>
      <c r="U201" s="3" t="s">
        <v>66</v>
      </c>
      <c r="V201" s="14">
        <f t="shared" si="237"/>
        <v>810.92159458070284</v>
      </c>
      <c r="W201" s="3">
        <f t="shared" si="238"/>
        <v>4</v>
      </c>
      <c r="X201" s="3">
        <f t="shared" si="239"/>
        <v>50</v>
      </c>
      <c r="Y201" s="3">
        <f t="shared" si="240"/>
        <v>50</v>
      </c>
      <c r="Z201" s="3">
        <f t="shared" si="241"/>
        <v>0</v>
      </c>
      <c r="AA201" s="3">
        <f t="shared" si="242"/>
        <v>0</v>
      </c>
      <c r="AB201" s="22">
        <f t="shared" si="243"/>
        <v>0.61920717592592245</v>
      </c>
      <c r="AC201" s="23">
        <f t="shared" ca="1" si="225"/>
        <v>41920</v>
      </c>
      <c r="AD201" s="3">
        <v>200</v>
      </c>
      <c r="AE201" s="3">
        <f t="shared" si="244"/>
        <v>1</v>
      </c>
      <c r="AF201" s="3">
        <f t="shared" si="245"/>
        <v>1</v>
      </c>
      <c r="AG201" s="3">
        <v>200</v>
      </c>
      <c r="AH201" s="3">
        <f t="shared" si="246"/>
        <v>0</v>
      </c>
      <c r="AI201" s="3">
        <f t="shared" si="247"/>
        <v>1</v>
      </c>
      <c r="AJ201" s="3">
        <f t="shared" si="248"/>
        <v>1</v>
      </c>
      <c r="AK201" s="14">
        <f t="shared" si="249"/>
        <v>1656820.9215945806</v>
      </c>
      <c r="AL201" s="3" t="str">
        <f t="shared" si="250"/>
        <v xml:space="preserve"> </v>
      </c>
      <c r="AM201" s="3">
        <f t="shared" si="251"/>
        <v>1</v>
      </c>
      <c r="AN201" s="3">
        <f t="shared" si="252"/>
        <v>6</v>
      </c>
      <c r="AO201" s="27">
        <f t="shared" si="253"/>
        <v>405.86936376965605</v>
      </c>
      <c r="AP201" s="14">
        <f t="shared" si="254"/>
        <v>417.86936376965605</v>
      </c>
      <c r="AQ201" s="28"/>
      <c r="AR201" s="3">
        <f t="shared" si="255"/>
        <v>2</v>
      </c>
      <c r="AS201" s="3">
        <v>4581</v>
      </c>
      <c r="AT201" s="3">
        <v>777</v>
      </c>
      <c r="AU201" s="3">
        <v>100</v>
      </c>
      <c r="AV201" s="3">
        <v>400</v>
      </c>
      <c r="AW201" s="3">
        <v>6000</v>
      </c>
      <c r="AX201" s="3">
        <v>0</v>
      </c>
      <c r="AY201" s="3">
        <v>1100</v>
      </c>
      <c r="AZ201" s="3">
        <v>1</v>
      </c>
      <c r="BA201" s="3">
        <v>40</v>
      </c>
      <c r="BB201" s="3">
        <v>0</v>
      </c>
      <c r="BC201" s="3">
        <v>0</v>
      </c>
      <c r="BD201" s="3">
        <v>0</v>
      </c>
      <c r="BE201" s="3">
        <v>0</v>
      </c>
      <c r="BF201" s="17">
        <f t="shared" si="256"/>
        <v>99.5</v>
      </c>
      <c r="BG201" s="26">
        <f t="shared" si="257"/>
        <v>810.92159458070284</v>
      </c>
      <c r="BH201" s="12">
        <f t="shared" si="258"/>
        <v>69.131784162236983</v>
      </c>
      <c r="BI201" s="13">
        <f t="shared" si="259"/>
        <v>0.19548149999999995</v>
      </c>
      <c r="BJ201" s="12">
        <f t="shared" si="260"/>
        <v>80</v>
      </c>
      <c r="BK201" s="12">
        <f t="shared" si="222"/>
        <v>80</v>
      </c>
      <c r="BL201" s="11">
        <f t="shared" si="261"/>
        <v>4</v>
      </c>
      <c r="BM201" s="11">
        <f t="shared" si="262"/>
        <v>50</v>
      </c>
      <c r="BN201" s="11">
        <f t="shared" si="263"/>
        <v>0</v>
      </c>
      <c r="BO201" s="20">
        <f t="shared" si="264"/>
        <v>0.61920717592592245</v>
      </c>
      <c r="BP201" s="11">
        <f t="shared" si="265"/>
        <v>1</v>
      </c>
      <c r="BQ201" s="11">
        <f t="shared" si="266"/>
        <v>0</v>
      </c>
      <c r="BR201" s="11">
        <f t="shared" si="267"/>
        <v>1</v>
      </c>
      <c r="BS201" s="11">
        <f t="shared" si="268"/>
        <v>1</v>
      </c>
      <c r="BT201" s="25">
        <f t="shared" si="269"/>
        <v>1656820.9215945806</v>
      </c>
      <c r="BU201" s="24" t="str">
        <f t="shared" si="270"/>
        <v xml:space="preserve"> </v>
      </c>
      <c r="BV201" s="11">
        <f t="shared" si="271"/>
        <v>1</v>
      </c>
      <c r="BW201" s="24" t="str">
        <f>VLOOKUP(BV201,'Типы препятствий'!$A$1:$B$12,2)</f>
        <v>Светофор</v>
      </c>
      <c r="BX201" s="24">
        <f t="shared" si="272"/>
        <v>6</v>
      </c>
      <c r="BY201" s="25">
        <f t="shared" si="273"/>
        <v>1657226.7909583503</v>
      </c>
      <c r="BZ201" s="25">
        <f t="shared" si="274"/>
        <v>405.86936376965605</v>
      </c>
      <c r="CA201" s="25">
        <f t="shared" si="275"/>
        <v>1657238.7909583503</v>
      </c>
      <c r="CB201" s="12">
        <f t="shared" si="276"/>
        <v>417.86936376965605</v>
      </c>
      <c r="CC201" s="11">
        <f t="shared" si="277"/>
        <v>2</v>
      </c>
      <c r="CD201" s="42">
        <f t="shared" si="277"/>
        <v>0</v>
      </c>
      <c r="CE201" s="42">
        <f t="shared" si="227"/>
        <v>0.51</v>
      </c>
      <c r="CF201" s="42">
        <f t="shared" si="226"/>
        <v>0.51</v>
      </c>
    </row>
    <row r="202" spans="1:84">
      <c r="A202" s="29">
        <f t="shared" si="228"/>
        <v>69.483650862236985</v>
      </c>
      <c r="B202" s="3">
        <v>201</v>
      </c>
      <c r="C202" s="14">
        <f t="shared" si="229"/>
        <v>69.483650862236985</v>
      </c>
      <c r="D202" s="14">
        <f t="shared" si="230"/>
        <v>69.483650862236985</v>
      </c>
      <c r="E202" s="14">
        <f t="shared" si="231"/>
        <v>80</v>
      </c>
      <c r="F202" s="14">
        <f t="shared" si="232"/>
        <v>80</v>
      </c>
      <c r="G202" s="30">
        <f t="shared" si="233"/>
        <v>0.19</v>
      </c>
      <c r="H202" s="3">
        <f t="shared" si="223"/>
        <v>40</v>
      </c>
      <c r="I202" s="43">
        <f t="shared" si="234"/>
        <v>0</v>
      </c>
      <c r="J202" s="43">
        <f t="shared" si="235"/>
        <v>0.51</v>
      </c>
      <c r="K202" s="43">
        <f t="shared" si="236"/>
        <v>0.51</v>
      </c>
      <c r="L202" s="3">
        <f t="shared" si="224"/>
        <v>0.32</v>
      </c>
      <c r="M202" s="3" t="s">
        <v>507</v>
      </c>
      <c r="N202" s="3" t="s">
        <v>508</v>
      </c>
      <c r="O202" s="3">
        <v>1</v>
      </c>
      <c r="P202" s="3">
        <v>0</v>
      </c>
      <c r="Q202" s="3">
        <v>0</v>
      </c>
      <c r="R202" s="3">
        <v>1</v>
      </c>
      <c r="S202" s="3">
        <v>1</v>
      </c>
      <c r="T202" s="3">
        <v>0</v>
      </c>
      <c r="U202" s="3" t="s">
        <v>66</v>
      </c>
      <c r="V202" s="14">
        <f t="shared" si="237"/>
        <v>820.57210164490243</v>
      </c>
      <c r="W202" s="3">
        <f t="shared" si="238"/>
        <v>4</v>
      </c>
      <c r="X202" s="3">
        <f t="shared" si="239"/>
        <v>50</v>
      </c>
      <c r="Y202" s="3">
        <f t="shared" si="240"/>
        <v>50</v>
      </c>
      <c r="Z202" s="3">
        <f t="shared" si="241"/>
        <v>0</v>
      </c>
      <c r="AA202" s="3">
        <f t="shared" si="242"/>
        <v>0</v>
      </c>
      <c r="AB202" s="22">
        <f t="shared" si="243"/>
        <v>0.61921296296295947</v>
      </c>
      <c r="AC202" s="23">
        <f t="shared" ca="1" si="225"/>
        <v>41920</v>
      </c>
      <c r="AD202" s="3">
        <v>201</v>
      </c>
      <c r="AE202" s="3">
        <f t="shared" si="244"/>
        <v>1</v>
      </c>
      <c r="AF202" s="3">
        <f t="shared" si="245"/>
        <v>1</v>
      </c>
      <c r="AG202" s="3">
        <v>201</v>
      </c>
      <c r="AH202" s="3">
        <f t="shared" si="246"/>
        <v>0</v>
      </c>
      <c r="AI202" s="3">
        <f t="shared" si="247"/>
        <v>1</v>
      </c>
      <c r="AJ202" s="3">
        <f t="shared" si="248"/>
        <v>1</v>
      </c>
      <c r="AK202" s="14">
        <f t="shared" si="249"/>
        <v>1656830.5721016449</v>
      </c>
      <c r="AL202" s="3" t="str">
        <f t="shared" si="250"/>
        <v xml:space="preserve"> </v>
      </c>
      <c r="AM202" s="3">
        <f t="shared" si="251"/>
        <v>1</v>
      </c>
      <c r="AN202" s="3">
        <f t="shared" si="252"/>
        <v>6</v>
      </c>
      <c r="AO202" s="27">
        <f t="shared" si="253"/>
        <v>396.21885670535266</v>
      </c>
      <c r="AP202" s="14">
        <f t="shared" si="254"/>
        <v>408.21885670535266</v>
      </c>
      <c r="AQ202" s="28"/>
      <c r="AR202" s="3">
        <f t="shared" si="255"/>
        <v>2</v>
      </c>
      <c r="AS202" s="3">
        <v>4581</v>
      </c>
      <c r="AT202" s="3">
        <v>777</v>
      </c>
      <c r="AU202" s="3">
        <v>100</v>
      </c>
      <c r="AV202" s="3">
        <v>400</v>
      </c>
      <c r="AW202" s="3">
        <v>6000</v>
      </c>
      <c r="AX202" s="3">
        <v>0</v>
      </c>
      <c r="AY202" s="3">
        <v>1100</v>
      </c>
      <c r="AZ202" s="3">
        <v>1</v>
      </c>
      <c r="BA202" s="3">
        <v>40</v>
      </c>
      <c r="BB202" s="3">
        <v>0</v>
      </c>
      <c r="BC202" s="3">
        <v>0</v>
      </c>
      <c r="BD202" s="3">
        <v>0</v>
      </c>
      <c r="BE202" s="3">
        <v>0</v>
      </c>
      <c r="BF202" s="17">
        <f t="shared" si="256"/>
        <v>100</v>
      </c>
      <c r="BG202" s="26">
        <f t="shared" si="257"/>
        <v>820.57210164490243</v>
      </c>
      <c r="BH202" s="12">
        <f t="shared" si="258"/>
        <v>69.483650862236985</v>
      </c>
      <c r="BI202" s="13">
        <v>0.19</v>
      </c>
      <c r="BJ202" s="12">
        <f t="shared" si="260"/>
        <v>80</v>
      </c>
      <c r="BK202" s="12">
        <f t="shared" si="222"/>
        <v>80</v>
      </c>
      <c r="BL202" s="11">
        <f t="shared" si="261"/>
        <v>4</v>
      </c>
      <c r="BM202" s="11">
        <f t="shared" si="262"/>
        <v>50</v>
      </c>
      <c r="BN202" s="11">
        <f t="shared" si="263"/>
        <v>0</v>
      </c>
      <c r="BO202" s="20">
        <f t="shared" si="264"/>
        <v>0.61921296296295947</v>
      </c>
      <c r="BP202" s="11">
        <f t="shared" si="265"/>
        <v>1</v>
      </c>
      <c r="BQ202" s="11">
        <f t="shared" si="266"/>
        <v>0</v>
      </c>
      <c r="BR202" s="11">
        <f t="shared" si="267"/>
        <v>1</v>
      </c>
      <c r="BS202" s="11">
        <f t="shared" si="268"/>
        <v>1</v>
      </c>
      <c r="BT202" s="25">
        <f t="shared" si="269"/>
        <v>1656830.5721016449</v>
      </c>
      <c r="BU202" s="24" t="str">
        <f t="shared" si="270"/>
        <v xml:space="preserve"> </v>
      </c>
      <c r="BV202" s="11">
        <f t="shared" si="271"/>
        <v>1</v>
      </c>
      <c r="BW202" s="24" t="str">
        <f>VLOOKUP(BV202,'Типы препятствий'!$A$1:$B$12,2)</f>
        <v>Светофор</v>
      </c>
      <c r="BX202" s="24">
        <f t="shared" si="272"/>
        <v>6</v>
      </c>
      <c r="BY202" s="25">
        <f t="shared" si="273"/>
        <v>1657226.7909583503</v>
      </c>
      <c r="BZ202" s="25">
        <f t="shared" si="274"/>
        <v>396.21885670535266</v>
      </c>
      <c r="CA202" s="25">
        <f t="shared" si="275"/>
        <v>1657238.7909583503</v>
      </c>
      <c r="CB202" s="12">
        <f t="shared" si="276"/>
        <v>408.21885670535266</v>
      </c>
      <c r="CC202" s="11">
        <f t="shared" si="277"/>
        <v>2</v>
      </c>
      <c r="CD202" s="42">
        <f t="shared" si="277"/>
        <v>0</v>
      </c>
      <c r="CE202" s="42">
        <f t="shared" si="227"/>
        <v>0.51</v>
      </c>
      <c r="CF202" s="42">
        <f t="shared" si="226"/>
        <v>0.51</v>
      </c>
    </row>
    <row r="203" spans="1:84">
      <c r="A203" s="29">
        <f t="shared" si="228"/>
        <v>69.825650862236984</v>
      </c>
      <c r="B203" s="3">
        <v>202</v>
      </c>
      <c r="C203" s="14">
        <f t="shared" si="229"/>
        <v>69.825650862236984</v>
      </c>
      <c r="D203" s="14">
        <f t="shared" si="230"/>
        <v>69.825650862236984</v>
      </c>
      <c r="E203" s="14">
        <f t="shared" si="231"/>
        <v>80</v>
      </c>
      <c r="F203" s="14">
        <f t="shared" si="232"/>
        <v>80</v>
      </c>
      <c r="G203" s="30">
        <f t="shared" si="233"/>
        <v>0.19</v>
      </c>
      <c r="H203" s="3">
        <f t="shared" si="223"/>
        <v>40</v>
      </c>
      <c r="I203" s="43">
        <f t="shared" si="234"/>
        <v>0</v>
      </c>
      <c r="J203" s="43">
        <f t="shared" si="235"/>
        <v>0.51</v>
      </c>
      <c r="K203" s="43">
        <f t="shared" si="236"/>
        <v>0.51</v>
      </c>
      <c r="L203" s="3">
        <f t="shared" si="224"/>
        <v>0.32</v>
      </c>
      <c r="M203" s="3" t="s">
        <v>509</v>
      </c>
      <c r="N203" s="3" t="s">
        <v>510</v>
      </c>
      <c r="O203" s="3">
        <v>1</v>
      </c>
      <c r="P203" s="3">
        <v>0</v>
      </c>
      <c r="Q203" s="3">
        <v>0</v>
      </c>
      <c r="R203" s="3">
        <v>1</v>
      </c>
      <c r="S203" s="3">
        <v>1</v>
      </c>
      <c r="T203" s="3">
        <v>0</v>
      </c>
      <c r="U203" s="3" t="s">
        <v>66</v>
      </c>
      <c r="V203" s="14">
        <f t="shared" si="237"/>
        <v>830.27010870910203</v>
      </c>
      <c r="W203" s="3">
        <f t="shared" si="238"/>
        <v>4</v>
      </c>
      <c r="X203" s="3">
        <f t="shared" si="239"/>
        <v>50</v>
      </c>
      <c r="Y203" s="3">
        <f t="shared" si="240"/>
        <v>50</v>
      </c>
      <c r="Z203" s="3">
        <f t="shared" si="241"/>
        <v>0</v>
      </c>
      <c r="AA203" s="3">
        <f t="shared" si="242"/>
        <v>0</v>
      </c>
      <c r="AB203" s="22">
        <f t="shared" si="243"/>
        <v>0.61921874999999649</v>
      </c>
      <c r="AC203" s="23">
        <f t="shared" ca="1" si="225"/>
        <v>41920</v>
      </c>
      <c r="AD203" s="3">
        <v>202</v>
      </c>
      <c r="AE203" s="3">
        <f t="shared" si="244"/>
        <v>1</v>
      </c>
      <c r="AF203" s="3">
        <f t="shared" si="245"/>
        <v>1</v>
      </c>
      <c r="AG203" s="3">
        <v>202</v>
      </c>
      <c r="AH203" s="3">
        <f t="shared" si="246"/>
        <v>0</v>
      </c>
      <c r="AI203" s="3">
        <f t="shared" si="247"/>
        <v>1</v>
      </c>
      <c r="AJ203" s="3">
        <f t="shared" si="248"/>
        <v>1</v>
      </c>
      <c r="AK203" s="14">
        <f t="shared" si="249"/>
        <v>1656840.2701087091</v>
      </c>
      <c r="AL203" s="3" t="str">
        <f t="shared" si="250"/>
        <v xml:space="preserve"> </v>
      </c>
      <c r="AM203" s="3">
        <f t="shared" si="251"/>
        <v>1</v>
      </c>
      <c r="AN203" s="3">
        <f t="shared" si="252"/>
        <v>6</v>
      </c>
      <c r="AO203" s="27">
        <f t="shared" si="253"/>
        <v>386.52084964117967</v>
      </c>
      <c r="AP203" s="14">
        <f t="shared" si="254"/>
        <v>398.52084964117967</v>
      </c>
      <c r="AQ203" s="28"/>
      <c r="AR203" s="3">
        <f t="shared" si="255"/>
        <v>2</v>
      </c>
      <c r="AS203" s="3">
        <v>4581</v>
      </c>
      <c r="AT203" s="3">
        <v>777</v>
      </c>
      <c r="AU203" s="3">
        <v>100</v>
      </c>
      <c r="AV203" s="3">
        <v>400</v>
      </c>
      <c r="AW203" s="3">
        <v>6000</v>
      </c>
      <c r="AX203" s="3">
        <v>0</v>
      </c>
      <c r="AY203" s="3">
        <v>1100</v>
      </c>
      <c r="AZ203" s="3">
        <v>1</v>
      </c>
      <c r="BA203" s="3">
        <v>40</v>
      </c>
      <c r="BB203" s="3">
        <v>0</v>
      </c>
      <c r="BC203" s="3">
        <v>0</v>
      </c>
      <c r="BD203" s="3">
        <v>0</v>
      </c>
      <c r="BE203" s="3">
        <v>0</v>
      </c>
      <c r="BF203" s="17">
        <f t="shared" si="256"/>
        <v>100.5</v>
      </c>
      <c r="BG203" s="26">
        <f t="shared" si="257"/>
        <v>830.27010870910203</v>
      </c>
      <c r="BH203" s="12">
        <f t="shared" si="258"/>
        <v>69.825650862236984</v>
      </c>
      <c r="BI203" s="13">
        <v>0.19</v>
      </c>
      <c r="BJ203" s="12">
        <f t="shared" si="260"/>
        <v>80</v>
      </c>
      <c r="BK203" s="12">
        <f t="shared" si="222"/>
        <v>80</v>
      </c>
      <c r="BL203" s="11">
        <f t="shared" si="261"/>
        <v>4</v>
      </c>
      <c r="BM203" s="11">
        <f t="shared" si="262"/>
        <v>50</v>
      </c>
      <c r="BN203" s="11">
        <f t="shared" si="263"/>
        <v>0</v>
      </c>
      <c r="BO203" s="20">
        <f t="shared" si="264"/>
        <v>0.61921874999999649</v>
      </c>
      <c r="BP203" s="11">
        <f t="shared" si="265"/>
        <v>1</v>
      </c>
      <c r="BQ203" s="11">
        <f t="shared" si="266"/>
        <v>0</v>
      </c>
      <c r="BR203" s="11">
        <f t="shared" si="267"/>
        <v>1</v>
      </c>
      <c r="BS203" s="11">
        <f t="shared" si="268"/>
        <v>1</v>
      </c>
      <c r="BT203" s="25">
        <f t="shared" si="269"/>
        <v>1656840.2701087091</v>
      </c>
      <c r="BU203" s="24" t="str">
        <f t="shared" si="270"/>
        <v xml:space="preserve"> </v>
      </c>
      <c r="BV203" s="11">
        <f t="shared" si="271"/>
        <v>1</v>
      </c>
      <c r="BW203" s="24" t="str">
        <f>VLOOKUP(BV203,'Типы препятствий'!$A$1:$B$12,2)</f>
        <v>Светофор</v>
      </c>
      <c r="BX203" s="24">
        <f t="shared" si="272"/>
        <v>6</v>
      </c>
      <c r="BY203" s="25">
        <f t="shared" si="273"/>
        <v>1657226.7909583503</v>
      </c>
      <c r="BZ203" s="25">
        <f t="shared" si="274"/>
        <v>386.52084964117967</v>
      </c>
      <c r="CA203" s="25">
        <f t="shared" si="275"/>
        <v>1657238.7909583503</v>
      </c>
      <c r="CB203" s="12">
        <f t="shared" si="276"/>
        <v>398.52084964117967</v>
      </c>
      <c r="CC203" s="11">
        <f t="shared" si="277"/>
        <v>2</v>
      </c>
      <c r="CD203" s="42">
        <f t="shared" si="277"/>
        <v>0</v>
      </c>
      <c r="CE203" s="42">
        <f t="shared" si="227"/>
        <v>0.51</v>
      </c>
      <c r="CF203" s="42">
        <f t="shared" si="226"/>
        <v>0.51</v>
      </c>
    </row>
    <row r="204" spans="1:84">
      <c r="A204" s="29">
        <f t="shared" si="228"/>
        <v>70.167650862236982</v>
      </c>
      <c r="B204" s="3">
        <v>203</v>
      </c>
      <c r="C204" s="14">
        <f t="shared" si="229"/>
        <v>70.167650862236982</v>
      </c>
      <c r="D204" s="14">
        <f t="shared" si="230"/>
        <v>70.167650862236982</v>
      </c>
      <c r="E204" s="14">
        <f t="shared" si="231"/>
        <v>80</v>
      </c>
      <c r="F204" s="14">
        <f t="shared" si="232"/>
        <v>80</v>
      </c>
      <c r="G204" s="30">
        <f t="shared" si="233"/>
        <v>0.21</v>
      </c>
      <c r="H204" s="3">
        <f t="shared" si="223"/>
        <v>40</v>
      </c>
      <c r="I204" s="43">
        <f t="shared" si="234"/>
        <v>0</v>
      </c>
      <c r="J204" s="43">
        <f t="shared" si="235"/>
        <v>0.51</v>
      </c>
      <c r="K204" s="43">
        <f t="shared" si="236"/>
        <v>0.51</v>
      </c>
      <c r="L204" s="3">
        <f t="shared" si="224"/>
        <v>0.32</v>
      </c>
      <c r="M204" s="3" t="s">
        <v>511</v>
      </c>
      <c r="N204" s="3" t="s">
        <v>512</v>
      </c>
      <c r="O204" s="3">
        <v>1</v>
      </c>
      <c r="P204" s="3">
        <v>0</v>
      </c>
      <c r="Q204" s="3">
        <v>0</v>
      </c>
      <c r="R204" s="3">
        <v>1</v>
      </c>
      <c r="S204" s="3">
        <v>1</v>
      </c>
      <c r="T204" s="3">
        <v>0</v>
      </c>
      <c r="U204" s="3" t="s">
        <v>66</v>
      </c>
      <c r="V204" s="14">
        <f t="shared" si="237"/>
        <v>840.01561577330165</v>
      </c>
      <c r="W204" s="3">
        <f t="shared" si="238"/>
        <v>4</v>
      </c>
      <c r="X204" s="3">
        <f t="shared" si="239"/>
        <v>50</v>
      </c>
      <c r="Y204" s="3">
        <f t="shared" si="240"/>
        <v>50</v>
      </c>
      <c r="Z204" s="3">
        <f t="shared" si="241"/>
        <v>0</v>
      </c>
      <c r="AA204" s="3">
        <f t="shared" si="242"/>
        <v>0</v>
      </c>
      <c r="AB204" s="22">
        <f t="shared" si="243"/>
        <v>0.61922453703703351</v>
      </c>
      <c r="AC204" s="23">
        <f t="shared" ca="1" si="225"/>
        <v>41920</v>
      </c>
      <c r="AD204" s="3">
        <v>203</v>
      </c>
      <c r="AE204" s="3">
        <f t="shared" si="244"/>
        <v>1</v>
      </c>
      <c r="AF204" s="3">
        <f t="shared" si="245"/>
        <v>1</v>
      </c>
      <c r="AG204" s="3">
        <v>203</v>
      </c>
      <c r="AH204" s="3">
        <f t="shared" si="246"/>
        <v>0</v>
      </c>
      <c r="AI204" s="3">
        <f t="shared" si="247"/>
        <v>1</v>
      </c>
      <c r="AJ204" s="3">
        <f t="shared" si="248"/>
        <v>1</v>
      </c>
      <c r="AK204" s="14">
        <f t="shared" si="249"/>
        <v>1656850.0156157734</v>
      </c>
      <c r="AL204" s="3" t="str">
        <f t="shared" si="250"/>
        <v xml:space="preserve"> </v>
      </c>
      <c r="AM204" s="3">
        <f t="shared" si="251"/>
        <v>1</v>
      </c>
      <c r="AN204" s="3">
        <f t="shared" si="252"/>
        <v>6</v>
      </c>
      <c r="AO204" s="27">
        <f t="shared" si="253"/>
        <v>376.77534257690422</v>
      </c>
      <c r="AP204" s="14">
        <f t="shared" si="254"/>
        <v>388.77534257690422</v>
      </c>
      <c r="AQ204" s="28"/>
      <c r="AR204" s="3">
        <f t="shared" si="255"/>
        <v>2</v>
      </c>
      <c r="AS204" s="3">
        <v>4581</v>
      </c>
      <c r="AT204" s="3">
        <v>777</v>
      </c>
      <c r="AU204" s="3">
        <v>100</v>
      </c>
      <c r="AV204" s="3">
        <v>400</v>
      </c>
      <c r="AW204" s="3">
        <v>6000</v>
      </c>
      <c r="AX204" s="3">
        <v>0</v>
      </c>
      <c r="AY204" s="3">
        <v>1100</v>
      </c>
      <c r="AZ204" s="3">
        <v>1</v>
      </c>
      <c r="BA204" s="3">
        <v>40</v>
      </c>
      <c r="BB204" s="3">
        <v>0</v>
      </c>
      <c r="BC204" s="3">
        <v>0</v>
      </c>
      <c r="BD204" s="3">
        <v>0</v>
      </c>
      <c r="BE204" s="3">
        <v>0</v>
      </c>
      <c r="BF204" s="17">
        <f t="shared" si="256"/>
        <v>101</v>
      </c>
      <c r="BG204" s="26">
        <f t="shared" si="257"/>
        <v>840.01561577330165</v>
      </c>
      <c r="BH204" s="12">
        <f t="shared" si="258"/>
        <v>70.167650862236982</v>
      </c>
      <c r="BI204" s="13">
        <v>0.21</v>
      </c>
      <c r="BJ204" s="12">
        <f t="shared" si="260"/>
        <v>80</v>
      </c>
      <c r="BK204" s="12">
        <f t="shared" si="222"/>
        <v>80</v>
      </c>
      <c r="BL204" s="11">
        <f t="shared" si="261"/>
        <v>4</v>
      </c>
      <c r="BM204" s="11">
        <f t="shared" si="262"/>
        <v>50</v>
      </c>
      <c r="BN204" s="11">
        <f t="shared" si="263"/>
        <v>0</v>
      </c>
      <c r="BO204" s="20">
        <f t="shared" si="264"/>
        <v>0.61922453703703351</v>
      </c>
      <c r="BP204" s="11">
        <f t="shared" si="265"/>
        <v>1</v>
      </c>
      <c r="BQ204" s="11">
        <f t="shared" si="266"/>
        <v>0</v>
      </c>
      <c r="BR204" s="11">
        <f t="shared" si="267"/>
        <v>1</v>
      </c>
      <c r="BS204" s="11">
        <f t="shared" si="268"/>
        <v>1</v>
      </c>
      <c r="BT204" s="25">
        <f t="shared" si="269"/>
        <v>1656850.0156157734</v>
      </c>
      <c r="BU204" s="24" t="str">
        <f t="shared" si="270"/>
        <v xml:space="preserve"> </v>
      </c>
      <c r="BV204" s="11">
        <f t="shared" si="271"/>
        <v>1</v>
      </c>
      <c r="BW204" s="24" t="str">
        <f>VLOOKUP(BV204,'Типы препятствий'!$A$1:$B$12,2)</f>
        <v>Светофор</v>
      </c>
      <c r="BX204" s="24">
        <f t="shared" si="272"/>
        <v>6</v>
      </c>
      <c r="BY204" s="25">
        <f t="shared" si="273"/>
        <v>1657226.7909583503</v>
      </c>
      <c r="BZ204" s="25">
        <f t="shared" si="274"/>
        <v>376.77534257690422</v>
      </c>
      <c r="CA204" s="25">
        <f t="shared" si="275"/>
        <v>1657238.7909583503</v>
      </c>
      <c r="CB204" s="12">
        <f t="shared" si="276"/>
        <v>388.77534257690422</v>
      </c>
      <c r="CC204" s="11">
        <f t="shared" si="277"/>
        <v>2</v>
      </c>
      <c r="CD204" s="42">
        <f t="shared" si="277"/>
        <v>0</v>
      </c>
      <c r="CE204" s="42">
        <f t="shared" si="227"/>
        <v>0.51</v>
      </c>
      <c r="CF204" s="42">
        <f t="shared" si="226"/>
        <v>0.51</v>
      </c>
    </row>
    <row r="205" spans="1:84">
      <c r="A205" s="29">
        <f t="shared" si="228"/>
        <v>70.545650862236982</v>
      </c>
      <c r="B205" s="3">
        <v>204</v>
      </c>
      <c r="C205" s="14">
        <f t="shared" si="229"/>
        <v>70.545650862236982</v>
      </c>
      <c r="D205" s="14">
        <f t="shared" si="230"/>
        <v>70.545650862236982</v>
      </c>
      <c r="E205" s="14">
        <f t="shared" si="231"/>
        <v>80</v>
      </c>
      <c r="F205" s="14">
        <f t="shared" si="232"/>
        <v>80</v>
      </c>
      <c r="G205" s="30">
        <f t="shared" si="233"/>
        <v>0.2</v>
      </c>
      <c r="H205" s="3">
        <f t="shared" si="223"/>
        <v>40</v>
      </c>
      <c r="I205" s="43">
        <f t="shared" si="234"/>
        <v>0</v>
      </c>
      <c r="J205" s="43">
        <f t="shared" si="235"/>
        <v>0.51</v>
      </c>
      <c r="K205" s="43">
        <f t="shared" si="236"/>
        <v>0.51</v>
      </c>
      <c r="L205" s="3">
        <f t="shared" si="224"/>
        <v>0.32</v>
      </c>
      <c r="M205" s="3" t="s">
        <v>513</v>
      </c>
      <c r="N205" s="3" t="s">
        <v>514</v>
      </c>
      <c r="O205" s="3">
        <v>1</v>
      </c>
      <c r="P205" s="3">
        <v>0</v>
      </c>
      <c r="Q205" s="3">
        <v>0</v>
      </c>
      <c r="R205" s="3">
        <v>1</v>
      </c>
      <c r="S205" s="3">
        <v>1</v>
      </c>
      <c r="T205" s="3">
        <v>0</v>
      </c>
      <c r="U205" s="3" t="s">
        <v>66</v>
      </c>
      <c r="V205" s="14">
        <f t="shared" si="237"/>
        <v>849.81362283750127</v>
      </c>
      <c r="W205" s="3">
        <f t="shared" si="238"/>
        <v>4</v>
      </c>
      <c r="X205" s="3">
        <f t="shared" si="239"/>
        <v>50</v>
      </c>
      <c r="Y205" s="3">
        <f t="shared" si="240"/>
        <v>50</v>
      </c>
      <c r="Z205" s="3">
        <f t="shared" si="241"/>
        <v>0</v>
      </c>
      <c r="AA205" s="3">
        <f t="shared" si="242"/>
        <v>0</v>
      </c>
      <c r="AB205" s="22">
        <f t="shared" si="243"/>
        <v>0.61923032407407053</v>
      </c>
      <c r="AC205" s="23">
        <f t="shared" ca="1" si="225"/>
        <v>41920</v>
      </c>
      <c r="AD205" s="3">
        <v>204</v>
      </c>
      <c r="AE205" s="3">
        <f t="shared" si="244"/>
        <v>1</v>
      </c>
      <c r="AF205" s="3">
        <f t="shared" si="245"/>
        <v>1</v>
      </c>
      <c r="AG205" s="3">
        <v>204</v>
      </c>
      <c r="AH205" s="3">
        <f t="shared" si="246"/>
        <v>0</v>
      </c>
      <c r="AI205" s="3">
        <f t="shared" si="247"/>
        <v>1</v>
      </c>
      <c r="AJ205" s="3">
        <f t="shared" si="248"/>
        <v>1</v>
      </c>
      <c r="AK205" s="14">
        <f t="shared" si="249"/>
        <v>1656859.8136228374</v>
      </c>
      <c r="AL205" s="3" t="str">
        <f t="shared" si="250"/>
        <v xml:space="preserve"> </v>
      </c>
      <c r="AM205" s="3">
        <f t="shared" si="251"/>
        <v>1</v>
      </c>
      <c r="AN205" s="3">
        <f t="shared" si="252"/>
        <v>6</v>
      </c>
      <c r="AO205" s="27">
        <f t="shared" si="253"/>
        <v>366.97733551287092</v>
      </c>
      <c r="AP205" s="14">
        <f t="shared" si="254"/>
        <v>378.97733551287092</v>
      </c>
      <c r="AQ205" s="28"/>
      <c r="AR205" s="3">
        <f t="shared" si="255"/>
        <v>2</v>
      </c>
      <c r="AS205" s="3">
        <v>4581</v>
      </c>
      <c r="AT205" s="3">
        <v>777</v>
      </c>
      <c r="AU205" s="3">
        <v>100</v>
      </c>
      <c r="AV205" s="3">
        <v>400</v>
      </c>
      <c r="AW205" s="3">
        <v>6000</v>
      </c>
      <c r="AX205" s="3">
        <v>0</v>
      </c>
      <c r="AY205" s="3">
        <v>1100</v>
      </c>
      <c r="AZ205" s="3">
        <v>1</v>
      </c>
      <c r="BA205" s="3">
        <v>40</v>
      </c>
      <c r="BB205" s="3">
        <v>0</v>
      </c>
      <c r="BC205" s="3">
        <v>0</v>
      </c>
      <c r="BD205" s="3">
        <v>0</v>
      </c>
      <c r="BE205" s="3">
        <v>0</v>
      </c>
      <c r="BF205" s="17">
        <f t="shared" si="256"/>
        <v>101.5</v>
      </c>
      <c r="BG205" s="26">
        <f t="shared" si="257"/>
        <v>849.81362283750127</v>
      </c>
      <c r="BH205" s="12">
        <f t="shared" si="258"/>
        <v>70.545650862236982</v>
      </c>
      <c r="BI205" s="13">
        <v>0.2</v>
      </c>
      <c r="BJ205" s="12">
        <f t="shared" si="260"/>
        <v>80</v>
      </c>
      <c r="BK205" s="12">
        <f t="shared" si="222"/>
        <v>80</v>
      </c>
      <c r="BL205" s="11">
        <f t="shared" si="261"/>
        <v>4</v>
      </c>
      <c r="BM205" s="11">
        <f t="shared" si="262"/>
        <v>50</v>
      </c>
      <c r="BN205" s="11">
        <f t="shared" si="263"/>
        <v>0</v>
      </c>
      <c r="BO205" s="20">
        <f t="shared" si="264"/>
        <v>0.61923032407407053</v>
      </c>
      <c r="BP205" s="11">
        <f t="shared" si="265"/>
        <v>1</v>
      </c>
      <c r="BQ205" s="11">
        <f t="shared" si="266"/>
        <v>0</v>
      </c>
      <c r="BR205" s="11">
        <f t="shared" si="267"/>
        <v>1</v>
      </c>
      <c r="BS205" s="11">
        <f t="shared" si="268"/>
        <v>1</v>
      </c>
      <c r="BT205" s="25">
        <f t="shared" si="269"/>
        <v>1656859.8136228374</v>
      </c>
      <c r="BU205" s="24" t="str">
        <f t="shared" si="270"/>
        <v xml:space="preserve"> </v>
      </c>
      <c r="BV205" s="11">
        <f t="shared" si="271"/>
        <v>1</v>
      </c>
      <c r="BW205" s="24" t="str">
        <f>VLOOKUP(BV205,'Типы препятствий'!$A$1:$B$12,2)</f>
        <v>Светофор</v>
      </c>
      <c r="BX205" s="24">
        <f t="shared" si="272"/>
        <v>6</v>
      </c>
      <c r="BY205" s="25">
        <f t="shared" si="273"/>
        <v>1657226.7909583503</v>
      </c>
      <c r="BZ205" s="25">
        <f t="shared" si="274"/>
        <v>366.97733551287092</v>
      </c>
      <c r="CA205" s="25">
        <f t="shared" si="275"/>
        <v>1657238.7909583503</v>
      </c>
      <c r="CB205" s="12">
        <f t="shared" si="276"/>
        <v>378.97733551287092</v>
      </c>
      <c r="CC205" s="11">
        <f t="shared" si="277"/>
        <v>2</v>
      </c>
      <c r="CD205" s="42">
        <f t="shared" si="277"/>
        <v>0</v>
      </c>
      <c r="CE205" s="42">
        <f t="shared" si="227"/>
        <v>0.51</v>
      </c>
      <c r="CF205" s="42">
        <f t="shared" si="226"/>
        <v>0.51</v>
      </c>
    </row>
    <row r="206" spans="1:84">
      <c r="A206" s="29">
        <f t="shared" si="228"/>
        <v>70.905650862236982</v>
      </c>
      <c r="B206" s="3">
        <v>205</v>
      </c>
      <c r="C206" s="14">
        <f t="shared" si="229"/>
        <v>70.905650862236982</v>
      </c>
      <c r="D206" s="14">
        <f t="shared" si="230"/>
        <v>70.905650862236982</v>
      </c>
      <c r="E206" s="14">
        <f t="shared" si="231"/>
        <v>80</v>
      </c>
      <c r="F206" s="14">
        <f t="shared" si="232"/>
        <v>80</v>
      </c>
      <c r="G206" s="30">
        <f t="shared" si="233"/>
        <v>0.21</v>
      </c>
      <c r="H206" s="3">
        <f t="shared" si="223"/>
        <v>40</v>
      </c>
      <c r="I206" s="43">
        <f t="shared" si="234"/>
        <v>0</v>
      </c>
      <c r="J206" s="43">
        <f t="shared" si="235"/>
        <v>0.51</v>
      </c>
      <c r="K206" s="43">
        <f t="shared" si="236"/>
        <v>0.51</v>
      </c>
      <c r="L206" s="3">
        <f t="shared" si="224"/>
        <v>0.32</v>
      </c>
      <c r="M206" s="3" t="s">
        <v>515</v>
      </c>
      <c r="N206" s="3" t="s">
        <v>516</v>
      </c>
      <c r="O206" s="3">
        <v>1</v>
      </c>
      <c r="P206" s="3">
        <v>0</v>
      </c>
      <c r="Q206" s="3">
        <v>0</v>
      </c>
      <c r="R206" s="3">
        <v>1</v>
      </c>
      <c r="S206" s="3">
        <v>1</v>
      </c>
      <c r="T206" s="3">
        <v>0</v>
      </c>
      <c r="U206" s="3" t="s">
        <v>66</v>
      </c>
      <c r="V206" s="14">
        <f t="shared" si="237"/>
        <v>859.66162990170085</v>
      </c>
      <c r="W206" s="3">
        <f t="shared" si="238"/>
        <v>4</v>
      </c>
      <c r="X206" s="3">
        <f t="shared" si="239"/>
        <v>50</v>
      </c>
      <c r="Y206" s="3">
        <f t="shared" si="240"/>
        <v>50</v>
      </c>
      <c r="Z206" s="3">
        <f t="shared" si="241"/>
        <v>0</v>
      </c>
      <c r="AA206" s="3">
        <f t="shared" si="242"/>
        <v>0</v>
      </c>
      <c r="AB206" s="22">
        <f t="shared" si="243"/>
        <v>0.61923611111110755</v>
      </c>
      <c r="AC206" s="23">
        <f t="shared" ca="1" si="225"/>
        <v>41920</v>
      </c>
      <c r="AD206" s="3">
        <v>205</v>
      </c>
      <c r="AE206" s="3">
        <f t="shared" si="244"/>
        <v>1</v>
      </c>
      <c r="AF206" s="3">
        <f t="shared" si="245"/>
        <v>1</v>
      </c>
      <c r="AG206" s="3">
        <v>205</v>
      </c>
      <c r="AH206" s="3">
        <f t="shared" si="246"/>
        <v>0</v>
      </c>
      <c r="AI206" s="3">
        <f t="shared" si="247"/>
        <v>1</v>
      </c>
      <c r="AJ206" s="3">
        <f t="shared" si="248"/>
        <v>1</v>
      </c>
      <c r="AK206" s="14">
        <f t="shared" si="249"/>
        <v>1656869.6616299017</v>
      </c>
      <c r="AL206" s="3" t="str">
        <f t="shared" si="250"/>
        <v xml:space="preserve"> </v>
      </c>
      <c r="AM206" s="3">
        <f t="shared" si="251"/>
        <v>1</v>
      </c>
      <c r="AN206" s="3">
        <f t="shared" si="252"/>
        <v>6</v>
      </c>
      <c r="AO206" s="27">
        <f t="shared" si="253"/>
        <v>357.12932844855823</v>
      </c>
      <c r="AP206" s="14">
        <f t="shared" si="254"/>
        <v>369.12932844855823</v>
      </c>
      <c r="AQ206" s="28"/>
      <c r="AR206" s="3">
        <f t="shared" si="255"/>
        <v>2</v>
      </c>
      <c r="AS206" s="3">
        <v>4581</v>
      </c>
      <c r="AT206" s="3">
        <v>777</v>
      </c>
      <c r="AU206" s="3">
        <v>100</v>
      </c>
      <c r="AV206" s="3">
        <v>400</v>
      </c>
      <c r="AW206" s="3">
        <v>6000</v>
      </c>
      <c r="AX206" s="3">
        <v>0</v>
      </c>
      <c r="AY206" s="3">
        <v>1100</v>
      </c>
      <c r="AZ206" s="3">
        <v>1</v>
      </c>
      <c r="BA206" s="3">
        <v>40</v>
      </c>
      <c r="BB206" s="3">
        <v>0</v>
      </c>
      <c r="BC206" s="3">
        <v>0</v>
      </c>
      <c r="BD206" s="3">
        <v>0</v>
      </c>
      <c r="BE206" s="3">
        <v>0</v>
      </c>
      <c r="BF206" s="17">
        <f t="shared" si="256"/>
        <v>102</v>
      </c>
      <c r="BG206" s="26">
        <f t="shared" si="257"/>
        <v>859.66162990170085</v>
      </c>
      <c r="BH206" s="12">
        <f t="shared" si="258"/>
        <v>70.905650862236982</v>
      </c>
      <c r="BI206" s="13">
        <v>0.21</v>
      </c>
      <c r="BJ206" s="12">
        <f t="shared" si="260"/>
        <v>80</v>
      </c>
      <c r="BK206" s="12">
        <f t="shared" si="222"/>
        <v>80</v>
      </c>
      <c r="BL206" s="11">
        <f t="shared" si="261"/>
        <v>4</v>
      </c>
      <c r="BM206" s="11">
        <f t="shared" si="262"/>
        <v>50</v>
      </c>
      <c r="BN206" s="11">
        <f t="shared" si="263"/>
        <v>0</v>
      </c>
      <c r="BO206" s="20">
        <f t="shared" si="264"/>
        <v>0.61923611111110755</v>
      </c>
      <c r="BP206" s="11">
        <f t="shared" si="265"/>
        <v>1</v>
      </c>
      <c r="BQ206" s="11">
        <f t="shared" si="266"/>
        <v>0</v>
      </c>
      <c r="BR206" s="11">
        <f t="shared" si="267"/>
        <v>1</v>
      </c>
      <c r="BS206" s="11">
        <f t="shared" si="268"/>
        <v>1</v>
      </c>
      <c r="BT206" s="25">
        <f t="shared" si="269"/>
        <v>1656869.6616299017</v>
      </c>
      <c r="BU206" s="24" t="str">
        <f t="shared" si="270"/>
        <v xml:space="preserve"> </v>
      </c>
      <c r="BV206" s="11">
        <f t="shared" si="271"/>
        <v>1</v>
      </c>
      <c r="BW206" s="24" t="str">
        <f>VLOOKUP(BV206,'Типы препятствий'!$A$1:$B$12,2)</f>
        <v>Светофор</v>
      </c>
      <c r="BX206" s="24">
        <f t="shared" si="272"/>
        <v>6</v>
      </c>
      <c r="BY206" s="25">
        <f t="shared" si="273"/>
        <v>1657226.7909583503</v>
      </c>
      <c r="BZ206" s="25">
        <f t="shared" si="274"/>
        <v>357.12932844855823</v>
      </c>
      <c r="CA206" s="25">
        <f t="shared" si="275"/>
        <v>1657238.7909583503</v>
      </c>
      <c r="CB206" s="12">
        <f t="shared" si="276"/>
        <v>369.12932844855823</v>
      </c>
      <c r="CC206" s="11">
        <f t="shared" si="277"/>
        <v>2</v>
      </c>
      <c r="CD206" s="42">
        <f t="shared" si="277"/>
        <v>0</v>
      </c>
      <c r="CE206" s="42">
        <f t="shared" si="227"/>
        <v>0.51</v>
      </c>
      <c r="CF206" s="42">
        <f t="shared" si="226"/>
        <v>0.51</v>
      </c>
    </row>
    <row r="207" spans="1:84">
      <c r="A207" s="29">
        <f t="shared" si="228"/>
        <v>71.283650862236982</v>
      </c>
      <c r="B207" s="3">
        <v>206</v>
      </c>
      <c r="C207" s="14">
        <f t="shared" si="229"/>
        <v>71.283650862236982</v>
      </c>
      <c r="D207" s="14">
        <f t="shared" si="230"/>
        <v>71.283650862236982</v>
      </c>
      <c r="E207" s="14">
        <f t="shared" si="231"/>
        <v>80</v>
      </c>
      <c r="F207" s="14">
        <f t="shared" si="232"/>
        <v>80</v>
      </c>
      <c r="G207" s="30">
        <f t="shared" si="233"/>
        <v>0.19</v>
      </c>
      <c r="H207" s="3">
        <f t="shared" si="223"/>
        <v>40</v>
      </c>
      <c r="I207" s="43">
        <f t="shared" si="234"/>
        <v>0</v>
      </c>
      <c r="J207" s="43">
        <f t="shared" si="235"/>
        <v>0.51</v>
      </c>
      <c r="K207" s="43">
        <f t="shared" si="236"/>
        <v>0.51</v>
      </c>
      <c r="L207" s="3">
        <f t="shared" si="224"/>
        <v>0.32</v>
      </c>
      <c r="M207" s="3" t="s">
        <v>517</v>
      </c>
      <c r="N207" s="3" t="s">
        <v>518</v>
      </c>
      <c r="O207" s="3">
        <v>1</v>
      </c>
      <c r="P207" s="3">
        <v>0</v>
      </c>
      <c r="Q207" s="3">
        <v>0</v>
      </c>
      <c r="R207" s="3">
        <v>1</v>
      </c>
      <c r="S207" s="3">
        <v>1</v>
      </c>
      <c r="T207" s="3">
        <v>0</v>
      </c>
      <c r="U207" s="3" t="s">
        <v>66</v>
      </c>
      <c r="V207" s="14">
        <f t="shared" si="237"/>
        <v>869.56213696590044</v>
      </c>
      <c r="W207" s="3">
        <f t="shared" si="238"/>
        <v>4</v>
      </c>
      <c r="X207" s="3">
        <f t="shared" si="239"/>
        <v>50</v>
      </c>
      <c r="Y207" s="3">
        <f t="shared" si="240"/>
        <v>50</v>
      </c>
      <c r="Z207" s="3">
        <f t="shared" si="241"/>
        <v>0</v>
      </c>
      <c r="AA207" s="3">
        <f t="shared" si="242"/>
        <v>0</v>
      </c>
      <c r="AB207" s="22">
        <f t="shared" si="243"/>
        <v>0.61924189814814457</v>
      </c>
      <c r="AC207" s="23">
        <f t="shared" ca="1" si="225"/>
        <v>41920</v>
      </c>
      <c r="AD207" s="3">
        <v>206</v>
      </c>
      <c r="AE207" s="3">
        <f t="shared" si="244"/>
        <v>1</v>
      </c>
      <c r="AF207" s="3">
        <f t="shared" si="245"/>
        <v>1</v>
      </c>
      <c r="AG207" s="3">
        <v>206</v>
      </c>
      <c r="AH207" s="3">
        <f t="shared" si="246"/>
        <v>0</v>
      </c>
      <c r="AI207" s="3">
        <f t="shared" si="247"/>
        <v>1</v>
      </c>
      <c r="AJ207" s="3">
        <f t="shared" si="248"/>
        <v>1</v>
      </c>
      <c r="AK207" s="14">
        <f t="shared" si="249"/>
        <v>1656879.5621369658</v>
      </c>
      <c r="AL207" s="3" t="str">
        <f t="shared" si="250"/>
        <v xml:space="preserve"> </v>
      </c>
      <c r="AM207" s="3">
        <f t="shared" si="251"/>
        <v>1</v>
      </c>
      <c r="AN207" s="3">
        <f t="shared" si="252"/>
        <v>6</v>
      </c>
      <c r="AO207" s="27">
        <f t="shared" si="253"/>
        <v>347.22882138448767</v>
      </c>
      <c r="AP207" s="14">
        <f t="shared" si="254"/>
        <v>359.22882138448767</v>
      </c>
      <c r="AQ207" s="28"/>
      <c r="AR207" s="3">
        <f t="shared" si="255"/>
        <v>2</v>
      </c>
      <c r="AS207" s="3">
        <v>4581</v>
      </c>
      <c r="AT207" s="3">
        <v>777</v>
      </c>
      <c r="AU207" s="3">
        <v>100</v>
      </c>
      <c r="AV207" s="3">
        <v>400</v>
      </c>
      <c r="AW207" s="3">
        <v>6000</v>
      </c>
      <c r="AX207" s="3">
        <v>0</v>
      </c>
      <c r="AY207" s="3">
        <v>1100</v>
      </c>
      <c r="AZ207" s="3">
        <v>1</v>
      </c>
      <c r="BA207" s="3">
        <v>40</v>
      </c>
      <c r="BB207" s="3">
        <v>0</v>
      </c>
      <c r="BC207" s="3">
        <v>0</v>
      </c>
      <c r="BD207" s="3">
        <v>0</v>
      </c>
      <c r="BE207" s="3">
        <v>0</v>
      </c>
      <c r="BF207" s="17">
        <f t="shared" si="256"/>
        <v>102.5</v>
      </c>
      <c r="BG207" s="26">
        <f t="shared" si="257"/>
        <v>869.56213696590044</v>
      </c>
      <c r="BH207" s="12">
        <f t="shared" si="258"/>
        <v>71.283650862236982</v>
      </c>
      <c r="BI207" s="13">
        <v>0.19</v>
      </c>
      <c r="BJ207" s="12">
        <f t="shared" si="260"/>
        <v>80</v>
      </c>
      <c r="BK207" s="12">
        <f t="shared" si="222"/>
        <v>80</v>
      </c>
      <c r="BL207" s="11">
        <f t="shared" si="261"/>
        <v>4</v>
      </c>
      <c r="BM207" s="11">
        <f t="shared" si="262"/>
        <v>50</v>
      </c>
      <c r="BN207" s="11">
        <f t="shared" si="263"/>
        <v>0</v>
      </c>
      <c r="BO207" s="20">
        <f t="shared" si="264"/>
        <v>0.61924189814814457</v>
      </c>
      <c r="BP207" s="11">
        <f t="shared" si="265"/>
        <v>1</v>
      </c>
      <c r="BQ207" s="11">
        <f t="shared" si="266"/>
        <v>0</v>
      </c>
      <c r="BR207" s="11">
        <f t="shared" si="267"/>
        <v>1</v>
      </c>
      <c r="BS207" s="11">
        <f t="shared" si="268"/>
        <v>1</v>
      </c>
      <c r="BT207" s="25">
        <f t="shared" si="269"/>
        <v>1656879.5621369658</v>
      </c>
      <c r="BU207" s="24" t="str">
        <f t="shared" si="270"/>
        <v xml:space="preserve"> </v>
      </c>
      <c r="BV207" s="11">
        <f t="shared" si="271"/>
        <v>1</v>
      </c>
      <c r="BW207" s="24" t="str">
        <f>VLOOKUP(BV207,'Типы препятствий'!$A$1:$B$12,2)</f>
        <v>Светофор</v>
      </c>
      <c r="BX207" s="24">
        <f t="shared" si="272"/>
        <v>6</v>
      </c>
      <c r="BY207" s="25">
        <f t="shared" si="273"/>
        <v>1657226.7909583503</v>
      </c>
      <c r="BZ207" s="25">
        <f t="shared" si="274"/>
        <v>347.22882138448767</v>
      </c>
      <c r="CA207" s="25">
        <f t="shared" si="275"/>
        <v>1657238.7909583503</v>
      </c>
      <c r="CB207" s="12">
        <f t="shared" si="276"/>
        <v>359.22882138448767</v>
      </c>
      <c r="CC207" s="11">
        <f t="shared" si="277"/>
        <v>2</v>
      </c>
      <c r="CD207" s="42">
        <f t="shared" si="277"/>
        <v>0</v>
      </c>
      <c r="CE207" s="42">
        <f t="shared" si="227"/>
        <v>0.51</v>
      </c>
      <c r="CF207" s="42">
        <f t="shared" si="226"/>
        <v>0.51</v>
      </c>
    </row>
    <row r="208" spans="1:84">
      <c r="A208" s="29">
        <f t="shared" si="228"/>
        <v>71.625650862236981</v>
      </c>
      <c r="B208" s="3">
        <v>207</v>
      </c>
      <c r="C208" s="14">
        <f t="shared" si="229"/>
        <v>71.625650862236981</v>
      </c>
      <c r="D208" s="14">
        <f t="shared" si="230"/>
        <v>71.625650862236981</v>
      </c>
      <c r="E208" s="14">
        <f t="shared" si="231"/>
        <v>80</v>
      </c>
      <c r="F208" s="14">
        <f t="shared" si="232"/>
        <v>80</v>
      </c>
      <c r="G208" s="30">
        <f t="shared" si="233"/>
        <v>0.2</v>
      </c>
      <c r="H208" s="3">
        <f t="shared" si="223"/>
        <v>40</v>
      </c>
      <c r="I208" s="43">
        <f t="shared" si="234"/>
        <v>0</v>
      </c>
      <c r="J208" s="43">
        <f t="shared" si="235"/>
        <v>0.51</v>
      </c>
      <c r="K208" s="43">
        <f t="shared" si="236"/>
        <v>0.51</v>
      </c>
      <c r="L208" s="3">
        <f t="shared" si="224"/>
        <v>0.32</v>
      </c>
      <c r="M208" s="3" t="s">
        <v>519</v>
      </c>
      <c r="N208" s="3" t="s">
        <v>520</v>
      </c>
      <c r="O208" s="3">
        <v>1</v>
      </c>
      <c r="P208" s="3">
        <v>0</v>
      </c>
      <c r="Q208" s="3">
        <v>0</v>
      </c>
      <c r="R208" s="3">
        <v>1</v>
      </c>
      <c r="S208" s="3">
        <v>1</v>
      </c>
      <c r="T208" s="3">
        <v>0</v>
      </c>
      <c r="U208" s="3" t="s">
        <v>66</v>
      </c>
      <c r="V208" s="14">
        <f t="shared" si="237"/>
        <v>879.51014403010004</v>
      </c>
      <c r="W208" s="3">
        <f t="shared" si="238"/>
        <v>4</v>
      </c>
      <c r="X208" s="3">
        <f t="shared" si="239"/>
        <v>50</v>
      </c>
      <c r="Y208" s="3">
        <f t="shared" si="240"/>
        <v>50</v>
      </c>
      <c r="Z208" s="3">
        <f t="shared" si="241"/>
        <v>0</v>
      </c>
      <c r="AA208" s="3">
        <f t="shared" si="242"/>
        <v>0</v>
      </c>
      <c r="AB208" s="22">
        <f t="shared" si="243"/>
        <v>0.61924768518518158</v>
      </c>
      <c r="AC208" s="23">
        <f t="shared" ca="1" si="225"/>
        <v>41920</v>
      </c>
      <c r="AD208" s="3">
        <v>207</v>
      </c>
      <c r="AE208" s="3">
        <f t="shared" si="244"/>
        <v>1</v>
      </c>
      <c r="AF208" s="3">
        <f t="shared" si="245"/>
        <v>1</v>
      </c>
      <c r="AG208" s="3">
        <v>207</v>
      </c>
      <c r="AH208" s="3">
        <f t="shared" si="246"/>
        <v>1</v>
      </c>
      <c r="AI208" s="3">
        <f t="shared" si="247"/>
        <v>1</v>
      </c>
      <c r="AJ208" s="3">
        <f t="shared" si="248"/>
        <v>1</v>
      </c>
      <c r="AK208" s="14">
        <f t="shared" si="249"/>
        <v>1656889.5101440302</v>
      </c>
      <c r="AL208" s="3" t="str">
        <f t="shared" si="250"/>
        <v xml:space="preserve"> </v>
      </c>
      <c r="AM208" s="3">
        <f t="shared" si="251"/>
        <v>1</v>
      </c>
      <c r="AN208" s="3">
        <f t="shared" si="252"/>
        <v>6</v>
      </c>
      <c r="AO208" s="27">
        <f t="shared" si="253"/>
        <v>337.28081432008184</v>
      </c>
      <c r="AP208" s="14">
        <f t="shared" si="254"/>
        <v>349.28081432008184</v>
      </c>
      <c r="AQ208" s="28"/>
      <c r="AR208" s="3">
        <f t="shared" si="255"/>
        <v>2</v>
      </c>
      <c r="AS208" s="3">
        <v>4581</v>
      </c>
      <c r="AT208" s="3">
        <v>777</v>
      </c>
      <c r="AU208" s="3">
        <v>100</v>
      </c>
      <c r="AV208" s="3">
        <v>400</v>
      </c>
      <c r="AW208" s="3">
        <v>6000</v>
      </c>
      <c r="AX208" s="3">
        <v>0</v>
      </c>
      <c r="AY208" s="3">
        <v>1100</v>
      </c>
      <c r="AZ208" s="3">
        <v>1</v>
      </c>
      <c r="BA208" s="3">
        <v>40</v>
      </c>
      <c r="BB208" s="3">
        <v>0</v>
      </c>
      <c r="BC208" s="3">
        <v>0</v>
      </c>
      <c r="BD208" s="3">
        <v>0</v>
      </c>
      <c r="BE208" s="3">
        <v>0</v>
      </c>
      <c r="BF208" s="17">
        <f t="shared" si="256"/>
        <v>103</v>
      </c>
      <c r="BG208" s="26">
        <f t="shared" si="257"/>
        <v>879.51014403010004</v>
      </c>
      <c r="BH208" s="12">
        <f t="shared" si="258"/>
        <v>71.625650862236981</v>
      </c>
      <c r="BI208" s="13">
        <v>0.2</v>
      </c>
      <c r="BJ208" s="12">
        <f t="shared" si="260"/>
        <v>80</v>
      </c>
      <c r="BK208" s="12">
        <f t="shared" si="222"/>
        <v>80</v>
      </c>
      <c r="BL208" s="11">
        <f t="shared" si="261"/>
        <v>4</v>
      </c>
      <c r="BM208" s="11">
        <f t="shared" si="262"/>
        <v>50</v>
      </c>
      <c r="BN208" s="11">
        <f t="shared" si="263"/>
        <v>0</v>
      </c>
      <c r="BO208" s="20">
        <f t="shared" si="264"/>
        <v>0.61924768518518158</v>
      </c>
      <c r="BP208" s="11">
        <f t="shared" si="265"/>
        <v>1</v>
      </c>
      <c r="BQ208" s="11">
        <v>1</v>
      </c>
      <c r="BR208" s="11">
        <f t="shared" si="267"/>
        <v>1</v>
      </c>
      <c r="BS208" s="11">
        <f t="shared" si="268"/>
        <v>1</v>
      </c>
      <c r="BT208" s="25">
        <f t="shared" si="269"/>
        <v>1656889.5101440302</v>
      </c>
      <c r="BU208" s="24" t="str">
        <f t="shared" si="270"/>
        <v xml:space="preserve"> </v>
      </c>
      <c r="BV208" s="11">
        <f t="shared" si="271"/>
        <v>1</v>
      </c>
      <c r="BW208" s="24" t="str">
        <f>VLOOKUP(BV208,'Типы препятствий'!$A$1:$B$12,2)</f>
        <v>Светофор</v>
      </c>
      <c r="BX208" s="24">
        <f t="shared" si="272"/>
        <v>6</v>
      </c>
      <c r="BY208" s="25">
        <f t="shared" si="273"/>
        <v>1657226.7909583503</v>
      </c>
      <c r="BZ208" s="25">
        <f t="shared" si="274"/>
        <v>337.28081432008184</v>
      </c>
      <c r="CA208" s="25">
        <f t="shared" si="275"/>
        <v>1657238.7909583503</v>
      </c>
      <c r="CB208" s="12">
        <f t="shared" si="276"/>
        <v>349.28081432008184</v>
      </c>
      <c r="CC208" s="11">
        <f t="shared" si="277"/>
        <v>2</v>
      </c>
      <c r="CD208" s="42">
        <f t="shared" si="277"/>
        <v>0</v>
      </c>
      <c r="CE208" s="42">
        <f t="shared" si="227"/>
        <v>0.51</v>
      </c>
      <c r="CF208" s="42">
        <f t="shared" si="226"/>
        <v>0.51</v>
      </c>
    </row>
    <row r="209" spans="1:84">
      <c r="A209" s="29">
        <f t="shared" si="228"/>
        <v>71.98565086223698</v>
      </c>
      <c r="B209" s="3">
        <v>208</v>
      </c>
      <c r="C209" s="14">
        <f t="shared" si="229"/>
        <v>71.98565086223698</v>
      </c>
      <c r="D209" s="14">
        <f t="shared" si="230"/>
        <v>71.98565086223698</v>
      </c>
      <c r="E209" s="14">
        <f t="shared" si="231"/>
        <v>80</v>
      </c>
      <c r="F209" s="14">
        <f t="shared" si="232"/>
        <v>80</v>
      </c>
      <c r="G209" s="30">
        <f t="shared" si="233"/>
        <v>0.21</v>
      </c>
      <c r="H209" s="3">
        <f t="shared" si="223"/>
        <v>40</v>
      </c>
      <c r="I209" s="43">
        <f t="shared" si="234"/>
        <v>0</v>
      </c>
      <c r="J209" s="43">
        <f t="shared" si="235"/>
        <v>0.51</v>
      </c>
      <c r="K209" s="43">
        <f t="shared" si="236"/>
        <v>0.51</v>
      </c>
      <c r="L209" s="3">
        <f t="shared" si="224"/>
        <v>0.32</v>
      </c>
      <c r="M209" s="3" t="s">
        <v>521</v>
      </c>
      <c r="N209" s="3" t="s">
        <v>522</v>
      </c>
      <c r="O209" s="3">
        <v>1</v>
      </c>
      <c r="P209" s="3">
        <v>0</v>
      </c>
      <c r="Q209" s="3">
        <v>0</v>
      </c>
      <c r="R209" s="3">
        <v>1</v>
      </c>
      <c r="S209" s="3">
        <v>1</v>
      </c>
      <c r="T209" s="3">
        <v>0</v>
      </c>
      <c r="U209" s="3" t="s">
        <v>66</v>
      </c>
      <c r="V209" s="14">
        <f t="shared" si="237"/>
        <v>889.50815109429959</v>
      </c>
      <c r="W209" s="3">
        <f t="shared" si="238"/>
        <v>4</v>
      </c>
      <c r="X209" s="3">
        <f t="shared" si="239"/>
        <v>50</v>
      </c>
      <c r="Y209" s="3">
        <f t="shared" si="240"/>
        <v>50</v>
      </c>
      <c r="Z209" s="3">
        <f t="shared" si="241"/>
        <v>0</v>
      </c>
      <c r="AA209" s="3">
        <f t="shared" si="242"/>
        <v>0</v>
      </c>
      <c r="AB209" s="22">
        <f t="shared" si="243"/>
        <v>0.6192534722222186</v>
      </c>
      <c r="AC209" s="23">
        <f t="shared" ca="1" si="225"/>
        <v>41920</v>
      </c>
      <c r="AD209" s="3">
        <v>208</v>
      </c>
      <c r="AE209" s="3">
        <f t="shared" si="244"/>
        <v>1</v>
      </c>
      <c r="AF209" s="3">
        <f t="shared" si="245"/>
        <v>1</v>
      </c>
      <c r="AG209" s="3">
        <v>208</v>
      </c>
      <c r="AH209" s="3">
        <f t="shared" si="246"/>
        <v>1</v>
      </c>
      <c r="AI209" s="3">
        <f t="shared" si="247"/>
        <v>1</v>
      </c>
      <c r="AJ209" s="3">
        <f t="shared" si="248"/>
        <v>1</v>
      </c>
      <c r="AK209" s="14">
        <f t="shared" si="249"/>
        <v>1656899.5081510942</v>
      </c>
      <c r="AL209" s="3" t="str">
        <f t="shared" si="250"/>
        <v xml:space="preserve"> </v>
      </c>
      <c r="AM209" s="3">
        <f t="shared" si="251"/>
        <v>1</v>
      </c>
      <c r="AN209" s="3">
        <f t="shared" si="252"/>
        <v>6</v>
      </c>
      <c r="AO209" s="27">
        <f t="shared" si="253"/>
        <v>327.28280725609511</v>
      </c>
      <c r="AP209" s="14">
        <f t="shared" si="254"/>
        <v>339.28280725609511</v>
      </c>
      <c r="AQ209" s="28"/>
      <c r="AR209" s="3">
        <f t="shared" si="255"/>
        <v>2</v>
      </c>
      <c r="AS209" s="3">
        <v>4581</v>
      </c>
      <c r="AT209" s="3">
        <v>777</v>
      </c>
      <c r="AU209" s="3">
        <v>100</v>
      </c>
      <c r="AV209" s="3">
        <v>400</v>
      </c>
      <c r="AW209" s="3">
        <v>6000</v>
      </c>
      <c r="AX209" s="3">
        <v>0</v>
      </c>
      <c r="AY209" s="3">
        <v>1100</v>
      </c>
      <c r="AZ209" s="3">
        <v>1</v>
      </c>
      <c r="BA209" s="3">
        <v>40</v>
      </c>
      <c r="BB209" s="3">
        <v>0</v>
      </c>
      <c r="BC209" s="3">
        <v>0</v>
      </c>
      <c r="BD209" s="3">
        <v>0</v>
      </c>
      <c r="BE209" s="3">
        <v>0</v>
      </c>
      <c r="BF209" s="17">
        <f t="shared" si="256"/>
        <v>103.5</v>
      </c>
      <c r="BG209" s="26">
        <f t="shared" si="257"/>
        <v>889.50815109429959</v>
      </c>
      <c r="BH209" s="12">
        <f t="shared" si="258"/>
        <v>71.98565086223698</v>
      </c>
      <c r="BI209" s="13">
        <v>0.21</v>
      </c>
      <c r="BJ209" s="12">
        <f t="shared" si="260"/>
        <v>80</v>
      </c>
      <c r="BK209" s="12">
        <f t="shared" si="222"/>
        <v>80</v>
      </c>
      <c r="BL209" s="11">
        <f t="shared" si="261"/>
        <v>4</v>
      </c>
      <c r="BM209" s="11">
        <f t="shared" si="262"/>
        <v>50</v>
      </c>
      <c r="BN209" s="11">
        <f t="shared" si="263"/>
        <v>0</v>
      </c>
      <c r="BO209" s="20">
        <f t="shared" si="264"/>
        <v>0.6192534722222186</v>
      </c>
      <c r="BP209" s="11">
        <f t="shared" si="265"/>
        <v>1</v>
      </c>
      <c r="BQ209" s="11">
        <f t="shared" si="266"/>
        <v>1</v>
      </c>
      <c r="BR209" s="11">
        <f t="shared" si="267"/>
        <v>1</v>
      </c>
      <c r="BS209" s="11">
        <f t="shared" si="268"/>
        <v>1</v>
      </c>
      <c r="BT209" s="25">
        <f t="shared" si="269"/>
        <v>1656899.5081510942</v>
      </c>
      <c r="BU209" s="24" t="str">
        <f t="shared" si="270"/>
        <v xml:space="preserve"> </v>
      </c>
      <c r="BV209" s="11">
        <f t="shared" si="271"/>
        <v>1</v>
      </c>
      <c r="BW209" s="24" t="str">
        <f>VLOOKUP(BV209,'Типы препятствий'!$A$1:$B$12,2)</f>
        <v>Светофор</v>
      </c>
      <c r="BX209" s="24">
        <f t="shared" si="272"/>
        <v>6</v>
      </c>
      <c r="BY209" s="25">
        <f t="shared" si="273"/>
        <v>1657226.7909583503</v>
      </c>
      <c r="BZ209" s="25">
        <f t="shared" si="274"/>
        <v>327.28280725609511</v>
      </c>
      <c r="CA209" s="25">
        <f t="shared" si="275"/>
        <v>1657238.7909583503</v>
      </c>
      <c r="CB209" s="12">
        <f t="shared" si="276"/>
        <v>339.28280725609511</v>
      </c>
      <c r="CC209" s="11">
        <f t="shared" si="277"/>
        <v>2</v>
      </c>
      <c r="CD209" s="42">
        <f t="shared" si="277"/>
        <v>0</v>
      </c>
      <c r="CE209" s="42">
        <f t="shared" si="227"/>
        <v>0.51</v>
      </c>
      <c r="CF209" s="42">
        <f t="shared" si="226"/>
        <v>0.51</v>
      </c>
    </row>
    <row r="210" spans="1:84">
      <c r="A210" s="29">
        <f t="shared" si="228"/>
        <v>72.36365086223698</v>
      </c>
      <c r="B210" s="3">
        <v>209</v>
      </c>
      <c r="C210" s="14">
        <f t="shared" si="229"/>
        <v>72.36365086223698</v>
      </c>
      <c r="D210" s="14">
        <f t="shared" si="230"/>
        <v>72.36365086223698</v>
      </c>
      <c r="E210" s="14">
        <f t="shared" si="231"/>
        <v>80</v>
      </c>
      <c r="F210" s="14">
        <f t="shared" si="232"/>
        <v>80</v>
      </c>
      <c r="G210" s="30">
        <f t="shared" si="233"/>
        <v>0.2</v>
      </c>
      <c r="H210" s="3">
        <f t="shared" si="223"/>
        <v>40</v>
      </c>
      <c r="I210" s="43">
        <f t="shared" si="234"/>
        <v>0</v>
      </c>
      <c r="J210" s="43">
        <f t="shared" si="235"/>
        <v>0.51</v>
      </c>
      <c r="K210" s="43">
        <f t="shared" si="236"/>
        <v>0.51</v>
      </c>
      <c r="L210" s="3">
        <f t="shared" si="224"/>
        <v>0.32</v>
      </c>
      <c r="M210" s="3" t="s">
        <v>523</v>
      </c>
      <c r="N210" s="3" t="s">
        <v>524</v>
      </c>
      <c r="O210" s="3">
        <v>1</v>
      </c>
      <c r="P210" s="3">
        <v>0</v>
      </c>
      <c r="Q210" s="3">
        <v>0</v>
      </c>
      <c r="R210" s="3">
        <v>1</v>
      </c>
      <c r="S210" s="3">
        <v>1</v>
      </c>
      <c r="T210" s="3">
        <v>0</v>
      </c>
      <c r="U210" s="3" t="s">
        <v>66</v>
      </c>
      <c r="V210" s="14">
        <f t="shared" si="237"/>
        <v>899.55865815849916</v>
      </c>
      <c r="W210" s="3">
        <f t="shared" si="238"/>
        <v>4</v>
      </c>
      <c r="X210" s="3">
        <f t="shared" si="239"/>
        <v>50</v>
      </c>
      <c r="Y210" s="3">
        <f t="shared" si="240"/>
        <v>50</v>
      </c>
      <c r="Z210" s="3">
        <f t="shared" si="241"/>
        <v>0</v>
      </c>
      <c r="AA210" s="3">
        <f t="shared" si="242"/>
        <v>0</v>
      </c>
      <c r="AB210" s="22">
        <f t="shared" si="243"/>
        <v>0.61925925925925562</v>
      </c>
      <c r="AC210" s="23">
        <f t="shared" ca="1" si="225"/>
        <v>41920</v>
      </c>
      <c r="AD210" s="3">
        <v>209</v>
      </c>
      <c r="AE210" s="3">
        <f t="shared" si="244"/>
        <v>1</v>
      </c>
      <c r="AF210" s="3">
        <f t="shared" si="245"/>
        <v>1</v>
      </c>
      <c r="AG210" s="3">
        <v>209</v>
      </c>
      <c r="AH210" s="3">
        <f t="shared" si="246"/>
        <v>1</v>
      </c>
      <c r="AI210" s="3">
        <f t="shared" si="247"/>
        <v>1</v>
      </c>
      <c r="AJ210" s="3">
        <f t="shared" si="248"/>
        <v>1</v>
      </c>
      <c r="AK210" s="14">
        <f t="shared" si="249"/>
        <v>1656909.5586581584</v>
      </c>
      <c r="AL210" s="3" t="str">
        <f t="shared" si="250"/>
        <v xml:space="preserve"> </v>
      </c>
      <c r="AM210" s="3">
        <f t="shared" si="251"/>
        <v>1</v>
      </c>
      <c r="AN210" s="3">
        <f t="shared" si="252"/>
        <v>6</v>
      </c>
      <c r="AO210" s="27">
        <f t="shared" si="253"/>
        <v>317.23230019188486</v>
      </c>
      <c r="AP210" s="14">
        <f t="shared" si="254"/>
        <v>329.23230019188486</v>
      </c>
      <c r="AQ210" s="28"/>
      <c r="AR210" s="3">
        <f t="shared" si="255"/>
        <v>2</v>
      </c>
      <c r="AS210" s="3">
        <v>4581</v>
      </c>
      <c r="AT210" s="3">
        <v>777</v>
      </c>
      <c r="AU210" s="3">
        <v>100</v>
      </c>
      <c r="AV210" s="3">
        <v>400</v>
      </c>
      <c r="AW210" s="3">
        <v>6000</v>
      </c>
      <c r="AX210" s="3">
        <v>0</v>
      </c>
      <c r="AY210" s="3">
        <v>1100</v>
      </c>
      <c r="AZ210" s="3">
        <v>1</v>
      </c>
      <c r="BA210" s="3">
        <v>40</v>
      </c>
      <c r="BB210" s="3">
        <v>0</v>
      </c>
      <c r="BC210" s="3">
        <v>0</v>
      </c>
      <c r="BD210" s="3">
        <v>0</v>
      </c>
      <c r="BE210" s="3">
        <v>0</v>
      </c>
      <c r="BF210" s="17">
        <f t="shared" si="256"/>
        <v>104</v>
      </c>
      <c r="BG210" s="26">
        <f t="shared" si="257"/>
        <v>899.55865815849916</v>
      </c>
      <c r="BH210" s="12">
        <f t="shared" si="258"/>
        <v>72.36365086223698</v>
      </c>
      <c r="BI210" s="13">
        <v>0.2</v>
      </c>
      <c r="BJ210" s="12">
        <f t="shared" si="260"/>
        <v>80</v>
      </c>
      <c r="BK210" s="12">
        <f t="shared" si="222"/>
        <v>80</v>
      </c>
      <c r="BL210" s="11">
        <f t="shared" si="261"/>
        <v>4</v>
      </c>
      <c r="BM210" s="11">
        <f t="shared" si="262"/>
        <v>50</v>
      </c>
      <c r="BN210" s="11">
        <f t="shared" si="263"/>
        <v>0</v>
      </c>
      <c r="BO210" s="20">
        <f t="shared" si="264"/>
        <v>0.61925925925925562</v>
      </c>
      <c r="BP210" s="11">
        <f t="shared" si="265"/>
        <v>1</v>
      </c>
      <c r="BQ210" s="11">
        <f t="shared" si="266"/>
        <v>1</v>
      </c>
      <c r="BR210" s="11">
        <f t="shared" si="267"/>
        <v>1</v>
      </c>
      <c r="BS210" s="11">
        <f t="shared" si="268"/>
        <v>1</v>
      </c>
      <c r="BT210" s="25">
        <f t="shared" si="269"/>
        <v>1656909.5586581584</v>
      </c>
      <c r="BU210" s="24" t="str">
        <f t="shared" si="270"/>
        <v xml:space="preserve"> </v>
      </c>
      <c r="BV210" s="11">
        <f t="shared" si="271"/>
        <v>1</v>
      </c>
      <c r="BW210" s="24" t="str">
        <f>VLOOKUP(BV210,'Типы препятствий'!$A$1:$B$12,2)</f>
        <v>Светофор</v>
      </c>
      <c r="BX210" s="24">
        <f t="shared" si="272"/>
        <v>6</v>
      </c>
      <c r="BY210" s="25">
        <f t="shared" si="273"/>
        <v>1657226.7909583503</v>
      </c>
      <c r="BZ210" s="25">
        <f t="shared" si="274"/>
        <v>317.23230019188486</v>
      </c>
      <c r="CA210" s="25">
        <f t="shared" si="275"/>
        <v>1657238.7909583503</v>
      </c>
      <c r="CB210" s="12">
        <f t="shared" si="276"/>
        <v>329.23230019188486</v>
      </c>
      <c r="CC210" s="11">
        <f t="shared" si="277"/>
        <v>2</v>
      </c>
      <c r="CD210" s="42">
        <f t="shared" si="277"/>
        <v>0</v>
      </c>
      <c r="CE210" s="42">
        <f t="shared" si="227"/>
        <v>0.51</v>
      </c>
      <c r="CF210" s="42">
        <f t="shared" si="226"/>
        <v>0.51</v>
      </c>
    </row>
    <row r="211" spans="1:84">
      <c r="A211" s="29">
        <f t="shared" si="228"/>
        <v>72.72365086223698</v>
      </c>
      <c r="B211" s="3">
        <v>210</v>
      </c>
      <c r="C211" s="14">
        <f t="shared" si="229"/>
        <v>72.72365086223698</v>
      </c>
      <c r="D211" s="14">
        <f t="shared" si="230"/>
        <v>72.72365086223698</v>
      </c>
      <c r="E211" s="14">
        <f t="shared" si="231"/>
        <v>80</v>
      </c>
      <c r="F211" s="14">
        <f t="shared" si="232"/>
        <v>80</v>
      </c>
      <c r="G211" s="30">
        <f t="shared" si="233"/>
        <v>0.2</v>
      </c>
      <c r="H211" s="3">
        <f t="shared" si="223"/>
        <v>40</v>
      </c>
      <c r="I211" s="43">
        <f t="shared" si="234"/>
        <v>0</v>
      </c>
      <c r="J211" s="43">
        <f t="shared" si="235"/>
        <v>0.51</v>
      </c>
      <c r="K211" s="43">
        <f t="shared" si="236"/>
        <v>0.51</v>
      </c>
      <c r="L211" s="3">
        <f t="shared" si="224"/>
        <v>0.32</v>
      </c>
      <c r="M211" s="3" t="s">
        <v>525</v>
      </c>
      <c r="N211" s="3" t="s">
        <v>526</v>
      </c>
      <c r="O211" s="3">
        <v>1</v>
      </c>
      <c r="P211" s="3">
        <v>0</v>
      </c>
      <c r="Q211" s="3">
        <v>0</v>
      </c>
      <c r="R211" s="3">
        <v>1</v>
      </c>
      <c r="S211" s="3">
        <v>1</v>
      </c>
      <c r="T211" s="3">
        <v>0</v>
      </c>
      <c r="U211" s="3" t="s">
        <v>66</v>
      </c>
      <c r="V211" s="14">
        <f t="shared" si="237"/>
        <v>909.65916522269879</v>
      </c>
      <c r="W211" s="3">
        <f t="shared" si="238"/>
        <v>4</v>
      </c>
      <c r="X211" s="3">
        <f t="shared" si="239"/>
        <v>50</v>
      </c>
      <c r="Y211" s="3">
        <f t="shared" si="240"/>
        <v>50</v>
      </c>
      <c r="Z211" s="3">
        <f t="shared" si="241"/>
        <v>0</v>
      </c>
      <c r="AA211" s="3">
        <f t="shared" si="242"/>
        <v>0</v>
      </c>
      <c r="AB211" s="22">
        <f t="shared" si="243"/>
        <v>0.61926504629629264</v>
      </c>
      <c r="AC211" s="23">
        <f t="shared" ca="1" si="225"/>
        <v>41920</v>
      </c>
      <c r="AD211" s="3">
        <v>210</v>
      </c>
      <c r="AE211" s="3">
        <f t="shared" si="244"/>
        <v>1</v>
      </c>
      <c r="AF211" s="3">
        <f t="shared" si="245"/>
        <v>1</v>
      </c>
      <c r="AG211" s="3">
        <v>210</v>
      </c>
      <c r="AH211" s="3">
        <f t="shared" si="246"/>
        <v>1</v>
      </c>
      <c r="AI211" s="3">
        <f t="shared" si="247"/>
        <v>1</v>
      </c>
      <c r="AJ211" s="3">
        <f t="shared" si="248"/>
        <v>1</v>
      </c>
      <c r="AK211" s="14">
        <f t="shared" si="249"/>
        <v>1656919.6591652227</v>
      </c>
      <c r="AL211" s="3" t="str">
        <f t="shared" si="250"/>
        <v xml:space="preserve"> </v>
      </c>
      <c r="AM211" s="3">
        <f t="shared" si="251"/>
        <v>1</v>
      </c>
      <c r="AN211" s="3">
        <f t="shared" si="252"/>
        <v>6</v>
      </c>
      <c r="AO211" s="27">
        <f t="shared" si="253"/>
        <v>307.13179312762804</v>
      </c>
      <c r="AP211" s="14">
        <f t="shared" si="254"/>
        <v>319.13179312762804</v>
      </c>
      <c r="AQ211" s="28"/>
      <c r="AR211" s="3">
        <f t="shared" si="255"/>
        <v>2</v>
      </c>
      <c r="AS211" s="3">
        <v>4581</v>
      </c>
      <c r="AT211" s="3">
        <v>777</v>
      </c>
      <c r="AU211" s="3">
        <v>100</v>
      </c>
      <c r="AV211" s="3">
        <v>400</v>
      </c>
      <c r="AW211" s="3">
        <v>6000</v>
      </c>
      <c r="AX211" s="3">
        <v>0</v>
      </c>
      <c r="AY211" s="3">
        <v>1100</v>
      </c>
      <c r="AZ211" s="3">
        <v>1</v>
      </c>
      <c r="BA211" s="3">
        <v>40</v>
      </c>
      <c r="BB211" s="3">
        <v>0</v>
      </c>
      <c r="BC211" s="3">
        <v>0</v>
      </c>
      <c r="BD211" s="3">
        <v>0</v>
      </c>
      <c r="BE211" s="3">
        <v>0</v>
      </c>
      <c r="BF211" s="17">
        <f t="shared" si="256"/>
        <v>104.5</v>
      </c>
      <c r="BG211" s="26">
        <f t="shared" si="257"/>
        <v>909.65916522269879</v>
      </c>
      <c r="BH211" s="12">
        <f t="shared" si="258"/>
        <v>72.72365086223698</v>
      </c>
      <c r="BI211" s="13">
        <v>0.2</v>
      </c>
      <c r="BJ211" s="12">
        <f t="shared" si="260"/>
        <v>80</v>
      </c>
      <c r="BK211" s="12">
        <f t="shared" si="222"/>
        <v>80</v>
      </c>
      <c r="BL211" s="11">
        <f t="shared" si="261"/>
        <v>4</v>
      </c>
      <c r="BM211" s="11">
        <f t="shared" si="262"/>
        <v>50</v>
      </c>
      <c r="BN211" s="11">
        <f t="shared" si="263"/>
        <v>0</v>
      </c>
      <c r="BO211" s="20">
        <f t="shared" si="264"/>
        <v>0.61926504629629264</v>
      </c>
      <c r="BP211" s="11">
        <f t="shared" si="265"/>
        <v>1</v>
      </c>
      <c r="BQ211" s="11">
        <f t="shared" si="266"/>
        <v>1</v>
      </c>
      <c r="BR211" s="11">
        <f t="shared" si="267"/>
        <v>1</v>
      </c>
      <c r="BS211" s="11">
        <f t="shared" si="268"/>
        <v>1</v>
      </c>
      <c r="BT211" s="25">
        <f t="shared" si="269"/>
        <v>1656919.6591652227</v>
      </c>
      <c r="BU211" s="24" t="str">
        <f t="shared" si="270"/>
        <v xml:space="preserve"> </v>
      </c>
      <c r="BV211" s="11">
        <f t="shared" si="271"/>
        <v>1</v>
      </c>
      <c r="BW211" s="24" t="str">
        <f>VLOOKUP(BV211,'Типы препятствий'!$A$1:$B$12,2)</f>
        <v>Светофор</v>
      </c>
      <c r="BX211" s="24">
        <f t="shared" si="272"/>
        <v>6</v>
      </c>
      <c r="BY211" s="25">
        <f t="shared" si="273"/>
        <v>1657226.7909583503</v>
      </c>
      <c r="BZ211" s="25">
        <f t="shared" si="274"/>
        <v>307.13179312762804</v>
      </c>
      <c r="CA211" s="25">
        <f t="shared" si="275"/>
        <v>1657238.7909583503</v>
      </c>
      <c r="CB211" s="12">
        <f t="shared" si="276"/>
        <v>319.13179312762804</v>
      </c>
      <c r="CC211" s="11">
        <f t="shared" si="277"/>
        <v>2</v>
      </c>
      <c r="CD211" s="42">
        <f t="shared" si="277"/>
        <v>0</v>
      </c>
      <c r="CE211" s="42">
        <f t="shared" si="227"/>
        <v>0.51</v>
      </c>
      <c r="CF211" s="42">
        <f t="shared" si="226"/>
        <v>0.51</v>
      </c>
    </row>
    <row r="212" spans="1:84">
      <c r="A212" s="29">
        <f t="shared" si="228"/>
        <v>73.083650862236979</v>
      </c>
      <c r="B212" s="3">
        <v>211</v>
      </c>
      <c r="C212" s="14">
        <f t="shared" si="229"/>
        <v>73.083650862236979</v>
      </c>
      <c r="D212" s="14">
        <f t="shared" si="230"/>
        <v>73.083650862236979</v>
      </c>
      <c r="E212" s="14">
        <f t="shared" si="231"/>
        <v>80</v>
      </c>
      <c r="F212" s="14">
        <f t="shared" si="232"/>
        <v>80</v>
      </c>
      <c r="G212" s="30">
        <f t="shared" si="233"/>
        <v>0.19</v>
      </c>
      <c r="H212" s="3">
        <f t="shared" si="223"/>
        <v>40</v>
      </c>
      <c r="I212" s="43">
        <f t="shared" si="234"/>
        <v>0</v>
      </c>
      <c r="J212" s="43">
        <f t="shared" si="235"/>
        <v>0.51</v>
      </c>
      <c r="K212" s="43">
        <f t="shared" si="236"/>
        <v>0.51</v>
      </c>
      <c r="L212" s="3">
        <f t="shared" si="224"/>
        <v>0.32</v>
      </c>
      <c r="M212" s="3" t="s">
        <v>527</v>
      </c>
      <c r="N212" s="3" t="s">
        <v>528</v>
      </c>
      <c r="O212" s="3">
        <v>1</v>
      </c>
      <c r="P212" s="3">
        <v>0</v>
      </c>
      <c r="Q212" s="3">
        <v>0</v>
      </c>
      <c r="R212" s="3">
        <v>1</v>
      </c>
      <c r="S212" s="3">
        <v>1</v>
      </c>
      <c r="T212" s="3">
        <v>0</v>
      </c>
      <c r="U212" s="3" t="s">
        <v>66</v>
      </c>
      <c r="V212" s="14">
        <f t="shared" si="237"/>
        <v>919.80967228689838</v>
      </c>
      <c r="W212" s="3">
        <f t="shared" si="238"/>
        <v>4</v>
      </c>
      <c r="X212" s="3">
        <f t="shared" si="239"/>
        <v>50</v>
      </c>
      <c r="Y212" s="3">
        <f t="shared" si="240"/>
        <v>50</v>
      </c>
      <c r="Z212" s="3">
        <f t="shared" si="241"/>
        <v>0</v>
      </c>
      <c r="AA212" s="3">
        <f t="shared" si="242"/>
        <v>0</v>
      </c>
      <c r="AB212" s="22">
        <f t="shared" si="243"/>
        <v>0.61927083333332966</v>
      </c>
      <c r="AC212" s="23">
        <f t="shared" ca="1" si="225"/>
        <v>41920</v>
      </c>
      <c r="AD212" s="3">
        <v>211</v>
      </c>
      <c r="AE212" s="3">
        <f t="shared" si="244"/>
        <v>1</v>
      </c>
      <c r="AF212" s="3">
        <f t="shared" si="245"/>
        <v>1</v>
      </c>
      <c r="AG212" s="3">
        <v>211</v>
      </c>
      <c r="AH212" s="3">
        <f t="shared" si="246"/>
        <v>1</v>
      </c>
      <c r="AI212" s="3">
        <f t="shared" si="247"/>
        <v>1</v>
      </c>
      <c r="AJ212" s="3">
        <f t="shared" si="248"/>
        <v>1</v>
      </c>
      <c r="AK212" s="14">
        <f t="shared" si="249"/>
        <v>1656929.809672287</v>
      </c>
      <c r="AL212" s="3" t="str">
        <f t="shared" si="250"/>
        <v xml:space="preserve"> </v>
      </c>
      <c r="AM212" s="3">
        <f t="shared" si="251"/>
        <v>1</v>
      </c>
      <c r="AN212" s="3">
        <f t="shared" si="252"/>
        <v>6</v>
      </c>
      <c r="AO212" s="27">
        <f t="shared" si="253"/>
        <v>296.98128606332466</v>
      </c>
      <c r="AP212" s="14">
        <f t="shared" si="254"/>
        <v>308.98128606332466</v>
      </c>
      <c r="AQ212" s="28"/>
      <c r="AR212" s="3">
        <f t="shared" si="255"/>
        <v>2</v>
      </c>
      <c r="AS212" s="3">
        <v>4581</v>
      </c>
      <c r="AT212" s="3">
        <v>777</v>
      </c>
      <c r="AU212" s="3">
        <v>100</v>
      </c>
      <c r="AV212" s="3">
        <v>400</v>
      </c>
      <c r="AW212" s="3">
        <v>6000</v>
      </c>
      <c r="AX212" s="3">
        <v>0</v>
      </c>
      <c r="AY212" s="3">
        <v>1100</v>
      </c>
      <c r="AZ212" s="3">
        <v>1</v>
      </c>
      <c r="BA212" s="3">
        <v>40</v>
      </c>
      <c r="BB212" s="3">
        <v>0</v>
      </c>
      <c r="BC212" s="3">
        <v>0</v>
      </c>
      <c r="BD212" s="3">
        <v>0</v>
      </c>
      <c r="BE212" s="3">
        <v>0</v>
      </c>
      <c r="BF212" s="17">
        <f t="shared" si="256"/>
        <v>105</v>
      </c>
      <c r="BG212" s="26">
        <f t="shared" si="257"/>
        <v>919.80967228689838</v>
      </c>
      <c r="BH212" s="12">
        <f t="shared" si="258"/>
        <v>73.083650862236979</v>
      </c>
      <c r="BI212" s="13">
        <v>0.19</v>
      </c>
      <c r="BJ212" s="12">
        <f t="shared" si="260"/>
        <v>80</v>
      </c>
      <c r="BK212" s="12">
        <f t="shared" si="222"/>
        <v>80</v>
      </c>
      <c r="BL212" s="11">
        <f t="shared" si="261"/>
        <v>4</v>
      </c>
      <c r="BM212" s="11">
        <f t="shared" si="262"/>
        <v>50</v>
      </c>
      <c r="BN212" s="11">
        <f t="shared" si="263"/>
        <v>0</v>
      </c>
      <c r="BO212" s="20">
        <f t="shared" si="264"/>
        <v>0.61927083333332966</v>
      </c>
      <c r="BP212" s="11">
        <f t="shared" si="265"/>
        <v>1</v>
      </c>
      <c r="BQ212" s="11">
        <f t="shared" si="266"/>
        <v>1</v>
      </c>
      <c r="BR212" s="11">
        <f t="shared" si="267"/>
        <v>1</v>
      </c>
      <c r="BS212" s="11">
        <f t="shared" si="268"/>
        <v>1</v>
      </c>
      <c r="BT212" s="25">
        <f t="shared" si="269"/>
        <v>1656929.809672287</v>
      </c>
      <c r="BU212" s="24" t="str">
        <f t="shared" si="270"/>
        <v xml:space="preserve"> </v>
      </c>
      <c r="BV212" s="11">
        <f t="shared" si="271"/>
        <v>1</v>
      </c>
      <c r="BW212" s="24" t="str">
        <f>VLOOKUP(BV212,'Типы препятствий'!$A$1:$B$12,2)</f>
        <v>Светофор</v>
      </c>
      <c r="BX212" s="24">
        <f t="shared" si="272"/>
        <v>6</v>
      </c>
      <c r="BY212" s="25">
        <f t="shared" si="273"/>
        <v>1657226.7909583503</v>
      </c>
      <c r="BZ212" s="25">
        <f t="shared" si="274"/>
        <v>296.98128606332466</v>
      </c>
      <c r="CA212" s="25">
        <f t="shared" si="275"/>
        <v>1657238.7909583503</v>
      </c>
      <c r="CB212" s="12">
        <f t="shared" si="276"/>
        <v>308.98128606332466</v>
      </c>
      <c r="CC212" s="11">
        <f t="shared" si="277"/>
        <v>2</v>
      </c>
      <c r="CD212" s="42">
        <f t="shared" si="277"/>
        <v>0</v>
      </c>
      <c r="CE212" s="42">
        <f t="shared" si="227"/>
        <v>0.51</v>
      </c>
      <c r="CF212" s="42">
        <f t="shared" si="226"/>
        <v>0.51</v>
      </c>
    </row>
    <row r="213" spans="1:84">
      <c r="A213" s="29">
        <f t="shared" si="228"/>
        <v>73.425650862236978</v>
      </c>
      <c r="B213" s="3">
        <v>212</v>
      </c>
      <c r="C213" s="14">
        <f t="shared" si="229"/>
        <v>73.425650862236978</v>
      </c>
      <c r="D213" s="14">
        <f t="shared" si="230"/>
        <v>73.425650862236978</v>
      </c>
      <c r="E213" s="14">
        <f t="shared" si="231"/>
        <v>80</v>
      </c>
      <c r="F213" s="14">
        <f t="shared" si="232"/>
        <v>80</v>
      </c>
      <c r="G213" s="30">
        <f t="shared" si="233"/>
        <v>0.2</v>
      </c>
      <c r="H213" s="3">
        <f t="shared" si="223"/>
        <v>40</v>
      </c>
      <c r="I213" s="43">
        <f t="shared" si="234"/>
        <v>0</v>
      </c>
      <c r="J213" s="43">
        <f t="shared" si="235"/>
        <v>0.51</v>
      </c>
      <c r="K213" s="43">
        <f t="shared" si="236"/>
        <v>0.51</v>
      </c>
      <c r="L213" s="3">
        <f t="shared" si="224"/>
        <v>0.32</v>
      </c>
      <c r="M213" s="3" t="s">
        <v>529</v>
      </c>
      <c r="N213" s="3" t="s">
        <v>530</v>
      </c>
      <c r="O213" s="3">
        <v>1</v>
      </c>
      <c r="P213" s="3">
        <v>0</v>
      </c>
      <c r="Q213" s="3">
        <v>0</v>
      </c>
      <c r="R213" s="3">
        <v>1</v>
      </c>
      <c r="S213" s="3">
        <v>1</v>
      </c>
      <c r="T213" s="3">
        <v>0</v>
      </c>
      <c r="U213" s="3" t="s">
        <v>66</v>
      </c>
      <c r="V213" s="14">
        <f t="shared" si="237"/>
        <v>930.00767935109798</v>
      </c>
      <c r="W213" s="3">
        <f t="shared" si="238"/>
        <v>4</v>
      </c>
      <c r="X213" s="3">
        <f t="shared" si="239"/>
        <v>50</v>
      </c>
      <c r="Y213" s="3">
        <f t="shared" si="240"/>
        <v>50</v>
      </c>
      <c r="Z213" s="3">
        <f t="shared" si="241"/>
        <v>0</v>
      </c>
      <c r="AA213" s="3">
        <f t="shared" si="242"/>
        <v>0</v>
      </c>
      <c r="AB213" s="22">
        <f t="shared" si="243"/>
        <v>0.61927662037036668</v>
      </c>
      <c r="AC213" s="23">
        <f t="shared" ca="1" si="225"/>
        <v>41920</v>
      </c>
      <c r="AD213" s="3">
        <v>212</v>
      </c>
      <c r="AE213" s="3">
        <f t="shared" si="244"/>
        <v>1</v>
      </c>
      <c r="AF213" s="3">
        <f t="shared" si="245"/>
        <v>1</v>
      </c>
      <c r="AG213" s="3">
        <v>212</v>
      </c>
      <c r="AH213" s="3">
        <f t="shared" si="246"/>
        <v>1</v>
      </c>
      <c r="AI213" s="3">
        <f t="shared" si="247"/>
        <v>1</v>
      </c>
      <c r="AJ213" s="3">
        <f t="shared" si="248"/>
        <v>1</v>
      </c>
      <c r="AK213" s="14">
        <f t="shared" si="249"/>
        <v>1656940.0076793511</v>
      </c>
      <c r="AL213" s="3" t="str">
        <f t="shared" si="250"/>
        <v xml:space="preserve"> </v>
      </c>
      <c r="AM213" s="3">
        <f t="shared" si="251"/>
        <v>1</v>
      </c>
      <c r="AN213" s="3">
        <f t="shared" si="252"/>
        <v>6</v>
      </c>
      <c r="AO213" s="27">
        <f t="shared" si="253"/>
        <v>286.78327899915166</v>
      </c>
      <c r="AP213" s="14">
        <f t="shared" si="254"/>
        <v>298.78327899915166</v>
      </c>
      <c r="AQ213" s="28"/>
      <c r="AR213" s="3">
        <f t="shared" si="255"/>
        <v>2</v>
      </c>
      <c r="AS213" s="3">
        <v>4581</v>
      </c>
      <c r="AT213" s="3">
        <v>777</v>
      </c>
      <c r="AU213" s="3">
        <v>100</v>
      </c>
      <c r="AV213" s="3">
        <v>400</v>
      </c>
      <c r="AW213" s="3">
        <v>6000</v>
      </c>
      <c r="AX213" s="3">
        <v>0</v>
      </c>
      <c r="AY213" s="3">
        <v>1100</v>
      </c>
      <c r="AZ213" s="3">
        <v>1</v>
      </c>
      <c r="BA213" s="3">
        <v>40</v>
      </c>
      <c r="BB213" s="3">
        <v>0</v>
      </c>
      <c r="BC213" s="3">
        <v>0</v>
      </c>
      <c r="BD213" s="3">
        <v>0</v>
      </c>
      <c r="BE213" s="3">
        <v>0</v>
      </c>
      <c r="BF213" s="17">
        <f t="shared" si="256"/>
        <v>105.5</v>
      </c>
      <c r="BG213" s="26">
        <f t="shared" si="257"/>
        <v>930.00767935109798</v>
      </c>
      <c r="BH213" s="12">
        <f t="shared" si="258"/>
        <v>73.425650862236978</v>
      </c>
      <c r="BI213" s="13">
        <v>0.2</v>
      </c>
      <c r="BJ213" s="12">
        <f t="shared" si="260"/>
        <v>80</v>
      </c>
      <c r="BK213" s="12">
        <f t="shared" si="222"/>
        <v>80</v>
      </c>
      <c r="BL213" s="11">
        <f t="shared" si="261"/>
        <v>4</v>
      </c>
      <c r="BM213" s="11">
        <f t="shared" si="262"/>
        <v>50</v>
      </c>
      <c r="BN213" s="11">
        <f t="shared" si="263"/>
        <v>0</v>
      </c>
      <c r="BO213" s="20">
        <f t="shared" si="264"/>
        <v>0.61927662037036668</v>
      </c>
      <c r="BP213" s="11">
        <f t="shared" si="265"/>
        <v>1</v>
      </c>
      <c r="BQ213" s="11">
        <f t="shared" si="266"/>
        <v>1</v>
      </c>
      <c r="BR213" s="11">
        <f t="shared" si="267"/>
        <v>1</v>
      </c>
      <c r="BS213" s="11">
        <f t="shared" si="268"/>
        <v>1</v>
      </c>
      <c r="BT213" s="25">
        <f t="shared" si="269"/>
        <v>1656940.0076793511</v>
      </c>
      <c r="BU213" s="24" t="str">
        <f t="shared" si="270"/>
        <v xml:space="preserve"> </v>
      </c>
      <c r="BV213" s="11">
        <f t="shared" si="271"/>
        <v>1</v>
      </c>
      <c r="BW213" s="24" t="str">
        <f>VLOOKUP(BV213,'Типы препятствий'!$A$1:$B$12,2)</f>
        <v>Светофор</v>
      </c>
      <c r="BX213" s="24">
        <f t="shared" si="272"/>
        <v>6</v>
      </c>
      <c r="BY213" s="25">
        <f t="shared" si="273"/>
        <v>1657226.7909583503</v>
      </c>
      <c r="BZ213" s="25">
        <f t="shared" si="274"/>
        <v>286.78327899915166</v>
      </c>
      <c r="CA213" s="25">
        <f t="shared" si="275"/>
        <v>1657238.7909583503</v>
      </c>
      <c r="CB213" s="12">
        <f t="shared" si="276"/>
        <v>298.78327899915166</v>
      </c>
      <c r="CC213" s="11">
        <f t="shared" si="277"/>
        <v>2</v>
      </c>
      <c r="CD213" s="42">
        <f t="shared" si="277"/>
        <v>0</v>
      </c>
      <c r="CE213" s="42">
        <f t="shared" si="227"/>
        <v>0.51</v>
      </c>
      <c r="CF213" s="42">
        <f t="shared" si="226"/>
        <v>0.51</v>
      </c>
    </row>
    <row r="214" spans="1:84">
      <c r="A214" s="29">
        <f t="shared" si="228"/>
        <v>73.785650862236977</v>
      </c>
      <c r="B214" s="3">
        <v>213</v>
      </c>
      <c r="C214" s="14">
        <f t="shared" si="229"/>
        <v>73.785650862236977</v>
      </c>
      <c r="D214" s="14">
        <f t="shared" si="230"/>
        <v>73.785650862236977</v>
      </c>
      <c r="E214" s="14">
        <f t="shared" si="231"/>
        <v>80</v>
      </c>
      <c r="F214" s="14">
        <f t="shared" si="232"/>
        <v>80</v>
      </c>
      <c r="G214" s="30">
        <f t="shared" si="233"/>
        <v>0.19</v>
      </c>
      <c r="H214" s="3">
        <f t="shared" si="223"/>
        <v>40</v>
      </c>
      <c r="I214" s="43">
        <f t="shared" si="234"/>
        <v>0</v>
      </c>
      <c r="J214" s="43">
        <f t="shared" si="235"/>
        <v>0.51</v>
      </c>
      <c r="K214" s="43">
        <f t="shared" si="236"/>
        <v>0.51</v>
      </c>
      <c r="L214" s="3">
        <f t="shared" si="224"/>
        <v>0.32</v>
      </c>
      <c r="M214" s="3" t="s">
        <v>531</v>
      </c>
      <c r="N214" s="3" t="s">
        <v>532</v>
      </c>
      <c r="O214" s="3">
        <v>1</v>
      </c>
      <c r="P214" s="3">
        <v>0</v>
      </c>
      <c r="Q214" s="3">
        <v>0</v>
      </c>
      <c r="R214" s="3">
        <v>1</v>
      </c>
      <c r="S214" s="3">
        <v>1</v>
      </c>
      <c r="T214" s="3">
        <v>0</v>
      </c>
      <c r="U214" s="3" t="s">
        <v>66</v>
      </c>
      <c r="V214" s="14">
        <f t="shared" si="237"/>
        <v>940.25568641529753</v>
      </c>
      <c r="W214" s="3">
        <f t="shared" si="238"/>
        <v>4</v>
      </c>
      <c r="X214" s="3">
        <f t="shared" si="239"/>
        <v>50</v>
      </c>
      <c r="Y214" s="3">
        <f t="shared" si="240"/>
        <v>50</v>
      </c>
      <c r="Z214" s="3">
        <f t="shared" si="241"/>
        <v>0</v>
      </c>
      <c r="AA214" s="3">
        <f t="shared" si="242"/>
        <v>0</v>
      </c>
      <c r="AB214" s="22">
        <f t="shared" si="243"/>
        <v>0.6192824074074037</v>
      </c>
      <c r="AC214" s="23">
        <f t="shared" ca="1" si="225"/>
        <v>41920</v>
      </c>
      <c r="AD214" s="3">
        <v>213</v>
      </c>
      <c r="AE214" s="3">
        <f t="shared" si="244"/>
        <v>1</v>
      </c>
      <c r="AF214" s="3">
        <f t="shared" si="245"/>
        <v>1</v>
      </c>
      <c r="AG214" s="3">
        <v>213</v>
      </c>
      <c r="AH214" s="3">
        <f t="shared" si="246"/>
        <v>1</v>
      </c>
      <c r="AI214" s="3">
        <f t="shared" si="247"/>
        <v>1</v>
      </c>
      <c r="AJ214" s="3">
        <f t="shared" si="248"/>
        <v>1</v>
      </c>
      <c r="AK214" s="14">
        <f t="shared" si="249"/>
        <v>1656950.2556864154</v>
      </c>
      <c r="AL214" s="3" t="str">
        <f t="shared" si="250"/>
        <v xml:space="preserve"> </v>
      </c>
      <c r="AM214" s="3">
        <f t="shared" si="251"/>
        <v>1</v>
      </c>
      <c r="AN214" s="3">
        <f t="shared" si="252"/>
        <v>6</v>
      </c>
      <c r="AO214" s="27">
        <f t="shared" si="253"/>
        <v>276.5352719349321</v>
      </c>
      <c r="AP214" s="14">
        <f t="shared" si="254"/>
        <v>288.5352719349321</v>
      </c>
      <c r="AQ214" s="28"/>
      <c r="AR214" s="3">
        <f t="shared" si="255"/>
        <v>2</v>
      </c>
      <c r="AS214" s="3">
        <v>4581</v>
      </c>
      <c r="AT214" s="3">
        <v>777</v>
      </c>
      <c r="AU214" s="3">
        <v>100</v>
      </c>
      <c r="AV214" s="3">
        <v>400</v>
      </c>
      <c r="AW214" s="3">
        <v>6000</v>
      </c>
      <c r="AX214" s="3">
        <v>0</v>
      </c>
      <c r="AY214" s="3">
        <v>1100</v>
      </c>
      <c r="AZ214" s="3">
        <v>1</v>
      </c>
      <c r="BA214" s="3">
        <v>40</v>
      </c>
      <c r="BB214" s="3">
        <v>0</v>
      </c>
      <c r="BC214" s="3">
        <v>0</v>
      </c>
      <c r="BD214" s="3">
        <v>0</v>
      </c>
      <c r="BE214" s="3">
        <v>0</v>
      </c>
      <c r="BF214" s="17">
        <f t="shared" si="256"/>
        <v>106</v>
      </c>
      <c r="BG214" s="26">
        <f t="shared" si="257"/>
        <v>940.25568641529753</v>
      </c>
      <c r="BH214" s="12">
        <f t="shared" si="258"/>
        <v>73.785650862236977</v>
      </c>
      <c r="BI214" s="13">
        <v>0.19</v>
      </c>
      <c r="BJ214" s="12">
        <f t="shared" si="260"/>
        <v>80</v>
      </c>
      <c r="BK214" s="12">
        <f t="shared" si="222"/>
        <v>80</v>
      </c>
      <c r="BL214" s="11">
        <f t="shared" si="261"/>
        <v>4</v>
      </c>
      <c r="BM214" s="11">
        <f t="shared" si="262"/>
        <v>50</v>
      </c>
      <c r="BN214" s="11">
        <f t="shared" si="263"/>
        <v>0</v>
      </c>
      <c r="BO214" s="20">
        <f t="shared" si="264"/>
        <v>0.6192824074074037</v>
      </c>
      <c r="BP214" s="11">
        <f t="shared" si="265"/>
        <v>1</v>
      </c>
      <c r="BQ214" s="11">
        <f t="shared" si="266"/>
        <v>1</v>
      </c>
      <c r="BR214" s="11">
        <f t="shared" si="267"/>
        <v>1</v>
      </c>
      <c r="BS214" s="11">
        <f t="shared" si="268"/>
        <v>1</v>
      </c>
      <c r="BT214" s="25">
        <f t="shared" si="269"/>
        <v>1656950.2556864154</v>
      </c>
      <c r="BU214" s="24" t="str">
        <f t="shared" si="270"/>
        <v xml:space="preserve"> </v>
      </c>
      <c r="BV214" s="11">
        <f t="shared" si="271"/>
        <v>1</v>
      </c>
      <c r="BW214" s="24" t="str">
        <f>VLOOKUP(BV214,'Типы препятствий'!$A$1:$B$12,2)</f>
        <v>Светофор</v>
      </c>
      <c r="BX214" s="24">
        <f t="shared" si="272"/>
        <v>6</v>
      </c>
      <c r="BY214" s="25">
        <f t="shared" si="273"/>
        <v>1657226.7909583503</v>
      </c>
      <c r="BZ214" s="25">
        <f t="shared" si="274"/>
        <v>276.5352719349321</v>
      </c>
      <c r="CA214" s="25">
        <f t="shared" si="275"/>
        <v>1657238.7909583503</v>
      </c>
      <c r="CB214" s="12">
        <f t="shared" si="276"/>
        <v>288.5352719349321</v>
      </c>
      <c r="CC214" s="11">
        <f t="shared" si="277"/>
        <v>2</v>
      </c>
      <c r="CD214" s="42">
        <f t="shared" si="277"/>
        <v>0</v>
      </c>
      <c r="CE214" s="42">
        <f t="shared" si="227"/>
        <v>0.51</v>
      </c>
      <c r="CF214" s="42">
        <f t="shared" si="226"/>
        <v>0.51</v>
      </c>
    </row>
    <row r="215" spans="1:84">
      <c r="A215" s="29">
        <f t="shared" si="228"/>
        <v>74.127650862236976</v>
      </c>
      <c r="B215" s="3">
        <v>214</v>
      </c>
      <c r="C215" s="14">
        <f t="shared" si="229"/>
        <v>74.127650862236976</v>
      </c>
      <c r="D215" s="14">
        <f t="shared" si="230"/>
        <v>74.127650862236976</v>
      </c>
      <c r="E215" s="14">
        <f t="shared" si="231"/>
        <v>80</v>
      </c>
      <c r="F215" s="14">
        <f t="shared" si="232"/>
        <v>80</v>
      </c>
      <c r="G215" s="30">
        <f t="shared" si="233"/>
        <v>0.18049999999999999</v>
      </c>
      <c r="H215" s="3">
        <f t="shared" si="223"/>
        <v>40</v>
      </c>
      <c r="I215" s="43">
        <f t="shared" si="234"/>
        <v>0</v>
      </c>
      <c r="J215" s="43">
        <f t="shared" si="235"/>
        <v>0.51</v>
      </c>
      <c r="K215" s="43">
        <f t="shared" si="236"/>
        <v>0.51</v>
      </c>
      <c r="L215" s="3">
        <f t="shared" si="224"/>
        <v>0.32</v>
      </c>
      <c r="M215" s="3" t="s">
        <v>533</v>
      </c>
      <c r="N215" s="3" t="s">
        <v>534</v>
      </c>
      <c r="O215" s="3">
        <v>1</v>
      </c>
      <c r="P215" s="3">
        <v>0</v>
      </c>
      <c r="Q215" s="3">
        <v>0</v>
      </c>
      <c r="R215" s="3">
        <v>1</v>
      </c>
      <c r="S215" s="3">
        <v>1</v>
      </c>
      <c r="T215" s="3">
        <v>0</v>
      </c>
      <c r="U215" s="3" t="s">
        <v>66</v>
      </c>
      <c r="V215" s="14">
        <f t="shared" si="237"/>
        <v>950.5511934794971</v>
      </c>
      <c r="W215" s="3">
        <f t="shared" si="238"/>
        <v>4</v>
      </c>
      <c r="X215" s="3">
        <f t="shared" si="239"/>
        <v>50</v>
      </c>
      <c r="Y215" s="3">
        <f t="shared" si="240"/>
        <v>50</v>
      </c>
      <c r="Z215" s="3">
        <f t="shared" si="241"/>
        <v>0</v>
      </c>
      <c r="AA215" s="3">
        <f t="shared" si="242"/>
        <v>0</v>
      </c>
      <c r="AB215" s="22">
        <f t="shared" si="243"/>
        <v>0.61928819444444072</v>
      </c>
      <c r="AC215" s="23">
        <f t="shared" ca="1" si="225"/>
        <v>41920</v>
      </c>
      <c r="AD215" s="3">
        <v>214</v>
      </c>
      <c r="AE215" s="3">
        <f t="shared" si="244"/>
        <v>1</v>
      </c>
      <c r="AF215" s="3">
        <f t="shared" si="245"/>
        <v>1</v>
      </c>
      <c r="AG215" s="3">
        <v>214</v>
      </c>
      <c r="AH215" s="3">
        <f t="shared" si="246"/>
        <v>1</v>
      </c>
      <c r="AI215" s="3">
        <f t="shared" si="247"/>
        <v>1</v>
      </c>
      <c r="AJ215" s="3">
        <f t="shared" si="248"/>
        <v>1</v>
      </c>
      <c r="AK215" s="14">
        <f t="shared" si="249"/>
        <v>1656960.5511934794</v>
      </c>
      <c r="AL215" s="3" t="str">
        <f t="shared" si="250"/>
        <v xml:space="preserve"> </v>
      </c>
      <c r="AM215" s="3">
        <f t="shared" si="251"/>
        <v>1</v>
      </c>
      <c r="AN215" s="3">
        <f t="shared" si="252"/>
        <v>6</v>
      </c>
      <c r="AO215" s="27">
        <f t="shared" si="253"/>
        <v>266.23976487084292</v>
      </c>
      <c r="AP215" s="14">
        <f t="shared" si="254"/>
        <v>278.23976487084292</v>
      </c>
      <c r="AQ215" s="28"/>
      <c r="AR215" s="3">
        <f t="shared" si="255"/>
        <v>2</v>
      </c>
      <c r="AS215" s="3">
        <v>4581</v>
      </c>
      <c r="AT215" s="3">
        <v>777</v>
      </c>
      <c r="AU215" s="3">
        <v>100</v>
      </c>
      <c r="AV215" s="3">
        <v>400</v>
      </c>
      <c r="AW215" s="3">
        <v>6000</v>
      </c>
      <c r="AX215" s="3">
        <v>0</v>
      </c>
      <c r="AY215" s="3">
        <v>1100</v>
      </c>
      <c r="AZ215" s="3">
        <v>1</v>
      </c>
      <c r="BA215" s="3">
        <v>40</v>
      </c>
      <c r="BB215" s="3">
        <v>0</v>
      </c>
      <c r="BC215" s="3">
        <v>0</v>
      </c>
      <c r="BD215" s="3">
        <v>0</v>
      </c>
      <c r="BE215" s="3">
        <v>0</v>
      </c>
      <c r="BF215" s="17">
        <f t="shared" si="256"/>
        <v>106.5</v>
      </c>
      <c r="BG215" s="26">
        <f t="shared" si="257"/>
        <v>950.5511934794971</v>
      </c>
      <c r="BH215" s="12">
        <f t="shared" si="258"/>
        <v>74.127650862236976</v>
      </c>
      <c r="BI215" s="13">
        <f t="shared" si="259"/>
        <v>0.18049999999999999</v>
      </c>
      <c r="BJ215" s="12">
        <f t="shared" si="260"/>
        <v>80</v>
      </c>
      <c r="BK215" s="12">
        <f t="shared" si="222"/>
        <v>80</v>
      </c>
      <c r="BL215" s="11">
        <f t="shared" si="261"/>
        <v>4</v>
      </c>
      <c r="BM215" s="11">
        <f t="shared" si="262"/>
        <v>50</v>
      </c>
      <c r="BN215" s="11">
        <f t="shared" si="263"/>
        <v>0</v>
      </c>
      <c r="BO215" s="20">
        <f t="shared" si="264"/>
        <v>0.61928819444444072</v>
      </c>
      <c r="BP215" s="11">
        <f t="shared" si="265"/>
        <v>1</v>
      </c>
      <c r="BQ215" s="11">
        <f t="shared" si="266"/>
        <v>1</v>
      </c>
      <c r="BR215" s="11">
        <f t="shared" si="267"/>
        <v>1</v>
      </c>
      <c r="BS215" s="11">
        <f t="shared" si="268"/>
        <v>1</v>
      </c>
      <c r="BT215" s="25">
        <f t="shared" si="269"/>
        <v>1656960.5511934794</v>
      </c>
      <c r="BU215" s="24" t="str">
        <f t="shared" si="270"/>
        <v xml:space="preserve"> </v>
      </c>
      <c r="BV215" s="11">
        <f t="shared" si="271"/>
        <v>1</v>
      </c>
      <c r="BW215" s="24" t="str">
        <f>VLOOKUP(BV215,'Типы препятствий'!$A$1:$B$12,2)</f>
        <v>Светофор</v>
      </c>
      <c r="BX215" s="24">
        <f t="shared" si="272"/>
        <v>6</v>
      </c>
      <c r="BY215" s="25">
        <f t="shared" si="273"/>
        <v>1657226.7909583503</v>
      </c>
      <c r="BZ215" s="25">
        <f t="shared" si="274"/>
        <v>266.23976487084292</v>
      </c>
      <c r="CA215" s="25">
        <f t="shared" si="275"/>
        <v>1657238.7909583503</v>
      </c>
      <c r="CB215" s="12">
        <f t="shared" si="276"/>
        <v>278.23976487084292</v>
      </c>
      <c r="CC215" s="11">
        <f t="shared" si="277"/>
        <v>2</v>
      </c>
      <c r="CD215" s="42">
        <f t="shared" si="277"/>
        <v>0</v>
      </c>
      <c r="CE215" s="42">
        <f t="shared" si="227"/>
        <v>0.51</v>
      </c>
      <c r="CF215" s="42">
        <f t="shared" si="226"/>
        <v>0.51</v>
      </c>
    </row>
    <row r="216" spans="1:84">
      <c r="A216" s="29">
        <f t="shared" si="228"/>
        <v>74.452550862236976</v>
      </c>
      <c r="B216" s="3">
        <v>215</v>
      </c>
      <c r="C216" s="14">
        <f t="shared" si="229"/>
        <v>74.452550862236976</v>
      </c>
      <c r="D216" s="14">
        <f t="shared" si="230"/>
        <v>74.452550862236976</v>
      </c>
      <c r="E216" s="14">
        <f t="shared" si="231"/>
        <v>80</v>
      </c>
      <c r="F216" s="14">
        <f t="shared" si="232"/>
        <v>80</v>
      </c>
      <c r="G216" s="30">
        <f t="shared" si="233"/>
        <v>0.17147499999999999</v>
      </c>
      <c r="H216" s="3">
        <f t="shared" si="223"/>
        <v>40</v>
      </c>
      <c r="I216" s="43">
        <f t="shared" si="234"/>
        <v>0</v>
      </c>
      <c r="J216" s="43">
        <f t="shared" si="235"/>
        <v>0.51</v>
      </c>
      <c r="K216" s="43">
        <f t="shared" si="236"/>
        <v>0.51</v>
      </c>
      <c r="L216" s="3">
        <f t="shared" si="224"/>
        <v>0.32</v>
      </c>
      <c r="M216" s="3" t="s">
        <v>535</v>
      </c>
      <c r="N216" s="3" t="s">
        <v>536</v>
      </c>
      <c r="O216" s="3">
        <v>1</v>
      </c>
      <c r="P216" s="3">
        <v>0</v>
      </c>
      <c r="Q216" s="3">
        <v>0</v>
      </c>
      <c r="R216" s="3">
        <v>1</v>
      </c>
      <c r="S216" s="3">
        <v>1</v>
      </c>
      <c r="T216" s="3">
        <v>0</v>
      </c>
      <c r="U216" s="3" t="s">
        <v>66</v>
      </c>
      <c r="V216" s="14">
        <f t="shared" si="237"/>
        <v>960.89182554369665</v>
      </c>
      <c r="W216" s="3">
        <f t="shared" si="238"/>
        <v>4</v>
      </c>
      <c r="X216" s="3">
        <f t="shared" si="239"/>
        <v>50</v>
      </c>
      <c r="Y216" s="3">
        <f t="shared" si="240"/>
        <v>50</v>
      </c>
      <c r="Z216" s="3">
        <f t="shared" si="241"/>
        <v>0</v>
      </c>
      <c r="AA216" s="3">
        <f t="shared" si="242"/>
        <v>0</v>
      </c>
      <c r="AB216" s="22">
        <f t="shared" si="243"/>
        <v>0.61929398148147774</v>
      </c>
      <c r="AC216" s="23">
        <f t="shared" ca="1" si="225"/>
        <v>41920</v>
      </c>
      <c r="AD216" s="3">
        <v>215</v>
      </c>
      <c r="AE216" s="3">
        <f t="shared" si="244"/>
        <v>1</v>
      </c>
      <c r="AF216" s="3">
        <f t="shared" si="245"/>
        <v>1</v>
      </c>
      <c r="AG216" s="3">
        <v>215</v>
      </c>
      <c r="AH216" s="3">
        <f t="shared" si="246"/>
        <v>0</v>
      </c>
      <c r="AI216" s="3">
        <f t="shared" si="247"/>
        <v>1</v>
      </c>
      <c r="AJ216" s="3">
        <f t="shared" si="248"/>
        <v>1</v>
      </c>
      <c r="AK216" s="14">
        <f t="shared" si="249"/>
        <v>1656970.8918255437</v>
      </c>
      <c r="AL216" s="3" t="str">
        <f t="shared" si="250"/>
        <v xml:space="preserve"> </v>
      </c>
      <c r="AM216" s="3">
        <f t="shared" si="251"/>
        <v>1</v>
      </c>
      <c r="AN216" s="3">
        <f t="shared" si="252"/>
        <v>6</v>
      </c>
      <c r="AO216" s="27">
        <f t="shared" si="253"/>
        <v>255.89913280657493</v>
      </c>
      <c r="AP216" s="14">
        <f t="shared" si="254"/>
        <v>267.89913280657493</v>
      </c>
      <c r="AQ216" s="28"/>
      <c r="AR216" s="3">
        <f t="shared" si="255"/>
        <v>2</v>
      </c>
      <c r="AS216" s="3">
        <v>4581</v>
      </c>
      <c r="AT216" s="3">
        <v>777</v>
      </c>
      <c r="AU216" s="3">
        <v>100</v>
      </c>
      <c r="AV216" s="3">
        <v>400</v>
      </c>
      <c r="AW216" s="3">
        <v>6000</v>
      </c>
      <c r="AX216" s="3">
        <v>0</v>
      </c>
      <c r="AY216" s="3">
        <v>1100</v>
      </c>
      <c r="AZ216" s="3">
        <v>1</v>
      </c>
      <c r="BA216" s="3">
        <v>40</v>
      </c>
      <c r="BB216" s="3">
        <v>0</v>
      </c>
      <c r="BC216" s="3">
        <v>0</v>
      </c>
      <c r="BD216" s="3">
        <v>0</v>
      </c>
      <c r="BE216" s="3">
        <v>0</v>
      </c>
      <c r="BF216" s="17">
        <f t="shared" si="256"/>
        <v>107</v>
      </c>
      <c r="BG216" s="26">
        <f t="shared" si="257"/>
        <v>960.89182554369665</v>
      </c>
      <c r="BH216" s="12">
        <f t="shared" si="258"/>
        <v>74.452550862236976</v>
      </c>
      <c r="BI216" s="13">
        <f t="shared" si="259"/>
        <v>0.17147499999999999</v>
      </c>
      <c r="BJ216" s="12">
        <f t="shared" si="260"/>
        <v>80</v>
      </c>
      <c r="BK216" s="12">
        <f t="shared" si="222"/>
        <v>80</v>
      </c>
      <c r="BL216" s="11">
        <f t="shared" si="261"/>
        <v>4</v>
      </c>
      <c r="BM216" s="11">
        <f t="shared" si="262"/>
        <v>50</v>
      </c>
      <c r="BN216" s="11">
        <f t="shared" si="263"/>
        <v>0</v>
      </c>
      <c r="BO216" s="20">
        <f t="shared" si="264"/>
        <v>0.61929398148147774</v>
      </c>
      <c r="BP216" s="11">
        <f t="shared" si="265"/>
        <v>1</v>
      </c>
      <c r="BQ216" s="11">
        <v>0</v>
      </c>
      <c r="BR216" s="11">
        <f t="shared" si="267"/>
        <v>1</v>
      </c>
      <c r="BS216" s="11">
        <f t="shared" si="268"/>
        <v>1</v>
      </c>
      <c r="BT216" s="25">
        <f t="shared" si="269"/>
        <v>1656970.8918255437</v>
      </c>
      <c r="BU216" s="24" t="str">
        <f t="shared" si="270"/>
        <v xml:space="preserve"> </v>
      </c>
      <c r="BV216" s="11">
        <f t="shared" si="271"/>
        <v>1</v>
      </c>
      <c r="BW216" s="24" t="str">
        <f>VLOOKUP(BV216,'Типы препятствий'!$A$1:$B$12,2)</f>
        <v>Светофор</v>
      </c>
      <c r="BX216" s="24">
        <f t="shared" si="272"/>
        <v>6</v>
      </c>
      <c r="BY216" s="25">
        <f t="shared" si="273"/>
        <v>1657226.7909583503</v>
      </c>
      <c r="BZ216" s="25">
        <f t="shared" si="274"/>
        <v>255.89913280657493</v>
      </c>
      <c r="CA216" s="25">
        <f t="shared" si="275"/>
        <v>1657238.7909583503</v>
      </c>
      <c r="CB216" s="12">
        <f t="shared" si="276"/>
        <v>267.89913280657493</v>
      </c>
      <c r="CC216" s="11">
        <f t="shared" si="277"/>
        <v>2</v>
      </c>
      <c r="CD216" s="42">
        <f t="shared" si="277"/>
        <v>0</v>
      </c>
      <c r="CE216" s="42">
        <f t="shared" si="227"/>
        <v>0.51</v>
      </c>
      <c r="CF216" s="42">
        <f t="shared" si="226"/>
        <v>0.51</v>
      </c>
    </row>
    <row r="217" spans="1:84">
      <c r="A217" s="29">
        <f t="shared" si="228"/>
        <v>74.761205862236977</v>
      </c>
      <c r="B217" s="3">
        <v>216</v>
      </c>
      <c r="C217" s="14">
        <f t="shared" si="229"/>
        <v>74.761205862236977</v>
      </c>
      <c r="D217" s="14">
        <f t="shared" si="230"/>
        <v>74.761205862236977</v>
      </c>
      <c r="E217" s="14">
        <f t="shared" si="231"/>
        <v>80</v>
      </c>
      <c r="F217" s="14">
        <f t="shared" si="232"/>
        <v>80</v>
      </c>
      <c r="G217" s="30">
        <f t="shared" si="233"/>
        <v>0.16290124999999997</v>
      </c>
      <c r="H217" s="3">
        <f t="shared" si="223"/>
        <v>40</v>
      </c>
      <c r="I217" s="43">
        <f t="shared" si="234"/>
        <v>0</v>
      </c>
      <c r="J217" s="43">
        <f t="shared" si="235"/>
        <v>0.51</v>
      </c>
      <c r="K217" s="43">
        <f t="shared" si="236"/>
        <v>0.51</v>
      </c>
      <c r="L217" s="3">
        <f t="shared" si="224"/>
        <v>0.32</v>
      </c>
      <c r="M217" s="3" t="s">
        <v>537</v>
      </c>
      <c r="N217" s="3" t="s">
        <v>538</v>
      </c>
      <c r="O217" s="3">
        <v>1</v>
      </c>
      <c r="P217" s="3">
        <v>0</v>
      </c>
      <c r="Q217" s="3">
        <v>0</v>
      </c>
      <c r="R217" s="3">
        <v>1</v>
      </c>
      <c r="S217" s="3">
        <v>1</v>
      </c>
      <c r="T217" s="3">
        <v>0</v>
      </c>
      <c r="U217" s="3" t="s">
        <v>66</v>
      </c>
      <c r="V217" s="14">
        <f t="shared" si="237"/>
        <v>971.27532635789623</v>
      </c>
      <c r="W217" s="3">
        <f t="shared" si="238"/>
        <v>4</v>
      </c>
      <c r="X217" s="3">
        <f t="shared" si="239"/>
        <v>50</v>
      </c>
      <c r="Y217" s="3">
        <f t="shared" si="240"/>
        <v>50</v>
      </c>
      <c r="Z217" s="3">
        <f t="shared" si="241"/>
        <v>0</v>
      </c>
      <c r="AA217" s="3">
        <f t="shared" si="242"/>
        <v>0</v>
      </c>
      <c r="AB217" s="22">
        <f t="shared" si="243"/>
        <v>0.61929976851851476</v>
      </c>
      <c r="AC217" s="23">
        <f t="shared" ca="1" si="225"/>
        <v>41920</v>
      </c>
      <c r="AD217" s="3">
        <v>216</v>
      </c>
      <c r="AE217" s="3">
        <f t="shared" si="244"/>
        <v>1</v>
      </c>
      <c r="AF217" s="3">
        <f t="shared" si="245"/>
        <v>1</v>
      </c>
      <c r="AG217" s="3">
        <v>216</v>
      </c>
      <c r="AH217" s="3">
        <f t="shared" si="246"/>
        <v>0</v>
      </c>
      <c r="AI217" s="3">
        <f t="shared" si="247"/>
        <v>1</v>
      </c>
      <c r="AJ217" s="3">
        <f t="shared" si="248"/>
        <v>1</v>
      </c>
      <c r="AK217" s="14">
        <f t="shared" si="249"/>
        <v>1656981.2753263579</v>
      </c>
      <c r="AL217" s="3" t="str">
        <f t="shared" si="250"/>
        <v xml:space="preserve"> </v>
      </c>
      <c r="AM217" s="3">
        <f t="shared" si="251"/>
        <v>1</v>
      </c>
      <c r="AN217" s="3">
        <f t="shared" si="252"/>
        <v>6</v>
      </c>
      <c r="AO217" s="27">
        <f t="shared" si="253"/>
        <v>245.51563199236989</v>
      </c>
      <c r="AP217" s="14">
        <f t="shared" si="254"/>
        <v>257.51563199236989</v>
      </c>
      <c r="AQ217" s="28"/>
      <c r="AR217" s="3">
        <f t="shared" si="255"/>
        <v>2</v>
      </c>
      <c r="AS217" s="3">
        <v>4581</v>
      </c>
      <c r="AT217" s="3">
        <v>777</v>
      </c>
      <c r="AU217" s="3">
        <v>100</v>
      </c>
      <c r="AV217" s="3">
        <v>400</v>
      </c>
      <c r="AW217" s="3">
        <v>6000</v>
      </c>
      <c r="AX217" s="3">
        <v>0</v>
      </c>
      <c r="AY217" s="3">
        <v>1100</v>
      </c>
      <c r="AZ217" s="3">
        <v>1</v>
      </c>
      <c r="BA217" s="3">
        <v>40</v>
      </c>
      <c r="BB217" s="3">
        <v>0</v>
      </c>
      <c r="BC217" s="3">
        <v>0</v>
      </c>
      <c r="BD217" s="3">
        <v>0</v>
      </c>
      <c r="BE217" s="3">
        <v>0</v>
      </c>
      <c r="BF217" s="17">
        <f t="shared" si="256"/>
        <v>107.5</v>
      </c>
      <c r="BG217" s="26">
        <f t="shared" si="257"/>
        <v>971.27532635789623</v>
      </c>
      <c r="BH217" s="12">
        <f t="shared" si="258"/>
        <v>74.761205862236977</v>
      </c>
      <c r="BI217" s="13">
        <f t="shared" si="259"/>
        <v>0.16290124999999997</v>
      </c>
      <c r="BJ217" s="12">
        <f t="shared" si="260"/>
        <v>80</v>
      </c>
      <c r="BK217" s="12">
        <f t="shared" si="222"/>
        <v>80</v>
      </c>
      <c r="BL217" s="11">
        <f t="shared" si="261"/>
        <v>4</v>
      </c>
      <c r="BM217" s="11">
        <f t="shared" si="262"/>
        <v>50</v>
      </c>
      <c r="BN217" s="11">
        <f t="shared" si="263"/>
        <v>0</v>
      </c>
      <c r="BO217" s="20">
        <f t="shared" si="264"/>
        <v>0.61929976851851476</v>
      </c>
      <c r="BP217" s="11">
        <f t="shared" si="265"/>
        <v>1</v>
      </c>
      <c r="BQ217" s="11">
        <f t="shared" si="266"/>
        <v>0</v>
      </c>
      <c r="BR217" s="11">
        <f t="shared" si="267"/>
        <v>1</v>
      </c>
      <c r="BS217" s="11">
        <f t="shared" si="268"/>
        <v>1</v>
      </c>
      <c r="BT217" s="25">
        <f t="shared" si="269"/>
        <v>1656981.2753263579</v>
      </c>
      <c r="BU217" s="24" t="str">
        <f t="shared" si="270"/>
        <v xml:space="preserve"> </v>
      </c>
      <c r="BV217" s="11">
        <f t="shared" si="271"/>
        <v>1</v>
      </c>
      <c r="BW217" s="24" t="str">
        <f>VLOOKUP(BV217,'Типы препятствий'!$A$1:$B$12,2)</f>
        <v>Светофор</v>
      </c>
      <c r="BX217" s="24">
        <f t="shared" si="272"/>
        <v>6</v>
      </c>
      <c r="BY217" s="25">
        <f t="shared" si="273"/>
        <v>1657226.7909583503</v>
      </c>
      <c r="BZ217" s="25">
        <f t="shared" si="274"/>
        <v>245.51563199236989</v>
      </c>
      <c r="CA217" s="25">
        <f t="shared" si="275"/>
        <v>1657238.7909583503</v>
      </c>
      <c r="CB217" s="12">
        <f t="shared" si="276"/>
        <v>257.51563199236989</v>
      </c>
      <c r="CC217" s="11">
        <f t="shared" si="277"/>
        <v>2</v>
      </c>
      <c r="CD217" s="42">
        <f t="shared" si="277"/>
        <v>0</v>
      </c>
      <c r="CE217" s="42">
        <f t="shared" si="227"/>
        <v>0.51</v>
      </c>
      <c r="CF217" s="42">
        <f t="shared" si="226"/>
        <v>0.51</v>
      </c>
    </row>
    <row r="218" spans="1:84">
      <c r="A218" s="29">
        <f t="shared" si="228"/>
        <v>75.054428112236977</v>
      </c>
      <c r="B218" s="3">
        <v>217</v>
      </c>
      <c r="C218" s="14">
        <f t="shared" si="229"/>
        <v>75.054428112236977</v>
      </c>
      <c r="D218" s="14">
        <f t="shared" si="230"/>
        <v>75.054428112236977</v>
      </c>
      <c r="E218" s="14">
        <f t="shared" si="231"/>
        <v>80</v>
      </c>
      <c r="F218" s="14">
        <f t="shared" si="232"/>
        <v>80</v>
      </c>
      <c r="G218" s="30">
        <f t="shared" si="233"/>
        <v>0.15475618749999998</v>
      </c>
      <c r="H218" s="3">
        <f t="shared" si="223"/>
        <v>40</v>
      </c>
      <c r="I218" s="43">
        <f t="shared" si="234"/>
        <v>0</v>
      </c>
      <c r="J218" s="43">
        <f t="shared" si="235"/>
        <v>0.51</v>
      </c>
      <c r="K218" s="43">
        <f t="shared" si="236"/>
        <v>0.51</v>
      </c>
      <c r="L218" s="3">
        <f t="shared" si="224"/>
        <v>0.32</v>
      </c>
      <c r="M218" s="3" t="s">
        <v>539</v>
      </c>
      <c r="N218" s="3" t="s">
        <v>540</v>
      </c>
      <c r="O218" s="3">
        <v>1</v>
      </c>
      <c r="P218" s="3">
        <v>0</v>
      </c>
      <c r="Q218" s="3">
        <v>0</v>
      </c>
      <c r="R218" s="3">
        <v>1</v>
      </c>
      <c r="S218" s="3">
        <v>1</v>
      </c>
      <c r="T218" s="3">
        <v>0</v>
      </c>
      <c r="U218" s="3" t="s">
        <v>66</v>
      </c>
      <c r="V218" s="14">
        <f t="shared" si="237"/>
        <v>981.69955248459587</v>
      </c>
      <c r="W218" s="3">
        <f t="shared" si="238"/>
        <v>4</v>
      </c>
      <c r="X218" s="3">
        <f t="shared" si="239"/>
        <v>50</v>
      </c>
      <c r="Y218" s="3">
        <f t="shared" si="240"/>
        <v>50</v>
      </c>
      <c r="Z218" s="3">
        <f t="shared" si="241"/>
        <v>0</v>
      </c>
      <c r="AA218" s="3">
        <f t="shared" si="242"/>
        <v>0</v>
      </c>
      <c r="AB218" s="22">
        <f t="shared" si="243"/>
        <v>0.61930555555555178</v>
      </c>
      <c r="AC218" s="23">
        <f t="shared" ca="1" si="225"/>
        <v>41920</v>
      </c>
      <c r="AD218" s="3">
        <v>217</v>
      </c>
      <c r="AE218" s="3">
        <f t="shared" si="244"/>
        <v>1</v>
      </c>
      <c r="AF218" s="3">
        <f t="shared" si="245"/>
        <v>1</v>
      </c>
      <c r="AG218" s="3">
        <v>217</v>
      </c>
      <c r="AH218" s="3">
        <f t="shared" si="246"/>
        <v>0</v>
      </c>
      <c r="AI218" s="3">
        <f t="shared" si="247"/>
        <v>1</v>
      </c>
      <c r="AJ218" s="3">
        <f t="shared" si="248"/>
        <v>1</v>
      </c>
      <c r="AK218" s="14">
        <f t="shared" si="249"/>
        <v>1656991.6995524846</v>
      </c>
      <c r="AL218" s="3" t="str">
        <f t="shared" si="250"/>
        <v xml:space="preserve"> </v>
      </c>
      <c r="AM218" s="3">
        <f t="shared" si="251"/>
        <v>1</v>
      </c>
      <c r="AN218" s="3">
        <f t="shared" si="252"/>
        <v>6</v>
      </c>
      <c r="AO218" s="27">
        <f t="shared" si="253"/>
        <v>235.09140586573631</v>
      </c>
      <c r="AP218" s="14">
        <f t="shared" si="254"/>
        <v>247.09140586573631</v>
      </c>
      <c r="AQ218" s="28"/>
      <c r="AR218" s="3">
        <f t="shared" si="255"/>
        <v>2</v>
      </c>
      <c r="AS218" s="3">
        <v>4581</v>
      </c>
      <c r="AT218" s="3">
        <v>777</v>
      </c>
      <c r="AU218" s="3">
        <v>100</v>
      </c>
      <c r="AV218" s="3">
        <v>400</v>
      </c>
      <c r="AW218" s="3">
        <v>6000</v>
      </c>
      <c r="AX218" s="3">
        <v>0</v>
      </c>
      <c r="AY218" s="3">
        <v>1100</v>
      </c>
      <c r="AZ218" s="3">
        <v>1</v>
      </c>
      <c r="BA218" s="3">
        <v>40</v>
      </c>
      <c r="BB218" s="3">
        <v>0</v>
      </c>
      <c r="BC218" s="3">
        <v>0</v>
      </c>
      <c r="BD218" s="3">
        <v>0</v>
      </c>
      <c r="BE218" s="3">
        <v>0</v>
      </c>
      <c r="BF218" s="17">
        <f t="shared" si="256"/>
        <v>108</v>
      </c>
      <c r="BG218" s="26">
        <f t="shared" si="257"/>
        <v>981.69955248459587</v>
      </c>
      <c r="BH218" s="12">
        <f t="shared" si="258"/>
        <v>75.054428112236977</v>
      </c>
      <c r="BI218" s="13">
        <f t="shared" si="259"/>
        <v>0.15475618749999998</v>
      </c>
      <c r="BJ218" s="12">
        <f t="shared" si="260"/>
        <v>80</v>
      </c>
      <c r="BK218" s="12">
        <f t="shared" si="222"/>
        <v>80</v>
      </c>
      <c r="BL218" s="11">
        <f t="shared" si="261"/>
        <v>4</v>
      </c>
      <c r="BM218" s="11">
        <f t="shared" si="262"/>
        <v>50</v>
      </c>
      <c r="BN218" s="11">
        <f t="shared" si="263"/>
        <v>0</v>
      </c>
      <c r="BO218" s="20">
        <f t="shared" si="264"/>
        <v>0.61930555555555178</v>
      </c>
      <c r="BP218" s="11">
        <f t="shared" si="265"/>
        <v>1</v>
      </c>
      <c r="BQ218" s="11">
        <f t="shared" si="266"/>
        <v>0</v>
      </c>
      <c r="BR218" s="11">
        <f t="shared" si="267"/>
        <v>1</v>
      </c>
      <c r="BS218" s="11">
        <f t="shared" si="268"/>
        <v>1</v>
      </c>
      <c r="BT218" s="25">
        <f t="shared" si="269"/>
        <v>1656991.6995524846</v>
      </c>
      <c r="BU218" s="24" t="str">
        <f t="shared" si="270"/>
        <v xml:space="preserve"> </v>
      </c>
      <c r="BV218" s="11">
        <f t="shared" si="271"/>
        <v>1</v>
      </c>
      <c r="BW218" s="24" t="str">
        <f>VLOOKUP(BV218,'Типы препятствий'!$A$1:$B$12,2)</f>
        <v>Светофор</v>
      </c>
      <c r="BX218" s="24">
        <f t="shared" si="272"/>
        <v>6</v>
      </c>
      <c r="BY218" s="25">
        <f t="shared" si="273"/>
        <v>1657226.7909583503</v>
      </c>
      <c r="BZ218" s="25">
        <f t="shared" si="274"/>
        <v>235.09140586573631</v>
      </c>
      <c r="CA218" s="25">
        <f t="shared" si="275"/>
        <v>1657238.7909583503</v>
      </c>
      <c r="CB218" s="12">
        <f t="shared" si="276"/>
        <v>247.09140586573631</v>
      </c>
      <c r="CC218" s="11">
        <f t="shared" si="277"/>
        <v>2</v>
      </c>
      <c r="CD218" s="42">
        <f t="shared" si="277"/>
        <v>0</v>
      </c>
      <c r="CE218" s="42">
        <f t="shared" si="227"/>
        <v>0.51</v>
      </c>
      <c r="CF218" s="42">
        <f t="shared" si="226"/>
        <v>0.51</v>
      </c>
    </row>
    <row r="219" spans="1:84">
      <c r="A219" s="29">
        <f t="shared" si="228"/>
        <v>75.332989249736983</v>
      </c>
      <c r="B219" s="3">
        <v>218</v>
      </c>
      <c r="C219" s="14">
        <f t="shared" si="229"/>
        <v>75.332989249736983</v>
      </c>
      <c r="D219" s="14">
        <f t="shared" si="230"/>
        <v>75.332989249736983</v>
      </c>
      <c r="E219" s="14">
        <f t="shared" si="231"/>
        <v>80</v>
      </c>
      <c r="F219" s="14">
        <f t="shared" si="232"/>
        <v>80</v>
      </c>
      <c r="G219" s="30">
        <f t="shared" si="233"/>
        <v>0.14701837812499996</v>
      </c>
      <c r="H219" s="3">
        <f t="shared" si="223"/>
        <v>40</v>
      </c>
      <c r="I219" s="43">
        <f t="shared" si="234"/>
        <v>0</v>
      </c>
      <c r="J219" s="43">
        <f t="shared" si="235"/>
        <v>0.51</v>
      </c>
      <c r="K219" s="43">
        <f t="shared" si="236"/>
        <v>0.51</v>
      </c>
      <c r="L219" s="3">
        <f t="shared" si="224"/>
        <v>0.32</v>
      </c>
      <c r="M219" s="3" t="s">
        <v>541</v>
      </c>
      <c r="N219" s="3" t="s">
        <v>542</v>
      </c>
      <c r="O219" s="3">
        <v>1</v>
      </c>
      <c r="P219" s="3">
        <v>0</v>
      </c>
      <c r="Q219" s="3">
        <v>0</v>
      </c>
      <c r="R219" s="3">
        <v>1</v>
      </c>
      <c r="S219" s="3">
        <v>1</v>
      </c>
      <c r="T219" s="3">
        <v>0</v>
      </c>
      <c r="U219" s="3" t="s">
        <v>66</v>
      </c>
      <c r="V219" s="14">
        <f t="shared" si="237"/>
        <v>992.1624676581705</v>
      </c>
      <c r="W219" s="3">
        <f t="shared" si="238"/>
        <v>4</v>
      </c>
      <c r="X219" s="3">
        <f t="shared" si="239"/>
        <v>50</v>
      </c>
      <c r="Y219" s="3">
        <f t="shared" si="240"/>
        <v>50</v>
      </c>
      <c r="Z219" s="3">
        <f t="shared" si="241"/>
        <v>0</v>
      </c>
      <c r="AA219" s="3">
        <f t="shared" si="242"/>
        <v>0</v>
      </c>
      <c r="AB219" s="22">
        <f t="shared" si="243"/>
        <v>0.6193113425925888</v>
      </c>
      <c r="AC219" s="23">
        <f t="shared" ca="1" si="225"/>
        <v>41920</v>
      </c>
      <c r="AD219" s="3">
        <v>218</v>
      </c>
      <c r="AE219" s="3">
        <f t="shared" si="244"/>
        <v>1</v>
      </c>
      <c r="AF219" s="3">
        <f t="shared" si="245"/>
        <v>1</v>
      </c>
      <c r="AG219" s="3">
        <v>218</v>
      </c>
      <c r="AH219" s="3">
        <f t="shared" si="246"/>
        <v>0</v>
      </c>
      <c r="AI219" s="3">
        <f t="shared" si="247"/>
        <v>1</v>
      </c>
      <c r="AJ219" s="3">
        <f t="shared" si="248"/>
        <v>1</v>
      </c>
      <c r="AK219" s="14">
        <f t="shared" si="249"/>
        <v>1657002.1624676581</v>
      </c>
      <c r="AL219" s="3" t="str">
        <f t="shared" si="250"/>
        <v xml:space="preserve"> </v>
      </c>
      <c r="AM219" s="3">
        <f t="shared" si="251"/>
        <v>1</v>
      </c>
      <c r="AN219" s="3">
        <f t="shared" si="252"/>
        <v>6</v>
      </c>
      <c r="AO219" s="27">
        <f t="shared" si="253"/>
        <v>224.62849069223739</v>
      </c>
      <c r="AP219" s="14">
        <f t="shared" si="254"/>
        <v>236.62849069223739</v>
      </c>
      <c r="AQ219" s="28"/>
      <c r="AR219" s="3">
        <f t="shared" si="255"/>
        <v>2</v>
      </c>
      <c r="AS219" s="3">
        <v>4581</v>
      </c>
      <c r="AT219" s="3">
        <v>777</v>
      </c>
      <c r="AU219" s="3">
        <v>100</v>
      </c>
      <c r="AV219" s="3">
        <v>400</v>
      </c>
      <c r="AW219" s="3">
        <v>6000</v>
      </c>
      <c r="AX219" s="3">
        <v>0</v>
      </c>
      <c r="AY219" s="3">
        <v>1100</v>
      </c>
      <c r="AZ219" s="3">
        <v>1</v>
      </c>
      <c r="BA219" s="3">
        <v>40</v>
      </c>
      <c r="BB219" s="3">
        <v>0</v>
      </c>
      <c r="BC219" s="3">
        <v>0</v>
      </c>
      <c r="BD219" s="3">
        <v>0</v>
      </c>
      <c r="BE219" s="3">
        <v>0</v>
      </c>
      <c r="BF219" s="17">
        <f t="shared" si="256"/>
        <v>108.5</v>
      </c>
      <c r="BG219" s="26">
        <f t="shared" si="257"/>
        <v>992.1624676581705</v>
      </c>
      <c r="BH219" s="12">
        <f t="shared" si="258"/>
        <v>75.332989249736983</v>
      </c>
      <c r="BI219" s="13">
        <f t="shared" si="259"/>
        <v>0.14701837812499996</v>
      </c>
      <c r="BJ219" s="12">
        <f t="shared" si="260"/>
        <v>80</v>
      </c>
      <c r="BK219" s="12">
        <f t="shared" si="222"/>
        <v>80</v>
      </c>
      <c r="BL219" s="11">
        <f t="shared" si="261"/>
        <v>4</v>
      </c>
      <c r="BM219" s="11">
        <f t="shared" si="262"/>
        <v>50</v>
      </c>
      <c r="BN219" s="11">
        <f t="shared" si="263"/>
        <v>0</v>
      </c>
      <c r="BO219" s="20">
        <f t="shared" si="264"/>
        <v>0.6193113425925888</v>
      </c>
      <c r="BP219" s="11">
        <f t="shared" si="265"/>
        <v>1</v>
      </c>
      <c r="BQ219" s="11">
        <f t="shared" si="266"/>
        <v>0</v>
      </c>
      <c r="BR219" s="11">
        <f t="shared" si="267"/>
        <v>1</v>
      </c>
      <c r="BS219" s="11">
        <f t="shared" si="268"/>
        <v>1</v>
      </c>
      <c r="BT219" s="25">
        <f t="shared" si="269"/>
        <v>1657002.1624676581</v>
      </c>
      <c r="BU219" s="24" t="str">
        <f t="shared" si="270"/>
        <v xml:space="preserve"> </v>
      </c>
      <c r="BV219" s="11">
        <f t="shared" si="271"/>
        <v>1</v>
      </c>
      <c r="BW219" s="24" t="str">
        <f>VLOOKUP(BV219,'Типы препятствий'!$A$1:$B$12,2)</f>
        <v>Светофор</v>
      </c>
      <c r="BX219" s="24">
        <f t="shared" si="272"/>
        <v>6</v>
      </c>
      <c r="BY219" s="25">
        <f t="shared" si="273"/>
        <v>1657226.7909583503</v>
      </c>
      <c r="BZ219" s="25">
        <f t="shared" si="274"/>
        <v>224.62849069223739</v>
      </c>
      <c r="CA219" s="25">
        <f t="shared" si="275"/>
        <v>1657238.7909583503</v>
      </c>
      <c r="CB219" s="12">
        <f t="shared" si="276"/>
        <v>236.62849069223739</v>
      </c>
      <c r="CC219" s="11">
        <f t="shared" si="277"/>
        <v>2</v>
      </c>
      <c r="CD219" s="42">
        <f t="shared" si="277"/>
        <v>0</v>
      </c>
      <c r="CE219" s="42">
        <f t="shared" si="227"/>
        <v>0.51</v>
      </c>
      <c r="CF219" s="42">
        <f t="shared" si="226"/>
        <v>0.51</v>
      </c>
    </row>
    <row r="220" spans="1:84">
      <c r="A220" s="29">
        <f t="shared" si="228"/>
        <v>75.597622330361986</v>
      </c>
      <c r="B220" s="3">
        <v>219</v>
      </c>
      <c r="C220" s="14">
        <f t="shared" si="229"/>
        <v>75.597622330361986</v>
      </c>
      <c r="D220" s="14">
        <f t="shared" si="230"/>
        <v>75.597622330361986</v>
      </c>
      <c r="E220" s="14">
        <f t="shared" si="231"/>
        <v>80</v>
      </c>
      <c r="F220" s="14">
        <f t="shared" si="232"/>
        <v>80</v>
      </c>
      <c r="G220" s="30">
        <f t="shared" si="233"/>
        <v>0.13966745921874996</v>
      </c>
      <c r="H220" s="3">
        <f t="shared" si="223"/>
        <v>40</v>
      </c>
      <c r="I220" s="43">
        <f t="shared" si="234"/>
        <v>0</v>
      </c>
      <c r="J220" s="43">
        <f t="shared" si="235"/>
        <v>0.51</v>
      </c>
      <c r="K220" s="43">
        <f t="shared" si="236"/>
        <v>0.51</v>
      </c>
      <c r="L220" s="3">
        <f t="shared" si="224"/>
        <v>0.32</v>
      </c>
      <c r="M220" s="3" t="s">
        <v>543</v>
      </c>
      <c r="N220" s="3" t="s">
        <v>544</v>
      </c>
      <c r="O220" s="3">
        <v>1</v>
      </c>
      <c r="P220" s="3">
        <v>0</v>
      </c>
      <c r="Q220" s="3">
        <v>0</v>
      </c>
      <c r="R220" s="3">
        <v>1</v>
      </c>
      <c r="S220" s="3">
        <v>1</v>
      </c>
      <c r="T220" s="3">
        <v>0</v>
      </c>
      <c r="U220" s="3" t="s">
        <v>66</v>
      </c>
      <c r="V220" s="14">
        <f t="shared" si="237"/>
        <v>1002.6621374262763</v>
      </c>
      <c r="W220" s="3">
        <f t="shared" si="238"/>
        <v>4</v>
      </c>
      <c r="X220" s="3">
        <f t="shared" si="239"/>
        <v>50</v>
      </c>
      <c r="Y220" s="3">
        <f t="shared" si="240"/>
        <v>50</v>
      </c>
      <c r="Z220" s="3">
        <f t="shared" si="241"/>
        <v>0</v>
      </c>
      <c r="AA220" s="3">
        <f t="shared" si="242"/>
        <v>0</v>
      </c>
      <c r="AB220" s="22">
        <f t="shared" si="243"/>
        <v>0.61931712962962582</v>
      </c>
      <c r="AC220" s="23">
        <f t="shared" ca="1" si="225"/>
        <v>41920</v>
      </c>
      <c r="AD220" s="3">
        <v>219</v>
      </c>
      <c r="AE220" s="3">
        <f t="shared" si="244"/>
        <v>1</v>
      </c>
      <c r="AF220" s="3">
        <f t="shared" si="245"/>
        <v>1</v>
      </c>
      <c r="AG220" s="3">
        <v>219</v>
      </c>
      <c r="AH220" s="3">
        <f t="shared" si="246"/>
        <v>0</v>
      </c>
      <c r="AI220" s="3">
        <f t="shared" si="247"/>
        <v>1</v>
      </c>
      <c r="AJ220" s="3">
        <f t="shared" si="248"/>
        <v>1</v>
      </c>
      <c r="AK220" s="14">
        <f t="shared" si="249"/>
        <v>1657012.6621374262</v>
      </c>
      <c r="AL220" s="3" t="str">
        <f t="shared" si="250"/>
        <v xml:space="preserve"> </v>
      </c>
      <c r="AM220" s="3">
        <f t="shared" si="251"/>
        <v>1</v>
      </c>
      <c r="AN220" s="3">
        <f t="shared" si="252"/>
        <v>6</v>
      </c>
      <c r="AO220" s="27">
        <f t="shared" si="253"/>
        <v>214.12882092408836</v>
      </c>
      <c r="AP220" s="14">
        <f t="shared" si="254"/>
        <v>226.12882092408836</v>
      </c>
      <c r="AQ220" s="28"/>
      <c r="AR220" s="3">
        <f t="shared" si="255"/>
        <v>2</v>
      </c>
      <c r="AS220" s="3">
        <v>4581</v>
      </c>
      <c r="AT220" s="3">
        <v>777</v>
      </c>
      <c r="AU220" s="3">
        <v>100</v>
      </c>
      <c r="AV220" s="3">
        <v>400</v>
      </c>
      <c r="AW220" s="3">
        <v>6000</v>
      </c>
      <c r="AX220" s="3">
        <v>0</v>
      </c>
      <c r="AY220" s="3">
        <v>1100</v>
      </c>
      <c r="AZ220" s="3">
        <v>1</v>
      </c>
      <c r="BA220" s="3">
        <v>40</v>
      </c>
      <c r="BB220" s="3">
        <v>0</v>
      </c>
      <c r="BC220" s="3">
        <v>0</v>
      </c>
      <c r="BD220" s="3">
        <v>0</v>
      </c>
      <c r="BE220" s="3">
        <v>0</v>
      </c>
      <c r="BF220" s="17">
        <f t="shared" si="256"/>
        <v>109</v>
      </c>
      <c r="BG220" s="26">
        <f t="shared" si="257"/>
        <v>1002.6621374262763</v>
      </c>
      <c r="BH220" s="12">
        <f t="shared" si="258"/>
        <v>75.597622330361986</v>
      </c>
      <c r="BI220" s="13">
        <f t="shared" si="259"/>
        <v>0.13966745921874996</v>
      </c>
      <c r="BJ220" s="12">
        <f t="shared" si="260"/>
        <v>80</v>
      </c>
      <c r="BK220" s="12">
        <f t="shared" si="222"/>
        <v>80</v>
      </c>
      <c r="BL220" s="11">
        <f t="shared" si="261"/>
        <v>4</v>
      </c>
      <c r="BM220" s="11">
        <f t="shared" si="262"/>
        <v>50</v>
      </c>
      <c r="BN220" s="11">
        <f t="shared" si="263"/>
        <v>0</v>
      </c>
      <c r="BO220" s="20">
        <f t="shared" si="264"/>
        <v>0.61931712962962582</v>
      </c>
      <c r="BP220" s="11">
        <f t="shared" si="265"/>
        <v>1</v>
      </c>
      <c r="BQ220" s="11">
        <f t="shared" si="266"/>
        <v>0</v>
      </c>
      <c r="BR220" s="11">
        <f t="shared" si="267"/>
        <v>1</v>
      </c>
      <c r="BS220" s="11">
        <f t="shared" si="268"/>
        <v>1</v>
      </c>
      <c r="BT220" s="25">
        <f t="shared" si="269"/>
        <v>1657012.6621374262</v>
      </c>
      <c r="BU220" s="24" t="str">
        <f t="shared" si="270"/>
        <v xml:space="preserve"> </v>
      </c>
      <c r="BV220" s="11">
        <f t="shared" si="271"/>
        <v>1</v>
      </c>
      <c r="BW220" s="24" t="str">
        <f>VLOOKUP(BV220,'Типы препятствий'!$A$1:$B$12,2)</f>
        <v>Светофор</v>
      </c>
      <c r="BX220" s="24">
        <f t="shared" si="272"/>
        <v>6</v>
      </c>
      <c r="BY220" s="25">
        <f t="shared" si="273"/>
        <v>1657226.7909583503</v>
      </c>
      <c r="BZ220" s="25">
        <f t="shared" si="274"/>
        <v>214.12882092408836</v>
      </c>
      <c r="CA220" s="25">
        <f t="shared" si="275"/>
        <v>1657238.7909583503</v>
      </c>
      <c r="CB220" s="12">
        <f t="shared" si="276"/>
        <v>226.12882092408836</v>
      </c>
      <c r="CC220" s="11">
        <f t="shared" si="277"/>
        <v>2</v>
      </c>
      <c r="CD220" s="42">
        <f t="shared" si="277"/>
        <v>0</v>
      </c>
      <c r="CE220" s="42">
        <f t="shared" si="227"/>
        <v>0.51</v>
      </c>
      <c r="CF220" s="42">
        <f t="shared" si="226"/>
        <v>0.51</v>
      </c>
    </row>
    <row r="221" spans="1:84">
      <c r="A221" s="29">
        <f t="shared" si="228"/>
        <v>75.849023756955731</v>
      </c>
      <c r="B221" s="3">
        <v>220</v>
      </c>
      <c r="C221" s="14">
        <f t="shared" si="229"/>
        <v>75.849023756955731</v>
      </c>
      <c r="D221" s="14">
        <f t="shared" si="230"/>
        <v>75.849023756955731</v>
      </c>
      <c r="E221" s="14">
        <f t="shared" si="231"/>
        <v>80</v>
      </c>
      <c r="F221" s="14">
        <f t="shared" si="232"/>
        <v>80</v>
      </c>
      <c r="G221" s="30">
        <f t="shared" si="233"/>
        <v>0.13268408625781244</v>
      </c>
      <c r="H221" s="3">
        <f t="shared" si="223"/>
        <v>40</v>
      </c>
      <c r="I221" s="43">
        <f t="shared" si="234"/>
        <v>0</v>
      </c>
      <c r="J221" s="43">
        <f t="shared" si="235"/>
        <v>0.51</v>
      </c>
      <c r="K221" s="43">
        <f t="shared" si="236"/>
        <v>0.51</v>
      </c>
      <c r="L221" s="3">
        <f t="shared" si="224"/>
        <v>0.32</v>
      </c>
      <c r="M221" s="3" t="s">
        <v>545</v>
      </c>
      <c r="N221" s="3" t="s">
        <v>546</v>
      </c>
      <c r="O221" s="3">
        <v>1</v>
      </c>
      <c r="P221" s="3">
        <v>0</v>
      </c>
      <c r="Q221" s="3">
        <v>0</v>
      </c>
      <c r="R221" s="3">
        <v>1</v>
      </c>
      <c r="S221" s="3">
        <v>1</v>
      </c>
      <c r="T221" s="3">
        <v>0</v>
      </c>
      <c r="U221" s="3" t="s">
        <v>66</v>
      </c>
      <c r="V221" s="14">
        <f t="shared" si="237"/>
        <v>1013.1967240591869</v>
      </c>
      <c r="W221" s="3">
        <f t="shared" si="238"/>
        <v>4</v>
      </c>
      <c r="X221" s="3">
        <f t="shared" si="239"/>
        <v>50</v>
      </c>
      <c r="Y221" s="3">
        <f t="shared" si="240"/>
        <v>50</v>
      </c>
      <c r="Z221" s="3">
        <f t="shared" si="241"/>
        <v>0</v>
      </c>
      <c r="AA221" s="3">
        <f t="shared" si="242"/>
        <v>0</v>
      </c>
      <c r="AB221" s="22">
        <f t="shared" si="243"/>
        <v>0.61932291666666284</v>
      </c>
      <c r="AC221" s="23">
        <f t="shared" ca="1" si="225"/>
        <v>41920</v>
      </c>
      <c r="AD221" s="3">
        <v>220</v>
      </c>
      <c r="AE221" s="3">
        <f t="shared" si="244"/>
        <v>1</v>
      </c>
      <c r="AF221" s="3">
        <f t="shared" si="245"/>
        <v>1</v>
      </c>
      <c r="AG221" s="3">
        <v>220</v>
      </c>
      <c r="AH221" s="3">
        <f t="shared" si="246"/>
        <v>0</v>
      </c>
      <c r="AI221" s="3">
        <f t="shared" si="247"/>
        <v>1</v>
      </c>
      <c r="AJ221" s="3">
        <f t="shared" si="248"/>
        <v>1</v>
      </c>
      <c r="AK221" s="14">
        <f t="shared" si="249"/>
        <v>1657023.1967240593</v>
      </c>
      <c r="AL221" s="3" t="str">
        <f t="shared" si="250"/>
        <v xml:space="preserve"> </v>
      </c>
      <c r="AM221" s="3">
        <f t="shared" si="251"/>
        <v>1</v>
      </c>
      <c r="AN221" s="3">
        <f t="shared" si="252"/>
        <v>6</v>
      </c>
      <c r="AO221" s="27">
        <f t="shared" si="253"/>
        <v>203.59423429099843</v>
      </c>
      <c r="AP221" s="14">
        <f t="shared" si="254"/>
        <v>215.59423429099843</v>
      </c>
      <c r="AQ221" s="28"/>
      <c r="AR221" s="3">
        <f t="shared" si="255"/>
        <v>2</v>
      </c>
      <c r="AS221" s="3">
        <v>4581</v>
      </c>
      <c r="AT221" s="3">
        <v>777</v>
      </c>
      <c r="AU221" s="3">
        <v>100</v>
      </c>
      <c r="AV221" s="3">
        <v>400</v>
      </c>
      <c r="AW221" s="3">
        <v>6000</v>
      </c>
      <c r="AX221" s="3">
        <v>0</v>
      </c>
      <c r="AY221" s="3">
        <v>1100</v>
      </c>
      <c r="AZ221" s="3">
        <v>1</v>
      </c>
      <c r="BA221" s="3">
        <v>40</v>
      </c>
      <c r="BB221" s="3">
        <v>0</v>
      </c>
      <c r="BC221" s="3">
        <v>0</v>
      </c>
      <c r="BD221" s="3">
        <v>0</v>
      </c>
      <c r="BE221" s="3">
        <v>0</v>
      </c>
      <c r="BF221" s="17">
        <f t="shared" si="256"/>
        <v>109.5</v>
      </c>
      <c r="BG221" s="26">
        <f t="shared" si="257"/>
        <v>1013.1967240591869</v>
      </c>
      <c r="BH221" s="12">
        <f t="shared" si="258"/>
        <v>75.849023756955731</v>
      </c>
      <c r="BI221" s="13">
        <f t="shared" si="259"/>
        <v>0.13268408625781244</v>
      </c>
      <c r="BJ221" s="12">
        <f t="shared" si="260"/>
        <v>80</v>
      </c>
      <c r="BK221" s="12">
        <f t="shared" si="222"/>
        <v>80</v>
      </c>
      <c r="BL221" s="11">
        <f t="shared" si="261"/>
        <v>4</v>
      </c>
      <c r="BM221" s="11">
        <f t="shared" si="262"/>
        <v>50</v>
      </c>
      <c r="BN221" s="11">
        <f t="shared" si="263"/>
        <v>0</v>
      </c>
      <c r="BO221" s="20">
        <f t="shared" si="264"/>
        <v>0.61932291666666284</v>
      </c>
      <c r="BP221" s="11">
        <f t="shared" si="265"/>
        <v>1</v>
      </c>
      <c r="BQ221" s="11">
        <f t="shared" si="266"/>
        <v>0</v>
      </c>
      <c r="BR221" s="11">
        <f t="shared" si="267"/>
        <v>1</v>
      </c>
      <c r="BS221" s="11">
        <f t="shared" si="268"/>
        <v>1</v>
      </c>
      <c r="BT221" s="25">
        <f t="shared" si="269"/>
        <v>1657023.1967240593</v>
      </c>
      <c r="BU221" s="24" t="str">
        <f t="shared" si="270"/>
        <v xml:space="preserve"> </v>
      </c>
      <c r="BV221" s="11">
        <f t="shared" si="271"/>
        <v>1</v>
      </c>
      <c r="BW221" s="24" t="str">
        <f>VLOOKUP(BV221,'Типы препятствий'!$A$1:$B$12,2)</f>
        <v>Светофор</v>
      </c>
      <c r="BX221" s="24">
        <f t="shared" si="272"/>
        <v>6</v>
      </c>
      <c r="BY221" s="25">
        <f t="shared" si="273"/>
        <v>1657226.7909583503</v>
      </c>
      <c r="BZ221" s="25">
        <f t="shared" si="274"/>
        <v>203.59423429099843</v>
      </c>
      <c r="CA221" s="25">
        <f t="shared" si="275"/>
        <v>1657238.7909583503</v>
      </c>
      <c r="CB221" s="12">
        <f t="shared" si="276"/>
        <v>215.59423429099843</v>
      </c>
      <c r="CC221" s="11">
        <f t="shared" si="277"/>
        <v>2</v>
      </c>
      <c r="CD221" s="42">
        <f t="shared" si="277"/>
        <v>0</v>
      </c>
      <c r="CE221" s="42">
        <f t="shared" si="227"/>
        <v>0.51</v>
      </c>
      <c r="CF221" s="42">
        <f t="shared" si="226"/>
        <v>0.51</v>
      </c>
    </row>
    <row r="222" spans="1:84">
      <c r="A222" s="29">
        <f t="shared" si="228"/>
        <v>76.087855112219799</v>
      </c>
      <c r="B222" s="3">
        <v>221</v>
      </c>
      <c r="C222" s="14">
        <f t="shared" si="229"/>
        <v>76.087855112219799</v>
      </c>
      <c r="D222" s="14">
        <f t="shared" si="230"/>
        <v>76.087855112219799</v>
      </c>
      <c r="E222" s="14">
        <f t="shared" si="231"/>
        <v>80</v>
      </c>
      <c r="F222" s="14">
        <f t="shared" si="232"/>
        <v>80</v>
      </c>
      <c r="G222" s="30">
        <f t="shared" si="233"/>
        <v>0.1</v>
      </c>
      <c r="H222" s="3">
        <f t="shared" si="223"/>
        <v>40</v>
      </c>
      <c r="I222" s="43">
        <f t="shared" si="234"/>
        <v>0</v>
      </c>
      <c r="J222" s="43">
        <f t="shared" si="235"/>
        <v>0.51</v>
      </c>
      <c r="K222" s="43">
        <f t="shared" si="236"/>
        <v>0.51</v>
      </c>
      <c r="L222" s="3">
        <f t="shared" si="224"/>
        <v>0.32</v>
      </c>
      <c r="M222" s="3" t="s">
        <v>547</v>
      </c>
      <c r="N222" s="3" t="s">
        <v>548</v>
      </c>
      <c r="O222" s="3">
        <v>1</v>
      </c>
      <c r="P222" s="3">
        <v>0</v>
      </c>
      <c r="Q222" s="3">
        <v>0</v>
      </c>
      <c r="R222" s="3">
        <v>1</v>
      </c>
      <c r="S222" s="3">
        <v>1</v>
      </c>
      <c r="T222" s="3">
        <v>0</v>
      </c>
      <c r="U222" s="3" t="s">
        <v>66</v>
      </c>
      <c r="V222" s="14">
        <f t="shared" si="237"/>
        <v>1023.7644817136618</v>
      </c>
      <c r="W222" s="3">
        <f t="shared" si="238"/>
        <v>4</v>
      </c>
      <c r="X222" s="3">
        <f t="shared" si="239"/>
        <v>50</v>
      </c>
      <c r="Y222" s="3">
        <f t="shared" si="240"/>
        <v>50</v>
      </c>
      <c r="Z222" s="3">
        <f t="shared" si="241"/>
        <v>0</v>
      </c>
      <c r="AA222" s="3">
        <f t="shared" si="242"/>
        <v>0</v>
      </c>
      <c r="AB222" s="22">
        <f t="shared" si="243"/>
        <v>0.61932870370369986</v>
      </c>
      <c r="AC222" s="23">
        <f t="shared" ca="1" si="225"/>
        <v>41920</v>
      </c>
      <c r="AD222" s="3">
        <v>221</v>
      </c>
      <c r="AE222" s="3">
        <f t="shared" si="244"/>
        <v>1</v>
      </c>
      <c r="AF222" s="3">
        <f t="shared" si="245"/>
        <v>1</v>
      </c>
      <c r="AG222" s="3">
        <v>221</v>
      </c>
      <c r="AH222" s="3">
        <f t="shared" si="246"/>
        <v>0</v>
      </c>
      <c r="AI222" s="3">
        <f t="shared" si="247"/>
        <v>1</v>
      </c>
      <c r="AJ222" s="3">
        <f t="shared" si="248"/>
        <v>1</v>
      </c>
      <c r="AK222" s="14">
        <f t="shared" si="249"/>
        <v>1657033.7644817138</v>
      </c>
      <c r="AL222" s="3" t="str">
        <f t="shared" si="250"/>
        <v xml:space="preserve"> </v>
      </c>
      <c r="AM222" s="3">
        <f t="shared" si="251"/>
        <v>1</v>
      </c>
      <c r="AN222" s="3">
        <f t="shared" si="252"/>
        <v>6</v>
      </c>
      <c r="AO222" s="27">
        <f t="shared" si="253"/>
        <v>193.02647663652897</v>
      </c>
      <c r="AP222" s="14">
        <f t="shared" si="254"/>
        <v>205.02647663652897</v>
      </c>
      <c r="AQ222" s="28"/>
      <c r="AR222" s="3">
        <f t="shared" si="255"/>
        <v>2</v>
      </c>
      <c r="AS222" s="3">
        <v>4581</v>
      </c>
      <c r="AT222" s="3">
        <v>777</v>
      </c>
      <c r="AU222" s="3">
        <v>100</v>
      </c>
      <c r="AV222" s="3">
        <v>400</v>
      </c>
      <c r="AW222" s="3">
        <v>6000</v>
      </c>
      <c r="AX222" s="3">
        <v>0</v>
      </c>
      <c r="AY222" s="3">
        <v>1100</v>
      </c>
      <c r="AZ222" s="3">
        <v>1</v>
      </c>
      <c r="BA222" s="3">
        <v>40</v>
      </c>
      <c r="BB222" s="3">
        <v>0</v>
      </c>
      <c r="BC222" s="3">
        <v>0</v>
      </c>
      <c r="BD222" s="3">
        <v>0</v>
      </c>
      <c r="BE222" s="3">
        <v>0</v>
      </c>
      <c r="BF222" s="17">
        <f t="shared" si="256"/>
        <v>110</v>
      </c>
      <c r="BG222" s="26">
        <f t="shared" si="257"/>
        <v>1023.7644817136618</v>
      </c>
      <c r="BH222" s="12">
        <f t="shared" si="258"/>
        <v>76.087855112219799</v>
      </c>
      <c r="BI222" s="13">
        <v>0.1</v>
      </c>
      <c r="BJ222" s="12">
        <f t="shared" si="260"/>
        <v>80</v>
      </c>
      <c r="BK222" s="12">
        <f t="shared" si="222"/>
        <v>80</v>
      </c>
      <c r="BL222" s="11">
        <f t="shared" si="261"/>
        <v>4</v>
      </c>
      <c r="BM222" s="11">
        <f t="shared" si="262"/>
        <v>50</v>
      </c>
      <c r="BN222" s="11">
        <f t="shared" si="263"/>
        <v>0</v>
      </c>
      <c r="BO222" s="20">
        <f t="shared" si="264"/>
        <v>0.61932870370369986</v>
      </c>
      <c r="BP222" s="11">
        <f t="shared" si="265"/>
        <v>1</v>
      </c>
      <c r="BQ222" s="11">
        <f t="shared" si="266"/>
        <v>0</v>
      </c>
      <c r="BR222" s="11">
        <f t="shared" si="267"/>
        <v>1</v>
      </c>
      <c r="BS222" s="11">
        <f t="shared" si="268"/>
        <v>1</v>
      </c>
      <c r="BT222" s="25">
        <f t="shared" si="269"/>
        <v>1657033.7644817138</v>
      </c>
      <c r="BU222" s="24" t="str">
        <f t="shared" si="270"/>
        <v xml:space="preserve"> </v>
      </c>
      <c r="BV222" s="11">
        <f t="shared" si="271"/>
        <v>1</v>
      </c>
      <c r="BW222" s="24" t="str">
        <f>VLOOKUP(BV222,'Типы препятствий'!$A$1:$B$12,2)</f>
        <v>Светофор</v>
      </c>
      <c r="BX222" s="24">
        <f t="shared" si="272"/>
        <v>6</v>
      </c>
      <c r="BY222" s="25">
        <f t="shared" si="273"/>
        <v>1657226.7909583503</v>
      </c>
      <c r="BZ222" s="25">
        <f t="shared" si="274"/>
        <v>193.02647663652897</v>
      </c>
      <c r="CA222" s="25">
        <f t="shared" si="275"/>
        <v>1657238.7909583503</v>
      </c>
      <c r="CB222" s="12">
        <f t="shared" si="276"/>
        <v>205.02647663652897</v>
      </c>
      <c r="CC222" s="11">
        <f t="shared" si="277"/>
        <v>2</v>
      </c>
      <c r="CD222" s="42">
        <f t="shared" si="277"/>
        <v>0</v>
      </c>
      <c r="CE222" s="42">
        <f t="shared" si="227"/>
        <v>0.51</v>
      </c>
      <c r="CF222" s="42">
        <f t="shared" si="226"/>
        <v>0.51</v>
      </c>
    </row>
    <row r="223" spans="1:84">
      <c r="A223" s="29">
        <f t="shared" si="228"/>
        <v>76.267855112219806</v>
      </c>
      <c r="B223" s="3">
        <v>222</v>
      </c>
      <c r="C223" s="14">
        <f t="shared" si="229"/>
        <v>76.267855112219806</v>
      </c>
      <c r="D223" s="14">
        <f t="shared" si="230"/>
        <v>76.267855112219806</v>
      </c>
      <c r="E223" s="14">
        <f t="shared" si="231"/>
        <v>80</v>
      </c>
      <c r="F223" s="14">
        <f t="shared" si="232"/>
        <v>80</v>
      </c>
      <c r="G223" s="30">
        <f t="shared" si="233"/>
        <v>0.08</v>
      </c>
      <c r="H223" s="3">
        <f t="shared" si="223"/>
        <v>40</v>
      </c>
      <c r="I223" s="43">
        <f t="shared" si="234"/>
        <v>0</v>
      </c>
      <c r="J223" s="43">
        <f t="shared" si="235"/>
        <v>0.51</v>
      </c>
      <c r="K223" s="43">
        <f t="shared" si="236"/>
        <v>0.51</v>
      </c>
      <c r="L223" s="3">
        <f t="shared" si="224"/>
        <v>0.32</v>
      </c>
      <c r="M223" s="3" t="s">
        <v>549</v>
      </c>
      <c r="N223" s="3" t="s">
        <v>550</v>
      </c>
      <c r="O223" s="3">
        <v>1</v>
      </c>
      <c r="P223" s="3">
        <v>0</v>
      </c>
      <c r="Q223" s="3">
        <v>0</v>
      </c>
      <c r="R223" s="3">
        <v>1</v>
      </c>
      <c r="S223" s="3">
        <v>1</v>
      </c>
      <c r="T223" s="3">
        <v>0</v>
      </c>
      <c r="U223" s="3" t="s">
        <v>66</v>
      </c>
      <c r="V223" s="14">
        <f t="shared" si="237"/>
        <v>1034.3572393681368</v>
      </c>
      <c r="W223" s="3">
        <f t="shared" si="238"/>
        <v>4</v>
      </c>
      <c r="X223" s="3">
        <f t="shared" si="239"/>
        <v>50</v>
      </c>
      <c r="Y223" s="3">
        <f t="shared" si="240"/>
        <v>50</v>
      </c>
      <c r="Z223" s="3">
        <f t="shared" si="241"/>
        <v>0</v>
      </c>
      <c r="AA223" s="3">
        <f t="shared" si="242"/>
        <v>0</v>
      </c>
      <c r="AB223" s="22">
        <f t="shared" si="243"/>
        <v>0.61933449074073688</v>
      </c>
      <c r="AC223" s="23">
        <f t="shared" ca="1" si="225"/>
        <v>41920</v>
      </c>
      <c r="AD223" s="3">
        <v>222</v>
      </c>
      <c r="AE223" s="3">
        <f t="shared" si="244"/>
        <v>1</v>
      </c>
      <c r="AF223" s="3">
        <f t="shared" si="245"/>
        <v>1</v>
      </c>
      <c r="AG223" s="3">
        <v>222</v>
      </c>
      <c r="AH223" s="3">
        <f t="shared" si="246"/>
        <v>0</v>
      </c>
      <c r="AI223" s="3">
        <f t="shared" si="247"/>
        <v>1</v>
      </c>
      <c r="AJ223" s="3">
        <f t="shared" si="248"/>
        <v>1</v>
      </c>
      <c r="AK223" s="14">
        <f t="shared" si="249"/>
        <v>1657044.3572393681</v>
      </c>
      <c r="AL223" s="3" t="str">
        <f t="shared" si="250"/>
        <v xml:space="preserve"> </v>
      </c>
      <c r="AM223" s="3">
        <f t="shared" si="251"/>
        <v>1</v>
      </c>
      <c r="AN223" s="3">
        <f t="shared" si="252"/>
        <v>6</v>
      </c>
      <c r="AO223" s="27">
        <f t="shared" si="253"/>
        <v>182.43371898215264</v>
      </c>
      <c r="AP223" s="14">
        <f t="shared" si="254"/>
        <v>194.43371898215264</v>
      </c>
      <c r="AQ223" s="28"/>
      <c r="AR223" s="3">
        <f t="shared" si="255"/>
        <v>2</v>
      </c>
      <c r="AS223" s="3">
        <v>4581</v>
      </c>
      <c r="AT223" s="3">
        <v>777</v>
      </c>
      <c r="AU223" s="3">
        <v>100</v>
      </c>
      <c r="AV223" s="3">
        <v>400</v>
      </c>
      <c r="AW223" s="3">
        <v>6000</v>
      </c>
      <c r="AX223" s="3">
        <v>0</v>
      </c>
      <c r="AY223" s="3">
        <v>1100</v>
      </c>
      <c r="AZ223" s="3">
        <v>1</v>
      </c>
      <c r="BA223" s="3">
        <v>40</v>
      </c>
      <c r="BB223" s="3">
        <v>0</v>
      </c>
      <c r="BC223" s="3">
        <v>0</v>
      </c>
      <c r="BD223" s="3">
        <v>0</v>
      </c>
      <c r="BE223" s="3">
        <v>0</v>
      </c>
      <c r="BF223" s="17">
        <f t="shared" si="256"/>
        <v>110.5</v>
      </c>
      <c r="BG223" s="26">
        <f t="shared" si="257"/>
        <v>1034.3572393681368</v>
      </c>
      <c r="BH223" s="12">
        <f t="shared" si="258"/>
        <v>76.267855112219806</v>
      </c>
      <c r="BI223" s="13">
        <v>0.08</v>
      </c>
      <c r="BJ223" s="12">
        <f t="shared" si="260"/>
        <v>80</v>
      </c>
      <c r="BK223" s="12">
        <f t="shared" si="222"/>
        <v>80</v>
      </c>
      <c r="BL223" s="11">
        <f t="shared" si="261"/>
        <v>4</v>
      </c>
      <c r="BM223" s="11">
        <f t="shared" si="262"/>
        <v>50</v>
      </c>
      <c r="BN223" s="11">
        <f t="shared" si="263"/>
        <v>0</v>
      </c>
      <c r="BO223" s="20">
        <f t="shared" si="264"/>
        <v>0.61933449074073688</v>
      </c>
      <c r="BP223" s="11">
        <f t="shared" si="265"/>
        <v>1</v>
      </c>
      <c r="BQ223" s="11">
        <f t="shared" si="266"/>
        <v>0</v>
      </c>
      <c r="BR223" s="11">
        <f t="shared" si="267"/>
        <v>1</v>
      </c>
      <c r="BS223" s="11">
        <f t="shared" si="268"/>
        <v>1</v>
      </c>
      <c r="BT223" s="25">
        <f t="shared" si="269"/>
        <v>1657044.3572393681</v>
      </c>
      <c r="BU223" s="24" t="str">
        <f t="shared" si="270"/>
        <v xml:space="preserve"> </v>
      </c>
      <c r="BV223" s="11">
        <f t="shared" si="271"/>
        <v>1</v>
      </c>
      <c r="BW223" s="24" t="str">
        <f>VLOOKUP(BV223,'Типы препятствий'!$A$1:$B$12,2)</f>
        <v>Светофор</v>
      </c>
      <c r="BX223" s="24">
        <f t="shared" si="272"/>
        <v>6</v>
      </c>
      <c r="BY223" s="25">
        <f t="shared" si="273"/>
        <v>1657226.7909583503</v>
      </c>
      <c r="BZ223" s="25">
        <f t="shared" si="274"/>
        <v>182.43371898215264</v>
      </c>
      <c r="CA223" s="25">
        <f t="shared" si="275"/>
        <v>1657238.7909583503</v>
      </c>
      <c r="CB223" s="12">
        <f t="shared" si="276"/>
        <v>194.43371898215264</v>
      </c>
      <c r="CC223" s="11">
        <f t="shared" si="277"/>
        <v>2</v>
      </c>
      <c r="CD223" s="42">
        <f t="shared" si="277"/>
        <v>0</v>
      </c>
      <c r="CE223" s="42">
        <f t="shared" si="227"/>
        <v>0.51</v>
      </c>
      <c r="CF223" s="42">
        <f t="shared" si="226"/>
        <v>0.51</v>
      </c>
    </row>
    <row r="224" spans="1:84">
      <c r="A224" s="29">
        <f t="shared" si="228"/>
        <v>76.411855112219811</v>
      </c>
      <c r="B224" s="3">
        <v>223</v>
      </c>
      <c r="C224" s="14">
        <f t="shared" si="229"/>
        <v>76.411855112219811</v>
      </c>
      <c r="D224" s="14">
        <f t="shared" si="230"/>
        <v>76.411855112219811</v>
      </c>
      <c r="E224" s="14">
        <f t="shared" si="231"/>
        <v>80</v>
      </c>
      <c r="F224" s="14">
        <f t="shared" si="232"/>
        <v>80</v>
      </c>
      <c r="G224" s="30">
        <f t="shared" si="233"/>
        <v>0.06</v>
      </c>
      <c r="H224" s="3">
        <f t="shared" si="223"/>
        <v>40</v>
      </c>
      <c r="I224" s="43">
        <f t="shared" si="234"/>
        <v>0</v>
      </c>
      <c r="J224" s="43">
        <f t="shared" si="235"/>
        <v>0.51</v>
      </c>
      <c r="K224" s="43">
        <f t="shared" si="236"/>
        <v>0.51</v>
      </c>
      <c r="L224" s="3">
        <f t="shared" si="224"/>
        <v>0.32</v>
      </c>
      <c r="M224" s="3" t="s">
        <v>551</v>
      </c>
      <c r="N224" s="3" t="s">
        <v>552</v>
      </c>
      <c r="O224" s="3">
        <v>1</v>
      </c>
      <c r="P224" s="3">
        <v>0</v>
      </c>
      <c r="Q224" s="3">
        <v>0</v>
      </c>
      <c r="R224" s="3">
        <v>1</v>
      </c>
      <c r="S224" s="3">
        <v>1</v>
      </c>
      <c r="T224" s="3">
        <v>0</v>
      </c>
      <c r="U224" s="3" t="s">
        <v>66</v>
      </c>
      <c r="V224" s="14">
        <f t="shared" si="237"/>
        <v>1044.9699970226118</v>
      </c>
      <c r="W224" s="3">
        <f t="shared" si="238"/>
        <v>4</v>
      </c>
      <c r="X224" s="3">
        <f t="shared" si="239"/>
        <v>50</v>
      </c>
      <c r="Y224" s="3">
        <f t="shared" si="240"/>
        <v>50</v>
      </c>
      <c r="Z224" s="3">
        <f t="shared" si="241"/>
        <v>0</v>
      </c>
      <c r="AA224" s="3">
        <f t="shared" si="242"/>
        <v>0</v>
      </c>
      <c r="AB224" s="22">
        <f t="shared" si="243"/>
        <v>0.6193402777777739</v>
      </c>
      <c r="AC224" s="23">
        <f t="shared" ca="1" si="225"/>
        <v>41920</v>
      </c>
      <c r="AD224" s="3">
        <v>223</v>
      </c>
      <c r="AE224" s="3">
        <f t="shared" si="244"/>
        <v>1</v>
      </c>
      <c r="AF224" s="3">
        <f t="shared" si="245"/>
        <v>1</v>
      </c>
      <c r="AG224" s="3">
        <v>223</v>
      </c>
      <c r="AH224" s="3">
        <f t="shared" si="246"/>
        <v>0</v>
      </c>
      <c r="AI224" s="3">
        <f t="shared" si="247"/>
        <v>1</v>
      </c>
      <c r="AJ224" s="3">
        <f t="shared" si="248"/>
        <v>1</v>
      </c>
      <c r="AK224" s="14">
        <f t="shared" si="249"/>
        <v>1657054.9699970225</v>
      </c>
      <c r="AL224" s="3" t="str">
        <f t="shared" si="250"/>
        <v xml:space="preserve"> </v>
      </c>
      <c r="AM224" s="3">
        <f t="shared" si="251"/>
        <v>1</v>
      </c>
      <c r="AN224" s="3">
        <f t="shared" si="252"/>
        <v>6</v>
      </c>
      <c r="AO224" s="27">
        <f t="shared" si="253"/>
        <v>171.82096132775769</v>
      </c>
      <c r="AP224" s="14">
        <f t="shared" si="254"/>
        <v>183.82096132775769</v>
      </c>
      <c r="AQ224" s="28"/>
      <c r="AR224" s="3">
        <f t="shared" si="255"/>
        <v>2</v>
      </c>
      <c r="AS224" s="3">
        <v>4581</v>
      </c>
      <c r="AT224" s="3">
        <v>777</v>
      </c>
      <c r="AU224" s="3">
        <v>100</v>
      </c>
      <c r="AV224" s="3">
        <v>400</v>
      </c>
      <c r="AW224" s="3">
        <v>6000</v>
      </c>
      <c r="AX224" s="3">
        <v>0</v>
      </c>
      <c r="AY224" s="3">
        <v>1100</v>
      </c>
      <c r="AZ224" s="3">
        <v>1</v>
      </c>
      <c r="BA224" s="3">
        <v>40</v>
      </c>
      <c r="BB224" s="3">
        <v>0</v>
      </c>
      <c r="BC224" s="3">
        <v>0</v>
      </c>
      <c r="BD224" s="3">
        <v>0</v>
      </c>
      <c r="BE224" s="3">
        <v>0</v>
      </c>
      <c r="BF224" s="17">
        <f t="shared" si="256"/>
        <v>111</v>
      </c>
      <c r="BG224" s="26">
        <f t="shared" si="257"/>
        <v>1044.9699970226118</v>
      </c>
      <c r="BH224" s="12">
        <f t="shared" si="258"/>
        <v>76.411855112219811</v>
      </c>
      <c r="BI224" s="13">
        <v>0.06</v>
      </c>
      <c r="BJ224" s="12">
        <f t="shared" si="260"/>
        <v>80</v>
      </c>
      <c r="BK224" s="12">
        <f t="shared" si="222"/>
        <v>80</v>
      </c>
      <c r="BL224" s="11">
        <f t="shared" si="261"/>
        <v>4</v>
      </c>
      <c r="BM224" s="11">
        <f t="shared" si="262"/>
        <v>50</v>
      </c>
      <c r="BN224" s="11">
        <f t="shared" si="263"/>
        <v>0</v>
      </c>
      <c r="BO224" s="20">
        <f t="shared" si="264"/>
        <v>0.6193402777777739</v>
      </c>
      <c r="BP224" s="11">
        <f t="shared" si="265"/>
        <v>1</v>
      </c>
      <c r="BQ224" s="11">
        <f t="shared" si="266"/>
        <v>0</v>
      </c>
      <c r="BR224" s="11">
        <f t="shared" si="267"/>
        <v>1</v>
      </c>
      <c r="BS224" s="11">
        <f t="shared" si="268"/>
        <v>1</v>
      </c>
      <c r="BT224" s="25">
        <f t="shared" si="269"/>
        <v>1657054.9699970225</v>
      </c>
      <c r="BU224" s="24" t="str">
        <f t="shared" si="270"/>
        <v xml:space="preserve"> </v>
      </c>
      <c r="BV224" s="11">
        <f t="shared" si="271"/>
        <v>1</v>
      </c>
      <c r="BW224" s="24" t="str">
        <f>VLOOKUP(BV224,'Типы препятствий'!$A$1:$B$12,2)</f>
        <v>Светофор</v>
      </c>
      <c r="BX224" s="24">
        <f t="shared" si="272"/>
        <v>6</v>
      </c>
      <c r="BY224" s="25">
        <f t="shared" si="273"/>
        <v>1657226.7909583503</v>
      </c>
      <c r="BZ224" s="25">
        <f t="shared" si="274"/>
        <v>171.82096132775769</v>
      </c>
      <c r="CA224" s="25">
        <f t="shared" si="275"/>
        <v>1657238.7909583503</v>
      </c>
      <c r="CB224" s="12">
        <f t="shared" si="276"/>
        <v>183.82096132775769</v>
      </c>
      <c r="CC224" s="11">
        <f t="shared" si="277"/>
        <v>2</v>
      </c>
      <c r="CD224" s="42">
        <f t="shared" si="277"/>
        <v>0</v>
      </c>
      <c r="CE224" s="42">
        <f t="shared" si="227"/>
        <v>0.51</v>
      </c>
      <c r="CF224" s="42">
        <f t="shared" si="226"/>
        <v>0.51</v>
      </c>
    </row>
    <row r="225" spans="1:84">
      <c r="A225" s="29">
        <f t="shared" si="228"/>
        <v>76.519855112219815</v>
      </c>
      <c r="B225" s="3">
        <v>224</v>
      </c>
      <c r="C225" s="14">
        <f t="shared" si="229"/>
        <v>76.519855112219815</v>
      </c>
      <c r="D225" s="14">
        <f t="shared" si="230"/>
        <v>76.519855112219815</v>
      </c>
      <c r="E225" s="14">
        <f t="shared" si="231"/>
        <v>80</v>
      </c>
      <c r="F225" s="14">
        <f t="shared" si="232"/>
        <v>80</v>
      </c>
      <c r="G225" s="30">
        <f t="shared" si="233"/>
        <v>5.6999999999999995E-2</v>
      </c>
      <c r="H225" s="3">
        <f t="shared" si="223"/>
        <v>40</v>
      </c>
      <c r="I225" s="43">
        <f t="shared" si="234"/>
        <v>0</v>
      </c>
      <c r="J225" s="43">
        <f t="shared" si="235"/>
        <v>0.51</v>
      </c>
      <c r="K225" s="43">
        <f t="shared" si="236"/>
        <v>0.51</v>
      </c>
      <c r="L225" s="3">
        <f t="shared" si="224"/>
        <v>0.32</v>
      </c>
      <c r="M225" s="3" t="s">
        <v>553</v>
      </c>
      <c r="N225" s="3" t="s">
        <v>554</v>
      </c>
      <c r="O225" s="3">
        <v>1</v>
      </c>
      <c r="P225" s="3">
        <v>0</v>
      </c>
      <c r="Q225" s="3">
        <v>0</v>
      </c>
      <c r="R225" s="3">
        <v>1</v>
      </c>
      <c r="S225" s="3">
        <v>1</v>
      </c>
      <c r="T225" s="3">
        <v>0</v>
      </c>
      <c r="U225" s="3" t="s">
        <v>66</v>
      </c>
      <c r="V225" s="14">
        <f t="shared" si="237"/>
        <v>1055.5977546770866</v>
      </c>
      <c r="W225" s="3">
        <f t="shared" si="238"/>
        <v>4</v>
      </c>
      <c r="X225" s="3">
        <f t="shared" si="239"/>
        <v>50</v>
      </c>
      <c r="Y225" s="3">
        <f t="shared" si="240"/>
        <v>50</v>
      </c>
      <c r="Z225" s="3">
        <f t="shared" si="241"/>
        <v>0</v>
      </c>
      <c r="AA225" s="3">
        <f t="shared" si="242"/>
        <v>0</v>
      </c>
      <c r="AB225" s="22">
        <f t="shared" si="243"/>
        <v>0.61934606481481091</v>
      </c>
      <c r="AC225" s="23">
        <f t="shared" ca="1" si="225"/>
        <v>41920</v>
      </c>
      <c r="AD225" s="3">
        <v>224</v>
      </c>
      <c r="AE225" s="3">
        <f t="shared" si="244"/>
        <v>1</v>
      </c>
      <c r="AF225" s="3">
        <f t="shared" si="245"/>
        <v>1</v>
      </c>
      <c r="AG225" s="3">
        <v>224</v>
      </c>
      <c r="AH225" s="3">
        <f t="shared" si="246"/>
        <v>0</v>
      </c>
      <c r="AI225" s="3">
        <f t="shared" si="247"/>
        <v>1</v>
      </c>
      <c r="AJ225" s="3">
        <f t="shared" si="248"/>
        <v>1</v>
      </c>
      <c r="AK225" s="14">
        <f t="shared" si="249"/>
        <v>1657065.5977546771</v>
      </c>
      <c r="AL225" s="3" t="str">
        <f t="shared" si="250"/>
        <v xml:space="preserve"> </v>
      </c>
      <c r="AM225" s="3">
        <f t="shared" si="251"/>
        <v>1</v>
      </c>
      <c r="AN225" s="3">
        <f t="shared" si="252"/>
        <v>6</v>
      </c>
      <c r="AO225" s="27">
        <f t="shared" si="253"/>
        <v>161.19320367323235</v>
      </c>
      <c r="AP225" s="14">
        <f t="shared" si="254"/>
        <v>173.19320367323235</v>
      </c>
      <c r="AQ225" s="28"/>
      <c r="AR225" s="3">
        <f t="shared" si="255"/>
        <v>2</v>
      </c>
      <c r="AS225" s="3">
        <v>4581</v>
      </c>
      <c r="AT225" s="3">
        <v>777</v>
      </c>
      <c r="AU225" s="3">
        <v>100</v>
      </c>
      <c r="AV225" s="3">
        <v>400</v>
      </c>
      <c r="AW225" s="3">
        <v>6000</v>
      </c>
      <c r="AX225" s="3">
        <v>0</v>
      </c>
      <c r="AY225" s="3">
        <v>1100</v>
      </c>
      <c r="AZ225" s="3">
        <v>1</v>
      </c>
      <c r="BA225" s="3">
        <v>40</v>
      </c>
      <c r="BB225" s="3">
        <v>0</v>
      </c>
      <c r="BC225" s="3">
        <v>0</v>
      </c>
      <c r="BD225" s="3">
        <v>0</v>
      </c>
      <c r="BE225" s="3">
        <v>0</v>
      </c>
      <c r="BF225" s="17">
        <f t="shared" si="256"/>
        <v>111.5</v>
      </c>
      <c r="BG225" s="26">
        <f t="shared" si="257"/>
        <v>1055.5977546770866</v>
      </c>
      <c r="BH225" s="12">
        <f t="shared" si="258"/>
        <v>76.519855112219815</v>
      </c>
      <c r="BI225" s="13">
        <f t="shared" si="259"/>
        <v>5.6999999999999995E-2</v>
      </c>
      <c r="BJ225" s="12">
        <f t="shared" si="260"/>
        <v>80</v>
      </c>
      <c r="BK225" s="12">
        <f t="shared" si="222"/>
        <v>80</v>
      </c>
      <c r="BL225" s="11">
        <f t="shared" si="261"/>
        <v>4</v>
      </c>
      <c r="BM225" s="11">
        <f t="shared" si="262"/>
        <v>50</v>
      </c>
      <c r="BN225" s="11">
        <f t="shared" si="263"/>
        <v>0</v>
      </c>
      <c r="BO225" s="20">
        <f t="shared" si="264"/>
        <v>0.61934606481481091</v>
      </c>
      <c r="BP225" s="11">
        <f t="shared" si="265"/>
        <v>1</v>
      </c>
      <c r="BQ225" s="11">
        <f t="shared" si="266"/>
        <v>0</v>
      </c>
      <c r="BR225" s="11">
        <f t="shared" si="267"/>
        <v>1</v>
      </c>
      <c r="BS225" s="11">
        <f t="shared" si="268"/>
        <v>1</v>
      </c>
      <c r="BT225" s="25">
        <f t="shared" si="269"/>
        <v>1657065.5977546771</v>
      </c>
      <c r="BU225" s="24" t="str">
        <f t="shared" si="270"/>
        <v xml:space="preserve"> </v>
      </c>
      <c r="BV225" s="11">
        <f t="shared" si="271"/>
        <v>1</v>
      </c>
      <c r="BW225" s="24" t="str">
        <f>VLOOKUP(BV225,'Типы препятствий'!$A$1:$B$12,2)</f>
        <v>Светофор</v>
      </c>
      <c r="BX225" s="24">
        <f t="shared" si="272"/>
        <v>6</v>
      </c>
      <c r="BY225" s="25">
        <f t="shared" si="273"/>
        <v>1657226.7909583503</v>
      </c>
      <c r="BZ225" s="25">
        <f t="shared" si="274"/>
        <v>161.19320367323235</v>
      </c>
      <c r="CA225" s="25">
        <f t="shared" si="275"/>
        <v>1657238.7909583503</v>
      </c>
      <c r="CB225" s="12">
        <f t="shared" si="276"/>
        <v>173.19320367323235</v>
      </c>
      <c r="CC225" s="11">
        <f t="shared" si="277"/>
        <v>2</v>
      </c>
      <c r="CD225" s="42">
        <f t="shared" si="277"/>
        <v>0</v>
      </c>
      <c r="CE225" s="42">
        <f t="shared" si="227"/>
        <v>0.51</v>
      </c>
      <c r="CF225" s="42">
        <f t="shared" si="226"/>
        <v>0.51</v>
      </c>
    </row>
    <row r="226" spans="1:84">
      <c r="A226" s="29">
        <f t="shared" si="228"/>
        <v>76.622455112219811</v>
      </c>
      <c r="B226" s="3">
        <v>225</v>
      </c>
      <c r="C226" s="14">
        <f t="shared" si="229"/>
        <v>76.622455112219811</v>
      </c>
      <c r="D226" s="14">
        <f t="shared" si="230"/>
        <v>76.622455112219811</v>
      </c>
      <c r="E226" s="14">
        <f t="shared" si="231"/>
        <v>80</v>
      </c>
      <c r="F226" s="14">
        <f t="shared" si="232"/>
        <v>80</v>
      </c>
      <c r="G226" s="30">
        <f t="shared" si="233"/>
        <v>5.414999999999999E-2</v>
      </c>
      <c r="H226" s="3">
        <f t="shared" si="223"/>
        <v>40</v>
      </c>
      <c r="I226" s="43">
        <f t="shared" si="234"/>
        <v>0</v>
      </c>
      <c r="J226" s="43">
        <f t="shared" si="235"/>
        <v>0.51</v>
      </c>
      <c r="K226" s="43">
        <f t="shared" si="236"/>
        <v>0.51</v>
      </c>
      <c r="L226" s="3">
        <f t="shared" si="224"/>
        <v>0.32</v>
      </c>
      <c r="M226" s="3" t="s">
        <v>555</v>
      </c>
      <c r="N226" s="3" t="s">
        <v>556</v>
      </c>
      <c r="O226" s="3">
        <v>1</v>
      </c>
      <c r="P226" s="3">
        <v>0</v>
      </c>
      <c r="Q226" s="3">
        <v>0</v>
      </c>
      <c r="R226" s="3">
        <v>1</v>
      </c>
      <c r="S226" s="3">
        <v>1</v>
      </c>
      <c r="T226" s="3">
        <v>0</v>
      </c>
      <c r="U226" s="3" t="s">
        <v>66</v>
      </c>
      <c r="V226" s="14">
        <f t="shared" si="237"/>
        <v>1066.2397623315617</v>
      </c>
      <c r="W226" s="3">
        <f t="shared" si="238"/>
        <v>4</v>
      </c>
      <c r="X226" s="3">
        <f t="shared" si="239"/>
        <v>50</v>
      </c>
      <c r="Y226" s="3">
        <f t="shared" si="240"/>
        <v>50</v>
      </c>
      <c r="Z226" s="3">
        <f t="shared" si="241"/>
        <v>0</v>
      </c>
      <c r="AA226" s="3">
        <f t="shared" si="242"/>
        <v>0</v>
      </c>
      <c r="AB226" s="22">
        <f t="shared" si="243"/>
        <v>0.61935185185184793</v>
      </c>
      <c r="AC226" s="23">
        <f t="shared" ca="1" si="225"/>
        <v>41920</v>
      </c>
      <c r="AD226" s="3">
        <v>225</v>
      </c>
      <c r="AE226" s="3">
        <f t="shared" si="244"/>
        <v>1</v>
      </c>
      <c r="AF226" s="3">
        <f t="shared" si="245"/>
        <v>1</v>
      </c>
      <c r="AG226" s="3">
        <v>225</v>
      </c>
      <c r="AH226" s="3">
        <f t="shared" si="246"/>
        <v>0</v>
      </c>
      <c r="AI226" s="3">
        <f t="shared" si="247"/>
        <v>1</v>
      </c>
      <c r="AJ226" s="3">
        <f t="shared" si="248"/>
        <v>1</v>
      </c>
      <c r="AK226" s="14">
        <f t="shared" si="249"/>
        <v>1657076.2397623316</v>
      </c>
      <c r="AL226" s="3" t="str">
        <f t="shared" si="250"/>
        <v xml:space="preserve"> </v>
      </c>
      <c r="AM226" s="3">
        <f t="shared" si="251"/>
        <v>1</v>
      </c>
      <c r="AN226" s="3">
        <f t="shared" si="252"/>
        <v>6</v>
      </c>
      <c r="AO226" s="27">
        <f t="shared" si="253"/>
        <v>150.55119601869956</v>
      </c>
      <c r="AP226" s="14">
        <f t="shared" si="254"/>
        <v>162.55119601869956</v>
      </c>
      <c r="AQ226" s="28"/>
      <c r="AR226" s="3">
        <f t="shared" si="255"/>
        <v>2</v>
      </c>
      <c r="AS226" s="3">
        <v>4581</v>
      </c>
      <c r="AT226" s="3">
        <v>777</v>
      </c>
      <c r="AU226" s="3">
        <v>100</v>
      </c>
      <c r="AV226" s="3">
        <v>400</v>
      </c>
      <c r="AW226" s="3">
        <v>6000</v>
      </c>
      <c r="AX226" s="3">
        <v>0</v>
      </c>
      <c r="AY226" s="3">
        <v>1100</v>
      </c>
      <c r="AZ226" s="3">
        <v>1</v>
      </c>
      <c r="BA226" s="3">
        <v>40</v>
      </c>
      <c r="BB226" s="3">
        <v>0</v>
      </c>
      <c r="BC226" s="3">
        <v>0</v>
      </c>
      <c r="BD226" s="3">
        <v>0</v>
      </c>
      <c r="BE226" s="3">
        <v>0</v>
      </c>
      <c r="BF226" s="17">
        <f t="shared" si="256"/>
        <v>112</v>
      </c>
      <c r="BG226" s="26">
        <f t="shared" si="257"/>
        <v>1066.2397623315617</v>
      </c>
      <c r="BH226" s="12">
        <f t="shared" si="258"/>
        <v>76.622455112219811</v>
      </c>
      <c r="BI226" s="13">
        <f t="shared" si="259"/>
        <v>5.414999999999999E-2</v>
      </c>
      <c r="BJ226" s="12">
        <f t="shared" si="260"/>
        <v>80</v>
      </c>
      <c r="BK226" s="12">
        <f t="shared" si="222"/>
        <v>80</v>
      </c>
      <c r="BL226" s="11">
        <f t="shared" si="261"/>
        <v>4</v>
      </c>
      <c r="BM226" s="11">
        <f t="shared" si="262"/>
        <v>50</v>
      </c>
      <c r="BN226" s="11">
        <f t="shared" si="263"/>
        <v>0</v>
      </c>
      <c r="BO226" s="20">
        <f t="shared" si="264"/>
        <v>0.61935185185184793</v>
      </c>
      <c r="BP226" s="11">
        <f t="shared" si="265"/>
        <v>1</v>
      </c>
      <c r="BQ226" s="11">
        <f t="shared" si="266"/>
        <v>0</v>
      </c>
      <c r="BR226" s="11">
        <f t="shared" si="267"/>
        <v>1</v>
      </c>
      <c r="BS226" s="11">
        <f t="shared" si="268"/>
        <v>1</v>
      </c>
      <c r="BT226" s="25">
        <f t="shared" si="269"/>
        <v>1657076.2397623316</v>
      </c>
      <c r="BU226" s="24" t="str">
        <f t="shared" si="270"/>
        <v xml:space="preserve"> </v>
      </c>
      <c r="BV226" s="11">
        <f t="shared" si="271"/>
        <v>1</v>
      </c>
      <c r="BW226" s="24" t="str">
        <f>VLOOKUP(BV226,'Типы препятствий'!$A$1:$B$12,2)</f>
        <v>Светофор</v>
      </c>
      <c r="BX226" s="24">
        <f t="shared" si="272"/>
        <v>6</v>
      </c>
      <c r="BY226" s="25">
        <f t="shared" si="273"/>
        <v>1657226.7909583503</v>
      </c>
      <c r="BZ226" s="25">
        <f t="shared" si="274"/>
        <v>150.55119601869956</v>
      </c>
      <c r="CA226" s="25">
        <f t="shared" si="275"/>
        <v>1657238.7909583503</v>
      </c>
      <c r="CB226" s="12">
        <f t="shared" si="276"/>
        <v>162.55119601869956</v>
      </c>
      <c r="CC226" s="11">
        <f t="shared" si="277"/>
        <v>2</v>
      </c>
      <c r="CD226" s="42">
        <f t="shared" si="277"/>
        <v>0</v>
      </c>
      <c r="CE226" s="42">
        <f t="shared" si="227"/>
        <v>0.51</v>
      </c>
      <c r="CF226" s="42">
        <f t="shared" si="226"/>
        <v>0.51</v>
      </c>
    </row>
    <row r="227" spans="1:84">
      <c r="A227" s="29">
        <f t="shared" si="228"/>
        <v>76.719925112219812</v>
      </c>
      <c r="B227" s="3">
        <v>226</v>
      </c>
      <c r="C227" s="14">
        <f t="shared" si="229"/>
        <v>76.719925112219812</v>
      </c>
      <c r="D227" s="14">
        <f t="shared" si="230"/>
        <v>76.719925112219812</v>
      </c>
      <c r="E227" s="14">
        <f t="shared" si="231"/>
        <v>80</v>
      </c>
      <c r="F227" s="14">
        <f t="shared" si="232"/>
        <v>80</v>
      </c>
      <c r="G227" s="30">
        <f t="shared" si="233"/>
        <v>5.1442499999999988E-2</v>
      </c>
      <c r="H227" s="3">
        <f t="shared" si="223"/>
        <v>40</v>
      </c>
      <c r="I227" s="43">
        <f t="shared" si="234"/>
        <v>0</v>
      </c>
      <c r="J227" s="43">
        <f t="shared" si="235"/>
        <v>0.51</v>
      </c>
      <c r="K227" s="43">
        <f t="shared" si="236"/>
        <v>0.51</v>
      </c>
      <c r="L227" s="3">
        <f t="shared" si="224"/>
        <v>0.32</v>
      </c>
      <c r="M227" s="3" t="s">
        <v>557</v>
      </c>
      <c r="N227" s="3" t="s">
        <v>558</v>
      </c>
      <c r="O227" s="3">
        <v>1</v>
      </c>
      <c r="P227" s="3">
        <v>0</v>
      </c>
      <c r="Q227" s="3">
        <v>0</v>
      </c>
      <c r="R227" s="3">
        <v>1</v>
      </c>
      <c r="S227" s="3">
        <v>1</v>
      </c>
      <c r="T227" s="3">
        <v>0</v>
      </c>
      <c r="U227" s="3" t="s">
        <v>66</v>
      </c>
      <c r="V227" s="14">
        <f t="shared" si="237"/>
        <v>1076.8953074860367</v>
      </c>
      <c r="W227" s="3">
        <f t="shared" si="238"/>
        <v>4</v>
      </c>
      <c r="X227" s="3">
        <f t="shared" si="239"/>
        <v>50</v>
      </c>
      <c r="Y227" s="3">
        <f t="shared" si="240"/>
        <v>50</v>
      </c>
      <c r="Z227" s="3">
        <f t="shared" si="241"/>
        <v>0</v>
      </c>
      <c r="AA227" s="3">
        <f t="shared" si="242"/>
        <v>0</v>
      </c>
      <c r="AB227" s="22">
        <f t="shared" si="243"/>
        <v>0.61935763888888495</v>
      </c>
      <c r="AC227" s="23">
        <f t="shared" ca="1" si="225"/>
        <v>41920</v>
      </c>
      <c r="AD227" s="3">
        <v>226</v>
      </c>
      <c r="AE227" s="3">
        <f t="shared" si="244"/>
        <v>1</v>
      </c>
      <c r="AF227" s="3">
        <f t="shared" si="245"/>
        <v>1</v>
      </c>
      <c r="AG227" s="3">
        <v>226</v>
      </c>
      <c r="AH227" s="3">
        <f t="shared" si="246"/>
        <v>0</v>
      </c>
      <c r="AI227" s="3">
        <f t="shared" si="247"/>
        <v>1</v>
      </c>
      <c r="AJ227" s="3">
        <f t="shared" si="248"/>
        <v>1</v>
      </c>
      <c r="AK227" s="14">
        <f t="shared" si="249"/>
        <v>1657086.8953074859</v>
      </c>
      <c r="AL227" s="3" t="str">
        <f t="shared" si="250"/>
        <v xml:space="preserve"> </v>
      </c>
      <c r="AM227" s="3">
        <f t="shared" si="251"/>
        <v>1</v>
      </c>
      <c r="AN227" s="3">
        <f t="shared" si="252"/>
        <v>6</v>
      </c>
      <c r="AO227" s="27">
        <f t="shared" si="253"/>
        <v>139.89565086434595</v>
      </c>
      <c r="AP227" s="14">
        <f t="shared" si="254"/>
        <v>151.89565086434595</v>
      </c>
      <c r="AQ227" s="28"/>
      <c r="AR227" s="3">
        <f t="shared" si="255"/>
        <v>2</v>
      </c>
      <c r="AS227" s="3">
        <v>4581</v>
      </c>
      <c r="AT227" s="3">
        <v>777</v>
      </c>
      <c r="AU227" s="3">
        <v>100</v>
      </c>
      <c r="AV227" s="3">
        <v>400</v>
      </c>
      <c r="AW227" s="3">
        <v>6000</v>
      </c>
      <c r="AX227" s="3">
        <v>0</v>
      </c>
      <c r="AY227" s="3">
        <v>1100</v>
      </c>
      <c r="AZ227" s="3">
        <v>1</v>
      </c>
      <c r="BA227" s="3">
        <v>40</v>
      </c>
      <c r="BB227" s="3">
        <v>0</v>
      </c>
      <c r="BC227" s="3">
        <v>0</v>
      </c>
      <c r="BD227" s="3">
        <v>0</v>
      </c>
      <c r="BE227" s="3">
        <v>0</v>
      </c>
      <c r="BF227" s="17">
        <f t="shared" si="256"/>
        <v>112.5</v>
      </c>
      <c r="BG227" s="26">
        <f t="shared" si="257"/>
        <v>1076.8953074860367</v>
      </c>
      <c r="BH227" s="12">
        <f t="shared" si="258"/>
        <v>76.719925112219812</v>
      </c>
      <c r="BI227" s="13">
        <f t="shared" si="259"/>
        <v>5.1442499999999988E-2</v>
      </c>
      <c r="BJ227" s="12">
        <f t="shared" si="260"/>
        <v>80</v>
      </c>
      <c r="BK227" s="12">
        <f t="shared" si="222"/>
        <v>80</v>
      </c>
      <c r="BL227" s="11">
        <f t="shared" si="261"/>
        <v>4</v>
      </c>
      <c r="BM227" s="11">
        <f t="shared" si="262"/>
        <v>50</v>
      </c>
      <c r="BN227" s="11">
        <f t="shared" si="263"/>
        <v>0</v>
      </c>
      <c r="BO227" s="20">
        <f t="shared" si="264"/>
        <v>0.61935763888888495</v>
      </c>
      <c r="BP227" s="11">
        <f t="shared" si="265"/>
        <v>1</v>
      </c>
      <c r="BQ227" s="11">
        <f t="shared" si="266"/>
        <v>0</v>
      </c>
      <c r="BR227" s="11">
        <f t="shared" si="267"/>
        <v>1</v>
      </c>
      <c r="BS227" s="11">
        <f t="shared" si="268"/>
        <v>1</v>
      </c>
      <c r="BT227" s="25">
        <f t="shared" si="269"/>
        <v>1657086.8953074859</v>
      </c>
      <c r="BU227" s="24" t="str">
        <f t="shared" si="270"/>
        <v xml:space="preserve"> </v>
      </c>
      <c r="BV227" s="11">
        <f t="shared" si="271"/>
        <v>1</v>
      </c>
      <c r="BW227" s="24" t="str">
        <f>VLOOKUP(BV227,'Типы препятствий'!$A$1:$B$12,2)</f>
        <v>Светофор</v>
      </c>
      <c r="BX227" s="24">
        <f t="shared" si="272"/>
        <v>6</v>
      </c>
      <c r="BY227" s="25">
        <f t="shared" si="273"/>
        <v>1657226.7909583503</v>
      </c>
      <c r="BZ227" s="25">
        <f t="shared" si="274"/>
        <v>139.89565086434595</v>
      </c>
      <c r="CA227" s="25">
        <f t="shared" si="275"/>
        <v>1657238.7909583503</v>
      </c>
      <c r="CB227" s="12">
        <f t="shared" si="276"/>
        <v>151.89565086434595</v>
      </c>
      <c r="CC227" s="11">
        <f t="shared" si="277"/>
        <v>2</v>
      </c>
      <c r="CD227" s="42">
        <f t="shared" si="277"/>
        <v>0</v>
      </c>
      <c r="CE227" s="42">
        <f t="shared" si="227"/>
        <v>0.51</v>
      </c>
      <c r="CF227" s="42">
        <f t="shared" si="226"/>
        <v>0.51</v>
      </c>
    </row>
    <row r="228" spans="1:84">
      <c r="A228" s="29">
        <f t="shared" si="228"/>
        <v>76.812521612219811</v>
      </c>
      <c r="B228" s="3">
        <v>227</v>
      </c>
      <c r="C228" s="14">
        <f t="shared" si="229"/>
        <v>76.812521612219811</v>
      </c>
      <c r="D228" s="14">
        <f t="shared" si="230"/>
        <v>76.812521612219811</v>
      </c>
      <c r="E228" s="14">
        <f t="shared" si="231"/>
        <v>80</v>
      </c>
      <c r="F228" s="14">
        <f t="shared" si="232"/>
        <v>80</v>
      </c>
      <c r="G228" s="30">
        <f t="shared" si="233"/>
        <v>4.8870374999999987E-2</v>
      </c>
      <c r="H228" s="3">
        <f t="shared" si="223"/>
        <v>40</v>
      </c>
      <c r="I228" s="43">
        <f t="shared" si="234"/>
        <v>0</v>
      </c>
      <c r="J228" s="43">
        <f t="shared" si="235"/>
        <v>0.51</v>
      </c>
      <c r="K228" s="43">
        <f t="shared" si="236"/>
        <v>0.51</v>
      </c>
      <c r="L228" s="3">
        <f t="shared" si="224"/>
        <v>0.32</v>
      </c>
      <c r="M228" s="3" t="s">
        <v>559</v>
      </c>
      <c r="N228" s="3" t="s">
        <v>560</v>
      </c>
      <c r="O228" s="3">
        <v>1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 t="s">
        <v>66</v>
      </c>
      <c r="V228" s="14">
        <f t="shared" si="237"/>
        <v>1087.5637132655118</v>
      </c>
      <c r="W228" s="3">
        <f t="shared" si="238"/>
        <v>4</v>
      </c>
      <c r="X228" s="3">
        <f t="shared" si="239"/>
        <v>50</v>
      </c>
      <c r="Y228" s="3">
        <f t="shared" si="240"/>
        <v>50</v>
      </c>
      <c r="Z228" s="3">
        <f t="shared" si="241"/>
        <v>0</v>
      </c>
      <c r="AA228" s="3">
        <f t="shared" si="242"/>
        <v>0</v>
      </c>
      <c r="AB228" s="22">
        <f t="shared" si="243"/>
        <v>0.61936342592592197</v>
      </c>
      <c r="AC228" s="23">
        <f t="shared" ca="1" si="225"/>
        <v>41920</v>
      </c>
      <c r="AD228" s="3">
        <v>227</v>
      </c>
      <c r="AE228" s="3">
        <f t="shared" si="244"/>
        <v>1</v>
      </c>
      <c r="AF228" s="3">
        <f t="shared" si="245"/>
        <v>1</v>
      </c>
      <c r="AG228" s="3">
        <v>227</v>
      </c>
      <c r="AH228" s="3">
        <f t="shared" si="246"/>
        <v>0</v>
      </c>
      <c r="AI228" s="3">
        <f t="shared" si="247"/>
        <v>1</v>
      </c>
      <c r="AJ228" s="3">
        <f t="shared" si="248"/>
        <v>1</v>
      </c>
      <c r="AK228" s="14">
        <f t="shared" si="249"/>
        <v>1657097.5637132656</v>
      </c>
      <c r="AL228" s="3" t="str">
        <f t="shared" si="250"/>
        <v xml:space="preserve"> </v>
      </c>
      <c r="AM228" s="3">
        <f t="shared" si="251"/>
        <v>1</v>
      </c>
      <c r="AN228" s="3">
        <f t="shared" si="252"/>
        <v>6</v>
      </c>
      <c r="AO228" s="27">
        <f t="shared" si="253"/>
        <v>129.22724508470856</v>
      </c>
      <c r="AP228" s="14">
        <f t="shared" si="254"/>
        <v>141.22724508470856</v>
      </c>
      <c r="AQ228" s="28"/>
      <c r="AR228" s="3">
        <f t="shared" si="255"/>
        <v>2</v>
      </c>
      <c r="AS228" s="3">
        <v>4581</v>
      </c>
      <c r="AT228" s="3">
        <v>777</v>
      </c>
      <c r="AU228" s="3">
        <v>100</v>
      </c>
      <c r="AV228" s="3">
        <v>400</v>
      </c>
      <c r="AW228" s="3">
        <v>6000</v>
      </c>
      <c r="AX228" s="3">
        <v>0</v>
      </c>
      <c r="AY228" s="3">
        <v>1100</v>
      </c>
      <c r="AZ228" s="3">
        <v>1</v>
      </c>
      <c r="BA228" s="3">
        <v>40</v>
      </c>
      <c r="BB228" s="3">
        <v>0</v>
      </c>
      <c r="BC228" s="3">
        <v>0</v>
      </c>
      <c r="BD228" s="3">
        <v>0</v>
      </c>
      <c r="BE228" s="3">
        <v>0</v>
      </c>
      <c r="BF228" s="17">
        <f t="shared" si="256"/>
        <v>113</v>
      </c>
      <c r="BG228" s="26">
        <f t="shared" si="257"/>
        <v>1087.5637132655118</v>
      </c>
      <c r="BH228" s="12">
        <f t="shared" si="258"/>
        <v>76.812521612219811</v>
      </c>
      <c r="BI228" s="13">
        <f t="shared" si="259"/>
        <v>4.8870374999999987E-2</v>
      </c>
      <c r="BJ228" s="12">
        <f t="shared" si="260"/>
        <v>80</v>
      </c>
      <c r="BK228" s="12">
        <f t="shared" si="222"/>
        <v>80</v>
      </c>
      <c r="BL228" s="11">
        <f t="shared" si="261"/>
        <v>4</v>
      </c>
      <c r="BM228" s="11">
        <f t="shared" si="262"/>
        <v>50</v>
      </c>
      <c r="BN228" s="11">
        <f t="shared" si="263"/>
        <v>0</v>
      </c>
      <c r="BO228" s="20">
        <f t="shared" si="264"/>
        <v>0.61936342592592197</v>
      </c>
      <c r="BP228" s="11">
        <f t="shared" si="265"/>
        <v>1</v>
      </c>
      <c r="BQ228" s="11">
        <f t="shared" si="266"/>
        <v>0</v>
      </c>
      <c r="BR228" s="11">
        <f t="shared" si="267"/>
        <v>1</v>
      </c>
      <c r="BS228" s="11">
        <f t="shared" si="268"/>
        <v>1</v>
      </c>
      <c r="BT228" s="25">
        <f t="shared" si="269"/>
        <v>1657097.5637132656</v>
      </c>
      <c r="BU228" s="24" t="str">
        <f t="shared" si="270"/>
        <v xml:space="preserve"> </v>
      </c>
      <c r="BV228" s="11">
        <f t="shared" si="271"/>
        <v>1</v>
      </c>
      <c r="BW228" s="24" t="str">
        <f>VLOOKUP(BV228,'Типы препятствий'!$A$1:$B$12,2)</f>
        <v>Светофор</v>
      </c>
      <c r="BX228" s="24">
        <f t="shared" si="272"/>
        <v>6</v>
      </c>
      <c r="BY228" s="25">
        <f t="shared" si="273"/>
        <v>1657226.7909583503</v>
      </c>
      <c r="BZ228" s="25">
        <f t="shared" si="274"/>
        <v>129.22724508470856</v>
      </c>
      <c r="CA228" s="25">
        <f t="shared" si="275"/>
        <v>1657238.7909583503</v>
      </c>
      <c r="CB228" s="12">
        <f t="shared" si="276"/>
        <v>141.22724508470856</v>
      </c>
      <c r="CC228" s="11">
        <f t="shared" si="277"/>
        <v>2</v>
      </c>
      <c r="CD228" s="42">
        <f t="shared" si="277"/>
        <v>0</v>
      </c>
      <c r="CE228" s="42">
        <f t="shared" si="227"/>
        <v>0.51</v>
      </c>
      <c r="CF228" s="42">
        <f t="shared" si="226"/>
        <v>0.51</v>
      </c>
    </row>
    <row r="229" spans="1:84">
      <c r="A229" s="29">
        <f t="shared" si="228"/>
        <v>76.900488287219815</v>
      </c>
      <c r="B229" s="3">
        <v>228</v>
      </c>
      <c r="C229" s="14">
        <f t="shared" si="229"/>
        <v>76.900488287219815</v>
      </c>
      <c r="D229" s="14">
        <f t="shared" si="230"/>
        <v>76.900488287219815</v>
      </c>
      <c r="E229" s="14">
        <f t="shared" si="231"/>
        <v>80</v>
      </c>
      <c r="F229" s="14">
        <f t="shared" si="232"/>
        <v>80</v>
      </c>
      <c r="G229" s="30">
        <f t="shared" si="233"/>
        <v>4.6426856249999988E-2</v>
      </c>
      <c r="H229" s="3">
        <f t="shared" si="223"/>
        <v>40</v>
      </c>
      <c r="I229" s="43">
        <f t="shared" si="234"/>
        <v>0</v>
      </c>
      <c r="J229" s="43">
        <f t="shared" si="235"/>
        <v>0.51</v>
      </c>
      <c r="K229" s="43">
        <f t="shared" si="236"/>
        <v>0.51</v>
      </c>
      <c r="L229" s="3">
        <f t="shared" si="224"/>
        <v>0.32</v>
      </c>
      <c r="M229" s="3" t="s">
        <v>561</v>
      </c>
      <c r="N229" s="3" t="s">
        <v>562</v>
      </c>
      <c r="O229" s="3">
        <v>1</v>
      </c>
      <c r="P229" s="3">
        <v>0</v>
      </c>
      <c r="Q229" s="3">
        <v>0</v>
      </c>
      <c r="R229" s="3">
        <v>1</v>
      </c>
      <c r="S229" s="3">
        <v>1</v>
      </c>
      <c r="T229" s="3">
        <v>0</v>
      </c>
      <c r="U229" s="3" t="s">
        <v>66</v>
      </c>
      <c r="V229" s="14">
        <f t="shared" si="237"/>
        <v>1098.2443366387367</v>
      </c>
      <c r="W229" s="3">
        <f t="shared" si="238"/>
        <v>4</v>
      </c>
      <c r="X229" s="3">
        <f t="shared" si="239"/>
        <v>50</v>
      </c>
      <c r="Y229" s="3">
        <f t="shared" si="240"/>
        <v>50</v>
      </c>
      <c r="Z229" s="3">
        <f t="shared" si="241"/>
        <v>0</v>
      </c>
      <c r="AA229" s="3">
        <f t="shared" si="242"/>
        <v>0</v>
      </c>
      <c r="AB229" s="22">
        <f t="shared" si="243"/>
        <v>0.61936921296295899</v>
      </c>
      <c r="AC229" s="23">
        <f t="shared" ca="1" si="225"/>
        <v>41920</v>
      </c>
      <c r="AD229" s="3">
        <v>228</v>
      </c>
      <c r="AE229" s="3">
        <f t="shared" si="244"/>
        <v>1</v>
      </c>
      <c r="AF229" s="3">
        <f t="shared" si="245"/>
        <v>1</v>
      </c>
      <c r="AG229" s="3">
        <v>228</v>
      </c>
      <c r="AH229" s="3">
        <f t="shared" si="246"/>
        <v>0</v>
      </c>
      <c r="AI229" s="3">
        <f t="shared" si="247"/>
        <v>1</v>
      </c>
      <c r="AJ229" s="3">
        <f t="shared" si="248"/>
        <v>1</v>
      </c>
      <c r="AK229" s="14">
        <f t="shared" si="249"/>
        <v>1657108.2443366388</v>
      </c>
      <c r="AL229" s="3" t="str">
        <f t="shared" si="250"/>
        <v xml:space="preserve"> </v>
      </c>
      <c r="AM229" s="3">
        <f t="shared" si="251"/>
        <v>1</v>
      </c>
      <c r="AN229" s="3">
        <f t="shared" si="252"/>
        <v>6</v>
      </c>
      <c r="AO229" s="27">
        <f t="shared" si="253"/>
        <v>118.54662171145901</v>
      </c>
      <c r="AP229" s="14">
        <f t="shared" si="254"/>
        <v>130.54662171145901</v>
      </c>
      <c r="AQ229" s="28"/>
      <c r="AR229" s="3">
        <f t="shared" si="255"/>
        <v>2</v>
      </c>
      <c r="AS229" s="3">
        <v>4581</v>
      </c>
      <c r="AT229" s="3">
        <v>777</v>
      </c>
      <c r="AU229" s="3">
        <v>100</v>
      </c>
      <c r="AV229" s="3">
        <v>400</v>
      </c>
      <c r="AW229" s="3">
        <v>6000</v>
      </c>
      <c r="AX229" s="3">
        <v>0</v>
      </c>
      <c r="AY229" s="3">
        <v>1100</v>
      </c>
      <c r="AZ229" s="3">
        <v>1</v>
      </c>
      <c r="BA229" s="3">
        <v>40</v>
      </c>
      <c r="BB229" s="3">
        <v>0</v>
      </c>
      <c r="BC229" s="3">
        <v>0</v>
      </c>
      <c r="BD229" s="3">
        <v>0</v>
      </c>
      <c r="BE229" s="3">
        <v>0</v>
      </c>
      <c r="BF229" s="17">
        <f t="shared" si="256"/>
        <v>113.5</v>
      </c>
      <c r="BG229" s="26">
        <f t="shared" si="257"/>
        <v>1098.2443366387367</v>
      </c>
      <c r="BH229" s="12">
        <f t="shared" si="258"/>
        <v>76.900488287219815</v>
      </c>
      <c r="BI229" s="13">
        <f t="shared" si="259"/>
        <v>4.6426856249999988E-2</v>
      </c>
      <c r="BJ229" s="12">
        <f t="shared" si="260"/>
        <v>80</v>
      </c>
      <c r="BK229" s="12">
        <f t="shared" si="222"/>
        <v>80</v>
      </c>
      <c r="BL229" s="11">
        <f t="shared" si="261"/>
        <v>4</v>
      </c>
      <c r="BM229" s="11">
        <f t="shared" si="262"/>
        <v>50</v>
      </c>
      <c r="BN229" s="11">
        <f t="shared" si="263"/>
        <v>0</v>
      </c>
      <c r="BO229" s="20">
        <f t="shared" si="264"/>
        <v>0.61936921296295899</v>
      </c>
      <c r="BP229" s="11">
        <f t="shared" si="265"/>
        <v>1</v>
      </c>
      <c r="BQ229" s="11">
        <f t="shared" si="266"/>
        <v>0</v>
      </c>
      <c r="BR229" s="11">
        <f t="shared" si="267"/>
        <v>1</v>
      </c>
      <c r="BS229" s="11">
        <f t="shared" si="268"/>
        <v>1</v>
      </c>
      <c r="BT229" s="25">
        <f t="shared" si="269"/>
        <v>1657108.2443366388</v>
      </c>
      <c r="BU229" s="24" t="str">
        <f t="shared" si="270"/>
        <v xml:space="preserve"> </v>
      </c>
      <c r="BV229" s="11">
        <f t="shared" si="271"/>
        <v>1</v>
      </c>
      <c r="BW229" s="24" t="str">
        <f>VLOOKUP(BV229,'Типы препятствий'!$A$1:$B$12,2)</f>
        <v>Светофор</v>
      </c>
      <c r="BX229" s="24">
        <f t="shared" si="272"/>
        <v>6</v>
      </c>
      <c r="BY229" s="25">
        <f t="shared" si="273"/>
        <v>1657226.7909583503</v>
      </c>
      <c r="BZ229" s="25">
        <f t="shared" si="274"/>
        <v>118.54662171145901</v>
      </c>
      <c r="CA229" s="25">
        <f t="shared" si="275"/>
        <v>1657238.7909583503</v>
      </c>
      <c r="CB229" s="12">
        <f t="shared" si="276"/>
        <v>130.54662171145901</v>
      </c>
      <c r="CC229" s="11">
        <f t="shared" si="277"/>
        <v>2</v>
      </c>
      <c r="CD229" s="42">
        <f t="shared" si="277"/>
        <v>0</v>
      </c>
      <c r="CE229" s="42">
        <f t="shared" si="227"/>
        <v>0.51</v>
      </c>
      <c r="CF229" s="42">
        <f t="shared" si="226"/>
        <v>0.51</v>
      </c>
    </row>
    <row r="230" spans="1:84">
      <c r="A230" s="29">
        <f t="shared" si="228"/>
        <v>76.984056628469816</v>
      </c>
      <c r="B230" s="3">
        <v>229</v>
      </c>
      <c r="C230" s="14">
        <f t="shared" si="229"/>
        <v>76.984056628469816</v>
      </c>
      <c r="D230" s="14">
        <f t="shared" si="230"/>
        <v>76.984056628469816</v>
      </c>
      <c r="E230" s="14">
        <f t="shared" si="231"/>
        <v>80</v>
      </c>
      <c r="F230" s="14">
        <f t="shared" si="232"/>
        <v>80</v>
      </c>
      <c r="G230" s="30">
        <f t="shared" si="233"/>
        <v>4.4105513437499987E-2</v>
      </c>
      <c r="H230" s="3">
        <f t="shared" si="223"/>
        <v>40</v>
      </c>
      <c r="I230" s="43">
        <f t="shared" si="234"/>
        <v>0</v>
      </c>
      <c r="J230" s="43">
        <f t="shared" si="235"/>
        <v>0.51</v>
      </c>
      <c r="K230" s="43">
        <f t="shared" si="236"/>
        <v>0.51</v>
      </c>
      <c r="L230" s="3">
        <f t="shared" si="224"/>
        <v>0.32</v>
      </c>
      <c r="M230" s="3" t="s">
        <v>563</v>
      </c>
      <c r="N230" s="3" t="s">
        <v>564</v>
      </c>
      <c r="O230" s="3">
        <v>1</v>
      </c>
      <c r="P230" s="3">
        <v>0</v>
      </c>
      <c r="Q230" s="3">
        <v>0</v>
      </c>
      <c r="R230" s="3">
        <v>1</v>
      </c>
      <c r="S230" s="3">
        <v>1</v>
      </c>
      <c r="T230" s="3">
        <v>0</v>
      </c>
      <c r="U230" s="3" t="s">
        <v>66</v>
      </c>
      <c r="V230" s="14">
        <f t="shared" si="237"/>
        <v>1108.9365667260242</v>
      </c>
      <c r="W230" s="3">
        <f t="shared" si="238"/>
        <v>4</v>
      </c>
      <c r="X230" s="3">
        <f t="shared" si="239"/>
        <v>50</v>
      </c>
      <c r="Y230" s="3">
        <f t="shared" si="240"/>
        <v>50</v>
      </c>
      <c r="Z230" s="3">
        <f t="shared" si="241"/>
        <v>0</v>
      </c>
      <c r="AA230" s="3">
        <f t="shared" si="242"/>
        <v>0</v>
      </c>
      <c r="AB230" s="22">
        <f t="shared" si="243"/>
        <v>0.61937499999999601</v>
      </c>
      <c r="AC230" s="23">
        <f t="shared" ca="1" si="225"/>
        <v>41920</v>
      </c>
      <c r="AD230" s="3">
        <v>229</v>
      </c>
      <c r="AE230" s="3">
        <f t="shared" si="244"/>
        <v>1</v>
      </c>
      <c r="AF230" s="3">
        <f t="shared" si="245"/>
        <v>1</v>
      </c>
      <c r="AG230" s="3">
        <v>229</v>
      </c>
      <c r="AH230" s="3">
        <f t="shared" si="246"/>
        <v>0</v>
      </c>
      <c r="AI230" s="3">
        <f t="shared" si="247"/>
        <v>1</v>
      </c>
      <c r="AJ230" s="3">
        <f t="shared" si="248"/>
        <v>1</v>
      </c>
      <c r="AK230" s="14">
        <f t="shared" si="249"/>
        <v>1657118.9365667261</v>
      </c>
      <c r="AL230" s="3" t="str">
        <f t="shared" si="250"/>
        <v xml:space="preserve"> </v>
      </c>
      <c r="AM230" s="3">
        <f t="shared" si="251"/>
        <v>1</v>
      </c>
      <c r="AN230" s="3">
        <f t="shared" si="252"/>
        <v>6</v>
      </c>
      <c r="AO230" s="27">
        <f t="shared" si="253"/>
        <v>107.85439162421972</v>
      </c>
      <c r="AP230" s="14">
        <f t="shared" si="254"/>
        <v>119.85439162421972</v>
      </c>
      <c r="AQ230" s="28"/>
      <c r="AR230" s="3">
        <f t="shared" si="255"/>
        <v>2</v>
      </c>
      <c r="AS230" s="3">
        <v>4581</v>
      </c>
      <c r="AT230" s="3">
        <v>777</v>
      </c>
      <c r="AU230" s="3">
        <v>100</v>
      </c>
      <c r="AV230" s="3">
        <v>400</v>
      </c>
      <c r="AW230" s="3">
        <v>6000</v>
      </c>
      <c r="AX230" s="3">
        <v>0</v>
      </c>
      <c r="AY230" s="3">
        <v>1100</v>
      </c>
      <c r="AZ230" s="3">
        <v>1</v>
      </c>
      <c r="BA230" s="3">
        <v>40</v>
      </c>
      <c r="BB230" s="3">
        <v>0</v>
      </c>
      <c r="BC230" s="3">
        <v>0</v>
      </c>
      <c r="BD230" s="3">
        <v>0</v>
      </c>
      <c r="BE230" s="3">
        <v>0</v>
      </c>
      <c r="BF230" s="17">
        <f t="shared" si="256"/>
        <v>114</v>
      </c>
      <c r="BG230" s="26">
        <f t="shared" si="257"/>
        <v>1108.9365667260242</v>
      </c>
      <c r="BH230" s="12">
        <f t="shared" si="258"/>
        <v>76.984056628469816</v>
      </c>
      <c r="BI230" s="13">
        <f t="shared" si="259"/>
        <v>4.4105513437499987E-2</v>
      </c>
      <c r="BJ230" s="12">
        <f t="shared" si="260"/>
        <v>80</v>
      </c>
      <c r="BK230" s="12">
        <f t="shared" si="222"/>
        <v>80</v>
      </c>
      <c r="BL230" s="11">
        <f t="shared" si="261"/>
        <v>4</v>
      </c>
      <c r="BM230" s="11">
        <f t="shared" si="262"/>
        <v>50</v>
      </c>
      <c r="BN230" s="11">
        <f t="shared" si="263"/>
        <v>0</v>
      </c>
      <c r="BO230" s="20">
        <f t="shared" si="264"/>
        <v>0.61937499999999601</v>
      </c>
      <c r="BP230" s="11">
        <f t="shared" si="265"/>
        <v>1</v>
      </c>
      <c r="BQ230" s="11">
        <f t="shared" si="266"/>
        <v>0</v>
      </c>
      <c r="BR230" s="11">
        <f t="shared" si="267"/>
        <v>1</v>
      </c>
      <c r="BS230" s="11">
        <f t="shared" si="268"/>
        <v>1</v>
      </c>
      <c r="BT230" s="25">
        <f t="shared" si="269"/>
        <v>1657118.9365667261</v>
      </c>
      <c r="BU230" s="24" t="str">
        <f t="shared" si="270"/>
        <v xml:space="preserve"> </v>
      </c>
      <c r="BV230" s="11">
        <f t="shared" si="271"/>
        <v>1</v>
      </c>
      <c r="BW230" s="24" t="str">
        <f>VLOOKUP(BV230,'Типы препятствий'!$A$1:$B$12,2)</f>
        <v>Светофор</v>
      </c>
      <c r="BX230" s="24">
        <f t="shared" si="272"/>
        <v>6</v>
      </c>
      <c r="BY230" s="25">
        <f t="shared" si="273"/>
        <v>1657226.7909583503</v>
      </c>
      <c r="BZ230" s="25">
        <f t="shared" si="274"/>
        <v>107.85439162421972</v>
      </c>
      <c r="CA230" s="25">
        <f t="shared" si="275"/>
        <v>1657238.7909583503</v>
      </c>
      <c r="CB230" s="12">
        <f t="shared" si="276"/>
        <v>119.85439162421972</v>
      </c>
      <c r="CC230" s="11">
        <f t="shared" si="277"/>
        <v>2</v>
      </c>
      <c r="CD230" s="42">
        <f t="shared" si="277"/>
        <v>0</v>
      </c>
      <c r="CE230" s="42">
        <f t="shared" si="227"/>
        <v>0.51</v>
      </c>
      <c r="CF230" s="42">
        <f t="shared" si="226"/>
        <v>0.51</v>
      </c>
    </row>
    <row r="231" spans="1:84">
      <c r="A231" s="29">
        <f t="shared" si="228"/>
        <v>77.063446552657311</v>
      </c>
      <c r="B231" s="3">
        <v>230</v>
      </c>
      <c r="C231" s="14">
        <f t="shared" si="229"/>
        <v>77.063446552657311</v>
      </c>
      <c r="D231" s="14">
        <f t="shared" si="230"/>
        <v>77.063446552657311</v>
      </c>
      <c r="E231" s="14">
        <f t="shared" si="231"/>
        <v>80</v>
      </c>
      <c r="F231" s="14">
        <f t="shared" si="232"/>
        <v>80</v>
      </c>
      <c r="G231" s="30">
        <f t="shared" si="233"/>
        <v>4.1900237765624987E-2</v>
      </c>
      <c r="H231" s="3">
        <f t="shared" si="223"/>
        <v>40</v>
      </c>
      <c r="I231" s="43">
        <f t="shared" si="234"/>
        <v>0</v>
      </c>
      <c r="J231" s="43">
        <f t="shared" si="235"/>
        <v>0.51</v>
      </c>
      <c r="K231" s="43">
        <f t="shared" si="236"/>
        <v>0.51</v>
      </c>
      <c r="L231" s="3">
        <f t="shared" si="224"/>
        <v>0.32</v>
      </c>
      <c r="M231" s="3" t="s">
        <v>565</v>
      </c>
      <c r="N231" s="3" t="s">
        <v>566</v>
      </c>
      <c r="O231" s="3">
        <v>1</v>
      </c>
      <c r="P231" s="3">
        <v>0</v>
      </c>
      <c r="Q231" s="3">
        <v>0</v>
      </c>
      <c r="R231" s="3">
        <v>1</v>
      </c>
      <c r="S231" s="3">
        <v>1</v>
      </c>
      <c r="T231" s="3">
        <v>0</v>
      </c>
      <c r="U231" s="3" t="s">
        <v>66</v>
      </c>
      <c r="V231" s="14">
        <f t="shared" si="237"/>
        <v>1119.639823191671</v>
      </c>
      <c r="W231" s="3">
        <f t="shared" si="238"/>
        <v>4</v>
      </c>
      <c r="X231" s="3">
        <f t="shared" si="239"/>
        <v>50</v>
      </c>
      <c r="Y231" s="3">
        <f t="shared" si="240"/>
        <v>50</v>
      </c>
      <c r="Z231" s="3">
        <f t="shared" si="241"/>
        <v>0</v>
      </c>
      <c r="AA231" s="3">
        <f t="shared" si="242"/>
        <v>0</v>
      </c>
      <c r="AB231" s="22">
        <f t="shared" si="243"/>
        <v>0.61938078703703303</v>
      </c>
      <c r="AC231" s="23">
        <f t="shared" ca="1" si="225"/>
        <v>41920</v>
      </c>
      <c r="AD231" s="3">
        <v>230</v>
      </c>
      <c r="AE231" s="3">
        <f t="shared" si="244"/>
        <v>1</v>
      </c>
      <c r="AF231" s="3">
        <f t="shared" si="245"/>
        <v>1</v>
      </c>
      <c r="AG231" s="3">
        <v>230</v>
      </c>
      <c r="AH231" s="3">
        <f t="shared" si="246"/>
        <v>0</v>
      </c>
      <c r="AI231" s="3">
        <f t="shared" si="247"/>
        <v>1</v>
      </c>
      <c r="AJ231" s="3">
        <f t="shared" si="248"/>
        <v>1</v>
      </c>
      <c r="AK231" s="14">
        <f t="shared" si="249"/>
        <v>1657129.6398231916</v>
      </c>
      <c r="AL231" s="3" t="str">
        <f t="shared" si="250"/>
        <v xml:space="preserve"> </v>
      </c>
      <c r="AM231" s="3">
        <f t="shared" si="251"/>
        <v>1</v>
      </c>
      <c r="AN231" s="3">
        <f t="shared" si="252"/>
        <v>6</v>
      </c>
      <c r="AO231" s="27">
        <f t="shared" si="253"/>
        <v>97.151135158725083</v>
      </c>
      <c r="AP231" s="14">
        <f t="shared" si="254"/>
        <v>109.15113515872508</v>
      </c>
      <c r="AQ231" s="28"/>
      <c r="AR231" s="3">
        <f t="shared" si="255"/>
        <v>2</v>
      </c>
      <c r="AS231" s="3">
        <v>4581</v>
      </c>
      <c r="AT231" s="3">
        <v>777</v>
      </c>
      <c r="AU231" s="3">
        <v>100</v>
      </c>
      <c r="AV231" s="3">
        <v>400</v>
      </c>
      <c r="AW231" s="3">
        <v>6000</v>
      </c>
      <c r="AX231" s="3">
        <v>0</v>
      </c>
      <c r="AY231" s="3">
        <v>1100</v>
      </c>
      <c r="AZ231" s="3">
        <v>1</v>
      </c>
      <c r="BA231" s="3">
        <v>40</v>
      </c>
      <c r="BB231" s="3">
        <v>0</v>
      </c>
      <c r="BC231" s="3">
        <v>0</v>
      </c>
      <c r="BD231" s="3">
        <v>0</v>
      </c>
      <c r="BE231" s="3">
        <v>0</v>
      </c>
      <c r="BF231" s="17">
        <f t="shared" si="256"/>
        <v>114.5</v>
      </c>
      <c r="BG231" s="26">
        <f t="shared" si="257"/>
        <v>1119.639823191671</v>
      </c>
      <c r="BH231" s="12">
        <f t="shared" si="258"/>
        <v>77.063446552657311</v>
      </c>
      <c r="BI231" s="13">
        <f t="shared" si="259"/>
        <v>4.1900237765624987E-2</v>
      </c>
      <c r="BJ231" s="12">
        <f t="shared" si="260"/>
        <v>80</v>
      </c>
      <c r="BK231" s="12">
        <f t="shared" si="222"/>
        <v>80</v>
      </c>
      <c r="BL231" s="11">
        <f t="shared" si="261"/>
        <v>4</v>
      </c>
      <c r="BM231" s="11">
        <f t="shared" si="262"/>
        <v>50</v>
      </c>
      <c r="BN231" s="11">
        <f t="shared" si="263"/>
        <v>0</v>
      </c>
      <c r="BO231" s="20">
        <f t="shared" si="264"/>
        <v>0.61938078703703303</v>
      </c>
      <c r="BP231" s="11">
        <f t="shared" si="265"/>
        <v>1</v>
      </c>
      <c r="BQ231" s="11">
        <f t="shared" si="266"/>
        <v>0</v>
      </c>
      <c r="BR231" s="11">
        <f t="shared" si="267"/>
        <v>1</v>
      </c>
      <c r="BS231" s="11">
        <f t="shared" si="268"/>
        <v>1</v>
      </c>
      <c r="BT231" s="25">
        <f t="shared" si="269"/>
        <v>1657129.6398231916</v>
      </c>
      <c r="BU231" s="24" t="str">
        <f t="shared" si="270"/>
        <v xml:space="preserve"> </v>
      </c>
      <c r="BV231" s="11">
        <f t="shared" si="271"/>
        <v>1</v>
      </c>
      <c r="BW231" s="24" t="str">
        <f>VLOOKUP(BV231,'Типы препятствий'!$A$1:$B$12,2)</f>
        <v>Светофор</v>
      </c>
      <c r="BX231" s="24">
        <f t="shared" si="272"/>
        <v>6</v>
      </c>
      <c r="BY231" s="25">
        <f t="shared" si="273"/>
        <v>1657226.7909583503</v>
      </c>
      <c r="BZ231" s="25">
        <f t="shared" si="274"/>
        <v>97.151135158725083</v>
      </c>
      <c r="CA231" s="25">
        <f t="shared" si="275"/>
        <v>1657238.7909583503</v>
      </c>
      <c r="CB231" s="12">
        <f t="shared" si="276"/>
        <v>109.15113515872508</v>
      </c>
      <c r="CC231" s="11">
        <f t="shared" si="277"/>
        <v>2</v>
      </c>
      <c r="CD231" s="42">
        <f t="shared" si="277"/>
        <v>0</v>
      </c>
      <c r="CE231" s="42">
        <f t="shared" si="227"/>
        <v>0.51</v>
      </c>
      <c r="CF231" s="42">
        <f t="shared" si="226"/>
        <v>0.51</v>
      </c>
    </row>
    <row r="232" spans="1:84">
      <c r="A232" s="29">
        <f t="shared" si="228"/>
        <v>77.138866980635441</v>
      </c>
      <c r="B232" s="3">
        <v>231</v>
      </c>
      <c r="C232" s="14">
        <f t="shared" si="229"/>
        <v>77.138866980635441</v>
      </c>
      <c r="D232" s="14">
        <f t="shared" si="230"/>
        <v>77.138866980635441</v>
      </c>
      <c r="E232" s="14">
        <f t="shared" si="231"/>
        <v>80</v>
      </c>
      <c r="F232" s="14">
        <f t="shared" si="232"/>
        <v>80</v>
      </c>
      <c r="G232" s="30">
        <f t="shared" si="233"/>
        <v>3.9805225877343739E-2</v>
      </c>
      <c r="H232" s="3">
        <f t="shared" si="223"/>
        <v>40</v>
      </c>
      <c r="I232" s="43">
        <f t="shared" si="234"/>
        <v>0</v>
      </c>
      <c r="J232" s="43">
        <f t="shared" si="235"/>
        <v>0.51</v>
      </c>
      <c r="K232" s="43">
        <f t="shared" si="236"/>
        <v>0.51</v>
      </c>
      <c r="L232" s="3">
        <f t="shared" si="224"/>
        <v>0.32</v>
      </c>
      <c r="M232" s="3" t="s">
        <v>567</v>
      </c>
      <c r="N232" s="3" t="s">
        <v>568</v>
      </c>
      <c r="O232" s="3">
        <v>1</v>
      </c>
      <c r="P232" s="3">
        <v>0</v>
      </c>
      <c r="Q232" s="3">
        <v>0</v>
      </c>
      <c r="R232" s="3">
        <v>1</v>
      </c>
      <c r="S232" s="3">
        <v>1</v>
      </c>
      <c r="T232" s="3">
        <v>0</v>
      </c>
      <c r="U232" s="3" t="s">
        <v>66</v>
      </c>
      <c r="V232" s="14">
        <f t="shared" si="237"/>
        <v>1130.3535547167592</v>
      </c>
      <c r="W232" s="3">
        <f t="shared" si="238"/>
        <v>4</v>
      </c>
      <c r="X232" s="3">
        <f t="shared" si="239"/>
        <v>50</v>
      </c>
      <c r="Y232" s="3">
        <f t="shared" si="240"/>
        <v>50</v>
      </c>
      <c r="Z232" s="3">
        <f t="shared" si="241"/>
        <v>0</v>
      </c>
      <c r="AA232" s="3">
        <f t="shared" si="242"/>
        <v>0</v>
      </c>
      <c r="AB232" s="22">
        <f t="shared" si="243"/>
        <v>0.61938657407407005</v>
      </c>
      <c r="AC232" s="23">
        <f t="shared" ca="1" si="225"/>
        <v>41920</v>
      </c>
      <c r="AD232" s="3">
        <v>231</v>
      </c>
      <c r="AE232" s="3">
        <f t="shared" si="244"/>
        <v>1</v>
      </c>
      <c r="AF232" s="3">
        <f t="shared" si="245"/>
        <v>1</v>
      </c>
      <c r="AG232" s="3">
        <v>231</v>
      </c>
      <c r="AH232" s="3">
        <f t="shared" si="246"/>
        <v>0</v>
      </c>
      <c r="AI232" s="3">
        <f t="shared" si="247"/>
        <v>1</v>
      </c>
      <c r="AJ232" s="3">
        <f t="shared" si="248"/>
        <v>1</v>
      </c>
      <c r="AK232" s="14">
        <f t="shared" si="249"/>
        <v>1657140.3535547168</v>
      </c>
      <c r="AL232" s="3" t="str">
        <f t="shared" si="250"/>
        <v xml:space="preserve"> </v>
      </c>
      <c r="AM232" s="3">
        <f t="shared" si="251"/>
        <v>1</v>
      </c>
      <c r="AN232" s="3">
        <f t="shared" si="252"/>
        <v>6</v>
      </c>
      <c r="AO232" s="27">
        <f t="shared" si="253"/>
        <v>86.437403633492067</v>
      </c>
      <c r="AP232" s="14">
        <f t="shared" si="254"/>
        <v>98.437403633492067</v>
      </c>
      <c r="AQ232" s="28"/>
      <c r="AR232" s="3">
        <f t="shared" si="255"/>
        <v>2</v>
      </c>
      <c r="AS232" s="3">
        <v>4581</v>
      </c>
      <c r="AT232" s="3">
        <v>777</v>
      </c>
      <c r="AU232" s="3">
        <v>100</v>
      </c>
      <c r="AV232" s="3">
        <v>400</v>
      </c>
      <c r="AW232" s="3">
        <v>6000</v>
      </c>
      <c r="AX232" s="3">
        <v>0</v>
      </c>
      <c r="AY232" s="3">
        <v>1100</v>
      </c>
      <c r="AZ232" s="3">
        <v>1</v>
      </c>
      <c r="BA232" s="3">
        <v>40</v>
      </c>
      <c r="BB232" s="3">
        <v>0</v>
      </c>
      <c r="BC232" s="3">
        <v>0</v>
      </c>
      <c r="BD232" s="3">
        <v>0</v>
      </c>
      <c r="BE232" s="3">
        <v>0</v>
      </c>
      <c r="BF232" s="17">
        <f t="shared" si="256"/>
        <v>115</v>
      </c>
      <c r="BG232" s="26">
        <f t="shared" si="257"/>
        <v>1130.3535547167592</v>
      </c>
      <c r="BH232" s="12">
        <f t="shared" si="258"/>
        <v>77.138866980635441</v>
      </c>
      <c r="BI232" s="13">
        <f t="shared" si="259"/>
        <v>3.9805225877343739E-2</v>
      </c>
      <c r="BJ232" s="12">
        <f t="shared" si="260"/>
        <v>80</v>
      </c>
      <c r="BK232" s="12">
        <f t="shared" si="222"/>
        <v>80</v>
      </c>
      <c r="BL232" s="11">
        <f t="shared" si="261"/>
        <v>4</v>
      </c>
      <c r="BM232" s="11">
        <f t="shared" si="262"/>
        <v>50</v>
      </c>
      <c r="BN232" s="11">
        <f t="shared" si="263"/>
        <v>0</v>
      </c>
      <c r="BO232" s="20">
        <f t="shared" si="264"/>
        <v>0.61938657407407005</v>
      </c>
      <c r="BP232" s="11">
        <f t="shared" si="265"/>
        <v>1</v>
      </c>
      <c r="BQ232" s="11">
        <f t="shared" si="266"/>
        <v>0</v>
      </c>
      <c r="BR232" s="11">
        <f t="shared" si="267"/>
        <v>1</v>
      </c>
      <c r="BS232" s="11">
        <f t="shared" si="268"/>
        <v>1</v>
      </c>
      <c r="BT232" s="25">
        <f t="shared" si="269"/>
        <v>1657140.3535547168</v>
      </c>
      <c r="BU232" s="24" t="str">
        <f t="shared" si="270"/>
        <v xml:space="preserve"> </v>
      </c>
      <c r="BV232" s="11">
        <f t="shared" si="271"/>
        <v>1</v>
      </c>
      <c r="BW232" s="24" t="str">
        <f>VLOOKUP(BV232,'Типы препятствий'!$A$1:$B$12,2)</f>
        <v>Светофор</v>
      </c>
      <c r="BX232" s="24">
        <f t="shared" si="272"/>
        <v>6</v>
      </c>
      <c r="BY232" s="25">
        <f t="shared" si="273"/>
        <v>1657226.7909583503</v>
      </c>
      <c r="BZ232" s="25">
        <f t="shared" si="274"/>
        <v>86.437403633492067</v>
      </c>
      <c r="CA232" s="25">
        <f t="shared" si="275"/>
        <v>1657238.7909583503</v>
      </c>
      <c r="CB232" s="12">
        <f t="shared" si="276"/>
        <v>98.437403633492067</v>
      </c>
      <c r="CC232" s="11">
        <f t="shared" si="277"/>
        <v>2</v>
      </c>
      <c r="CD232" s="42">
        <f t="shared" si="277"/>
        <v>0</v>
      </c>
      <c r="CE232" s="42">
        <f t="shared" si="227"/>
        <v>0.51</v>
      </c>
      <c r="CF232" s="42">
        <f t="shared" si="226"/>
        <v>0.51</v>
      </c>
    </row>
    <row r="233" spans="1:84">
      <c r="A233" s="29">
        <f t="shared" si="228"/>
        <v>77.210516387214653</v>
      </c>
      <c r="B233" s="3">
        <v>232</v>
      </c>
      <c r="C233" s="14">
        <f t="shared" si="229"/>
        <v>77.210516387214653</v>
      </c>
      <c r="D233" s="14">
        <f t="shared" si="230"/>
        <v>77.210516387214653</v>
      </c>
      <c r="E233" s="14">
        <f t="shared" si="231"/>
        <v>80</v>
      </c>
      <c r="F233" s="14">
        <f t="shared" si="232"/>
        <v>80</v>
      </c>
      <c r="G233" s="30">
        <f t="shared" si="233"/>
        <v>3.7814964583476551E-2</v>
      </c>
      <c r="H233" s="3">
        <f t="shared" si="223"/>
        <v>40</v>
      </c>
      <c r="I233" s="43">
        <f t="shared" si="234"/>
        <v>0</v>
      </c>
      <c r="J233" s="43">
        <f t="shared" si="235"/>
        <v>0.51</v>
      </c>
      <c r="K233" s="43">
        <f t="shared" si="236"/>
        <v>0.51</v>
      </c>
      <c r="L233" s="3">
        <f t="shared" si="224"/>
        <v>0.32</v>
      </c>
      <c r="M233" s="3" t="s">
        <v>569</v>
      </c>
      <c r="N233" s="3" t="s">
        <v>570</v>
      </c>
      <c r="O233" s="3">
        <v>1</v>
      </c>
      <c r="P233" s="3">
        <v>0</v>
      </c>
      <c r="Q233" s="3">
        <v>0</v>
      </c>
      <c r="R233" s="3">
        <v>1</v>
      </c>
      <c r="S233" s="3">
        <v>1</v>
      </c>
      <c r="T233" s="3">
        <v>0</v>
      </c>
      <c r="U233" s="3" t="s">
        <v>66</v>
      </c>
      <c r="V233" s="14">
        <f t="shared" si="237"/>
        <v>1141.0772375483168</v>
      </c>
      <c r="W233" s="3">
        <f t="shared" si="238"/>
        <v>4</v>
      </c>
      <c r="X233" s="3">
        <f t="shared" si="239"/>
        <v>50</v>
      </c>
      <c r="Y233" s="3">
        <f t="shared" si="240"/>
        <v>50</v>
      </c>
      <c r="Z233" s="3">
        <f t="shared" si="241"/>
        <v>0</v>
      </c>
      <c r="AA233" s="3">
        <f t="shared" si="242"/>
        <v>0</v>
      </c>
      <c r="AB233" s="22">
        <f t="shared" si="243"/>
        <v>0.61939236111110707</v>
      </c>
      <c r="AC233" s="23">
        <f t="shared" ca="1" si="225"/>
        <v>41920</v>
      </c>
      <c r="AD233" s="3">
        <v>232</v>
      </c>
      <c r="AE233" s="3">
        <f t="shared" si="244"/>
        <v>1</v>
      </c>
      <c r="AF233" s="3">
        <f t="shared" si="245"/>
        <v>1</v>
      </c>
      <c r="AG233" s="3">
        <v>232</v>
      </c>
      <c r="AH233" s="3">
        <f t="shared" si="246"/>
        <v>0</v>
      </c>
      <c r="AI233" s="3">
        <f t="shared" si="247"/>
        <v>1</v>
      </c>
      <c r="AJ233" s="3">
        <f t="shared" si="248"/>
        <v>1</v>
      </c>
      <c r="AK233" s="14">
        <f t="shared" si="249"/>
        <v>1657151.0772375483</v>
      </c>
      <c r="AL233" s="3" t="str">
        <f t="shared" si="250"/>
        <v xml:space="preserve"> </v>
      </c>
      <c r="AM233" s="3">
        <f t="shared" si="251"/>
        <v>1</v>
      </c>
      <c r="AN233" s="3">
        <f t="shared" si="252"/>
        <v>6</v>
      </c>
      <c r="AO233" s="27">
        <f t="shared" si="253"/>
        <v>75.713720801984891</v>
      </c>
      <c r="AP233" s="14">
        <f t="shared" si="254"/>
        <v>87.713720801984891</v>
      </c>
      <c r="AQ233" s="28"/>
      <c r="AR233" s="3">
        <f t="shared" si="255"/>
        <v>2</v>
      </c>
      <c r="AS233" s="3">
        <v>4581</v>
      </c>
      <c r="AT233" s="3">
        <v>777</v>
      </c>
      <c r="AU233" s="3">
        <v>100</v>
      </c>
      <c r="AV233" s="3">
        <v>400</v>
      </c>
      <c r="AW233" s="3">
        <v>6000</v>
      </c>
      <c r="AX233" s="3">
        <v>0</v>
      </c>
      <c r="AY233" s="3">
        <v>1100</v>
      </c>
      <c r="AZ233" s="3">
        <v>1</v>
      </c>
      <c r="BA233" s="3">
        <v>40</v>
      </c>
      <c r="BB233" s="3">
        <v>0</v>
      </c>
      <c r="BC233" s="3">
        <v>0</v>
      </c>
      <c r="BD233" s="3">
        <v>0</v>
      </c>
      <c r="BE233" s="3">
        <v>0</v>
      </c>
      <c r="BF233" s="17">
        <f t="shared" si="256"/>
        <v>115.5</v>
      </c>
      <c r="BG233" s="26">
        <f t="shared" si="257"/>
        <v>1141.0772375483168</v>
      </c>
      <c r="BH233" s="12">
        <f t="shared" si="258"/>
        <v>77.210516387214653</v>
      </c>
      <c r="BI233" s="13">
        <f t="shared" si="259"/>
        <v>3.7814964583476551E-2</v>
      </c>
      <c r="BJ233" s="12">
        <f t="shared" si="260"/>
        <v>80</v>
      </c>
      <c r="BK233" s="12">
        <f t="shared" si="222"/>
        <v>80</v>
      </c>
      <c r="BL233" s="11">
        <f t="shared" si="261"/>
        <v>4</v>
      </c>
      <c r="BM233" s="11">
        <f t="shared" si="262"/>
        <v>50</v>
      </c>
      <c r="BN233" s="11">
        <f t="shared" si="263"/>
        <v>0</v>
      </c>
      <c r="BO233" s="20">
        <f t="shared" si="264"/>
        <v>0.61939236111110707</v>
      </c>
      <c r="BP233" s="11">
        <f t="shared" si="265"/>
        <v>1</v>
      </c>
      <c r="BQ233" s="11">
        <f t="shared" si="266"/>
        <v>0</v>
      </c>
      <c r="BR233" s="11">
        <f t="shared" si="267"/>
        <v>1</v>
      </c>
      <c r="BS233" s="11">
        <f t="shared" si="268"/>
        <v>1</v>
      </c>
      <c r="BT233" s="25">
        <f t="shared" si="269"/>
        <v>1657151.0772375483</v>
      </c>
      <c r="BU233" s="24" t="str">
        <f t="shared" si="270"/>
        <v xml:space="preserve"> </v>
      </c>
      <c r="BV233" s="11">
        <f t="shared" si="271"/>
        <v>1</v>
      </c>
      <c r="BW233" s="24" t="str">
        <f>VLOOKUP(BV233,'Типы препятствий'!$A$1:$B$12,2)</f>
        <v>Светофор</v>
      </c>
      <c r="BX233" s="24">
        <f t="shared" si="272"/>
        <v>6</v>
      </c>
      <c r="BY233" s="25">
        <f t="shared" si="273"/>
        <v>1657226.7909583503</v>
      </c>
      <c r="BZ233" s="25">
        <f t="shared" si="274"/>
        <v>75.713720801984891</v>
      </c>
      <c r="CA233" s="25">
        <f t="shared" si="275"/>
        <v>1657238.7909583503</v>
      </c>
      <c r="CB233" s="12">
        <f t="shared" si="276"/>
        <v>87.713720801984891</v>
      </c>
      <c r="CC233" s="11">
        <f t="shared" si="277"/>
        <v>2</v>
      </c>
      <c r="CD233" s="42">
        <f t="shared" si="277"/>
        <v>0</v>
      </c>
      <c r="CE233" s="42">
        <f t="shared" si="227"/>
        <v>0.51</v>
      </c>
      <c r="CF233" s="42">
        <f t="shared" si="226"/>
        <v>0.51</v>
      </c>
    </row>
    <row r="234" spans="1:84">
      <c r="A234" s="29">
        <f t="shared" si="228"/>
        <v>77.278583323464915</v>
      </c>
      <c r="B234" s="3">
        <v>233</v>
      </c>
      <c r="C234" s="14">
        <f t="shared" si="229"/>
        <v>77.278583323464915</v>
      </c>
      <c r="D234" s="14">
        <f t="shared" si="230"/>
        <v>77.278583323464915</v>
      </c>
      <c r="E234" s="14">
        <f t="shared" si="231"/>
        <v>80</v>
      </c>
      <c r="F234" s="14">
        <f t="shared" si="232"/>
        <v>80</v>
      </c>
      <c r="G234" s="30">
        <f t="shared" si="233"/>
        <v>3.5924216354302721E-2</v>
      </c>
      <c r="H234" s="3">
        <f t="shared" si="223"/>
        <v>40</v>
      </c>
      <c r="I234" s="43">
        <f t="shared" si="234"/>
        <v>0</v>
      </c>
      <c r="J234" s="43">
        <f t="shared" si="235"/>
        <v>0.51</v>
      </c>
      <c r="K234" s="43">
        <f t="shared" si="236"/>
        <v>0.51</v>
      </c>
      <c r="L234" s="3">
        <f t="shared" si="224"/>
        <v>0.32</v>
      </c>
      <c r="M234" s="3" t="s">
        <v>571</v>
      </c>
      <c r="N234" s="3" t="s">
        <v>572</v>
      </c>
      <c r="O234" s="3">
        <v>1</v>
      </c>
      <c r="P234" s="3">
        <v>0</v>
      </c>
      <c r="Q234" s="3">
        <v>0</v>
      </c>
      <c r="R234" s="3">
        <v>1</v>
      </c>
      <c r="S234" s="3">
        <v>1</v>
      </c>
      <c r="T234" s="3">
        <v>0</v>
      </c>
      <c r="U234" s="3" t="s">
        <v>66</v>
      </c>
      <c r="V234" s="14">
        <f t="shared" si="237"/>
        <v>1151.8103741210202</v>
      </c>
      <c r="W234" s="3">
        <f t="shared" si="238"/>
        <v>4</v>
      </c>
      <c r="X234" s="3">
        <f t="shared" si="239"/>
        <v>50</v>
      </c>
      <c r="Y234" s="3">
        <f t="shared" si="240"/>
        <v>50</v>
      </c>
      <c r="Z234" s="3">
        <f t="shared" si="241"/>
        <v>0</v>
      </c>
      <c r="AA234" s="3">
        <f t="shared" si="242"/>
        <v>0</v>
      </c>
      <c r="AB234" s="22">
        <f t="shared" si="243"/>
        <v>0.61939814814814409</v>
      </c>
      <c r="AC234" s="23">
        <f t="shared" ca="1" si="225"/>
        <v>41920</v>
      </c>
      <c r="AD234" s="3">
        <v>233</v>
      </c>
      <c r="AE234" s="3">
        <f t="shared" si="244"/>
        <v>1</v>
      </c>
      <c r="AF234" s="3">
        <f t="shared" si="245"/>
        <v>1</v>
      </c>
      <c r="AG234" s="3">
        <v>233</v>
      </c>
      <c r="AH234" s="3">
        <f t="shared" si="246"/>
        <v>0</v>
      </c>
      <c r="AI234" s="3">
        <f t="shared" si="247"/>
        <v>1</v>
      </c>
      <c r="AJ234" s="3">
        <f t="shared" si="248"/>
        <v>1</v>
      </c>
      <c r="AK234" s="14">
        <f t="shared" si="249"/>
        <v>1657161.8103741209</v>
      </c>
      <c r="AL234" s="3" t="str">
        <f t="shared" si="250"/>
        <v xml:space="preserve"> </v>
      </c>
      <c r="AM234" s="3">
        <f t="shared" si="251"/>
        <v>1</v>
      </c>
      <c r="AN234" s="3">
        <f t="shared" si="252"/>
        <v>6</v>
      </c>
      <c r="AO234" s="27">
        <f t="shared" si="253"/>
        <v>64.980584229342639</v>
      </c>
      <c r="AP234" s="14">
        <f t="shared" si="254"/>
        <v>76.980584229342639</v>
      </c>
      <c r="AQ234" s="28"/>
      <c r="AR234" s="3">
        <f t="shared" si="255"/>
        <v>2</v>
      </c>
      <c r="AS234" s="3">
        <v>4581</v>
      </c>
      <c r="AT234" s="3">
        <v>777</v>
      </c>
      <c r="AU234" s="3">
        <v>100</v>
      </c>
      <c r="AV234" s="3">
        <v>400</v>
      </c>
      <c r="AW234" s="3">
        <v>6000</v>
      </c>
      <c r="AX234" s="3">
        <v>0</v>
      </c>
      <c r="AY234" s="3">
        <v>1100</v>
      </c>
      <c r="AZ234" s="3">
        <v>1</v>
      </c>
      <c r="BA234" s="3">
        <v>40</v>
      </c>
      <c r="BB234" s="3">
        <v>0</v>
      </c>
      <c r="BC234" s="3">
        <v>0</v>
      </c>
      <c r="BD234" s="3">
        <v>0</v>
      </c>
      <c r="BE234" s="3">
        <v>0</v>
      </c>
      <c r="BF234" s="17">
        <f t="shared" si="256"/>
        <v>116</v>
      </c>
      <c r="BG234" s="26">
        <f t="shared" si="257"/>
        <v>1151.8103741210202</v>
      </c>
      <c r="BH234" s="12">
        <f t="shared" si="258"/>
        <v>77.278583323464915</v>
      </c>
      <c r="BI234" s="13">
        <f t="shared" si="259"/>
        <v>3.5924216354302721E-2</v>
      </c>
      <c r="BJ234" s="12">
        <f t="shared" si="260"/>
        <v>80</v>
      </c>
      <c r="BK234" s="12">
        <f t="shared" si="222"/>
        <v>80</v>
      </c>
      <c r="BL234" s="11">
        <f t="shared" si="261"/>
        <v>4</v>
      </c>
      <c r="BM234" s="11">
        <f t="shared" si="262"/>
        <v>50</v>
      </c>
      <c r="BN234" s="11">
        <f t="shared" si="263"/>
        <v>0</v>
      </c>
      <c r="BO234" s="20">
        <f t="shared" si="264"/>
        <v>0.61939814814814409</v>
      </c>
      <c r="BP234" s="11">
        <f t="shared" si="265"/>
        <v>1</v>
      </c>
      <c r="BQ234" s="11">
        <f t="shared" si="266"/>
        <v>0</v>
      </c>
      <c r="BR234" s="11">
        <f t="shared" si="267"/>
        <v>1</v>
      </c>
      <c r="BS234" s="11">
        <f t="shared" si="268"/>
        <v>1</v>
      </c>
      <c r="BT234" s="25">
        <f t="shared" si="269"/>
        <v>1657161.8103741209</v>
      </c>
      <c r="BU234" s="24" t="str">
        <f t="shared" si="270"/>
        <v xml:space="preserve"> </v>
      </c>
      <c r="BV234" s="11">
        <f t="shared" si="271"/>
        <v>1</v>
      </c>
      <c r="BW234" s="24" t="str">
        <f>VLOOKUP(BV234,'Типы препятствий'!$A$1:$B$12,2)</f>
        <v>Светофор</v>
      </c>
      <c r="BX234" s="24">
        <f t="shared" si="272"/>
        <v>6</v>
      </c>
      <c r="BY234" s="25">
        <f t="shared" si="273"/>
        <v>1657226.7909583503</v>
      </c>
      <c r="BZ234" s="25">
        <f t="shared" si="274"/>
        <v>64.980584229342639</v>
      </c>
      <c r="CA234" s="25">
        <f t="shared" si="275"/>
        <v>1657238.7909583503</v>
      </c>
      <c r="CB234" s="12">
        <f t="shared" si="276"/>
        <v>76.980584229342639</v>
      </c>
      <c r="CC234" s="11">
        <f t="shared" si="277"/>
        <v>2</v>
      </c>
      <c r="CD234" s="42">
        <f t="shared" si="277"/>
        <v>0</v>
      </c>
      <c r="CE234" s="42">
        <f t="shared" si="227"/>
        <v>0.51</v>
      </c>
      <c r="CF234" s="42">
        <f t="shared" si="226"/>
        <v>0.51</v>
      </c>
    </row>
    <row r="235" spans="1:84">
      <c r="A235" s="29">
        <f t="shared" si="228"/>
        <v>77.343246912902657</v>
      </c>
      <c r="B235" s="3">
        <v>234</v>
      </c>
      <c r="C235" s="14">
        <f t="shared" si="229"/>
        <v>77.343246912902657</v>
      </c>
      <c r="D235" s="14">
        <f t="shared" si="230"/>
        <v>77.343246912902657</v>
      </c>
      <c r="E235" s="14">
        <f t="shared" si="231"/>
        <v>80</v>
      </c>
      <c r="F235" s="14">
        <f t="shared" si="232"/>
        <v>80</v>
      </c>
      <c r="G235" s="30">
        <f t="shared" si="233"/>
        <v>3.4128005536587583E-2</v>
      </c>
      <c r="H235" s="3">
        <f t="shared" si="223"/>
        <v>40</v>
      </c>
      <c r="I235" s="43">
        <f t="shared" si="234"/>
        <v>0</v>
      </c>
      <c r="J235" s="43">
        <f t="shared" si="235"/>
        <v>0.51</v>
      </c>
      <c r="K235" s="43">
        <f t="shared" si="236"/>
        <v>0.51</v>
      </c>
      <c r="L235" s="3">
        <f t="shared" si="224"/>
        <v>0.32</v>
      </c>
      <c r="M235" s="3" t="s">
        <v>573</v>
      </c>
      <c r="N235" s="3" t="s">
        <v>574</v>
      </c>
      <c r="O235" s="3">
        <v>1</v>
      </c>
      <c r="P235" s="3">
        <v>0</v>
      </c>
      <c r="Q235" s="3">
        <v>0</v>
      </c>
      <c r="R235" s="3">
        <v>1</v>
      </c>
      <c r="S235" s="3">
        <v>1</v>
      </c>
      <c r="T235" s="3">
        <v>0</v>
      </c>
      <c r="U235" s="3" t="s">
        <v>66</v>
      </c>
      <c r="V235" s="14">
        <f t="shared" si="237"/>
        <v>1162.5524917478122</v>
      </c>
      <c r="W235" s="3">
        <f t="shared" si="238"/>
        <v>4</v>
      </c>
      <c r="X235" s="3">
        <f t="shared" si="239"/>
        <v>50</v>
      </c>
      <c r="Y235" s="3">
        <f t="shared" si="240"/>
        <v>50</v>
      </c>
      <c r="Z235" s="3">
        <f t="shared" si="241"/>
        <v>0</v>
      </c>
      <c r="AA235" s="3">
        <f t="shared" si="242"/>
        <v>0</v>
      </c>
      <c r="AB235" s="22">
        <f t="shared" si="243"/>
        <v>0.61940393518518111</v>
      </c>
      <c r="AC235" s="23">
        <f t="shared" ca="1" si="225"/>
        <v>41920</v>
      </c>
      <c r="AD235" s="3">
        <v>234</v>
      </c>
      <c r="AE235" s="3">
        <f t="shared" si="244"/>
        <v>1</v>
      </c>
      <c r="AF235" s="3">
        <f t="shared" si="245"/>
        <v>1</v>
      </c>
      <c r="AG235" s="3">
        <v>234</v>
      </c>
      <c r="AH235" s="3">
        <f t="shared" si="246"/>
        <v>0</v>
      </c>
      <c r="AI235" s="3">
        <f t="shared" si="247"/>
        <v>1</v>
      </c>
      <c r="AJ235" s="3">
        <f t="shared" si="248"/>
        <v>1</v>
      </c>
      <c r="AK235" s="14">
        <f t="shared" si="249"/>
        <v>1657172.5524917478</v>
      </c>
      <c r="AL235" s="3" t="str">
        <f t="shared" si="250"/>
        <v xml:space="preserve"> </v>
      </c>
      <c r="AM235" s="3">
        <f t="shared" si="251"/>
        <v>1</v>
      </c>
      <c r="AN235" s="3">
        <f t="shared" si="252"/>
        <v>6</v>
      </c>
      <c r="AO235" s="27">
        <f t="shared" si="253"/>
        <v>54.238466602517292</v>
      </c>
      <c r="AP235" s="14">
        <f t="shared" si="254"/>
        <v>66.238466602517292</v>
      </c>
      <c r="AQ235" s="28"/>
      <c r="AR235" s="3">
        <f t="shared" si="255"/>
        <v>2</v>
      </c>
      <c r="AS235" s="3">
        <v>4581</v>
      </c>
      <c r="AT235" s="3">
        <v>777</v>
      </c>
      <c r="AU235" s="3">
        <v>100</v>
      </c>
      <c r="AV235" s="3">
        <v>400</v>
      </c>
      <c r="AW235" s="3">
        <v>6000</v>
      </c>
      <c r="AX235" s="3">
        <v>0</v>
      </c>
      <c r="AY235" s="3">
        <v>1100</v>
      </c>
      <c r="AZ235" s="3">
        <v>1</v>
      </c>
      <c r="BA235" s="3">
        <v>40</v>
      </c>
      <c r="BB235" s="3">
        <v>0</v>
      </c>
      <c r="BC235" s="3">
        <v>0</v>
      </c>
      <c r="BD235" s="3">
        <v>0</v>
      </c>
      <c r="BE235" s="3">
        <v>0</v>
      </c>
      <c r="BF235" s="17">
        <f t="shared" si="256"/>
        <v>116.5</v>
      </c>
      <c r="BG235" s="26">
        <f t="shared" si="257"/>
        <v>1162.5524917478122</v>
      </c>
      <c r="BH235" s="12">
        <f t="shared" si="258"/>
        <v>77.343246912902657</v>
      </c>
      <c r="BI235" s="13">
        <f t="shared" si="259"/>
        <v>3.4128005536587583E-2</v>
      </c>
      <c r="BJ235" s="12">
        <f t="shared" si="260"/>
        <v>80</v>
      </c>
      <c r="BK235" s="12">
        <f t="shared" si="222"/>
        <v>80</v>
      </c>
      <c r="BL235" s="11">
        <f t="shared" si="261"/>
        <v>4</v>
      </c>
      <c r="BM235" s="11">
        <f t="shared" si="262"/>
        <v>50</v>
      </c>
      <c r="BN235" s="11">
        <f t="shared" si="263"/>
        <v>0</v>
      </c>
      <c r="BO235" s="20">
        <f t="shared" si="264"/>
        <v>0.61940393518518111</v>
      </c>
      <c r="BP235" s="11">
        <f t="shared" si="265"/>
        <v>1</v>
      </c>
      <c r="BQ235" s="11">
        <f t="shared" si="266"/>
        <v>0</v>
      </c>
      <c r="BR235" s="11">
        <f t="shared" si="267"/>
        <v>1</v>
      </c>
      <c r="BS235" s="11">
        <f t="shared" si="268"/>
        <v>1</v>
      </c>
      <c r="BT235" s="25">
        <f t="shared" si="269"/>
        <v>1657172.5524917478</v>
      </c>
      <c r="BU235" s="24" t="str">
        <f t="shared" si="270"/>
        <v xml:space="preserve"> </v>
      </c>
      <c r="BV235" s="11">
        <f t="shared" si="271"/>
        <v>1</v>
      </c>
      <c r="BW235" s="24" t="str">
        <f>VLOOKUP(BV235,'Типы препятствий'!$A$1:$B$12,2)</f>
        <v>Светофор</v>
      </c>
      <c r="BX235" s="24">
        <f t="shared" si="272"/>
        <v>6</v>
      </c>
      <c r="BY235" s="25">
        <f t="shared" si="273"/>
        <v>1657226.7909583503</v>
      </c>
      <c r="BZ235" s="25">
        <f t="shared" si="274"/>
        <v>54.238466602517292</v>
      </c>
      <c r="CA235" s="25">
        <f t="shared" si="275"/>
        <v>1657238.7909583503</v>
      </c>
      <c r="CB235" s="12">
        <f t="shared" si="276"/>
        <v>66.238466602517292</v>
      </c>
      <c r="CC235" s="11">
        <f t="shared" si="277"/>
        <v>2</v>
      </c>
      <c r="CD235" s="42">
        <f t="shared" si="277"/>
        <v>0</v>
      </c>
      <c r="CE235" s="42">
        <f t="shared" si="227"/>
        <v>0.51</v>
      </c>
      <c r="CF235" s="42">
        <f t="shared" si="226"/>
        <v>0.51</v>
      </c>
    </row>
    <row r="236" spans="1:84">
      <c r="A236" s="29">
        <f t="shared" si="228"/>
        <v>77.404677322868508</v>
      </c>
      <c r="B236" s="3">
        <v>235</v>
      </c>
      <c r="C236" s="14">
        <f t="shared" si="229"/>
        <v>77.404677322868508</v>
      </c>
      <c r="D236" s="14">
        <f t="shared" si="230"/>
        <v>77.404677322868508</v>
      </c>
      <c r="E236" s="14">
        <f t="shared" si="231"/>
        <v>80</v>
      </c>
      <c r="F236" s="14">
        <f t="shared" si="232"/>
        <v>80</v>
      </c>
      <c r="G236" s="30">
        <f t="shared" si="233"/>
        <v>3.24216052597582E-2</v>
      </c>
      <c r="H236" s="3">
        <f t="shared" si="223"/>
        <v>40</v>
      </c>
      <c r="I236" s="43">
        <f t="shared" si="234"/>
        <v>0</v>
      </c>
      <c r="J236" s="43">
        <f t="shared" si="235"/>
        <v>0.51</v>
      </c>
      <c r="K236" s="43">
        <f t="shared" si="236"/>
        <v>0.51</v>
      </c>
      <c r="L236" s="3">
        <f t="shared" si="224"/>
        <v>0.32</v>
      </c>
      <c r="M236" s="3" t="s">
        <v>575</v>
      </c>
      <c r="N236" s="3" t="s">
        <v>576</v>
      </c>
      <c r="O236" s="3">
        <v>1</v>
      </c>
      <c r="P236" s="3">
        <v>0</v>
      </c>
      <c r="Q236" s="3">
        <v>0</v>
      </c>
      <c r="R236" s="3">
        <v>1</v>
      </c>
      <c r="S236" s="3">
        <v>1</v>
      </c>
      <c r="T236" s="3">
        <v>0</v>
      </c>
      <c r="U236" s="3" t="s">
        <v>66</v>
      </c>
      <c r="V236" s="14">
        <f t="shared" si="237"/>
        <v>1173.3031413759884</v>
      </c>
      <c r="W236" s="3">
        <f t="shared" si="238"/>
        <v>4</v>
      </c>
      <c r="X236" s="3">
        <f t="shared" si="239"/>
        <v>50</v>
      </c>
      <c r="Y236" s="3">
        <f t="shared" si="240"/>
        <v>50</v>
      </c>
      <c r="Z236" s="3">
        <f t="shared" si="241"/>
        <v>0</v>
      </c>
      <c r="AA236" s="3">
        <f t="shared" si="242"/>
        <v>0</v>
      </c>
      <c r="AB236" s="22">
        <f t="shared" si="243"/>
        <v>0.61940972222221813</v>
      </c>
      <c r="AC236" s="23">
        <f t="shared" ca="1" si="225"/>
        <v>41920</v>
      </c>
      <c r="AD236" s="3">
        <v>235</v>
      </c>
      <c r="AE236" s="3">
        <f t="shared" si="244"/>
        <v>1</v>
      </c>
      <c r="AF236" s="3">
        <f t="shared" si="245"/>
        <v>1</v>
      </c>
      <c r="AG236" s="3">
        <v>235</v>
      </c>
      <c r="AH236" s="3">
        <f t="shared" si="246"/>
        <v>0</v>
      </c>
      <c r="AI236" s="3">
        <f t="shared" si="247"/>
        <v>1</v>
      </c>
      <c r="AJ236" s="3">
        <f t="shared" si="248"/>
        <v>1</v>
      </c>
      <c r="AK236" s="14">
        <f t="shared" si="249"/>
        <v>1657183.303141376</v>
      </c>
      <c r="AL236" s="3" t="str">
        <f t="shared" si="250"/>
        <v xml:space="preserve"> </v>
      </c>
      <c r="AM236" s="3">
        <f t="shared" si="251"/>
        <v>1</v>
      </c>
      <c r="AN236" s="3">
        <f t="shared" si="252"/>
        <v>6</v>
      </c>
      <c r="AO236" s="27">
        <f t="shared" si="253"/>
        <v>43.487816974287853</v>
      </c>
      <c r="AP236" s="14">
        <f t="shared" si="254"/>
        <v>55.487816974287853</v>
      </c>
      <c r="AQ236" s="28"/>
      <c r="AR236" s="3">
        <f t="shared" si="255"/>
        <v>2</v>
      </c>
      <c r="AS236" s="3">
        <v>4581</v>
      </c>
      <c r="AT236" s="3">
        <v>777</v>
      </c>
      <c r="AU236" s="3">
        <v>100</v>
      </c>
      <c r="AV236" s="3">
        <v>400</v>
      </c>
      <c r="AW236" s="3">
        <v>6000</v>
      </c>
      <c r="AX236" s="3">
        <v>0</v>
      </c>
      <c r="AY236" s="3">
        <v>1100</v>
      </c>
      <c r="AZ236" s="3">
        <v>1</v>
      </c>
      <c r="BA236" s="3">
        <v>40</v>
      </c>
      <c r="BB236" s="3">
        <v>0</v>
      </c>
      <c r="BC236" s="3">
        <v>0</v>
      </c>
      <c r="BD236" s="3">
        <v>0</v>
      </c>
      <c r="BE236" s="3">
        <v>0</v>
      </c>
      <c r="BF236" s="17">
        <f t="shared" si="256"/>
        <v>117</v>
      </c>
      <c r="BG236" s="26">
        <f t="shared" si="257"/>
        <v>1173.3031413759884</v>
      </c>
      <c r="BH236" s="12">
        <f t="shared" si="258"/>
        <v>77.404677322868508</v>
      </c>
      <c r="BI236" s="13">
        <f t="shared" si="259"/>
        <v>3.24216052597582E-2</v>
      </c>
      <c r="BJ236" s="12">
        <f t="shared" si="260"/>
        <v>80</v>
      </c>
      <c r="BK236" s="12">
        <f t="shared" si="222"/>
        <v>80</v>
      </c>
      <c r="BL236" s="11">
        <f t="shared" si="261"/>
        <v>4</v>
      </c>
      <c r="BM236" s="11">
        <f t="shared" si="262"/>
        <v>50</v>
      </c>
      <c r="BN236" s="11">
        <f t="shared" si="263"/>
        <v>0</v>
      </c>
      <c r="BO236" s="20">
        <f t="shared" si="264"/>
        <v>0.61940972222221813</v>
      </c>
      <c r="BP236" s="11">
        <f t="shared" si="265"/>
        <v>1</v>
      </c>
      <c r="BQ236" s="11">
        <f t="shared" si="266"/>
        <v>0</v>
      </c>
      <c r="BR236" s="11">
        <f t="shared" si="267"/>
        <v>1</v>
      </c>
      <c r="BS236" s="11">
        <f t="shared" si="268"/>
        <v>1</v>
      </c>
      <c r="BT236" s="25">
        <f t="shared" si="269"/>
        <v>1657183.303141376</v>
      </c>
      <c r="BU236" s="24" t="str">
        <f t="shared" si="270"/>
        <v xml:space="preserve"> </v>
      </c>
      <c r="BV236" s="11">
        <f t="shared" si="271"/>
        <v>1</v>
      </c>
      <c r="BW236" s="24" t="str">
        <f>VLOOKUP(BV236,'Типы препятствий'!$A$1:$B$12,2)</f>
        <v>Светофор</v>
      </c>
      <c r="BX236" s="24">
        <f t="shared" si="272"/>
        <v>6</v>
      </c>
      <c r="BY236" s="25">
        <f t="shared" si="273"/>
        <v>1657226.7909583503</v>
      </c>
      <c r="BZ236" s="25">
        <f t="shared" si="274"/>
        <v>43.487816974287853</v>
      </c>
      <c r="CA236" s="25">
        <f t="shared" si="275"/>
        <v>1657238.7909583503</v>
      </c>
      <c r="CB236" s="12">
        <f t="shared" si="276"/>
        <v>55.487816974287853</v>
      </c>
      <c r="CC236" s="11">
        <f t="shared" si="277"/>
        <v>2</v>
      </c>
      <c r="CD236" s="42">
        <f t="shared" si="277"/>
        <v>0</v>
      </c>
      <c r="CE236" s="42">
        <f t="shared" si="227"/>
        <v>0.51</v>
      </c>
      <c r="CF236" s="42">
        <f t="shared" si="226"/>
        <v>0.51</v>
      </c>
    </row>
    <row r="237" spans="1:84">
      <c r="A237" s="29">
        <f t="shared" si="228"/>
        <v>77.463036212336078</v>
      </c>
      <c r="B237" s="3">
        <v>236</v>
      </c>
      <c r="C237" s="14">
        <f t="shared" si="229"/>
        <v>77.463036212336078</v>
      </c>
      <c r="D237" s="14">
        <f t="shared" si="230"/>
        <v>77.463036212336078</v>
      </c>
      <c r="E237" s="14">
        <f t="shared" si="231"/>
        <v>80</v>
      </c>
      <c r="F237" s="14">
        <f t="shared" si="232"/>
        <v>80</v>
      </c>
      <c r="G237" s="30">
        <f t="shared" si="233"/>
        <v>3.0800524996770287E-2</v>
      </c>
      <c r="H237" s="3">
        <f t="shared" si="223"/>
        <v>40</v>
      </c>
      <c r="I237" s="43">
        <f t="shared" si="234"/>
        <v>0</v>
      </c>
      <c r="J237" s="43">
        <f t="shared" si="235"/>
        <v>0.51</v>
      </c>
      <c r="K237" s="43">
        <f t="shared" si="236"/>
        <v>0.51</v>
      </c>
      <c r="L237" s="3">
        <f t="shared" si="224"/>
        <v>0.32</v>
      </c>
      <c r="M237" s="3" t="s">
        <v>577</v>
      </c>
      <c r="N237" s="3" t="s">
        <v>578</v>
      </c>
      <c r="O237" s="3">
        <v>1</v>
      </c>
      <c r="P237" s="3">
        <v>0</v>
      </c>
      <c r="Q237" s="3">
        <v>0</v>
      </c>
      <c r="R237" s="3">
        <v>1</v>
      </c>
      <c r="S237" s="3">
        <v>1</v>
      </c>
      <c r="T237" s="3">
        <v>0</v>
      </c>
      <c r="U237" s="3" t="s">
        <v>66</v>
      </c>
      <c r="V237" s="14">
        <f t="shared" si="237"/>
        <v>1184.0618964054795</v>
      </c>
      <c r="W237" s="3">
        <f t="shared" si="238"/>
        <v>4</v>
      </c>
      <c r="X237" s="3">
        <f t="shared" si="239"/>
        <v>50</v>
      </c>
      <c r="Y237" s="3">
        <f t="shared" si="240"/>
        <v>50</v>
      </c>
      <c r="Z237" s="3">
        <f t="shared" si="241"/>
        <v>0</v>
      </c>
      <c r="AA237" s="3">
        <f t="shared" si="242"/>
        <v>0</v>
      </c>
      <c r="AB237" s="22">
        <f t="shared" si="243"/>
        <v>0.61941550925925515</v>
      </c>
      <c r="AC237" s="23">
        <f t="shared" ca="1" si="225"/>
        <v>41920</v>
      </c>
      <c r="AD237" s="3">
        <v>236</v>
      </c>
      <c r="AE237" s="3">
        <f t="shared" si="244"/>
        <v>1</v>
      </c>
      <c r="AF237" s="3">
        <f t="shared" si="245"/>
        <v>1</v>
      </c>
      <c r="AG237" s="3">
        <v>236</v>
      </c>
      <c r="AH237" s="3">
        <f t="shared" si="246"/>
        <v>0</v>
      </c>
      <c r="AI237" s="3">
        <f t="shared" si="247"/>
        <v>1</v>
      </c>
      <c r="AJ237" s="3">
        <f t="shared" si="248"/>
        <v>1</v>
      </c>
      <c r="AK237" s="14">
        <f t="shared" si="249"/>
        <v>1657194.0618964054</v>
      </c>
      <c r="AL237" s="3" t="str">
        <f t="shared" si="250"/>
        <v xml:space="preserve"> </v>
      </c>
      <c r="AM237" s="3">
        <f t="shared" si="251"/>
        <v>1</v>
      </c>
      <c r="AN237" s="3">
        <f t="shared" si="252"/>
        <v>6</v>
      </c>
      <c r="AO237" s="27">
        <f t="shared" si="253"/>
        <v>32.729061944875866</v>
      </c>
      <c r="AP237" s="14">
        <f t="shared" si="254"/>
        <v>44.729061944875866</v>
      </c>
      <c r="AQ237" s="28"/>
      <c r="AR237" s="3">
        <f t="shared" si="255"/>
        <v>2</v>
      </c>
      <c r="AS237" s="3">
        <v>4581</v>
      </c>
      <c r="AT237" s="3">
        <v>777</v>
      </c>
      <c r="AU237" s="3">
        <v>100</v>
      </c>
      <c r="AV237" s="3">
        <v>400</v>
      </c>
      <c r="AW237" s="3">
        <v>6000</v>
      </c>
      <c r="AX237" s="3">
        <v>0</v>
      </c>
      <c r="AY237" s="3">
        <v>1100</v>
      </c>
      <c r="AZ237" s="3">
        <v>1</v>
      </c>
      <c r="BA237" s="3">
        <v>40</v>
      </c>
      <c r="BB237" s="3">
        <v>0</v>
      </c>
      <c r="BC237" s="3">
        <v>0</v>
      </c>
      <c r="BD237" s="3">
        <v>0</v>
      </c>
      <c r="BE237" s="3">
        <v>0</v>
      </c>
      <c r="BF237" s="17">
        <f t="shared" si="256"/>
        <v>117.5</v>
      </c>
      <c r="BG237" s="26">
        <f t="shared" si="257"/>
        <v>1184.0618964054795</v>
      </c>
      <c r="BH237" s="12">
        <f t="shared" si="258"/>
        <v>77.463036212336078</v>
      </c>
      <c r="BI237" s="13">
        <f t="shared" si="259"/>
        <v>3.0800524996770287E-2</v>
      </c>
      <c r="BJ237" s="12">
        <f t="shared" si="260"/>
        <v>80</v>
      </c>
      <c r="BK237" s="12">
        <f t="shared" si="222"/>
        <v>80</v>
      </c>
      <c r="BL237" s="11">
        <f t="shared" si="261"/>
        <v>4</v>
      </c>
      <c r="BM237" s="11">
        <f t="shared" si="262"/>
        <v>50</v>
      </c>
      <c r="BN237" s="11">
        <f t="shared" si="263"/>
        <v>0</v>
      </c>
      <c r="BO237" s="20">
        <f t="shared" si="264"/>
        <v>0.61941550925925515</v>
      </c>
      <c r="BP237" s="11">
        <f t="shared" si="265"/>
        <v>1</v>
      </c>
      <c r="BQ237" s="11">
        <f t="shared" si="266"/>
        <v>0</v>
      </c>
      <c r="BR237" s="11">
        <f t="shared" si="267"/>
        <v>1</v>
      </c>
      <c r="BS237" s="11">
        <f t="shared" si="268"/>
        <v>1</v>
      </c>
      <c r="BT237" s="25">
        <f t="shared" si="269"/>
        <v>1657194.0618964054</v>
      </c>
      <c r="BU237" s="24" t="str">
        <f t="shared" si="270"/>
        <v xml:space="preserve"> </v>
      </c>
      <c r="BV237" s="11">
        <f t="shared" si="271"/>
        <v>1</v>
      </c>
      <c r="BW237" s="24" t="str">
        <f>VLOOKUP(BV237,'Типы препятствий'!$A$1:$B$12,2)</f>
        <v>Светофор</v>
      </c>
      <c r="BX237" s="24">
        <f t="shared" si="272"/>
        <v>6</v>
      </c>
      <c r="BY237" s="25">
        <f t="shared" si="273"/>
        <v>1657226.7909583503</v>
      </c>
      <c r="BZ237" s="25">
        <f t="shared" si="274"/>
        <v>32.729061944875866</v>
      </c>
      <c r="CA237" s="25">
        <f t="shared" si="275"/>
        <v>1657238.7909583503</v>
      </c>
      <c r="CB237" s="12">
        <f t="shared" si="276"/>
        <v>44.729061944875866</v>
      </c>
      <c r="CC237" s="11">
        <f t="shared" si="277"/>
        <v>2</v>
      </c>
      <c r="CD237" s="42">
        <f t="shared" si="277"/>
        <v>0</v>
      </c>
      <c r="CE237" s="42">
        <f t="shared" si="227"/>
        <v>0.51</v>
      </c>
      <c r="CF237" s="42">
        <f t="shared" si="226"/>
        <v>0.51</v>
      </c>
    </row>
    <row r="238" spans="1:84">
      <c r="A238" s="29">
        <f t="shared" si="228"/>
        <v>77.518477157330267</v>
      </c>
      <c r="B238" s="3">
        <v>237</v>
      </c>
      <c r="C238" s="14">
        <f t="shared" si="229"/>
        <v>77.518477157330267</v>
      </c>
      <c r="D238" s="14">
        <f t="shared" si="230"/>
        <v>77.518477157330267</v>
      </c>
      <c r="E238" s="14">
        <f t="shared" si="231"/>
        <v>80</v>
      </c>
      <c r="F238" s="14">
        <f t="shared" si="232"/>
        <v>80</v>
      </c>
      <c r="G238" s="30">
        <f t="shared" si="233"/>
        <v>2.9260498746931773E-2</v>
      </c>
      <c r="H238" s="3">
        <f t="shared" si="223"/>
        <v>40</v>
      </c>
      <c r="I238" s="43">
        <f t="shared" si="234"/>
        <v>0</v>
      </c>
      <c r="J238" s="43">
        <f t="shared" si="235"/>
        <v>0.51</v>
      </c>
      <c r="K238" s="43">
        <f t="shared" si="236"/>
        <v>0.51</v>
      </c>
      <c r="L238" s="3">
        <f t="shared" si="224"/>
        <v>0.32</v>
      </c>
      <c r="M238" s="3" t="s">
        <v>579</v>
      </c>
      <c r="N238" s="3" t="s">
        <v>580</v>
      </c>
      <c r="O238" s="3">
        <v>1</v>
      </c>
      <c r="P238" s="3">
        <v>0</v>
      </c>
      <c r="Q238" s="3">
        <v>0</v>
      </c>
      <c r="R238" s="3">
        <v>1</v>
      </c>
      <c r="S238" s="3">
        <v>1</v>
      </c>
      <c r="T238" s="3">
        <v>0</v>
      </c>
      <c r="U238" s="3" t="s">
        <v>66</v>
      </c>
      <c r="V238" s="14">
        <f t="shared" si="237"/>
        <v>1194.8283515662199</v>
      </c>
      <c r="W238" s="3">
        <f t="shared" si="238"/>
        <v>4</v>
      </c>
      <c r="X238" s="3">
        <f t="shared" si="239"/>
        <v>50</v>
      </c>
      <c r="Y238" s="3">
        <f t="shared" si="240"/>
        <v>50</v>
      </c>
      <c r="Z238" s="3">
        <f t="shared" si="241"/>
        <v>0</v>
      </c>
      <c r="AA238" s="3">
        <f t="shared" si="242"/>
        <v>0</v>
      </c>
      <c r="AB238" s="22">
        <f t="shared" si="243"/>
        <v>0.61942129629629217</v>
      </c>
      <c r="AC238" s="23">
        <f t="shared" ca="1" si="225"/>
        <v>41920</v>
      </c>
      <c r="AD238" s="3">
        <v>237</v>
      </c>
      <c r="AE238" s="3">
        <f t="shared" si="244"/>
        <v>1</v>
      </c>
      <c r="AF238" s="3">
        <f t="shared" si="245"/>
        <v>1</v>
      </c>
      <c r="AG238" s="3">
        <v>237</v>
      </c>
      <c r="AH238" s="3">
        <f t="shared" si="246"/>
        <v>0</v>
      </c>
      <c r="AI238" s="3">
        <f t="shared" si="247"/>
        <v>1</v>
      </c>
      <c r="AJ238" s="3">
        <f t="shared" si="248"/>
        <v>1</v>
      </c>
      <c r="AK238" s="14">
        <f t="shared" si="249"/>
        <v>1657204.8283515663</v>
      </c>
      <c r="AL238" s="3" t="str">
        <f t="shared" si="250"/>
        <v xml:space="preserve"> </v>
      </c>
      <c r="AM238" s="3">
        <f t="shared" si="251"/>
        <v>1</v>
      </c>
      <c r="AN238" s="3">
        <f t="shared" si="252"/>
        <v>6</v>
      </c>
      <c r="AO238" s="27">
        <f t="shared" si="253"/>
        <v>21.962606783956289</v>
      </c>
      <c r="AP238" s="14">
        <f t="shared" si="254"/>
        <v>33.962606783956289</v>
      </c>
      <c r="AQ238" s="28"/>
      <c r="AR238" s="3">
        <f t="shared" si="255"/>
        <v>2</v>
      </c>
      <c r="AS238" s="3">
        <v>4581</v>
      </c>
      <c r="AT238" s="3">
        <v>777</v>
      </c>
      <c r="AU238" s="3">
        <v>100</v>
      </c>
      <c r="AV238" s="3">
        <v>400</v>
      </c>
      <c r="AW238" s="3">
        <v>6000</v>
      </c>
      <c r="AX238" s="3">
        <v>0</v>
      </c>
      <c r="AY238" s="3">
        <v>1100</v>
      </c>
      <c r="AZ238" s="3">
        <v>1</v>
      </c>
      <c r="BA238" s="3">
        <v>40</v>
      </c>
      <c r="BB238" s="3">
        <v>0</v>
      </c>
      <c r="BC238" s="3">
        <v>0</v>
      </c>
      <c r="BD238" s="3">
        <v>0</v>
      </c>
      <c r="BE238" s="3">
        <v>0</v>
      </c>
      <c r="BF238" s="17">
        <f t="shared" si="256"/>
        <v>118</v>
      </c>
      <c r="BG238" s="26">
        <f t="shared" si="257"/>
        <v>1194.8283515662199</v>
      </c>
      <c r="BH238" s="12">
        <f t="shared" si="258"/>
        <v>77.518477157330267</v>
      </c>
      <c r="BI238" s="13">
        <f t="shared" si="259"/>
        <v>2.9260498746931773E-2</v>
      </c>
      <c r="BJ238" s="12">
        <f t="shared" si="260"/>
        <v>80</v>
      </c>
      <c r="BK238" s="12">
        <f t="shared" si="222"/>
        <v>80</v>
      </c>
      <c r="BL238" s="11">
        <f t="shared" si="261"/>
        <v>4</v>
      </c>
      <c r="BM238" s="11">
        <f t="shared" si="262"/>
        <v>50</v>
      </c>
      <c r="BN238" s="11">
        <f t="shared" si="263"/>
        <v>0</v>
      </c>
      <c r="BO238" s="20">
        <f t="shared" si="264"/>
        <v>0.61942129629629217</v>
      </c>
      <c r="BP238" s="11">
        <f t="shared" si="265"/>
        <v>1</v>
      </c>
      <c r="BQ238" s="11">
        <f t="shared" si="266"/>
        <v>0</v>
      </c>
      <c r="BR238" s="11">
        <f t="shared" si="267"/>
        <v>1</v>
      </c>
      <c r="BS238" s="11">
        <f t="shared" si="268"/>
        <v>1</v>
      </c>
      <c r="BT238" s="25">
        <f t="shared" si="269"/>
        <v>1657204.8283515663</v>
      </c>
      <c r="BU238" s="24" t="str">
        <f t="shared" si="270"/>
        <v xml:space="preserve"> </v>
      </c>
      <c r="BV238" s="11">
        <f t="shared" si="271"/>
        <v>1</v>
      </c>
      <c r="BW238" s="24" t="str">
        <f>VLOOKUP(BV238,'Типы препятствий'!$A$1:$B$12,2)</f>
        <v>Светофор</v>
      </c>
      <c r="BX238" s="24">
        <f t="shared" si="272"/>
        <v>6</v>
      </c>
      <c r="BY238" s="25">
        <f t="shared" si="273"/>
        <v>1657226.7909583503</v>
      </c>
      <c r="BZ238" s="25">
        <f t="shared" si="274"/>
        <v>21.962606783956289</v>
      </c>
      <c r="CA238" s="25">
        <f t="shared" si="275"/>
        <v>1657238.7909583503</v>
      </c>
      <c r="CB238" s="12">
        <f t="shared" si="276"/>
        <v>33.962606783956289</v>
      </c>
      <c r="CC238" s="11">
        <f t="shared" si="277"/>
        <v>2</v>
      </c>
      <c r="CD238" s="42">
        <f t="shared" si="277"/>
        <v>0</v>
      </c>
      <c r="CE238" s="42">
        <f t="shared" si="227"/>
        <v>0.51</v>
      </c>
      <c r="CF238" s="42">
        <f t="shared" si="226"/>
        <v>0.51</v>
      </c>
    </row>
    <row r="239" spans="1:84">
      <c r="A239" s="29">
        <f t="shared" si="228"/>
        <v>77.571146055074749</v>
      </c>
      <c r="B239" s="3">
        <v>238</v>
      </c>
      <c r="C239" s="14">
        <f t="shared" si="229"/>
        <v>77.571146055074749</v>
      </c>
      <c r="D239" s="14">
        <f t="shared" si="230"/>
        <v>77.571146055074749</v>
      </c>
      <c r="E239" s="14">
        <f t="shared" si="231"/>
        <v>80</v>
      </c>
      <c r="F239" s="14">
        <f t="shared" si="232"/>
        <v>80</v>
      </c>
      <c r="G239" s="30">
        <f t="shared" si="233"/>
        <v>2.7797473809585183E-2</v>
      </c>
      <c r="H239" s="3">
        <f t="shared" si="223"/>
        <v>40</v>
      </c>
      <c r="I239" s="43">
        <f t="shared" si="234"/>
        <v>0</v>
      </c>
      <c r="J239" s="43">
        <f t="shared" si="235"/>
        <v>0.51</v>
      </c>
      <c r="K239" s="43">
        <f t="shared" si="236"/>
        <v>0.51</v>
      </c>
      <c r="L239" s="3">
        <f t="shared" si="224"/>
        <v>0.32</v>
      </c>
      <c r="M239" s="3" t="s">
        <v>581</v>
      </c>
      <c r="N239" s="3" t="s">
        <v>582</v>
      </c>
      <c r="O239" s="3">
        <v>1</v>
      </c>
      <c r="P239" s="3">
        <v>0</v>
      </c>
      <c r="Q239" s="3">
        <v>0</v>
      </c>
      <c r="R239" s="3">
        <v>1</v>
      </c>
      <c r="S239" s="3">
        <v>1</v>
      </c>
      <c r="T239" s="3">
        <v>0</v>
      </c>
      <c r="U239" s="3" t="s">
        <v>66</v>
      </c>
      <c r="V239" s="14">
        <f t="shared" si="237"/>
        <v>1205.6021218516469</v>
      </c>
      <c r="W239" s="3">
        <f t="shared" si="238"/>
        <v>4</v>
      </c>
      <c r="X239" s="3">
        <f t="shared" si="239"/>
        <v>50</v>
      </c>
      <c r="Y239" s="3">
        <f t="shared" si="240"/>
        <v>50</v>
      </c>
      <c r="Z239" s="3">
        <f t="shared" si="241"/>
        <v>0</v>
      </c>
      <c r="AA239" s="3">
        <f t="shared" si="242"/>
        <v>0</v>
      </c>
      <c r="AB239" s="22">
        <f t="shared" si="243"/>
        <v>0.61942708333332919</v>
      </c>
      <c r="AC239" s="23">
        <f t="shared" ca="1" si="225"/>
        <v>41920</v>
      </c>
      <c r="AD239" s="3">
        <v>238</v>
      </c>
      <c r="AE239" s="3">
        <f t="shared" si="244"/>
        <v>1</v>
      </c>
      <c r="AF239" s="3">
        <f t="shared" si="245"/>
        <v>1</v>
      </c>
      <c r="AG239" s="3">
        <v>238</v>
      </c>
      <c r="AH239" s="3">
        <f t="shared" si="246"/>
        <v>0</v>
      </c>
      <c r="AI239" s="3">
        <f t="shared" si="247"/>
        <v>1</v>
      </c>
      <c r="AJ239" s="3">
        <f t="shared" si="248"/>
        <v>1</v>
      </c>
      <c r="AK239" s="14">
        <f t="shared" si="249"/>
        <v>1657215.6021218516</v>
      </c>
      <c r="AL239" s="3" t="str">
        <f t="shared" si="250"/>
        <v xml:space="preserve"> </v>
      </c>
      <c r="AM239" s="3">
        <f t="shared" si="251"/>
        <v>1</v>
      </c>
      <c r="AN239" s="3">
        <f t="shared" si="252"/>
        <v>6</v>
      </c>
      <c r="AO239" s="27">
        <f t="shared" si="253"/>
        <v>11.188836498651654</v>
      </c>
      <c r="AP239" s="14">
        <f t="shared" si="254"/>
        <v>23.188836498651654</v>
      </c>
      <c r="AQ239" s="28"/>
      <c r="AR239" s="3">
        <f t="shared" si="255"/>
        <v>2</v>
      </c>
      <c r="AS239" s="3">
        <v>4581</v>
      </c>
      <c r="AT239" s="3">
        <v>777</v>
      </c>
      <c r="AU239" s="3">
        <v>100</v>
      </c>
      <c r="AV239" s="3">
        <v>400</v>
      </c>
      <c r="AW239" s="3">
        <v>6000</v>
      </c>
      <c r="AX239" s="3">
        <v>0</v>
      </c>
      <c r="AY239" s="3">
        <v>1100</v>
      </c>
      <c r="AZ239" s="3">
        <v>1</v>
      </c>
      <c r="BA239" s="3">
        <v>40</v>
      </c>
      <c r="BB239" s="3">
        <v>0</v>
      </c>
      <c r="BC239" s="3">
        <v>0</v>
      </c>
      <c r="BD239" s="3">
        <v>0</v>
      </c>
      <c r="BE239" s="3">
        <v>0</v>
      </c>
      <c r="BF239" s="17">
        <f t="shared" si="256"/>
        <v>118.5</v>
      </c>
      <c r="BG239" s="26">
        <f t="shared" si="257"/>
        <v>1205.6021218516469</v>
      </c>
      <c r="BH239" s="12">
        <f t="shared" si="258"/>
        <v>77.571146055074749</v>
      </c>
      <c r="BI239" s="13">
        <f t="shared" si="259"/>
        <v>2.7797473809585183E-2</v>
      </c>
      <c r="BJ239" s="12">
        <f t="shared" si="260"/>
        <v>80</v>
      </c>
      <c r="BK239" s="12">
        <f t="shared" si="222"/>
        <v>80</v>
      </c>
      <c r="BL239" s="11">
        <f t="shared" si="261"/>
        <v>4</v>
      </c>
      <c r="BM239" s="11">
        <f t="shared" si="262"/>
        <v>50</v>
      </c>
      <c r="BN239" s="11">
        <f t="shared" si="263"/>
        <v>0</v>
      </c>
      <c r="BO239" s="20">
        <f t="shared" si="264"/>
        <v>0.61942708333332919</v>
      </c>
      <c r="BP239" s="11">
        <f t="shared" si="265"/>
        <v>1</v>
      </c>
      <c r="BQ239" s="11">
        <f t="shared" si="266"/>
        <v>0</v>
      </c>
      <c r="BR239" s="11">
        <f t="shared" si="267"/>
        <v>1</v>
      </c>
      <c r="BS239" s="11">
        <f t="shared" si="268"/>
        <v>1</v>
      </c>
      <c r="BT239" s="25">
        <f t="shared" si="269"/>
        <v>1657215.6021218516</v>
      </c>
      <c r="BU239" s="24" t="str">
        <f t="shared" si="270"/>
        <v xml:space="preserve"> </v>
      </c>
      <c r="BV239" s="11">
        <f t="shared" si="271"/>
        <v>1</v>
      </c>
      <c r="BW239" s="24" t="str">
        <f>VLOOKUP(BV239,'Типы препятствий'!$A$1:$B$12,2)</f>
        <v>Светофор</v>
      </c>
      <c r="BX239" s="24">
        <f t="shared" si="272"/>
        <v>6</v>
      </c>
      <c r="BY239" s="25">
        <f t="shared" si="273"/>
        <v>1657226.7909583503</v>
      </c>
      <c r="BZ239" s="25">
        <f t="shared" si="274"/>
        <v>11.188836498651654</v>
      </c>
      <c r="CA239" s="25">
        <f t="shared" si="275"/>
        <v>1657238.7909583503</v>
      </c>
      <c r="CB239" s="12">
        <f t="shared" si="276"/>
        <v>23.188836498651654</v>
      </c>
      <c r="CC239" s="11">
        <f t="shared" si="277"/>
        <v>2</v>
      </c>
      <c r="CD239" s="42">
        <f t="shared" si="277"/>
        <v>0</v>
      </c>
      <c r="CE239" s="42">
        <f t="shared" si="227"/>
        <v>0.51</v>
      </c>
      <c r="CF239" s="42">
        <f t="shared" si="226"/>
        <v>0.51</v>
      </c>
    </row>
    <row r="240" spans="1:84">
      <c r="A240" s="29">
        <f t="shared" si="228"/>
        <v>77.621181507932008</v>
      </c>
      <c r="B240" s="3">
        <v>239</v>
      </c>
      <c r="C240" s="14">
        <f t="shared" si="229"/>
        <v>77.621181507932008</v>
      </c>
      <c r="D240" s="14">
        <f t="shared" si="230"/>
        <v>77.621181507932008</v>
      </c>
      <c r="E240" s="14">
        <f t="shared" si="231"/>
        <v>80</v>
      </c>
      <c r="F240" s="14">
        <f t="shared" si="232"/>
        <v>80</v>
      </c>
      <c r="G240" s="30">
        <f t="shared" si="233"/>
        <v>2.6407600119105923E-2</v>
      </c>
      <c r="H240" s="3">
        <f t="shared" si="223"/>
        <v>40</v>
      </c>
      <c r="I240" s="43">
        <f t="shared" si="234"/>
        <v>0</v>
      </c>
      <c r="J240" s="43">
        <f t="shared" si="235"/>
        <v>0.51</v>
      </c>
      <c r="K240" s="43">
        <f t="shared" si="236"/>
        <v>0.51</v>
      </c>
      <c r="L240" s="3">
        <f t="shared" si="224"/>
        <v>0.32</v>
      </c>
      <c r="M240" s="3" t="s">
        <v>583</v>
      </c>
      <c r="N240" s="3" t="s">
        <v>584</v>
      </c>
      <c r="O240" s="3">
        <v>1</v>
      </c>
      <c r="P240" s="3">
        <v>0</v>
      </c>
      <c r="Q240" s="3">
        <v>0</v>
      </c>
      <c r="R240" s="3">
        <v>1</v>
      </c>
      <c r="S240" s="3">
        <v>1</v>
      </c>
      <c r="T240" s="3">
        <v>0</v>
      </c>
      <c r="U240" s="3" t="s">
        <v>66</v>
      </c>
      <c r="V240" s="14">
        <f t="shared" si="237"/>
        <v>1216.3828415055264</v>
      </c>
      <c r="W240" s="3">
        <f t="shared" si="238"/>
        <v>4</v>
      </c>
      <c r="X240" s="3">
        <f t="shared" si="239"/>
        <v>50</v>
      </c>
      <c r="Y240" s="3">
        <f t="shared" si="240"/>
        <v>50</v>
      </c>
      <c r="Z240" s="3">
        <f t="shared" si="241"/>
        <v>0</v>
      </c>
      <c r="AA240" s="3">
        <f t="shared" si="242"/>
        <v>0</v>
      </c>
      <c r="AB240" s="22">
        <f t="shared" si="243"/>
        <v>0.61943287037036621</v>
      </c>
      <c r="AC240" s="23">
        <f t="shared" ca="1" si="225"/>
        <v>41920</v>
      </c>
      <c r="AD240" s="3">
        <v>239</v>
      </c>
      <c r="AE240" s="3">
        <f t="shared" si="244"/>
        <v>1</v>
      </c>
      <c r="AF240" s="3">
        <f t="shared" si="245"/>
        <v>1</v>
      </c>
      <c r="AG240" s="3">
        <v>239</v>
      </c>
      <c r="AH240" s="3">
        <f t="shared" si="246"/>
        <v>0</v>
      </c>
      <c r="AI240" s="3">
        <f t="shared" si="247"/>
        <v>1</v>
      </c>
      <c r="AJ240" s="3">
        <f t="shared" si="248"/>
        <v>1</v>
      </c>
      <c r="AK240" s="14">
        <f t="shared" si="249"/>
        <v>1657226.3828415056</v>
      </c>
      <c r="AL240" s="3" t="str">
        <f t="shared" si="250"/>
        <v xml:space="preserve"> </v>
      </c>
      <c r="AM240" s="3">
        <f t="shared" si="251"/>
        <v>1</v>
      </c>
      <c r="AN240" s="3">
        <f t="shared" si="252"/>
        <v>6</v>
      </c>
      <c r="AO240" s="27">
        <f t="shared" si="253"/>
        <v>0.40811684471555054</v>
      </c>
      <c r="AP240" s="14">
        <f t="shared" si="254"/>
        <v>12.408116844715551</v>
      </c>
      <c r="AQ240" s="28"/>
      <c r="AR240" s="3">
        <f t="shared" si="255"/>
        <v>2</v>
      </c>
      <c r="AS240" s="3">
        <v>4581</v>
      </c>
      <c r="AT240" s="3">
        <v>777</v>
      </c>
      <c r="AU240" s="3">
        <v>100</v>
      </c>
      <c r="AV240" s="3">
        <v>400</v>
      </c>
      <c r="AW240" s="3">
        <v>6000</v>
      </c>
      <c r="AX240" s="3">
        <v>0</v>
      </c>
      <c r="AY240" s="3">
        <v>1100</v>
      </c>
      <c r="AZ240" s="3">
        <v>1</v>
      </c>
      <c r="BA240" s="3">
        <v>40</v>
      </c>
      <c r="BB240" s="3">
        <v>0</v>
      </c>
      <c r="BC240" s="3">
        <v>0</v>
      </c>
      <c r="BD240" s="3">
        <v>0</v>
      </c>
      <c r="BE240" s="3">
        <v>0</v>
      </c>
      <c r="BF240" s="46">
        <f t="shared" si="256"/>
        <v>119</v>
      </c>
      <c r="BG240" s="47">
        <f t="shared" si="257"/>
        <v>1216.3828415055264</v>
      </c>
      <c r="BH240" s="48">
        <f t="shared" si="258"/>
        <v>77.621181507932008</v>
      </c>
      <c r="BI240" s="49">
        <f t="shared" si="259"/>
        <v>2.6407600119105923E-2</v>
      </c>
      <c r="BJ240" s="48">
        <f t="shared" si="260"/>
        <v>80</v>
      </c>
      <c r="BK240" s="48">
        <f t="shared" si="222"/>
        <v>80</v>
      </c>
      <c r="BL240" s="50">
        <f t="shared" si="261"/>
        <v>4</v>
      </c>
      <c r="BM240" s="50">
        <f t="shared" si="262"/>
        <v>50</v>
      </c>
      <c r="BN240" s="50">
        <f t="shared" si="263"/>
        <v>0</v>
      </c>
      <c r="BO240" s="51">
        <f t="shared" si="264"/>
        <v>0.61943287037036621</v>
      </c>
      <c r="BP240" s="50">
        <f t="shared" si="265"/>
        <v>1</v>
      </c>
      <c r="BQ240" s="50">
        <f t="shared" si="266"/>
        <v>0</v>
      </c>
      <c r="BR240" s="50">
        <f t="shared" si="267"/>
        <v>1</v>
      </c>
      <c r="BS240" s="50">
        <f t="shared" si="268"/>
        <v>1</v>
      </c>
      <c r="BT240" s="52">
        <f t="shared" si="269"/>
        <v>1657226.3828415056</v>
      </c>
      <c r="BU240" s="53" t="str">
        <f t="shared" si="270"/>
        <v xml:space="preserve"> </v>
      </c>
      <c r="BV240" s="50">
        <f t="shared" si="271"/>
        <v>1</v>
      </c>
      <c r="BW240" s="53" t="str">
        <f>VLOOKUP(BV240,'Типы препятствий'!$A$1:$B$12,2)</f>
        <v>Светофор</v>
      </c>
      <c r="BX240" s="53">
        <f t="shared" si="272"/>
        <v>6</v>
      </c>
      <c r="BY240" s="52">
        <f t="shared" si="273"/>
        <v>1657226.7909583503</v>
      </c>
      <c r="BZ240" s="52">
        <f t="shared" si="274"/>
        <v>0.40811684471555054</v>
      </c>
      <c r="CA240" s="52">
        <f t="shared" si="275"/>
        <v>1657238.7909583503</v>
      </c>
      <c r="CB240" s="48">
        <f t="shared" si="276"/>
        <v>12.408116844715551</v>
      </c>
      <c r="CC240" s="50">
        <f t="shared" si="277"/>
        <v>2</v>
      </c>
      <c r="CD240" s="54">
        <f t="shared" si="277"/>
        <v>0</v>
      </c>
      <c r="CE240" s="54">
        <f t="shared" si="227"/>
        <v>0.51</v>
      </c>
      <c r="CF240" s="54">
        <f t="shared" si="226"/>
        <v>0.51</v>
      </c>
    </row>
    <row r="241" spans="1:84">
      <c r="A241" s="29">
        <f t="shared" si="228"/>
        <v>77.668715188146393</v>
      </c>
      <c r="B241" s="3">
        <v>240</v>
      </c>
      <c r="C241" s="14">
        <f t="shared" si="229"/>
        <v>77.668715188146393</v>
      </c>
      <c r="D241" s="14">
        <f t="shared" si="230"/>
        <v>77.668715188146393</v>
      </c>
      <c r="E241" s="14">
        <f t="shared" si="231"/>
        <v>80</v>
      </c>
      <c r="F241" s="14">
        <f t="shared" si="232"/>
        <v>60</v>
      </c>
      <c r="G241" s="30">
        <f t="shared" si="233"/>
        <v>2.5087220113150625E-2</v>
      </c>
      <c r="H241" s="3">
        <f t="shared" si="223"/>
        <v>40</v>
      </c>
      <c r="I241" s="43">
        <f t="shared" si="234"/>
        <v>0</v>
      </c>
      <c r="J241" s="43">
        <f t="shared" si="235"/>
        <v>0.51</v>
      </c>
      <c r="K241" s="43">
        <f t="shared" si="236"/>
        <v>0.51</v>
      </c>
      <c r="L241" s="3">
        <f t="shared" si="224"/>
        <v>0.32</v>
      </c>
      <c r="M241" s="3" t="s">
        <v>585</v>
      </c>
      <c r="N241" s="3" t="s">
        <v>586</v>
      </c>
      <c r="O241" s="3">
        <v>1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 t="s">
        <v>66</v>
      </c>
      <c r="V241" s="14">
        <f t="shared" si="237"/>
        <v>1227.1701630594355</v>
      </c>
      <c r="W241" s="3">
        <f t="shared" si="238"/>
        <v>3</v>
      </c>
      <c r="X241" s="3">
        <f t="shared" si="239"/>
        <v>50</v>
      </c>
      <c r="Y241" s="3">
        <f t="shared" si="240"/>
        <v>50</v>
      </c>
      <c r="Z241" s="3">
        <f t="shared" si="241"/>
        <v>0</v>
      </c>
      <c r="AA241" s="3">
        <f t="shared" si="242"/>
        <v>0</v>
      </c>
      <c r="AB241" s="22">
        <f t="shared" si="243"/>
        <v>0.61943865740740323</v>
      </c>
      <c r="AC241" s="23">
        <f t="shared" ca="1" si="225"/>
        <v>41920</v>
      </c>
      <c r="AD241" s="3">
        <v>240</v>
      </c>
      <c r="AE241" s="3">
        <f t="shared" si="244"/>
        <v>1</v>
      </c>
      <c r="AF241" s="3">
        <f t="shared" si="245"/>
        <v>1</v>
      </c>
      <c r="AG241" s="3">
        <v>240</v>
      </c>
      <c r="AH241" s="3">
        <f t="shared" si="246"/>
        <v>1</v>
      </c>
      <c r="AI241" s="3">
        <f t="shared" si="247"/>
        <v>1</v>
      </c>
      <c r="AJ241" s="3">
        <f t="shared" si="248"/>
        <v>1</v>
      </c>
      <c r="AK241" s="14">
        <f t="shared" si="249"/>
        <v>1657237.1701630594</v>
      </c>
      <c r="AL241" s="3" t="str">
        <f t="shared" si="250"/>
        <v xml:space="preserve"> </v>
      </c>
      <c r="AM241" s="3">
        <f t="shared" si="251"/>
        <v>1</v>
      </c>
      <c r="AN241" s="3">
        <f t="shared" si="252"/>
        <v>4</v>
      </c>
      <c r="AO241" s="27">
        <f t="shared" si="253"/>
        <v>410</v>
      </c>
      <c r="AP241" s="14">
        <f t="shared" si="254"/>
        <v>408</v>
      </c>
      <c r="AQ241" s="28"/>
      <c r="AR241" s="3">
        <f t="shared" si="255"/>
        <v>2</v>
      </c>
      <c r="AS241" s="3">
        <v>4581</v>
      </c>
      <c r="AT241" s="3">
        <v>777</v>
      </c>
      <c r="AU241" s="3">
        <v>100</v>
      </c>
      <c r="AV241" s="3">
        <v>400</v>
      </c>
      <c r="AW241" s="3">
        <v>6000</v>
      </c>
      <c r="AX241" s="3">
        <v>0</v>
      </c>
      <c r="AY241" s="3">
        <v>1100</v>
      </c>
      <c r="AZ241" s="3">
        <v>1</v>
      </c>
      <c r="BA241" s="3">
        <v>40</v>
      </c>
      <c r="BB241" s="3">
        <v>0</v>
      </c>
      <c r="BC241" s="3">
        <v>0</v>
      </c>
      <c r="BD241" s="3">
        <v>0</v>
      </c>
      <c r="BE241" s="3">
        <v>0</v>
      </c>
      <c r="BF241" s="17">
        <f t="shared" si="256"/>
        <v>119.5</v>
      </c>
      <c r="BG241" s="26">
        <f t="shared" si="257"/>
        <v>1227.1701630594355</v>
      </c>
      <c r="BH241" s="12">
        <f t="shared" si="258"/>
        <v>77.668715188146393</v>
      </c>
      <c r="BI241" s="13">
        <f t="shared" si="259"/>
        <v>2.5087220113150625E-2</v>
      </c>
      <c r="BJ241" s="12">
        <v>60</v>
      </c>
      <c r="BK241" s="12">
        <f t="shared" si="222"/>
        <v>80</v>
      </c>
      <c r="BL241" s="11">
        <v>3</v>
      </c>
      <c r="BM241" s="11">
        <f t="shared" si="262"/>
        <v>50</v>
      </c>
      <c r="BN241" s="11">
        <f t="shared" si="263"/>
        <v>0</v>
      </c>
      <c r="BO241" s="20">
        <f t="shared" si="264"/>
        <v>0.61943865740740323</v>
      </c>
      <c r="BP241" s="11">
        <f t="shared" si="265"/>
        <v>1</v>
      </c>
      <c r="BQ241" s="11">
        <v>1</v>
      </c>
      <c r="BR241" s="11">
        <f t="shared" si="267"/>
        <v>1</v>
      </c>
      <c r="BS241" s="11">
        <f t="shared" si="268"/>
        <v>1</v>
      </c>
      <c r="BT241" s="25">
        <f t="shared" si="269"/>
        <v>1657237.1701630594</v>
      </c>
      <c r="BU241" s="24" t="str">
        <f t="shared" si="270"/>
        <v xml:space="preserve"> </v>
      </c>
      <c r="BV241" s="11">
        <f t="shared" si="271"/>
        <v>1</v>
      </c>
      <c r="BW241" s="24" t="str">
        <f>VLOOKUP(BV241,'Типы препятствий'!$A$1:$B$12,2)</f>
        <v>Светофор</v>
      </c>
      <c r="BX241" s="24">
        <v>4</v>
      </c>
      <c r="BY241" s="25">
        <f>BT241+BZ241</f>
        <v>1657647.1701630594</v>
      </c>
      <c r="BZ241" s="25">
        <v>410</v>
      </c>
      <c r="CA241" s="25">
        <f>BT241+CB241</f>
        <v>1657645.1701630594</v>
      </c>
      <c r="CB241" s="12">
        <v>408</v>
      </c>
      <c r="CC241" s="11">
        <f t="shared" si="277"/>
        <v>2</v>
      </c>
      <c r="CD241" s="42">
        <f t="shared" si="277"/>
        <v>0</v>
      </c>
      <c r="CE241" s="42">
        <f t="shared" si="227"/>
        <v>0.51</v>
      </c>
      <c r="CF241" s="42">
        <f t="shared" si="226"/>
        <v>0.51</v>
      </c>
    </row>
    <row r="242" spans="1:84">
      <c r="A242" s="29">
        <f t="shared" si="228"/>
        <v>77.713872184350066</v>
      </c>
      <c r="B242" s="3">
        <v>241</v>
      </c>
      <c r="C242" s="14">
        <f t="shared" si="229"/>
        <v>77.713872184350066</v>
      </c>
      <c r="D242" s="14">
        <f t="shared" si="230"/>
        <v>77.713872184350066</v>
      </c>
      <c r="E242" s="14">
        <f t="shared" si="231"/>
        <v>79.545454545454547</v>
      </c>
      <c r="F242" s="14">
        <f t="shared" si="232"/>
        <v>60</v>
      </c>
      <c r="G242" s="30">
        <f t="shared" si="233"/>
        <v>2.3832859107493092E-2</v>
      </c>
      <c r="H242" s="3">
        <f t="shared" si="223"/>
        <v>40</v>
      </c>
      <c r="I242" s="43">
        <f t="shared" si="234"/>
        <v>0</v>
      </c>
      <c r="J242" s="43">
        <f t="shared" si="235"/>
        <v>0.51</v>
      </c>
      <c r="K242" s="43">
        <f t="shared" si="236"/>
        <v>0.51</v>
      </c>
      <c r="L242" s="3">
        <f t="shared" si="224"/>
        <v>0.32</v>
      </c>
      <c r="M242" s="3" t="s">
        <v>587</v>
      </c>
      <c r="N242" s="3" t="s">
        <v>588</v>
      </c>
      <c r="O242" s="3">
        <v>1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 t="s">
        <v>66</v>
      </c>
      <c r="V242" s="14">
        <f t="shared" si="237"/>
        <v>1237.9637564183729</v>
      </c>
      <c r="W242" s="3">
        <f t="shared" si="238"/>
        <v>3</v>
      </c>
      <c r="X242" s="3">
        <f t="shared" si="239"/>
        <v>50</v>
      </c>
      <c r="Y242" s="3">
        <f t="shared" si="240"/>
        <v>50</v>
      </c>
      <c r="Z242" s="3">
        <f t="shared" si="241"/>
        <v>0</v>
      </c>
      <c r="AA242" s="3">
        <f t="shared" si="242"/>
        <v>0</v>
      </c>
      <c r="AB242" s="22">
        <f t="shared" si="243"/>
        <v>0.61944444444444025</v>
      </c>
      <c r="AC242" s="23">
        <f t="shared" ca="1" si="225"/>
        <v>41920</v>
      </c>
      <c r="AD242" s="3">
        <v>241</v>
      </c>
      <c r="AE242" s="3">
        <f t="shared" si="244"/>
        <v>1</v>
      </c>
      <c r="AF242" s="3">
        <f t="shared" si="245"/>
        <v>1</v>
      </c>
      <c r="AG242" s="3">
        <v>241</v>
      </c>
      <c r="AH242" s="3">
        <f t="shared" si="246"/>
        <v>1</v>
      </c>
      <c r="AI242" s="3">
        <f t="shared" si="247"/>
        <v>1</v>
      </c>
      <c r="AJ242" s="3">
        <f t="shared" si="248"/>
        <v>1</v>
      </c>
      <c r="AK242" s="14">
        <f t="shared" si="249"/>
        <v>1657247.9637564183</v>
      </c>
      <c r="AL242" s="3" t="str">
        <f t="shared" si="250"/>
        <v xml:space="preserve"> </v>
      </c>
      <c r="AM242" s="3">
        <f t="shared" si="251"/>
        <v>1</v>
      </c>
      <c r="AN242" s="3">
        <f t="shared" si="252"/>
        <v>4</v>
      </c>
      <c r="AO242" s="27">
        <f t="shared" si="253"/>
        <v>399.20640664105304</v>
      </c>
      <c r="AP242" s="14">
        <f t="shared" si="254"/>
        <v>397.20640664105304</v>
      </c>
      <c r="AQ242" s="28"/>
      <c r="AR242" s="3">
        <f t="shared" si="255"/>
        <v>2</v>
      </c>
      <c r="AS242" s="3">
        <v>4581</v>
      </c>
      <c r="AT242" s="3">
        <v>777</v>
      </c>
      <c r="AU242" s="3">
        <v>100</v>
      </c>
      <c r="AV242" s="3">
        <v>400</v>
      </c>
      <c r="AW242" s="3">
        <v>6000</v>
      </c>
      <c r="AX242" s="3">
        <v>0</v>
      </c>
      <c r="AY242" s="3">
        <v>1100</v>
      </c>
      <c r="AZ242" s="3">
        <v>1</v>
      </c>
      <c r="BA242" s="3">
        <v>40</v>
      </c>
      <c r="BB242" s="3">
        <v>0</v>
      </c>
      <c r="BC242" s="3">
        <v>0</v>
      </c>
      <c r="BD242" s="3">
        <v>0</v>
      </c>
      <c r="BE242" s="3">
        <v>0</v>
      </c>
      <c r="BF242" s="17">
        <f t="shared" si="256"/>
        <v>120</v>
      </c>
      <c r="BG242" s="26">
        <f t="shared" si="257"/>
        <v>1237.9637564183729</v>
      </c>
      <c r="BH242" s="12">
        <f t="shared" si="258"/>
        <v>77.713872184350066</v>
      </c>
      <c r="BI242" s="13">
        <f t="shared" si="259"/>
        <v>2.3832859107493092E-2</v>
      </c>
      <c r="BJ242" s="12">
        <f t="shared" si="260"/>
        <v>60</v>
      </c>
      <c r="BK242" s="12">
        <f>BK241 + (MIN(($BJ$241-$BK$241)/(ROW($BK$285)-ROW($BK$241)), ABS(BJ242-BK241)))</f>
        <v>79.545454545454547</v>
      </c>
      <c r="BL242" s="11">
        <f t="shared" si="261"/>
        <v>3</v>
      </c>
      <c r="BM242" s="11">
        <f t="shared" si="262"/>
        <v>50</v>
      </c>
      <c r="BN242" s="11">
        <f t="shared" si="263"/>
        <v>0</v>
      </c>
      <c r="BO242" s="20">
        <f t="shared" si="264"/>
        <v>0.61944444444444025</v>
      </c>
      <c r="BP242" s="11">
        <f t="shared" si="265"/>
        <v>1</v>
      </c>
      <c r="BQ242" s="11">
        <f t="shared" si="266"/>
        <v>1</v>
      </c>
      <c r="BR242" s="11">
        <f t="shared" si="267"/>
        <v>1</v>
      </c>
      <c r="BS242" s="11">
        <f t="shared" si="268"/>
        <v>1</v>
      </c>
      <c r="BT242" s="25">
        <f t="shared" si="269"/>
        <v>1657247.9637564183</v>
      </c>
      <c r="BU242" s="24" t="str">
        <f t="shared" si="270"/>
        <v xml:space="preserve"> </v>
      </c>
      <c r="BV242" s="11">
        <f t="shared" si="271"/>
        <v>1</v>
      </c>
      <c r="BW242" s="24" t="str">
        <f>VLOOKUP(BV242,'Типы препятствий'!$A$1:$B$12,2)</f>
        <v>Светофор</v>
      </c>
      <c r="BX242" s="24">
        <f t="shared" si="272"/>
        <v>4</v>
      </c>
      <c r="BY242" s="25">
        <f t="shared" si="273"/>
        <v>1657647.1701630594</v>
      </c>
      <c r="BZ242" s="25">
        <f t="shared" si="274"/>
        <v>399.20640664105304</v>
      </c>
      <c r="CA242" s="25">
        <f t="shared" si="275"/>
        <v>1657645.1701630594</v>
      </c>
      <c r="CB242" s="12">
        <f t="shared" si="276"/>
        <v>397.20640664105304</v>
      </c>
      <c r="CC242" s="11">
        <f t="shared" si="277"/>
        <v>2</v>
      </c>
      <c r="CD242" s="42">
        <f t="shared" si="277"/>
        <v>0</v>
      </c>
      <c r="CE242" s="42">
        <f t="shared" si="227"/>
        <v>0.51</v>
      </c>
      <c r="CF242" s="42">
        <f t="shared" si="226"/>
        <v>0.51</v>
      </c>
    </row>
    <row r="243" spans="1:84">
      <c r="A243" s="29">
        <f t="shared" si="228"/>
        <v>77.756771330743547</v>
      </c>
      <c r="B243" s="3">
        <v>242</v>
      </c>
      <c r="C243" s="14">
        <f t="shared" si="229"/>
        <v>77.756771330743547</v>
      </c>
      <c r="D243" s="14">
        <f t="shared" si="230"/>
        <v>77.756771330743547</v>
      </c>
      <c r="E243" s="14">
        <f t="shared" si="231"/>
        <v>79.090909090909093</v>
      </c>
      <c r="F243" s="14">
        <f t="shared" si="232"/>
        <v>60</v>
      </c>
      <c r="G243" s="30">
        <f t="shared" si="233"/>
        <v>0</v>
      </c>
      <c r="H243" s="3">
        <f t="shared" si="223"/>
        <v>40</v>
      </c>
      <c r="I243" s="43">
        <f t="shared" si="234"/>
        <v>0</v>
      </c>
      <c r="J243" s="43">
        <f t="shared" si="235"/>
        <v>0.51</v>
      </c>
      <c r="K243" s="43">
        <f t="shared" si="236"/>
        <v>0.51</v>
      </c>
      <c r="L243" s="3">
        <f t="shared" si="224"/>
        <v>0.32</v>
      </c>
      <c r="M243" s="3" t="s">
        <v>589</v>
      </c>
      <c r="N243" s="3" t="s">
        <v>590</v>
      </c>
      <c r="O243" s="3">
        <v>1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 t="s">
        <v>66</v>
      </c>
      <c r="V243" s="14">
        <f t="shared" si="237"/>
        <v>1248.7633079920872</v>
      </c>
      <c r="W243" s="3">
        <f t="shared" si="238"/>
        <v>3</v>
      </c>
      <c r="X243" s="3">
        <f t="shared" si="239"/>
        <v>50</v>
      </c>
      <c r="Y243" s="3">
        <f t="shared" si="240"/>
        <v>50</v>
      </c>
      <c r="Z243" s="3">
        <f t="shared" si="241"/>
        <v>0</v>
      </c>
      <c r="AA243" s="3">
        <f t="shared" si="242"/>
        <v>0</v>
      </c>
      <c r="AB243" s="22">
        <f t="shared" si="243"/>
        <v>0.61945023148147726</v>
      </c>
      <c r="AC243" s="23">
        <f t="shared" ca="1" si="225"/>
        <v>41920</v>
      </c>
      <c r="AD243" s="3">
        <v>242</v>
      </c>
      <c r="AE243" s="3">
        <f t="shared" si="244"/>
        <v>1</v>
      </c>
      <c r="AF243" s="3">
        <f t="shared" si="245"/>
        <v>1</v>
      </c>
      <c r="AG243" s="3">
        <v>242</v>
      </c>
      <c r="AH243" s="3">
        <f t="shared" si="246"/>
        <v>1</v>
      </c>
      <c r="AI243" s="3">
        <f t="shared" si="247"/>
        <v>1</v>
      </c>
      <c r="AJ243" s="3">
        <f t="shared" si="248"/>
        <v>1</v>
      </c>
      <c r="AK243" s="14">
        <f t="shared" si="249"/>
        <v>1657258.7633079921</v>
      </c>
      <c r="AL243" s="3" t="str">
        <f t="shared" si="250"/>
        <v xml:space="preserve"> </v>
      </c>
      <c r="AM243" s="3">
        <f t="shared" si="251"/>
        <v>1</v>
      </c>
      <c r="AN243" s="3">
        <f t="shared" si="252"/>
        <v>4</v>
      </c>
      <c r="AO243" s="27">
        <f t="shared" si="253"/>
        <v>388.40685506723821</v>
      </c>
      <c r="AP243" s="14">
        <f t="shared" si="254"/>
        <v>386.40685506723821</v>
      </c>
      <c r="AQ243" s="28"/>
      <c r="AR243" s="3">
        <f t="shared" si="255"/>
        <v>2</v>
      </c>
      <c r="AS243" s="3">
        <v>4581</v>
      </c>
      <c r="AT243" s="3">
        <v>777</v>
      </c>
      <c r="AU243" s="3">
        <v>100</v>
      </c>
      <c r="AV243" s="3">
        <v>400</v>
      </c>
      <c r="AW243" s="3">
        <v>6000</v>
      </c>
      <c r="AX243" s="3">
        <v>0</v>
      </c>
      <c r="AY243" s="3">
        <v>1100</v>
      </c>
      <c r="AZ243" s="3">
        <v>1</v>
      </c>
      <c r="BA243" s="3">
        <v>40</v>
      </c>
      <c r="BB243" s="3">
        <v>0</v>
      </c>
      <c r="BC243" s="3">
        <v>0</v>
      </c>
      <c r="BD243" s="3">
        <v>0</v>
      </c>
      <c r="BE243" s="3">
        <v>0</v>
      </c>
      <c r="BF243" s="17">
        <f t="shared" si="256"/>
        <v>120.5</v>
      </c>
      <c r="BG243" s="26">
        <f t="shared" si="257"/>
        <v>1248.7633079920872</v>
      </c>
      <c r="BH243" s="12">
        <f t="shared" si="258"/>
        <v>77.756771330743547</v>
      </c>
      <c r="BI243" s="13">
        <v>0</v>
      </c>
      <c r="BJ243" s="12">
        <f t="shared" si="260"/>
        <v>60</v>
      </c>
      <c r="BK243" s="12">
        <f t="shared" ref="BK243:BK285" si="278">BK242 + (MIN(($BJ$241-$BK$241)/(ROW($BK$285)-ROW($BK$241)), ABS(BJ243-BK242)))</f>
        <v>79.090909090909093</v>
      </c>
      <c r="BL243" s="11">
        <f t="shared" si="261"/>
        <v>3</v>
      </c>
      <c r="BM243" s="11">
        <f t="shared" si="262"/>
        <v>50</v>
      </c>
      <c r="BN243" s="11">
        <f t="shared" si="263"/>
        <v>0</v>
      </c>
      <c r="BO243" s="20">
        <f t="shared" si="264"/>
        <v>0.61945023148147726</v>
      </c>
      <c r="BP243" s="11">
        <f t="shared" si="265"/>
        <v>1</v>
      </c>
      <c r="BQ243" s="11">
        <f t="shared" si="266"/>
        <v>1</v>
      </c>
      <c r="BR243" s="11">
        <f t="shared" si="267"/>
        <v>1</v>
      </c>
      <c r="BS243" s="11">
        <f t="shared" si="268"/>
        <v>1</v>
      </c>
      <c r="BT243" s="25">
        <f t="shared" si="269"/>
        <v>1657258.7633079921</v>
      </c>
      <c r="BU243" s="24" t="str">
        <f t="shared" si="270"/>
        <v xml:space="preserve"> </v>
      </c>
      <c r="BV243" s="11">
        <f t="shared" si="271"/>
        <v>1</v>
      </c>
      <c r="BW243" s="24" t="str">
        <f>VLOOKUP(BV243,'Типы препятствий'!$A$1:$B$12,2)</f>
        <v>Светофор</v>
      </c>
      <c r="BX243" s="24">
        <f t="shared" si="272"/>
        <v>4</v>
      </c>
      <c r="BY243" s="25">
        <f t="shared" si="273"/>
        <v>1657647.1701630594</v>
      </c>
      <c r="BZ243" s="25">
        <f t="shared" si="274"/>
        <v>388.40685506723821</v>
      </c>
      <c r="CA243" s="25">
        <f t="shared" si="275"/>
        <v>1657645.1701630594</v>
      </c>
      <c r="CB243" s="12">
        <f t="shared" si="276"/>
        <v>386.40685506723821</v>
      </c>
      <c r="CC243" s="11">
        <f t="shared" si="277"/>
        <v>2</v>
      </c>
      <c r="CD243" s="42">
        <f t="shared" si="277"/>
        <v>0</v>
      </c>
      <c r="CE243" s="42">
        <f t="shared" si="227"/>
        <v>0.51</v>
      </c>
      <c r="CF243" s="42">
        <f t="shared" si="226"/>
        <v>0.51</v>
      </c>
    </row>
    <row r="244" spans="1:84">
      <c r="A244" s="29">
        <f t="shared" si="228"/>
        <v>77.756771330743547</v>
      </c>
      <c r="B244" s="3">
        <v>243</v>
      </c>
      <c r="C244" s="14">
        <f t="shared" si="229"/>
        <v>77.756771330743547</v>
      </c>
      <c r="D244" s="14">
        <f t="shared" si="230"/>
        <v>77.756771330743547</v>
      </c>
      <c r="E244" s="14">
        <f t="shared" si="231"/>
        <v>78.63636363636364</v>
      </c>
      <c r="F244" s="14">
        <f t="shared" si="232"/>
        <v>60</v>
      </c>
      <c r="G244" s="30">
        <f t="shared" si="233"/>
        <v>0</v>
      </c>
      <c r="H244" s="3">
        <f t="shared" si="223"/>
        <v>40</v>
      </c>
      <c r="I244" s="43">
        <f t="shared" si="234"/>
        <v>0</v>
      </c>
      <c r="J244" s="43">
        <f t="shared" si="235"/>
        <v>0.51</v>
      </c>
      <c r="K244" s="43">
        <f t="shared" si="236"/>
        <v>0.51</v>
      </c>
      <c r="L244" s="3">
        <f t="shared" si="224"/>
        <v>0.32</v>
      </c>
      <c r="M244" s="3" t="s">
        <v>591</v>
      </c>
      <c r="N244" s="3" t="s">
        <v>592</v>
      </c>
      <c r="O244" s="3">
        <v>1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 t="s">
        <v>66</v>
      </c>
      <c r="V244" s="14">
        <f t="shared" si="237"/>
        <v>1259.5628595658015</v>
      </c>
      <c r="W244" s="3">
        <f t="shared" si="238"/>
        <v>3</v>
      </c>
      <c r="X244" s="3">
        <f t="shared" si="239"/>
        <v>50</v>
      </c>
      <c r="Y244" s="3">
        <f t="shared" si="240"/>
        <v>50</v>
      </c>
      <c r="Z244" s="3">
        <f t="shared" si="241"/>
        <v>0</v>
      </c>
      <c r="AA244" s="3">
        <f t="shared" si="242"/>
        <v>0</v>
      </c>
      <c r="AB244" s="22">
        <f t="shared" si="243"/>
        <v>0.61945601851851428</v>
      </c>
      <c r="AC244" s="23">
        <f t="shared" ca="1" si="225"/>
        <v>41920</v>
      </c>
      <c r="AD244" s="3">
        <v>243</v>
      </c>
      <c r="AE244" s="3">
        <f t="shared" si="244"/>
        <v>1</v>
      </c>
      <c r="AF244" s="3">
        <f t="shared" si="245"/>
        <v>1</v>
      </c>
      <c r="AG244" s="3">
        <v>243</v>
      </c>
      <c r="AH244" s="3">
        <f t="shared" si="246"/>
        <v>1</v>
      </c>
      <c r="AI244" s="3">
        <f t="shared" si="247"/>
        <v>0</v>
      </c>
      <c r="AJ244" s="3">
        <f t="shared" si="248"/>
        <v>1</v>
      </c>
      <c r="AK244" s="14">
        <f t="shared" si="249"/>
        <v>1657269.5628595657</v>
      </c>
      <c r="AL244" s="3" t="str">
        <f t="shared" si="250"/>
        <v xml:space="preserve"> </v>
      </c>
      <c r="AM244" s="3">
        <f t="shared" si="251"/>
        <v>1</v>
      </c>
      <c r="AN244" s="3">
        <f t="shared" si="252"/>
        <v>4</v>
      </c>
      <c r="AO244" s="27">
        <f t="shared" si="253"/>
        <v>377.60730349365622</v>
      </c>
      <c r="AP244" s="14">
        <f t="shared" si="254"/>
        <v>375.60730349365622</v>
      </c>
      <c r="AQ244" s="28"/>
      <c r="AR244" s="3">
        <f t="shared" si="255"/>
        <v>2</v>
      </c>
      <c r="AS244" s="3">
        <v>4581</v>
      </c>
      <c r="AT244" s="3">
        <v>777</v>
      </c>
      <c r="AU244" s="3">
        <v>100</v>
      </c>
      <c r="AV244" s="3">
        <v>400</v>
      </c>
      <c r="AW244" s="3">
        <v>6000</v>
      </c>
      <c r="AX244" s="3">
        <v>0</v>
      </c>
      <c r="AY244" s="3">
        <v>1100</v>
      </c>
      <c r="AZ244" s="3">
        <v>1</v>
      </c>
      <c r="BA244" s="3">
        <v>40</v>
      </c>
      <c r="BB244" s="3">
        <v>0</v>
      </c>
      <c r="BC244" s="3">
        <v>0</v>
      </c>
      <c r="BD244" s="3">
        <v>0</v>
      </c>
      <c r="BE244" s="3">
        <v>0</v>
      </c>
      <c r="BF244" s="17">
        <f t="shared" si="256"/>
        <v>121</v>
      </c>
      <c r="BG244" s="26">
        <f t="shared" si="257"/>
        <v>1259.5628595658015</v>
      </c>
      <c r="BH244" s="12">
        <f t="shared" si="258"/>
        <v>77.756771330743547</v>
      </c>
      <c r="BI244" s="13">
        <f t="shared" si="259"/>
        <v>0</v>
      </c>
      <c r="BJ244" s="12">
        <f t="shared" si="260"/>
        <v>60</v>
      </c>
      <c r="BK244" s="12">
        <f t="shared" si="278"/>
        <v>78.63636363636364</v>
      </c>
      <c r="BL244" s="11">
        <f t="shared" si="261"/>
        <v>3</v>
      </c>
      <c r="BM244" s="11">
        <f t="shared" si="262"/>
        <v>50</v>
      </c>
      <c r="BN244" s="11">
        <f t="shared" si="263"/>
        <v>0</v>
      </c>
      <c r="BO244" s="20">
        <f t="shared" si="264"/>
        <v>0.61945601851851428</v>
      </c>
      <c r="BP244" s="11">
        <f t="shared" si="265"/>
        <v>1</v>
      </c>
      <c r="BQ244" s="11">
        <f t="shared" si="266"/>
        <v>1</v>
      </c>
      <c r="BR244" s="11">
        <v>0</v>
      </c>
      <c r="BS244" s="11">
        <f t="shared" si="268"/>
        <v>1</v>
      </c>
      <c r="BT244" s="25">
        <f t="shared" si="269"/>
        <v>1657269.5628595657</v>
      </c>
      <c r="BU244" s="24" t="str">
        <f t="shared" si="270"/>
        <v xml:space="preserve"> </v>
      </c>
      <c r="BV244" s="11">
        <f t="shared" si="271"/>
        <v>1</v>
      </c>
      <c r="BW244" s="24" t="str">
        <f>VLOOKUP(BV244,'Типы препятствий'!$A$1:$B$12,2)</f>
        <v>Светофор</v>
      </c>
      <c r="BX244" s="24">
        <f t="shared" si="272"/>
        <v>4</v>
      </c>
      <c r="BY244" s="25">
        <f t="shared" si="273"/>
        <v>1657647.1701630594</v>
      </c>
      <c r="BZ244" s="25">
        <f t="shared" si="274"/>
        <v>377.60730349365622</v>
      </c>
      <c r="CA244" s="25">
        <f t="shared" si="275"/>
        <v>1657645.1701630594</v>
      </c>
      <c r="CB244" s="12">
        <f t="shared" si="276"/>
        <v>375.60730349365622</v>
      </c>
      <c r="CC244" s="11">
        <f t="shared" si="277"/>
        <v>2</v>
      </c>
      <c r="CD244" s="42">
        <f t="shared" si="277"/>
        <v>0</v>
      </c>
      <c r="CE244" s="42">
        <f t="shared" si="227"/>
        <v>0.51</v>
      </c>
      <c r="CF244" s="42">
        <f t="shared" si="226"/>
        <v>0.51</v>
      </c>
    </row>
    <row r="245" spans="1:84">
      <c r="A245" s="29">
        <f t="shared" si="228"/>
        <v>77.756771330743547</v>
      </c>
      <c r="B245" s="3">
        <v>244</v>
      </c>
      <c r="C245" s="14">
        <f t="shared" si="229"/>
        <v>77.756771330743547</v>
      </c>
      <c r="D245" s="14">
        <f t="shared" si="230"/>
        <v>77.756771330743547</v>
      </c>
      <c r="E245" s="14">
        <f t="shared" si="231"/>
        <v>78.181818181818187</v>
      </c>
      <c r="F245" s="14">
        <f t="shared" si="232"/>
        <v>60</v>
      </c>
      <c r="G245" s="30">
        <f t="shared" si="233"/>
        <v>0</v>
      </c>
      <c r="H245" s="3">
        <f t="shared" si="223"/>
        <v>40</v>
      </c>
      <c r="I245" s="43">
        <f t="shared" si="234"/>
        <v>0</v>
      </c>
      <c r="J245" s="43">
        <f t="shared" si="235"/>
        <v>0.51</v>
      </c>
      <c r="K245" s="43">
        <f t="shared" si="236"/>
        <v>0.45</v>
      </c>
      <c r="L245" s="3">
        <f t="shared" si="224"/>
        <v>0.32</v>
      </c>
      <c r="M245" s="3" t="s">
        <v>593</v>
      </c>
      <c r="N245" s="3" t="s">
        <v>594</v>
      </c>
      <c r="O245" s="3">
        <v>1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 t="s">
        <v>66</v>
      </c>
      <c r="V245" s="14">
        <f t="shared" si="237"/>
        <v>1270.3624111395159</v>
      </c>
      <c r="W245" s="3">
        <f t="shared" si="238"/>
        <v>3</v>
      </c>
      <c r="X245" s="3">
        <f t="shared" si="239"/>
        <v>50</v>
      </c>
      <c r="Y245" s="3">
        <f t="shared" si="240"/>
        <v>50</v>
      </c>
      <c r="Z245" s="3">
        <f t="shared" si="241"/>
        <v>0</v>
      </c>
      <c r="AA245" s="3">
        <f t="shared" si="242"/>
        <v>0</v>
      </c>
      <c r="AB245" s="22">
        <f t="shared" si="243"/>
        <v>0.6194618055555513</v>
      </c>
      <c r="AC245" s="23">
        <f t="shared" ca="1" si="225"/>
        <v>41920</v>
      </c>
      <c r="AD245" s="3">
        <v>244</v>
      </c>
      <c r="AE245" s="3">
        <f t="shared" si="244"/>
        <v>1</v>
      </c>
      <c r="AF245" s="3">
        <f t="shared" si="245"/>
        <v>1</v>
      </c>
      <c r="AG245" s="3">
        <v>244</v>
      </c>
      <c r="AH245" s="3">
        <f t="shared" si="246"/>
        <v>1</v>
      </c>
      <c r="AI245" s="3">
        <f t="shared" si="247"/>
        <v>0</v>
      </c>
      <c r="AJ245" s="3">
        <f t="shared" si="248"/>
        <v>1</v>
      </c>
      <c r="AK245" s="14">
        <f t="shared" si="249"/>
        <v>1657280.3624111395</v>
      </c>
      <c r="AL245" s="3" t="str">
        <f t="shared" si="250"/>
        <v xml:space="preserve"> </v>
      </c>
      <c r="AM245" s="3">
        <f t="shared" si="251"/>
        <v>1</v>
      </c>
      <c r="AN245" s="3">
        <f t="shared" si="252"/>
        <v>4</v>
      </c>
      <c r="AO245" s="27">
        <f t="shared" si="253"/>
        <v>366.80775191984139</v>
      </c>
      <c r="AP245" s="14">
        <f t="shared" si="254"/>
        <v>364.80775191984139</v>
      </c>
      <c r="AQ245" s="28"/>
      <c r="AR245" s="3">
        <f t="shared" si="255"/>
        <v>2</v>
      </c>
      <c r="AS245" s="3">
        <v>4581</v>
      </c>
      <c r="AT245" s="3">
        <v>777</v>
      </c>
      <c r="AU245" s="3">
        <v>100</v>
      </c>
      <c r="AV245" s="3">
        <v>400</v>
      </c>
      <c r="AW245" s="3">
        <v>6000</v>
      </c>
      <c r="AX245" s="3">
        <v>0</v>
      </c>
      <c r="AY245" s="3">
        <v>1100</v>
      </c>
      <c r="AZ245" s="3">
        <v>1</v>
      </c>
      <c r="BA245" s="3">
        <v>40</v>
      </c>
      <c r="BB245" s="3">
        <v>0</v>
      </c>
      <c r="BC245" s="3">
        <v>0</v>
      </c>
      <c r="BD245" s="3">
        <v>0</v>
      </c>
      <c r="BE245" s="3">
        <v>0</v>
      </c>
      <c r="BF245" s="17">
        <f t="shared" si="256"/>
        <v>121.5</v>
      </c>
      <c r="BG245" s="26">
        <f t="shared" si="257"/>
        <v>1270.3624111395159</v>
      </c>
      <c r="BH245" s="12">
        <f t="shared" si="258"/>
        <v>77.756771330743547</v>
      </c>
      <c r="BI245" s="13">
        <f t="shared" si="259"/>
        <v>0</v>
      </c>
      <c r="BJ245" s="12">
        <f t="shared" si="260"/>
        <v>60</v>
      </c>
      <c r="BK245" s="12">
        <f t="shared" si="278"/>
        <v>78.181818181818187</v>
      </c>
      <c r="BL245" s="11">
        <f t="shared" si="261"/>
        <v>3</v>
      </c>
      <c r="BM245" s="11">
        <f t="shared" si="262"/>
        <v>50</v>
      </c>
      <c r="BN245" s="11">
        <f t="shared" si="263"/>
        <v>0</v>
      </c>
      <c r="BO245" s="20">
        <f t="shared" si="264"/>
        <v>0.6194618055555513</v>
      </c>
      <c r="BP245" s="11">
        <f t="shared" si="265"/>
        <v>1</v>
      </c>
      <c r="BQ245" s="11">
        <f t="shared" si="266"/>
        <v>1</v>
      </c>
      <c r="BR245" s="11">
        <f t="shared" si="267"/>
        <v>0</v>
      </c>
      <c r="BS245" s="11">
        <f t="shared" si="268"/>
        <v>1</v>
      </c>
      <c r="BT245" s="25">
        <f t="shared" si="269"/>
        <v>1657280.3624111395</v>
      </c>
      <c r="BU245" s="24" t="str">
        <f t="shared" si="270"/>
        <v xml:space="preserve"> </v>
      </c>
      <c r="BV245" s="11">
        <f t="shared" si="271"/>
        <v>1</v>
      </c>
      <c r="BW245" s="24" t="str">
        <f>VLOOKUP(BV245,'Типы препятствий'!$A$1:$B$12,2)</f>
        <v>Светофор</v>
      </c>
      <c r="BX245" s="24">
        <f t="shared" si="272"/>
        <v>4</v>
      </c>
      <c r="BY245" s="25">
        <f t="shared" si="273"/>
        <v>1657647.1701630594</v>
      </c>
      <c r="BZ245" s="25">
        <f t="shared" si="274"/>
        <v>366.80775191984139</v>
      </c>
      <c r="CA245" s="25">
        <f t="shared" si="275"/>
        <v>1657645.1701630594</v>
      </c>
      <c r="CB245" s="12">
        <f t="shared" si="276"/>
        <v>364.80775191984139</v>
      </c>
      <c r="CC245" s="11">
        <f t="shared" si="277"/>
        <v>2</v>
      </c>
      <c r="CD245" s="42">
        <f t="shared" si="277"/>
        <v>0</v>
      </c>
      <c r="CE245" s="42">
        <f t="shared" si="227"/>
        <v>0.51</v>
      </c>
      <c r="CF245" s="42">
        <v>0.45</v>
      </c>
    </row>
    <row r="246" spans="1:84">
      <c r="A246" s="29">
        <f t="shared" si="228"/>
        <v>77.756771330743547</v>
      </c>
      <c r="B246" s="3">
        <v>245</v>
      </c>
      <c r="C246" s="14">
        <f t="shared" si="229"/>
        <v>77.756771330743547</v>
      </c>
      <c r="D246" s="14">
        <f t="shared" si="230"/>
        <v>77.756771330743547</v>
      </c>
      <c r="E246" s="14">
        <f t="shared" si="231"/>
        <v>77.727272727272734</v>
      </c>
      <c r="F246" s="14">
        <f t="shared" si="232"/>
        <v>60</v>
      </c>
      <c r="G246" s="30">
        <f t="shared" si="233"/>
        <v>-0.28000000000000003</v>
      </c>
      <c r="H246" s="3">
        <f t="shared" si="223"/>
        <v>40</v>
      </c>
      <c r="I246" s="43">
        <f t="shared" si="234"/>
        <v>0.11</v>
      </c>
      <c r="J246" s="43">
        <f t="shared" si="235"/>
        <v>0.48</v>
      </c>
      <c r="K246" s="43">
        <f t="shared" si="236"/>
        <v>0.45</v>
      </c>
      <c r="L246" s="3">
        <f t="shared" si="224"/>
        <v>0.32</v>
      </c>
      <c r="M246" s="3" t="s">
        <v>595</v>
      </c>
      <c r="N246" s="3" t="s">
        <v>596</v>
      </c>
      <c r="O246" s="3">
        <v>1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 t="s">
        <v>66</v>
      </c>
      <c r="V246" s="14">
        <f t="shared" si="237"/>
        <v>1281.1619627132302</v>
      </c>
      <c r="W246" s="3">
        <f t="shared" si="238"/>
        <v>3</v>
      </c>
      <c r="X246" s="3">
        <f t="shared" si="239"/>
        <v>50</v>
      </c>
      <c r="Y246" s="3">
        <f t="shared" si="240"/>
        <v>50</v>
      </c>
      <c r="Z246" s="3">
        <f t="shared" si="241"/>
        <v>0</v>
      </c>
      <c r="AA246" s="3">
        <f t="shared" si="242"/>
        <v>0</v>
      </c>
      <c r="AB246" s="22">
        <f t="shared" si="243"/>
        <v>0.61946759259258832</v>
      </c>
      <c r="AC246" s="23">
        <f t="shared" ca="1" si="225"/>
        <v>41920</v>
      </c>
      <c r="AD246" s="3">
        <v>245</v>
      </c>
      <c r="AE246" s="3">
        <f t="shared" si="244"/>
        <v>1</v>
      </c>
      <c r="AF246" s="3">
        <f t="shared" si="245"/>
        <v>1</v>
      </c>
      <c r="AG246" s="3">
        <v>245</v>
      </c>
      <c r="AH246" s="3">
        <f t="shared" si="246"/>
        <v>0</v>
      </c>
      <c r="AI246" s="3">
        <f t="shared" si="247"/>
        <v>0</v>
      </c>
      <c r="AJ246" s="3">
        <f t="shared" si="248"/>
        <v>1</v>
      </c>
      <c r="AK246" s="14">
        <f t="shared" si="249"/>
        <v>1657291.1619627131</v>
      </c>
      <c r="AL246" s="3" t="str">
        <f t="shared" si="250"/>
        <v xml:space="preserve"> </v>
      </c>
      <c r="AM246" s="3">
        <f t="shared" si="251"/>
        <v>1</v>
      </c>
      <c r="AN246" s="3">
        <f t="shared" si="252"/>
        <v>4</v>
      </c>
      <c r="AO246" s="27">
        <f t="shared" si="253"/>
        <v>356.0082003462594</v>
      </c>
      <c r="AP246" s="14">
        <f t="shared" si="254"/>
        <v>354.0082003462594</v>
      </c>
      <c r="AQ246" s="28"/>
      <c r="AR246" s="3">
        <f t="shared" si="255"/>
        <v>2</v>
      </c>
      <c r="AS246" s="3">
        <v>4581</v>
      </c>
      <c r="AT246" s="3">
        <v>777</v>
      </c>
      <c r="AU246" s="3">
        <v>100</v>
      </c>
      <c r="AV246" s="3">
        <v>400</v>
      </c>
      <c r="AW246" s="3">
        <v>6000</v>
      </c>
      <c r="AX246" s="3">
        <v>0</v>
      </c>
      <c r="AY246" s="3">
        <v>1100</v>
      </c>
      <c r="AZ246" s="3">
        <v>1</v>
      </c>
      <c r="BA246" s="3">
        <v>40</v>
      </c>
      <c r="BB246" s="3">
        <v>0</v>
      </c>
      <c r="BC246" s="3">
        <v>0</v>
      </c>
      <c r="BD246" s="3">
        <v>0</v>
      </c>
      <c r="BE246" s="3">
        <v>0</v>
      </c>
      <c r="BF246" s="17">
        <f t="shared" si="256"/>
        <v>122</v>
      </c>
      <c r="BG246" s="26">
        <f t="shared" si="257"/>
        <v>1281.1619627132302</v>
      </c>
      <c r="BH246" s="12">
        <f t="shared" si="258"/>
        <v>77.756771330743547</v>
      </c>
      <c r="BI246" s="13">
        <v>-0.28000000000000003</v>
      </c>
      <c r="BJ246" s="12">
        <f t="shared" si="260"/>
        <v>60</v>
      </c>
      <c r="BK246" s="12">
        <f t="shared" si="278"/>
        <v>77.727272727272734</v>
      </c>
      <c r="BL246" s="11">
        <f t="shared" si="261"/>
        <v>3</v>
      </c>
      <c r="BM246" s="11">
        <f t="shared" si="262"/>
        <v>50</v>
      </c>
      <c r="BN246" s="11">
        <f t="shared" si="263"/>
        <v>0</v>
      </c>
      <c r="BO246" s="20">
        <f t="shared" si="264"/>
        <v>0.61946759259258832</v>
      </c>
      <c r="BP246" s="11">
        <f t="shared" si="265"/>
        <v>1</v>
      </c>
      <c r="BQ246" s="11">
        <v>0</v>
      </c>
      <c r="BR246" s="11">
        <f t="shared" si="267"/>
        <v>0</v>
      </c>
      <c r="BS246" s="11">
        <f t="shared" si="268"/>
        <v>1</v>
      </c>
      <c r="BT246" s="25">
        <f t="shared" si="269"/>
        <v>1657291.1619627131</v>
      </c>
      <c r="BU246" s="24" t="str">
        <f t="shared" si="270"/>
        <v xml:space="preserve"> </v>
      </c>
      <c r="BV246" s="11">
        <f t="shared" si="271"/>
        <v>1</v>
      </c>
      <c r="BW246" s="24" t="str">
        <f>VLOOKUP(BV246,'Типы препятствий'!$A$1:$B$12,2)</f>
        <v>Светофор</v>
      </c>
      <c r="BX246" s="24">
        <f t="shared" si="272"/>
        <v>4</v>
      </c>
      <c r="BY246" s="25">
        <f t="shared" si="273"/>
        <v>1657647.1701630594</v>
      </c>
      <c r="BZ246" s="25">
        <f t="shared" si="274"/>
        <v>356.0082003462594</v>
      </c>
      <c r="CA246" s="25">
        <f t="shared" si="275"/>
        <v>1657645.1701630594</v>
      </c>
      <c r="CB246" s="12">
        <f t="shared" si="276"/>
        <v>354.0082003462594</v>
      </c>
      <c r="CC246" s="11">
        <f t="shared" si="277"/>
        <v>2</v>
      </c>
      <c r="CD246" s="42">
        <v>0.11</v>
      </c>
      <c r="CE246" s="42">
        <f t="shared" si="227"/>
        <v>0.48</v>
      </c>
      <c r="CF246" s="42">
        <f t="shared" si="226"/>
        <v>0.45</v>
      </c>
    </row>
    <row r="247" spans="1:84">
      <c r="A247" s="29">
        <f t="shared" si="228"/>
        <v>77.252771330743542</v>
      </c>
      <c r="B247" s="3">
        <v>246</v>
      </c>
      <c r="C247" s="14">
        <f t="shared" si="229"/>
        <v>77.252771330743542</v>
      </c>
      <c r="D247" s="14">
        <f t="shared" si="230"/>
        <v>77.252771330743542</v>
      </c>
      <c r="E247" s="14">
        <f t="shared" si="231"/>
        <v>77.27272727272728</v>
      </c>
      <c r="F247" s="14">
        <f t="shared" si="232"/>
        <v>60</v>
      </c>
      <c r="G247" s="30">
        <f t="shared" si="233"/>
        <v>-0.28999999999999998</v>
      </c>
      <c r="H247" s="3">
        <f t="shared" si="223"/>
        <v>40</v>
      </c>
      <c r="I247" s="43">
        <f t="shared" si="234"/>
        <v>0.18</v>
      </c>
      <c r="J247" s="43">
        <f t="shared" si="235"/>
        <v>0.45</v>
      </c>
      <c r="K247" s="43">
        <f t="shared" si="236"/>
        <v>0.45</v>
      </c>
      <c r="L247" s="3">
        <f t="shared" si="224"/>
        <v>0.32</v>
      </c>
      <c r="M247" s="3" t="s">
        <v>597</v>
      </c>
      <c r="N247" s="3" t="s">
        <v>598</v>
      </c>
      <c r="O247" s="3">
        <v>1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 t="s">
        <v>66</v>
      </c>
      <c r="V247" s="14">
        <f t="shared" si="237"/>
        <v>1291.8915142869446</v>
      </c>
      <c r="W247" s="3">
        <f t="shared" si="238"/>
        <v>3</v>
      </c>
      <c r="X247" s="3">
        <f t="shared" si="239"/>
        <v>50</v>
      </c>
      <c r="Y247" s="3">
        <f t="shared" si="240"/>
        <v>50</v>
      </c>
      <c r="Z247" s="3">
        <f t="shared" si="241"/>
        <v>0</v>
      </c>
      <c r="AA247" s="3">
        <f t="shared" si="242"/>
        <v>0</v>
      </c>
      <c r="AB247" s="22">
        <f t="shared" si="243"/>
        <v>0.61947337962962534</v>
      </c>
      <c r="AC247" s="23">
        <f t="shared" ca="1" si="225"/>
        <v>41920</v>
      </c>
      <c r="AD247" s="3">
        <v>246</v>
      </c>
      <c r="AE247" s="3">
        <f t="shared" si="244"/>
        <v>1</v>
      </c>
      <c r="AF247" s="3">
        <f t="shared" si="245"/>
        <v>1</v>
      </c>
      <c r="AG247" s="3">
        <v>246</v>
      </c>
      <c r="AH247" s="3">
        <f t="shared" si="246"/>
        <v>0</v>
      </c>
      <c r="AI247" s="3">
        <f t="shared" si="247"/>
        <v>0</v>
      </c>
      <c r="AJ247" s="3">
        <f t="shared" si="248"/>
        <v>1</v>
      </c>
      <c r="AK247" s="14">
        <f t="shared" si="249"/>
        <v>1657301.8915142869</v>
      </c>
      <c r="AL247" s="3" t="str">
        <f t="shared" si="250"/>
        <v xml:space="preserve"> </v>
      </c>
      <c r="AM247" s="3">
        <f t="shared" si="251"/>
        <v>1</v>
      </c>
      <c r="AN247" s="3">
        <f t="shared" si="252"/>
        <v>4</v>
      </c>
      <c r="AO247" s="27">
        <f t="shared" si="253"/>
        <v>345.27864877250977</v>
      </c>
      <c r="AP247" s="14">
        <f t="shared" si="254"/>
        <v>343.27864877250977</v>
      </c>
      <c r="AQ247" s="28"/>
      <c r="AR247" s="3">
        <f t="shared" si="255"/>
        <v>2</v>
      </c>
      <c r="AS247" s="3">
        <v>4581</v>
      </c>
      <c r="AT247" s="3">
        <v>777</v>
      </c>
      <c r="AU247" s="3">
        <v>100</v>
      </c>
      <c r="AV247" s="3">
        <v>400</v>
      </c>
      <c r="AW247" s="3">
        <v>6000</v>
      </c>
      <c r="AX247" s="3">
        <v>0</v>
      </c>
      <c r="AY247" s="3">
        <v>1100</v>
      </c>
      <c r="AZ247" s="3">
        <v>1</v>
      </c>
      <c r="BA247" s="3">
        <v>40</v>
      </c>
      <c r="BB247" s="3">
        <v>0</v>
      </c>
      <c r="BC247" s="3">
        <v>0</v>
      </c>
      <c r="BD247" s="3">
        <v>0</v>
      </c>
      <c r="BE247" s="3">
        <v>0</v>
      </c>
      <c r="BF247" s="17">
        <f t="shared" si="256"/>
        <v>122.5</v>
      </c>
      <c r="BG247" s="26">
        <f t="shared" si="257"/>
        <v>1291.8915142869446</v>
      </c>
      <c r="BH247" s="12">
        <f t="shared" si="258"/>
        <v>77.252771330743542</v>
      </c>
      <c r="BI247" s="13">
        <v>-0.28999999999999998</v>
      </c>
      <c r="BJ247" s="12">
        <f t="shared" si="260"/>
        <v>60</v>
      </c>
      <c r="BK247" s="12">
        <f t="shared" si="278"/>
        <v>77.27272727272728</v>
      </c>
      <c r="BL247" s="11">
        <f t="shared" si="261"/>
        <v>3</v>
      </c>
      <c r="BM247" s="11">
        <f t="shared" si="262"/>
        <v>50</v>
      </c>
      <c r="BN247" s="11">
        <f t="shared" si="263"/>
        <v>0</v>
      </c>
      <c r="BO247" s="20">
        <f t="shared" si="264"/>
        <v>0.61947337962962534</v>
      </c>
      <c r="BP247" s="11">
        <f t="shared" si="265"/>
        <v>1</v>
      </c>
      <c r="BQ247" s="11">
        <f t="shared" si="266"/>
        <v>0</v>
      </c>
      <c r="BR247" s="11">
        <f t="shared" si="267"/>
        <v>0</v>
      </c>
      <c r="BS247" s="11">
        <f t="shared" si="268"/>
        <v>1</v>
      </c>
      <c r="BT247" s="25">
        <f t="shared" si="269"/>
        <v>1657301.8915142869</v>
      </c>
      <c r="BU247" s="24" t="str">
        <f t="shared" si="270"/>
        <v xml:space="preserve"> </v>
      </c>
      <c r="BV247" s="11">
        <f t="shared" si="271"/>
        <v>1</v>
      </c>
      <c r="BW247" s="24" t="str">
        <f>VLOOKUP(BV247,'Типы препятствий'!$A$1:$B$12,2)</f>
        <v>Светофор</v>
      </c>
      <c r="BX247" s="24">
        <f t="shared" si="272"/>
        <v>4</v>
      </c>
      <c r="BY247" s="25">
        <f t="shared" si="273"/>
        <v>1657647.1701630594</v>
      </c>
      <c r="BZ247" s="25">
        <f t="shared" si="274"/>
        <v>345.27864877250977</v>
      </c>
      <c r="CA247" s="25">
        <f t="shared" si="275"/>
        <v>1657645.1701630594</v>
      </c>
      <c r="CB247" s="12">
        <f t="shared" si="276"/>
        <v>343.27864877250977</v>
      </c>
      <c r="CC247" s="11">
        <f t="shared" si="277"/>
        <v>2</v>
      </c>
      <c r="CD247" s="42">
        <v>0.18</v>
      </c>
      <c r="CE247" s="42">
        <f t="shared" si="227"/>
        <v>0.45</v>
      </c>
      <c r="CF247" s="42">
        <f t="shared" si="226"/>
        <v>0.45</v>
      </c>
    </row>
    <row r="248" spans="1:84">
      <c r="A248" s="29">
        <f t="shared" si="228"/>
        <v>76.730771330743536</v>
      </c>
      <c r="B248" s="3">
        <v>247</v>
      </c>
      <c r="C248" s="14">
        <f t="shared" si="229"/>
        <v>76.730771330743536</v>
      </c>
      <c r="D248" s="14">
        <f t="shared" si="230"/>
        <v>76.730771330743536</v>
      </c>
      <c r="E248" s="14">
        <f t="shared" si="231"/>
        <v>76.818181818181827</v>
      </c>
      <c r="F248" s="14">
        <f t="shared" si="232"/>
        <v>60</v>
      </c>
      <c r="G248" s="30">
        <f t="shared" si="233"/>
        <v>-0.27</v>
      </c>
      <c r="H248" s="3">
        <f t="shared" si="223"/>
        <v>40</v>
      </c>
      <c r="I248" s="43">
        <f t="shared" si="234"/>
        <v>0.18</v>
      </c>
      <c r="J248" s="43">
        <f t="shared" si="235"/>
        <v>0.45</v>
      </c>
      <c r="K248" s="43">
        <f t="shared" si="236"/>
        <v>0.45</v>
      </c>
      <c r="L248" s="3">
        <f t="shared" si="224"/>
        <v>0.32</v>
      </c>
      <c r="M248" s="3" t="s">
        <v>599</v>
      </c>
      <c r="N248" s="3" t="s">
        <v>600</v>
      </c>
      <c r="O248" s="3">
        <v>1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 t="s">
        <v>66</v>
      </c>
      <c r="V248" s="14">
        <f t="shared" si="237"/>
        <v>1302.548565860659</v>
      </c>
      <c r="W248" s="3">
        <f t="shared" si="238"/>
        <v>3</v>
      </c>
      <c r="X248" s="3">
        <f t="shared" si="239"/>
        <v>50</v>
      </c>
      <c r="Y248" s="3">
        <f t="shared" si="240"/>
        <v>50</v>
      </c>
      <c r="Z248" s="3">
        <f t="shared" si="241"/>
        <v>0</v>
      </c>
      <c r="AA248" s="3">
        <f t="shared" si="242"/>
        <v>0</v>
      </c>
      <c r="AB248" s="22">
        <f t="shared" si="243"/>
        <v>0.61947916666666236</v>
      </c>
      <c r="AC248" s="23">
        <f t="shared" ca="1" si="225"/>
        <v>41920</v>
      </c>
      <c r="AD248" s="3">
        <v>247</v>
      </c>
      <c r="AE248" s="3">
        <f t="shared" si="244"/>
        <v>1</v>
      </c>
      <c r="AF248" s="3">
        <f t="shared" si="245"/>
        <v>1</v>
      </c>
      <c r="AG248" s="3">
        <v>247</v>
      </c>
      <c r="AH248" s="3">
        <f t="shared" si="246"/>
        <v>0</v>
      </c>
      <c r="AI248" s="3">
        <f t="shared" si="247"/>
        <v>0</v>
      </c>
      <c r="AJ248" s="3">
        <f t="shared" si="248"/>
        <v>1</v>
      </c>
      <c r="AK248" s="14">
        <f t="shared" si="249"/>
        <v>1657312.5485658606</v>
      </c>
      <c r="AL248" s="3" t="str">
        <f t="shared" si="250"/>
        <v xml:space="preserve"> </v>
      </c>
      <c r="AM248" s="3">
        <f t="shared" si="251"/>
        <v>1</v>
      </c>
      <c r="AN248" s="3">
        <f t="shared" si="252"/>
        <v>4</v>
      </c>
      <c r="AO248" s="27">
        <f t="shared" si="253"/>
        <v>334.62159719876945</v>
      </c>
      <c r="AP248" s="14">
        <f t="shared" si="254"/>
        <v>332.62159719876945</v>
      </c>
      <c r="AQ248" s="28"/>
      <c r="AR248" s="3">
        <f t="shared" si="255"/>
        <v>2</v>
      </c>
      <c r="AS248" s="3">
        <v>4581</v>
      </c>
      <c r="AT248" s="3">
        <v>777</v>
      </c>
      <c r="AU248" s="3">
        <v>100</v>
      </c>
      <c r="AV248" s="3">
        <v>400</v>
      </c>
      <c r="AW248" s="3">
        <v>6000</v>
      </c>
      <c r="AX248" s="3">
        <v>0</v>
      </c>
      <c r="AY248" s="3">
        <v>1100</v>
      </c>
      <c r="AZ248" s="3">
        <v>1</v>
      </c>
      <c r="BA248" s="3">
        <v>40</v>
      </c>
      <c r="BB248" s="3">
        <v>0</v>
      </c>
      <c r="BC248" s="3">
        <v>0</v>
      </c>
      <c r="BD248" s="3">
        <v>0</v>
      </c>
      <c r="BE248" s="3">
        <v>0</v>
      </c>
      <c r="BF248" s="17">
        <f t="shared" si="256"/>
        <v>123</v>
      </c>
      <c r="BG248" s="26">
        <f t="shared" si="257"/>
        <v>1302.548565860659</v>
      </c>
      <c r="BH248" s="12">
        <f t="shared" si="258"/>
        <v>76.730771330743536</v>
      </c>
      <c r="BI248" s="13">
        <v>-0.27</v>
      </c>
      <c r="BJ248" s="12">
        <f t="shared" si="260"/>
        <v>60</v>
      </c>
      <c r="BK248" s="12">
        <f t="shared" si="278"/>
        <v>76.818181818181827</v>
      </c>
      <c r="BL248" s="11">
        <f t="shared" si="261"/>
        <v>3</v>
      </c>
      <c r="BM248" s="11">
        <f t="shared" si="262"/>
        <v>50</v>
      </c>
      <c r="BN248" s="11">
        <f t="shared" si="263"/>
        <v>0</v>
      </c>
      <c r="BO248" s="20">
        <f t="shared" si="264"/>
        <v>0.61947916666666236</v>
      </c>
      <c r="BP248" s="11">
        <f t="shared" si="265"/>
        <v>1</v>
      </c>
      <c r="BQ248" s="11">
        <f t="shared" si="266"/>
        <v>0</v>
      </c>
      <c r="BR248" s="11">
        <f t="shared" si="267"/>
        <v>0</v>
      </c>
      <c r="BS248" s="11">
        <f t="shared" si="268"/>
        <v>1</v>
      </c>
      <c r="BT248" s="25">
        <f t="shared" si="269"/>
        <v>1657312.5485658606</v>
      </c>
      <c r="BU248" s="24" t="str">
        <f t="shared" si="270"/>
        <v xml:space="preserve"> </v>
      </c>
      <c r="BV248" s="11">
        <f t="shared" si="271"/>
        <v>1</v>
      </c>
      <c r="BW248" s="24" t="str">
        <f>VLOOKUP(BV248,'Типы препятствий'!$A$1:$B$12,2)</f>
        <v>Светофор</v>
      </c>
      <c r="BX248" s="24">
        <f t="shared" si="272"/>
        <v>4</v>
      </c>
      <c r="BY248" s="25">
        <f t="shared" si="273"/>
        <v>1657647.1701630594</v>
      </c>
      <c r="BZ248" s="25">
        <f t="shared" si="274"/>
        <v>334.62159719876945</v>
      </c>
      <c r="CA248" s="25">
        <f t="shared" si="275"/>
        <v>1657645.1701630594</v>
      </c>
      <c r="CB248" s="12">
        <f t="shared" si="276"/>
        <v>332.62159719876945</v>
      </c>
      <c r="CC248" s="11">
        <f t="shared" si="277"/>
        <v>2</v>
      </c>
      <c r="CD248" s="42">
        <f t="shared" si="277"/>
        <v>0.18</v>
      </c>
      <c r="CE248" s="42">
        <f t="shared" si="227"/>
        <v>0.45</v>
      </c>
      <c r="CF248" s="42">
        <f t="shared" si="226"/>
        <v>0.45</v>
      </c>
    </row>
    <row r="249" spans="1:84">
      <c r="A249" s="29">
        <f t="shared" si="228"/>
        <v>76.244771330743532</v>
      </c>
      <c r="B249" s="3">
        <v>248</v>
      </c>
      <c r="C249" s="14">
        <f t="shared" si="229"/>
        <v>76.244771330743532</v>
      </c>
      <c r="D249" s="14">
        <f t="shared" si="230"/>
        <v>76.244771330743532</v>
      </c>
      <c r="E249" s="14">
        <f t="shared" si="231"/>
        <v>76.363636363636374</v>
      </c>
      <c r="F249" s="14">
        <f t="shared" si="232"/>
        <v>60</v>
      </c>
      <c r="G249" s="30">
        <f t="shared" si="233"/>
        <v>-0.28000000000000003</v>
      </c>
      <c r="H249" s="3">
        <f t="shared" si="223"/>
        <v>40</v>
      </c>
      <c r="I249" s="43">
        <f t="shared" si="234"/>
        <v>0.18</v>
      </c>
      <c r="J249" s="43">
        <f t="shared" si="235"/>
        <v>0.45</v>
      </c>
      <c r="K249" s="43">
        <f t="shared" si="236"/>
        <v>0.45</v>
      </c>
      <c r="L249" s="3">
        <f t="shared" si="224"/>
        <v>0.32</v>
      </c>
      <c r="M249" s="3" t="s">
        <v>601</v>
      </c>
      <c r="N249" s="3" t="s">
        <v>602</v>
      </c>
      <c r="O249" s="3">
        <v>1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 t="s">
        <v>66</v>
      </c>
      <c r="V249" s="14">
        <f t="shared" si="237"/>
        <v>1313.1381174343733</v>
      </c>
      <c r="W249" s="3">
        <f t="shared" si="238"/>
        <v>3</v>
      </c>
      <c r="X249" s="3">
        <f t="shared" si="239"/>
        <v>50</v>
      </c>
      <c r="Y249" s="3">
        <f t="shared" si="240"/>
        <v>50</v>
      </c>
      <c r="Z249" s="3">
        <f t="shared" si="241"/>
        <v>0</v>
      </c>
      <c r="AA249" s="3">
        <f t="shared" si="242"/>
        <v>0</v>
      </c>
      <c r="AB249" s="22">
        <f t="shared" si="243"/>
        <v>0.61948495370369938</v>
      </c>
      <c r="AC249" s="23">
        <f t="shared" ca="1" si="225"/>
        <v>41920</v>
      </c>
      <c r="AD249" s="3">
        <v>248</v>
      </c>
      <c r="AE249" s="3">
        <f t="shared" si="244"/>
        <v>1</v>
      </c>
      <c r="AF249" s="3">
        <f t="shared" si="245"/>
        <v>1</v>
      </c>
      <c r="AG249" s="3">
        <v>248</v>
      </c>
      <c r="AH249" s="3">
        <f t="shared" si="246"/>
        <v>0</v>
      </c>
      <c r="AI249" s="3">
        <f t="shared" si="247"/>
        <v>0</v>
      </c>
      <c r="AJ249" s="3">
        <f t="shared" si="248"/>
        <v>1</v>
      </c>
      <c r="AK249" s="14">
        <f t="shared" si="249"/>
        <v>1657323.1381174345</v>
      </c>
      <c r="AL249" s="3" t="str">
        <f t="shared" si="250"/>
        <v xml:space="preserve"> </v>
      </c>
      <c r="AM249" s="3">
        <f t="shared" si="251"/>
        <v>1</v>
      </c>
      <c r="AN249" s="3">
        <f t="shared" si="252"/>
        <v>4</v>
      </c>
      <c r="AO249" s="27">
        <f t="shared" si="253"/>
        <v>324.03204562491737</v>
      </c>
      <c r="AP249" s="14">
        <f t="shared" si="254"/>
        <v>322.03204562491737</v>
      </c>
      <c r="AQ249" s="28"/>
      <c r="AR249" s="3">
        <f t="shared" si="255"/>
        <v>2</v>
      </c>
      <c r="AS249" s="3">
        <v>4581</v>
      </c>
      <c r="AT249" s="3">
        <v>777</v>
      </c>
      <c r="AU249" s="3">
        <v>100</v>
      </c>
      <c r="AV249" s="3">
        <v>400</v>
      </c>
      <c r="AW249" s="3">
        <v>6000</v>
      </c>
      <c r="AX249" s="3">
        <v>0</v>
      </c>
      <c r="AY249" s="3">
        <v>1100</v>
      </c>
      <c r="AZ249" s="3">
        <v>1</v>
      </c>
      <c r="BA249" s="3">
        <v>40</v>
      </c>
      <c r="BB249" s="3">
        <v>0</v>
      </c>
      <c r="BC249" s="3">
        <v>0</v>
      </c>
      <c r="BD249" s="3">
        <v>0</v>
      </c>
      <c r="BE249" s="3">
        <v>0</v>
      </c>
      <c r="BF249" s="17">
        <f t="shared" si="256"/>
        <v>123.5</v>
      </c>
      <c r="BG249" s="26">
        <f t="shared" si="257"/>
        <v>1313.1381174343733</v>
      </c>
      <c r="BH249" s="12">
        <f t="shared" si="258"/>
        <v>76.244771330743532</v>
      </c>
      <c r="BI249" s="13">
        <v>-0.28000000000000003</v>
      </c>
      <c r="BJ249" s="12">
        <f t="shared" si="260"/>
        <v>60</v>
      </c>
      <c r="BK249" s="12">
        <f t="shared" si="278"/>
        <v>76.363636363636374</v>
      </c>
      <c r="BL249" s="11">
        <f t="shared" si="261"/>
        <v>3</v>
      </c>
      <c r="BM249" s="11">
        <f t="shared" si="262"/>
        <v>50</v>
      </c>
      <c r="BN249" s="11">
        <f t="shared" si="263"/>
        <v>0</v>
      </c>
      <c r="BO249" s="20">
        <f t="shared" si="264"/>
        <v>0.61948495370369938</v>
      </c>
      <c r="BP249" s="11">
        <f t="shared" si="265"/>
        <v>1</v>
      </c>
      <c r="BQ249" s="11">
        <f t="shared" si="266"/>
        <v>0</v>
      </c>
      <c r="BR249" s="11">
        <f t="shared" si="267"/>
        <v>0</v>
      </c>
      <c r="BS249" s="11">
        <f t="shared" si="268"/>
        <v>1</v>
      </c>
      <c r="BT249" s="25">
        <f t="shared" si="269"/>
        <v>1657323.1381174345</v>
      </c>
      <c r="BU249" s="24" t="str">
        <f t="shared" si="270"/>
        <v xml:space="preserve"> </v>
      </c>
      <c r="BV249" s="11">
        <f t="shared" si="271"/>
        <v>1</v>
      </c>
      <c r="BW249" s="24" t="str">
        <f>VLOOKUP(BV249,'Типы препятствий'!$A$1:$B$12,2)</f>
        <v>Светофор</v>
      </c>
      <c r="BX249" s="24">
        <f t="shared" si="272"/>
        <v>4</v>
      </c>
      <c r="BY249" s="25">
        <f t="shared" si="273"/>
        <v>1657647.1701630594</v>
      </c>
      <c r="BZ249" s="25">
        <f t="shared" si="274"/>
        <v>324.03204562491737</v>
      </c>
      <c r="CA249" s="25">
        <f t="shared" si="275"/>
        <v>1657645.1701630594</v>
      </c>
      <c r="CB249" s="12">
        <f t="shared" si="276"/>
        <v>322.03204562491737</v>
      </c>
      <c r="CC249" s="11">
        <f t="shared" si="277"/>
        <v>2</v>
      </c>
      <c r="CD249" s="42">
        <f t="shared" si="277"/>
        <v>0.18</v>
      </c>
      <c r="CE249" s="42">
        <f t="shared" si="227"/>
        <v>0.45</v>
      </c>
      <c r="CF249" s="42">
        <f t="shared" si="226"/>
        <v>0.45</v>
      </c>
    </row>
    <row r="250" spans="1:84">
      <c r="A250" s="29">
        <f t="shared" si="228"/>
        <v>75.740771330743527</v>
      </c>
      <c r="B250" s="3">
        <v>249</v>
      </c>
      <c r="C250" s="14">
        <f t="shared" si="229"/>
        <v>75.740771330743527</v>
      </c>
      <c r="D250" s="14">
        <f t="shared" si="230"/>
        <v>75.740771330743527</v>
      </c>
      <c r="E250" s="14">
        <f t="shared" si="231"/>
        <v>75.909090909090921</v>
      </c>
      <c r="F250" s="14">
        <f t="shared" si="232"/>
        <v>60</v>
      </c>
      <c r="G250" s="30">
        <f t="shared" si="233"/>
        <v>-0.28999999999999998</v>
      </c>
      <c r="H250" s="3">
        <f t="shared" si="223"/>
        <v>40</v>
      </c>
      <c r="I250" s="43">
        <f t="shared" si="234"/>
        <v>0.18</v>
      </c>
      <c r="J250" s="43">
        <f t="shared" si="235"/>
        <v>0.45</v>
      </c>
      <c r="K250" s="43">
        <f t="shared" si="236"/>
        <v>0.45</v>
      </c>
      <c r="L250" s="3">
        <f t="shared" si="224"/>
        <v>0.32</v>
      </c>
      <c r="M250" s="3" t="s">
        <v>603</v>
      </c>
      <c r="N250" s="3" t="s">
        <v>604</v>
      </c>
      <c r="O250" s="3">
        <v>1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 t="s">
        <v>66</v>
      </c>
      <c r="V250" s="14">
        <f t="shared" si="237"/>
        <v>1323.6576690080876</v>
      </c>
      <c r="W250" s="3">
        <f t="shared" si="238"/>
        <v>3</v>
      </c>
      <c r="X250" s="3">
        <f t="shared" si="239"/>
        <v>50</v>
      </c>
      <c r="Y250" s="3">
        <f t="shared" si="240"/>
        <v>50</v>
      </c>
      <c r="Z250" s="3">
        <f t="shared" si="241"/>
        <v>0</v>
      </c>
      <c r="AA250" s="3">
        <f t="shared" si="242"/>
        <v>0</v>
      </c>
      <c r="AB250" s="22">
        <f t="shared" si="243"/>
        <v>0.6194907407407364</v>
      </c>
      <c r="AC250" s="23">
        <f t="shared" ca="1" si="225"/>
        <v>41920</v>
      </c>
      <c r="AD250" s="3">
        <v>249</v>
      </c>
      <c r="AE250" s="3">
        <f t="shared" si="244"/>
        <v>1</v>
      </c>
      <c r="AF250" s="3">
        <f t="shared" si="245"/>
        <v>1</v>
      </c>
      <c r="AG250" s="3">
        <v>249</v>
      </c>
      <c r="AH250" s="3">
        <f t="shared" si="246"/>
        <v>0</v>
      </c>
      <c r="AI250" s="3">
        <f t="shared" si="247"/>
        <v>0</v>
      </c>
      <c r="AJ250" s="3">
        <f t="shared" si="248"/>
        <v>1</v>
      </c>
      <c r="AK250" s="14">
        <f t="shared" si="249"/>
        <v>1657333.657669008</v>
      </c>
      <c r="AL250" s="3" t="str">
        <f t="shared" si="250"/>
        <v xml:space="preserve"> </v>
      </c>
      <c r="AM250" s="3">
        <f t="shared" si="251"/>
        <v>1</v>
      </c>
      <c r="AN250" s="3">
        <f t="shared" si="252"/>
        <v>4</v>
      </c>
      <c r="AO250" s="27">
        <f t="shared" si="253"/>
        <v>313.51249405136332</v>
      </c>
      <c r="AP250" s="14">
        <f t="shared" si="254"/>
        <v>311.51249405136332</v>
      </c>
      <c r="AQ250" s="28"/>
      <c r="AR250" s="3">
        <f t="shared" si="255"/>
        <v>2</v>
      </c>
      <c r="AS250" s="3">
        <v>4581</v>
      </c>
      <c r="AT250" s="3">
        <v>777</v>
      </c>
      <c r="AU250" s="3">
        <v>100</v>
      </c>
      <c r="AV250" s="3">
        <v>400</v>
      </c>
      <c r="AW250" s="3">
        <v>6000</v>
      </c>
      <c r="AX250" s="3">
        <v>0</v>
      </c>
      <c r="AY250" s="3">
        <v>1100</v>
      </c>
      <c r="AZ250" s="3">
        <v>1</v>
      </c>
      <c r="BA250" s="3">
        <v>40</v>
      </c>
      <c r="BB250" s="3">
        <v>0</v>
      </c>
      <c r="BC250" s="3">
        <v>0</v>
      </c>
      <c r="BD250" s="3">
        <v>0</v>
      </c>
      <c r="BE250" s="3">
        <v>0</v>
      </c>
      <c r="BF250" s="17">
        <f t="shared" si="256"/>
        <v>124</v>
      </c>
      <c r="BG250" s="26">
        <f t="shared" si="257"/>
        <v>1323.6576690080876</v>
      </c>
      <c r="BH250" s="12">
        <f t="shared" si="258"/>
        <v>75.740771330743527</v>
      </c>
      <c r="BI250" s="13">
        <v>-0.28999999999999998</v>
      </c>
      <c r="BJ250" s="12">
        <f t="shared" si="260"/>
        <v>60</v>
      </c>
      <c r="BK250" s="12">
        <f t="shared" si="278"/>
        <v>75.909090909090921</v>
      </c>
      <c r="BL250" s="11">
        <f t="shared" si="261"/>
        <v>3</v>
      </c>
      <c r="BM250" s="11">
        <f t="shared" si="262"/>
        <v>50</v>
      </c>
      <c r="BN250" s="11">
        <f t="shared" si="263"/>
        <v>0</v>
      </c>
      <c r="BO250" s="20">
        <f t="shared" si="264"/>
        <v>0.6194907407407364</v>
      </c>
      <c r="BP250" s="11">
        <f t="shared" si="265"/>
        <v>1</v>
      </c>
      <c r="BQ250" s="11">
        <f t="shared" si="266"/>
        <v>0</v>
      </c>
      <c r="BR250" s="11">
        <f t="shared" si="267"/>
        <v>0</v>
      </c>
      <c r="BS250" s="11">
        <f t="shared" si="268"/>
        <v>1</v>
      </c>
      <c r="BT250" s="25">
        <f t="shared" si="269"/>
        <v>1657333.657669008</v>
      </c>
      <c r="BU250" s="24" t="str">
        <f t="shared" si="270"/>
        <v xml:space="preserve"> </v>
      </c>
      <c r="BV250" s="11">
        <f t="shared" si="271"/>
        <v>1</v>
      </c>
      <c r="BW250" s="24" t="str">
        <f>VLOOKUP(BV250,'Типы препятствий'!$A$1:$B$12,2)</f>
        <v>Светофор</v>
      </c>
      <c r="BX250" s="24">
        <f t="shared" si="272"/>
        <v>4</v>
      </c>
      <c r="BY250" s="25">
        <f t="shared" si="273"/>
        <v>1657647.1701630594</v>
      </c>
      <c r="BZ250" s="25">
        <f t="shared" si="274"/>
        <v>313.51249405136332</v>
      </c>
      <c r="CA250" s="25">
        <f t="shared" si="275"/>
        <v>1657645.1701630594</v>
      </c>
      <c r="CB250" s="12">
        <f t="shared" si="276"/>
        <v>311.51249405136332</v>
      </c>
      <c r="CC250" s="11">
        <f t="shared" si="277"/>
        <v>2</v>
      </c>
      <c r="CD250" s="42">
        <f t="shared" si="277"/>
        <v>0.18</v>
      </c>
      <c r="CE250" s="42">
        <f t="shared" si="227"/>
        <v>0.45</v>
      </c>
      <c r="CF250" s="42">
        <f t="shared" si="226"/>
        <v>0.45</v>
      </c>
    </row>
    <row r="251" spans="1:84">
      <c r="A251" s="29">
        <f t="shared" si="228"/>
        <v>75.218771330743522</v>
      </c>
      <c r="B251" s="3">
        <v>250</v>
      </c>
      <c r="C251" s="14">
        <f t="shared" si="229"/>
        <v>75.218771330743522</v>
      </c>
      <c r="D251" s="14">
        <f t="shared" si="230"/>
        <v>75.218771330743522</v>
      </c>
      <c r="E251" s="14">
        <f t="shared" si="231"/>
        <v>75.454545454545467</v>
      </c>
      <c r="F251" s="14">
        <f t="shared" si="232"/>
        <v>60</v>
      </c>
      <c r="G251" s="30">
        <f t="shared" si="233"/>
        <v>-0.28000000000000003</v>
      </c>
      <c r="H251" s="3">
        <f t="shared" si="223"/>
        <v>40</v>
      </c>
      <c r="I251" s="43">
        <f t="shared" si="234"/>
        <v>0.18</v>
      </c>
      <c r="J251" s="43">
        <f t="shared" si="235"/>
        <v>0.45</v>
      </c>
      <c r="K251" s="43">
        <f t="shared" si="236"/>
        <v>0.45</v>
      </c>
      <c r="L251" s="3">
        <f t="shared" si="224"/>
        <v>0.32</v>
      </c>
      <c r="M251" s="3" t="s">
        <v>605</v>
      </c>
      <c r="N251" s="3" t="s">
        <v>606</v>
      </c>
      <c r="O251" s="3">
        <v>1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 t="s">
        <v>66</v>
      </c>
      <c r="V251" s="14">
        <f t="shared" si="237"/>
        <v>1334.104720581802</v>
      </c>
      <c r="W251" s="3">
        <f t="shared" si="238"/>
        <v>3</v>
      </c>
      <c r="X251" s="3">
        <f t="shared" si="239"/>
        <v>50</v>
      </c>
      <c r="Y251" s="3">
        <f t="shared" si="240"/>
        <v>50</v>
      </c>
      <c r="Z251" s="3">
        <f t="shared" si="241"/>
        <v>0</v>
      </c>
      <c r="AA251" s="3">
        <f t="shared" si="242"/>
        <v>0</v>
      </c>
      <c r="AB251" s="22">
        <f t="shared" si="243"/>
        <v>0.61949652777777342</v>
      </c>
      <c r="AC251" s="23">
        <f t="shared" ca="1" si="225"/>
        <v>41920</v>
      </c>
      <c r="AD251" s="3">
        <v>250</v>
      </c>
      <c r="AE251" s="3">
        <f t="shared" si="244"/>
        <v>1</v>
      </c>
      <c r="AF251" s="3">
        <f t="shared" si="245"/>
        <v>1</v>
      </c>
      <c r="AG251" s="3">
        <v>250</v>
      </c>
      <c r="AH251" s="3">
        <f t="shared" si="246"/>
        <v>0</v>
      </c>
      <c r="AI251" s="3">
        <f t="shared" si="247"/>
        <v>0</v>
      </c>
      <c r="AJ251" s="3">
        <f t="shared" si="248"/>
        <v>1</v>
      </c>
      <c r="AK251" s="14">
        <f t="shared" si="249"/>
        <v>1657344.1047205818</v>
      </c>
      <c r="AL251" s="3" t="str">
        <f t="shared" si="250"/>
        <v xml:space="preserve"> </v>
      </c>
      <c r="AM251" s="3">
        <f t="shared" si="251"/>
        <v>1</v>
      </c>
      <c r="AN251" s="3">
        <f t="shared" si="252"/>
        <v>4</v>
      </c>
      <c r="AO251" s="27">
        <f t="shared" si="253"/>
        <v>303.06544247758575</v>
      </c>
      <c r="AP251" s="14">
        <f t="shared" si="254"/>
        <v>301.06544247758575</v>
      </c>
      <c r="AQ251" s="28"/>
      <c r="AR251" s="3">
        <f t="shared" si="255"/>
        <v>2</v>
      </c>
      <c r="AS251" s="3">
        <v>4581</v>
      </c>
      <c r="AT251" s="3">
        <v>777</v>
      </c>
      <c r="AU251" s="3">
        <v>100</v>
      </c>
      <c r="AV251" s="3">
        <v>400</v>
      </c>
      <c r="AW251" s="3">
        <v>6000</v>
      </c>
      <c r="AX251" s="3">
        <v>0</v>
      </c>
      <c r="AY251" s="3">
        <v>1100</v>
      </c>
      <c r="AZ251" s="3">
        <v>1</v>
      </c>
      <c r="BA251" s="3">
        <v>40</v>
      </c>
      <c r="BB251" s="3">
        <v>0</v>
      </c>
      <c r="BC251" s="3">
        <v>0</v>
      </c>
      <c r="BD251" s="3">
        <v>0</v>
      </c>
      <c r="BE251" s="3">
        <v>0</v>
      </c>
      <c r="BF251" s="17">
        <f t="shared" si="256"/>
        <v>124.5</v>
      </c>
      <c r="BG251" s="26">
        <f t="shared" si="257"/>
        <v>1334.104720581802</v>
      </c>
      <c r="BH251" s="12">
        <f t="shared" si="258"/>
        <v>75.218771330743522</v>
      </c>
      <c r="BI251" s="13">
        <v>-0.28000000000000003</v>
      </c>
      <c r="BJ251" s="12">
        <f t="shared" si="260"/>
        <v>60</v>
      </c>
      <c r="BK251" s="12">
        <f t="shared" si="278"/>
        <v>75.454545454545467</v>
      </c>
      <c r="BL251" s="11">
        <f t="shared" si="261"/>
        <v>3</v>
      </c>
      <c r="BM251" s="11">
        <f t="shared" si="262"/>
        <v>50</v>
      </c>
      <c r="BN251" s="11">
        <f t="shared" si="263"/>
        <v>0</v>
      </c>
      <c r="BO251" s="20">
        <f t="shared" si="264"/>
        <v>0.61949652777777342</v>
      </c>
      <c r="BP251" s="11">
        <f t="shared" si="265"/>
        <v>1</v>
      </c>
      <c r="BQ251" s="11">
        <f t="shared" si="266"/>
        <v>0</v>
      </c>
      <c r="BR251" s="11">
        <f t="shared" si="267"/>
        <v>0</v>
      </c>
      <c r="BS251" s="11">
        <f t="shared" si="268"/>
        <v>1</v>
      </c>
      <c r="BT251" s="25">
        <f t="shared" si="269"/>
        <v>1657344.1047205818</v>
      </c>
      <c r="BU251" s="24" t="str">
        <f t="shared" si="270"/>
        <v xml:space="preserve"> </v>
      </c>
      <c r="BV251" s="11">
        <f t="shared" si="271"/>
        <v>1</v>
      </c>
      <c r="BW251" s="24" t="str">
        <f>VLOOKUP(BV251,'Типы препятствий'!$A$1:$B$12,2)</f>
        <v>Светофор</v>
      </c>
      <c r="BX251" s="24">
        <f t="shared" si="272"/>
        <v>4</v>
      </c>
      <c r="BY251" s="25">
        <f t="shared" si="273"/>
        <v>1657647.1701630594</v>
      </c>
      <c r="BZ251" s="25">
        <f t="shared" si="274"/>
        <v>303.06544247758575</v>
      </c>
      <c r="CA251" s="25">
        <f t="shared" si="275"/>
        <v>1657645.1701630594</v>
      </c>
      <c r="CB251" s="12">
        <f t="shared" si="276"/>
        <v>301.06544247758575</v>
      </c>
      <c r="CC251" s="11">
        <f t="shared" si="277"/>
        <v>2</v>
      </c>
      <c r="CD251" s="42">
        <f t="shared" si="277"/>
        <v>0.18</v>
      </c>
      <c r="CE251" s="42">
        <f t="shared" si="227"/>
        <v>0.45</v>
      </c>
      <c r="CF251" s="42">
        <f t="shared" si="226"/>
        <v>0.45</v>
      </c>
    </row>
    <row r="252" spans="1:84">
      <c r="A252" s="29">
        <f t="shared" si="228"/>
        <v>74.714771330743517</v>
      </c>
      <c r="B252" s="3">
        <v>251</v>
      </c>
      <c r="C252" s="14">
        <f t="shared" si="229"/>
        <v>74.714771330743517</v>
      </c>
      <c r="D252" s="14">
        <f t="shared" si="230"/>
        <v>74.714771330743517</v>
      </c>
      <c r="E252" s="14">
        <f t="shared" si="231"/>
        <v>75.000000000000014</v>
      </c>
      <c r="F252" s="14">
        <f t="shared" si="232"/>
        <v>60</v>
      </c>
      <c r="G252" s="30">
        <f t="shared" si="233"/>
        <v>-0.27</v>
      </c>
      <c r="H252" s="3">
        <f t="shared" si="223"/>
        <v>40</v>
      </c>
      <c r="I252" s="43">
        <f t="shared" si="234"/>
        <v>0.18</v>
      </c>
      <c r="J252" s="43">
        <f t="shared" si="235"/>
        <v>0.45</v>
      </c>
      <c r="K252" s="43">
        <f t="shared" si="236"/>
        <v>0.45</v>
      </c>
      <c r="L252" s="3">
        <f t="shared" si="224"/>
        <v>0.32</v>
      </c>
      <c r="M252" s="3" t="s">
        <v>607</v>
      </c>
      <c r="N252" s="3" t="s">
        <v>608</v>
      </c>
      <c r="O252" s="3">
        <v>1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 t="s">
        <v>66</v>
      </c>
      <c r="V252" s="14">
        <f t="shared" si="237"/>
        <v>1344.4817721555164</v>
      </c>
      <c r="W252" s="3">
        <f t="shared" si="238"/>
        <v>3</v>
      </c>
      <c r="X252" s="3">
        <f t="shared" si="239"/>
        <v>50</v>
      </c>
      <c r="Y252" s="3">
        <f t="shared" si="240"/>
        <v>50</v>
      </c>
      <c r="Z252" s="3">
        <f t="shared" si="241"/>
        <v>0</v>
      </c>
      <c r="AA252" s="3">
        <f t="shared" si="242"/>
        <v>0</v>
      </c>
      <c r="AB252" s="22">
        <f t="shared" si="243"/>
        <v>0.61950231481481044</v>
      </c>
      <c r="AC252" s="23">
        <f t="shared" ca="1" si="225"/>
        <v>41920</v>
      </c>
      <c r="AD252" s="3">
        <v>251</v>
      </c>
      <c r="AE252" s="3">
        <f t="shared" si="244"/>
        <v>1</v>
      </c>
      <c r="AF252" s="3">
        <f t="shared" si="245"/>
        <v>1</v>
      </c>
      <c r="AG252" s="3">
        <v>251</v>
      </c>
      <c r="AH252" s="3">
        <f t="shared" si="246"/>
        <v>0</v>
      </c>
      <c r="AI252" s="3">
        <f t="shared" si="247"/>
        <v>0</v>
      </c>
      <c r="AJ252" s="3">
        <f t="shared" si="248"/>
        <v>1</v>
      </c>
      <c r="AK252" s="14">
        <f t="shared" si="249"/>
        <v>1657354.4817721555</v>
      </c>
      <c r="AL252" s="3" t="str">
        <f t="shared" si="250"/>
        <v xml:space="preserve"> </v>
      </c>
      <c r="AM252" s="3">
        <f t="shared" si="251"/>
        <v>1</v>
      </c>
      <c r="AN252" s="3">
        <f t="shared" si="252"/>
        <v>4</v>
      </c>
      <c r="AO252" s="27">
        <f t="shared" si="253"/>
        <v>292.68839090387337</v>
      </c>
      <c r="AP252" s="14">
        <f t="shared" si="254"/>
        <v>290.68839090387337</v>
      </c>
      <c r="AQ252" s="28"/>
      <c r="AR252" s="3">
        <f t="shared" si="255"/>
        <v>2</v>
      </c>
      <c r="AS252" s="3">
        <v>4581</v>
      </c>
      <c r="AT252" s="3">
        <v>777</v>
      </c>
      <c r="AU252" s="3">
        <v>100</v>
      </c>
      <c r="AV252" s="3">
        <v>400</v>
      </c>
      <c r="AW252" s="3">
        <v>6000</v>
      </c>
      <c r="AX252" s="3">
        <v>0</v>
      </c>
      <c r="AY252" s="3">
        <v>1100</v>
      </c>
      <c r="AZ252" s="3">
        <v>1</v>
      </c>
      <c r="BA252" s="3">
        <v>40</v>
      </c>
      <c r="BB252" s="3">
        <v>0</v>
      </c>
      <c r="BC252" s="3">
        <v>0</v>
      </c>
      <c r="BD252" s="3">
        <v>0</v>
      </c>
      <c r="BE252" s="3">
        <v>0</v>
      </c>
      <c r="BF252" s="17">
        <f t="shared" si="256"/>
        <v>125</v>
      </c>
      <c r="BG252" s="26">
        <f t="shared" si="257"/>
        <v>1344.4817721555164</v>
      </c>
      <c r="BH252" s="12">
        <f t="shared" si="258"/>
        <v>74.714771330743517</v>
      </c>
      <c r="BI252" s="13">
        <v>-0.27</v>
      </c>
      <c r="BJ252" s="12">
        <f t="shared" si="260"/>
        <v>60</v>
      </c>
      <c r="BK252" s="12">
        <f t="shared" si="278"/>
        <v>75.000000000000014</v>
      </c>
      <c r="BL252" s="11">
        <f t="shared" si="261"/>
        <v>3</v>
      </c>
      <c r="BM252" s="11">
        <f t="shared" si="262"/>
        <v>50</v>
      </c>
      <c r="BN252" s="11">
        <f t="shared" si="263"/>
        <v>0</v>
      </c>
      <c r="BO252" s="20">
        <f t="shared" si="264"/>
        <v>0.61950231481481044</v>
      </c>
      <c r="BP252" s="11">
        <f t="shared" si="265"/>
        <v>1</v>
      </c>
      <c r="BQ252" s="11">
        <f t="shared" si="266"/>
        <v>0</v>
      </c>
      <c r="BR252" s="11">
        <f t="shared" si="267"/>
        <v>0</v>
      </c>
      <c r="BS252" s="11">
        <f t="shared" si="268"/>
        <v>1</v>
      </c>
      <c r="BT252" s="25">
        <f t="shared" si="269"/>
        <v>1657354.4817721555</v>
      </c>
      <c r="BU252" s="24" t="str">
        <f t="shared" si="270"/>
        <v xml:space="preserve"> </v>
      </c>
      <c r="BV252" s="11">
        <f t="shared" si="271"/>
        <v>1</v>
      </c>
      <c r="BW252" s="24" t="str">
        <f>VLOOKUP(BV252,'Типы препятствий'!$A$1:$B$12,2)</f>
        <v>Светофор</v>
      </c>
      <c r="BX252" s="24">
        <f t="shared" si="272"/>
        <v>4</v>
      </c>
      <c r="BY252" s="25">
        <f t="shared" si="273"/>
        <v>1657647.1701630594</v>
      </c>
      <c r="BZ252" s="25">
        <f t="shared" si="274"/>
        <v>292.68839090387337</v>
      </c>
      <c r="CA252" s="25">
        <f t="shared" si="275"/>
        <v>1657645.1701630594</v>
      </c>
      <c r="CB252" s="12">
        <f t="shared" si="276"/>
        <v>290.68839090387337</v>
      </c>
      <c r="CC252" s="11">
        <f t="shared" si="277"/>
        <v>2</v>
      </c>
      <c r="CD252" s="42">
        <f t="shared" si="277"/>
        <v>0.18</v>
      </c>
      <c r="CE252" s="42">
        <f t="shared" si="227"/>
        <v>0.45</v>
      </c>
      <c r="CF252" s="42">
        <f t="shared" si="226"/>
        <v>0.45</v>
      </c>
    </row>
    <row r="253" spans="1:84">
      <c r="A253" s="29">
        <f t="shared" si="228"/>
        <v>74.228771330743513</v>
      </c>
      <c r="B253" s="3">
        <v>252</v>
      </c>
      <c r="C253" s="14">
        <f t="shared" si="229"/>
        <v>74.228771330743513</v>
      </c>
      <c r="D253" s="14">
        <f t="shared" si="230"/>
        <v>74.228771330743513</v>
      </c>
      <c r="E253" s="14">
        <f t="shared" si="231"/>
        <v>74.545454545454561</v>
      </c>
      <c r="F253" s="14">
        <f t="shared" si="232"/>
        <v>60</v>
      </c>
      <c r="G253" s="30">
        <f t="shared" si="233"/>
        <v>-0.28999999999999998</v>
      </c>
      <c r="H253" s="3">
        <f t="shared" si="223"/>
        <v>40</v>
      </c>
      <c r="I253" s="43">
        <f t="shared" si="234"/>
        <v>0.18</v>
      </c>
      <c r="J253" s="43">
        <f t="shared" si="235"/>
        <v>0.45</v>
      </c>
      <c r="K253" s="43">
        <f t="shared" si="236"/>
        <v>0.45</v>
      </c>
      <c r="L253" s="3">
        <f t="shared" si="224"/>
        <v>0.32</v>
      </c>
      <c r="M253" s="3" t="s">
        <v>609</v>
      </c>
      <c r="N253" s="3" t="s">
        <v>610</v>
      </c>
      <c r="O253" s="3">
        <v>1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 t="s">
        <v>66</v>
      </c>
      <c r="V253" s="14">
        <f t="shared" si="237"/>
        <v>1354.7913237292307</v>
      </c>
      <c r="W253" s="3">
        <f t="shared" si="238"/>
        <v>3</v>
      </c>
      <c r="X253" s="3">
        <f t="shared" si="239"/>
        <v>50</v>
      </c>
      <c r="Y253" s="3">
        <f t="shared" si="240"/>
        <v>50</v>
      </c>
      <c r="Z253" s="3">
        <f t="shared" si="241"/>
        <v>0</v>
      </c>
      <c r="AA253" s="3">
        <f t="shared" si="242"/>
        <v>0</v>
      </c>
      <c r="AB253" s="22">
        <f t="shared" si="243"/>
        <v>0.61950810185184746</v>
      </c>
      <c r="AC253" s="23">
        <f t="shared" ca="1" si="225"/>
        <v>41920</v>
      </c>
      <c r="AD253" s="3">
        <v>252</v>
      </c>
      <c r="AE253" s="3">
        <f t="shared" si="244"/>
        <v>1</v>
      </c>
      <c r="AF253" s="3">
        <f t="shared" si="245"/>
        <v>1</v>
      </c>
      <c r="AG253" s="3">
        <v>252</v>
      </c>
      <c r="AH253" s="3">
        <f t="shared" si="246"/>
        <v>0</v>
      </c>
      <c r="AI253" s="3">
        <f t="shared" si="247"/>
        <v>0</v>
      </c>
      <c r="AJ253" s="3">
        <f t="shared" si="248"/>
        <v>1</v>
      </c>
      <c r="AK253" s="14">
        <f t="shared" si="249"/>
        <v>1657364.7913237293</v>
      </c>
      <c r="AL253" s="3" t="str">
        <f t="shared" si="250"/>
        <v xml:space="preserve"> </v>
      </c>
      <c r="AM253" s="3">
        <f t="shared" si="251"/>
        <v>1</v>
      </c>
      <c r="AN253" s="3">
        <f t="shared" si="252"/>
        <v>4</v>
      </c>
      <c r="AO253" s="27">
        <f t="shared" si="253"/>
        <v>282.37883933004923</v>
      </c>
      <c r="AP253" s="14">
        <f t="shared" si="254"/>
        <v>280.37883933004923</v>
      </c>
      <c r="AQ253" s="28"/>
      <c r="AR253" s="3">
        <f t="shared" si="255"/>
        <v>2</v>
      </c>
      <c r="AS253" s="3">
        <v>4581</v>
      </c>
      <c r="AT253" s="3">
        <v>777</v>
      </c>
      <c r="AU253" s="3">
        <v>100</v>
      </c>
      <c r="AV253" s="3">
        <v>400</v>
      </c>
      <c r="AW253" s="3">
        <v>6000</v>
      </c>
      <c r="AX253" s="3">
        <v>0</v>
      </c>
      <c r="AY253" s="3">
        <v>1100</v>
      </c>
      <c r="AZ253" s="3">
        <v>1</v>
      </c>
      <c r="BA253" s="3">
        <v>40</v>
      </c>
      <c r="BB253" s="3">
        <v>0</v>
      </c>
      <c r="BC253" s="3">
        <v>0</v>
      </c>
      <c r="BD253" s="3">
        <v>0</v>
      </c>
      <c r="BE253" s="3">
        <v>0</v>
      </c>
      <c r="BF253" s="17">
        <f t="shared" si="256"/>
        <v>125.5</v>
      </c>
      <c r="BG253" s="26">
        <f t="shared" si="257"/>
        <v>1354.7913237292307</v>
      </c>
      <c r="BH253" s="12">
        <f t="shared" si="258"/>
        <v>74.228771330743513</v>
      </c>
      <c r="BI253" s="13">
        <v>-0.28999999999999998</v>
      </c>
      <c r="BJ253" s="12">
        <f t="shared" si="260"/>
        <v>60</v>
      </c>
      <c r="BK253" s="12">
        <f t="shared" si="278"/>
        <v>74.545454545454561</v>
      </c>
      <c r="BL253" s="11">
        <f t="shared" si="261"/>
        <v>3</v>
      </c>
      <c r="BM253" s="11">
        <f t="shared" si="262"/>
        <v>50</v>
      </c>
      <c r="BN253" s="11">
        <f t="shared" si="263"/>
        <v>0</v>
      </c>
      <c r="BO253" s="20">
        <f t="shared" si="264"/>
        <v>0.61950810185184746</v>
      </c>
      <c r="BP253" s="11">
        <f t="shared" si="265"/>
        <v>1</v>
      </c>
      <c r="BQ253" s="11">
        <f t="shared" si="266"/>
        <v>0</v>
      </c>
      <c r="BR253" s="11">
        <f t="shared" si="267"/>
        <v>0</v>
      </c>
      <c r="BS253" s="11">
        <f t="shared" si="268"/>
        <v>1</v>
      </c>
      <c r="BT253" s="25">
        <f t="shared" si="269"/>
        <v>1657364.7913237293</v>
      </c>
      <c r="BU253" s="24" t="str">
        <f t="shared" si="270"/>
        <v xml:space="preserve"> </v>
      </c>
      <c r="BV253" s="11">
        <f t="shared" si="271"/>
        <v>1</v>
      </c>
      <c r="BW253" s="24" t="str">
        <f>VLOOKUP(BV253,'Типы препятствий'!$A$1:$B$12,2)</f>
        <v>Светофор</v>
      </c>
      <c r="BX253" s="24">
        <f t="shared" si="272"/>
        <v>4</v>
      </c>
      <c r="BY253" s="25">
        <f t="shared" si="273"/>
        <v>1657647.1701630594</v>
      </c>
      <c r="BZ253" s="25">
        <f t="shared" si="274"/>
        <v>282.37883933004923</v>
      </c>
      <c r="CA253" s="25">
        <f t="shared" si="275"/>
        <v>1657645.1701630594</v>
      </c>
      <c r="CB253" s="12">
        <f t="shared" si="276"/>
        <v>280.37883933004923</v>
      </c>
      <c r="CC253" s="11">
        <f t="shared" si="277"/>
        <v>2</v>
      </c>
      <c r="CD253" s="42">
        <f t="shared" si="277"/>
        <v>0.18</v>
      </c>
      <c r="CE253" s="42">
        <f t="shared" si="227"/>
        <v>0.45</v>
      </c>
      <c r="CF253" s="42">
        <f t="shared" si="226"/>
        <v>0.45</v>
      </c>
    </row>
    <row r="254" spans="1:84">
      <c r="A254" s="29">
        <f t="shared" si="228"/>
        <v>73.706771330743507</v>
      </c>
      <c r="B254" s="3">
        <v>253</v>
      </c>
      <c r="C254" s="14">
        <f t="shared" si="229"/>
        <v>73.706771330743507</v>
      </c>
      <c r="D254" s="14">
        <f t="shared" si="230"/>
        <v>73.706771330743507</v>
      </c>
      <c r="E254" s="14">
        <f t="shared" si="231"/>
        <v>74.090909090909108</v>
      </c>
      <c r="F254" s="14">
        <f t="shared" si="232"/>
        <v>60</v>
      </c>
      <c r="G254" s="30">
        <f t="shared" si="233"/>
        <v>-0.28000000000000003</v>
      </c>
      <c r="H254" s="3">
        <f t="shared" si="223"/>
        <v>40</v>
      </c>
      <c r="I254" s="43">
        <f t="shared" si="234"/>
        <v>0.18</v>
      </c>
      <c r="J254" s="43">
        <f t="shared" si="235"/>
        <v>0.45</v>
      </c>
      <c r="K254" s="43">
        <f t="shared" si="236"/>
        <v>0.45</v>
      </c>
      <c r="L254" s="3">
        <f t="shared" si="224"/>
        <v>0.32</v>
      </c>
      <c r="M254" s="3" t="s">
        <v>611</v>
      </c>
      <c r="N254" s="3" t="s">
        <v>612</v>
      </c>
      <c r="O254" s="3">
        <v>1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 t="s">
        <v>66</v>
      </c>
      <c r="V254" s="14">
        <f t="shared" si="237"/>
        <v>1365.0283753029451</v>
      </c>
      <c r="W254" s="3">
        <f t="shared" si="238"/>
        <v>3</v>
      </c>
      <c r="X254" s="3">
        <f t="shared" si="239"/>
        <v>50</v>
      </c>
      <c r="Y254" s="3">
        <f t="shared" si="240"/>
        <v>50</v>
      </c>
      <c r="Z254" s="3">
        <f t="shared" si="241"/>
        <v>0</v>
      </c>
      <c r="AA254" s="3">
        <f t="shared" si="242"/>
        <v>0</v>
      </c>
      <c r="AB254" s="22">
        <f t="shared" si="243"/>
        <v>0.61951388888888448</v>
      </c>
      <c r="AC254" s="23">
        <f t="shared" ca="1" si="225"/>
        <v>41920</v>
      </c>
      <c r="AD254" s="3">
        <v>253</v>
      </c>
      <c r="AE254" s="3">
        <f t="shared" si="244"/>
        <v>1</v>
      </c>
      <c r="AF254" s="3">
        <f t="shared" si="245"/>
        <v>1</v>
      </c>
      <c r="AG254" s="3">
        <v>253</v>
      </c>
      <c r="AH254" s="3">
        <f t="shared" si="246"/>
        <v>0</v>
      </c>
      <c r="AI254" s="3">
        <f t="shared" si="247"/>
        <v>0</v>
      </c>
      <c r="AJ254" s="3">
        <f t="shared" si="248"/>
        <v>1</v>
      </c>
      <c r="AK254" s="14">
        <f t="shared" si="249"/>
        <v>1657375.0283753029</v>
      </c>
      <c r="AL254" s="3" t="str">
        <f t="shared" si="250"/>
        <v xml:space="preserve"> </v>
      </c>
      <c r="AM254" s="3">
        <f t="shared" si="251"/>
        <v>1</v>
      </c>
      <c r="AN254" s="3">
        <f t="shared" si="252"/>
        <v>4</v>
      </c>
      <c r="AO254" s="27">
        <f t="shared" si="253"/>
        <v>272.14178775646724</v>
      </c>
      <c r="AP254" s="14">
        <f t="shared" si="254"/>
        <v>270.14178775646724</v>
      </c>
      <c r="AQ254" s="28"/>
      <c r="AR254" s="3">
        <f t="shared" si="255"/>
        <v>2</v>
      </c>
      <c r="AS254" s="3">
        <v>4581</v>
      </c>
      <c r="AT254" s="3">
        <v>777</v>
      </c>
      <c r="AU254" s="3">
        <v>100</v>
      </c>
      <c r="AV254" s="3">
        <v>400</v>
      </c>
      <c r="AW254" s="3">
        <v>6000</v>
      </c>
      <c r="AX254" s="3">
        <v>0</v>
      </c>
      <c r="AY254" s="3">
        <v>1100</v>
      </c>
      <c r="AZ254" s="3">
        <v>1</v>
      </c>
      <c r="BA254" s="3">
        <v>40</v>
      </c>
      <c r="BB254" s="3">
        <v>0</v>
      </c>
      <c r="BC254" s="3">
        <v>0</v>
      </c>
      <c r="BD254" s="3">
        <v>0</v>
      </c>
      <c r="BE254" s="3">
        <v>0</v>
      </c>
      <c r="BF254" s="17">
        <f t="shared" si="256"/>
        <v>126</v>
      </c>
      <c r="BG254" s="26">
        <f t="shared" si="257"/>
        <v>1365.0283753029451</v>
      </c>
      <c r="BH254" s="12">
        <f t="shared" si="258"/>
        <v>73.706771330743507</v>
      </c>
      <c r="BI254" s="13">
        <v>-0.28000000000000003</v>
      </c>
      <c r="BJ254" s="12">
        <f t="shared" si="260"/>
        <v>60</v>
      </c>
      <c r="BK254" s="12">
        <f t="shared" si="278"/>
        <v>74.090909090909108</v>
      </c>
      <c r="BL254" s="11">
        <f t="shared" si="261"/>
        <v>3</v>
      </c>
      <c r="BM254" s="11">
        <f t="shared" si="262"/>
        <v>50</v>
      </c>
      <c r="BN254" s="11">
        <f t="shared" si="263"/>
        <v>0</v>
      </c>
      <c r="BO254" s="20">
        <f t="shared" si="264"/>
        <v>0.61951388888888448</v>
      </c>
      <c r="BP254" s="11">
        <f t="shared" si="265"/>
        <v>1</v>
      </c>
      <c r="BQ254" s="11">
        <f t="shared" si="266"/>
        <v>0</v>
      </c>
      <c r="BR254" s="11">
        <f t="shared" si="267"/>
        <v>0</v>
      </c>
      <c r="BS254" s="11">
        <f t="shared" si="268"/>
        <v>1</v>
      </c>
      <c r="BT254" s="25">
        <f t="shared" si="269"/>
        <v>1657375.0283753029</v>
      </c>
      <c r="BU254" s="24" t="str">
        <f t="shared" si="270"/>
        <v xml:space="preserve"> </v>
      </c>
      <c r="BV254" s="11">
        <f t="shared" si="271"/>
        <v>1</v>
      </c>
      <c r="BW254" s="24" t="str">
        <f>VLOOKUP(BV254,'Типы препятствий'!$A$1:$B$12,2)</f>
        <v>Светофор</v>
      </c>
      <c r="BX254" s="24">
        <f t="shared" si="272"/>
        <v>4</v>
      </c>
      <c r="BY254" s="25">
        <f t="shared" si="273"/>
        <v>1657647.1701630594</v>
      </c>
      <c r="BZ254" s="25">
        <f t="shared" si="274"/>
        <v>272.14178775646724</v>
      </c>
      <c r="CA254" s="25">
        <f t="shared" si="275"/>
        <v>1657645.1701630594</v>
      </c>
      <c r="CB254" s="12">
        <f t="shared" si="276"/>
        <v>270.14178775646724</v>
      </c>
      <c r="CC254" s="11">
        <f t="shared" si="277"/>
        <v>2</v>
      </c>
      <c r="CD254" s="42">
        <f t="shared" si="277"/>
        <v>0.18</v>
      </c>
      <c r="CE254" s="42">
        <f t="shared" si="227"/>
        <v>0.45</v>
      </c>
      <c r="CF254" s="42">
        <f t="shared" si="226"/>
        <v>0.45</v>
      </c>
    </row>
    <row r="255" spans="1:84">
      <c r="A255" s="29">
        <f t="shared" si="228"/>
        <v>73.202771330743502</v>
      </c>
      <c r="B255" s="3">
        <v>254</v>
      </c>
      <c r="C255" s="14">
        <f t="shared" si="229"/>
        <v>73.202771330743502</v>
      </c>
      <c r="D255" s="14">
        <f t="shared" si="230"/>
        <v>73.202771330743502</v>
      </c>
      <c r="E255" s="14">
        <f t="shared" si="231"/>
        <v>73.636363636363654</v>
      </c>
      <c r="F255" s="14">
        <f t="shared" si="232"/>
        <v>60</v>
      </c>
      <c r="G255" s="30">
        <f t="shared" si="233"/>
        <v>-0.27</v>
      </c>
      <c r="H255" s="3">
        <f t="shared" si="223"/>
        <v>40</v>
      </c>
      <c r="I255" s="43">
        <f t="shared" si="234"/>
        <v>0.18</v>
      </c>
      <c r="J255" s="43">
        <f t="shared" si="235"/>
        <v>0.45</v>
      </c>
      <c r="K255" s="43">
        <f t="shared" si="236"/>
        <v>0.45</v>
      </c>
      <c r="L255" s="3">
        <f t="shared" si="224"/>
        <v>0.32</v>
      </c>
      <c r="M255" s="3" t="s">
        <v>613</v>
      </c>
      <c r="N255" s="3" t="s">
        <v>614</v>
      </c>
      <c r="O255" s="3">
        <v>1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 t="s">
        <v>66</v>
      </c>
      <c r="V255" s="14">
        <f t="shared" si="237"/>
        <v>1375.1954268766594</v>
      </c>
      <c r="W255" s="3">
        <f t="shared" si="238"/>
        <v>3</v>
      </c>
      <c r="X255" s="3">
        <f t="shared" si="239"/>
        <v>50</v>
      </c>
      <c r="Y255" s="3">
        <f t="shared" si="240"/>
        <v>50</v>
      </c>
      <c r="Z255" s="3">
        <f t="shared" si="241"/>
        <v>0</v>
      </c>
      <c r="AA255" s="3">
        <f t="shared" si="242"/>
        <v>0</v>
      </c>
      <c r="AB255" s="22">
        <f t="shared" si="243"/>
        <v>0.6195196759259215</v>
      </c>
      <c r="AC255" s="23">
        <f t="shared" ca="1" si="225"/>
        <v>41920</v>
      </c>
      <c r="AD255" s="3">
        <v>254</v>
      </c>
      <c r="AE255" s="3">
        <f t="shared" si="244"/>
        <v>1</v>
      </c>
      <c r="AF255" s="3">
        <f t="shared" si="245"/>
        <v>1</v>
      </c>
      <c r="AG255" s="3">
        <v>254</v>
      </c>
      <c r="AH255" s="3">
        <f t="shared" si="246"/>
        <v>0</v>
      </c>
      <c r="AI255" s="3">
        <f t="shared" si="247"/>
        <v>0</v>
      </c>
      <c r="AJ255" s="3">
        <f t="shared" si="248"/>
        <v>1</v>
      </c>
      <c r="AK255" s="14">
        <f t="shared" si="249"/>
        <v>1657385.1954268767</v>
      </c>
      <c r="AL255" s="3" t="str">
        <f t="shared" si="250"/>
        <v xml:space="preserve"> </v>
      </c>
      <c r="AM255" s="3">
        <f t="shared" si="251"/>
        <v>1</v>
      </c>
      <c r="AN255" s="3">
        <f t="shared" si="252"/>
        <v>4</v>
      </c>
      <c r="AO255" s="27">
        <f t="shared" si="253"/>
        <v>261.97473618271761</v>
      </c>
      <c r="AP255" s="14">
        <f t="shared" si="254"/>
        <v>259.97473618271761</v>
      </c>
      <c r="AQ255" s="28"/>
      <c r="AR255" s="3">
        <f t="shared" si="255"/>
        <v>2</v>
      </c>
      <c r="AS255" s="3">
        <v>4581</v>
      </c>
      <c r="AT255" s="3">
        <v>777</v>
      </c>
      <c r="AU255" s="3">
        <v>100</v>
      </c>
      <c r="AV255" s="3">
        <v>400</v>
      </c>
      <c r="AW255" s="3">
        <v>6000</v>
      </c>
      <c r="AX255" s="3">
        <v>0</v>
      </c>
      <c r="AY255" s="3">
        <v>1100</v>
      </c>
      <c r="AZ255" s="3">
        <v>1</v>
      </c>
      <c r="BA255" s="3">
        <v>40</v>
      </c>
      <c r="BB255" s="3">
        <v>0</v>
      </c>
      <c r="BC255" s="3">
        <v>0</v>
      </c>
      <c r="BD255" s="3">
        <v>0</v>
      </c>
      <c r="BE255" s="3">
        <v>0</v>
      </c>
      <c r="BF255" s="17">
        <f t="shared" si="256"/>
        <v>126.5</v>
      </c>
      <c r="BG255" s="26">
        <f t="shared" si="257"/>
        <v>1375.1954268766594</v>
      </c>
      <c r="BH255" s="12">
        <f t="shared" si="258"/>
        <v>73.202771330743502</v>
      </c>
      <c r="BI255" s="13">
        <v>-0.27</v>
      </c>
      <c r="BJ255" s="12">
        <f t="shared" si="260"/>
        <v>60</v>
      </c>
      <c r="BK255" s="12">
        <f t="shared" si="278"/>
        <v>73.636363636363654</v>
      </c>
      <c r="BL255" s="11">
        <f t="shared" si="261"/>
        <v>3</v>
      </c>
      <c r="BM255" s="11">
        <f t="shared" si="262"/>
        <v>50</v>
      </c>
      <c r="BN255" s="11">
        <f t="shared" si="263"/>
        <v>0</v>
      </c>
      <c r="BO255" s="20">
        <f t="shared" si="264"/>
        <v>0.6195196759259215</v>
      </c>
      <c r="BP255" s="11">
        <f t="shared" si="265"/>
        <v>1</v>
      </c>
      <c r="BQ255" s="11">
        <f t="shared" si="266"/>
        <v>0</v>
      </c>
      <c r="BR255" s="11">
        <f t="shared" si="267"/>
        <v>0</v>
      </c>
      <c r="BS255" s="11">
        <f t="shared" si="268"/>
        <v>1</v>
      </c>
      <c r="BT255" s="25">
        <f t="shared" si="269"/>
        <v>1657385.1954268767</v>
      </c>
      <c r="BU255" s="24" t="str">
        <f t="shared" si="270"/>
        <v xml:space="preserve"> </v>
      </c>
      <c r="BV255" s="11">
        <f t="shared" si="271"/>
        <v>1</v>
      </c>
      <c r="BW255" s="24" t="str">
        <f>VLOOKUP(BV255,'Типы препятствий'!$A$1:$B$12,2)</f>
        <v>Светофор</v>
      </c>
      <c r="BX255" s="24">
        <f t="shared" si="272"/>
        <v>4</v>
      </c>
      <c r="BY255" s="25">
        <f t="shared" si="273"/>
        <v>1657647.1701630594</v>
      </c>
      <c r="BZ255" s="25">
        <f t="shared" si="274"/>
        <v>261.97473618271761</v>
      </c>
      <c r="CA255" s="25">
        <f t="shared" si="275"/>
        <v>1657645.1701630594</v>
      </c>
      <c r="CB255" s="12">
        <f t="shared" si="276"/>
        <v>259.97473618271761</v>
      </c>
      <c r="CC255" s="11">
        <f t="shared" si="277"/>
        <v>2</v>
      </c>
      <c r="CD255" s="42">
        <f t="shared" si="277"/>
        <v>0.18</v>
      </c>
      <c r="CE255" s="42">
        <f t="shared" si="227"/>
        <v>0.45</v>
      </c>
      <c r="CF255" s="42">
        <f t="shared" si="226"/>
        <v>0.45</v>
      </c>
    </row>
    <row r="256" spans="1:84">
      <c r="A256" s="29">
        <f t="shared" si="228"/>
        <v>72.716771330743498</v>
      </c>
      <c r="B256" s="3">
        <v>255</v>
      </c>
      <c r="C256" s="14">
        <f t="shared" si="229"/>
        <v>72.716771330743498</v>
      </c>
      <c r="D256" s="14">
        <f t="shared" si="230"/>
        <v>72.716771330743498</v>
      </c>
      <c r="E256" s="14">
        <f t="shared" si="231"/>
        <v>73.181818181818201</v>
      </c>
      <c r="F256" s="14">
        <f t="shared" si="232"/>
        <v>60</v>
      </c>
      <c r="G256" s="30">
        <f t="shared" si="233"/>
        <v>-0.28999999999999998</v>
      </c>
      <c r="H256" s="3">
        <f t="shared" si="223"/>
        <v>40</v>
      </c>
      <c r="I256" s="43">
        <f t="shared" si="234"/>
        <v>0.18</v>
      </c>
      <c r="J256" s="43">
        <f t="shared" si="235"/>
        <v>0.45</v>
      </c>
      <c r="K256" s="43">
        <f t="shared" si="236"/>
        <v>0.45</v>
      </c>
      <c r="L256" s="3">
        <f t="shared" si="224"/>
        <v>0.32</v>
      </c>
      <c r="M256" s="3" t="s">
        <v>615</v>
      </c>
      <c r="N256" s="3" t="s">
        <v>616</v>
      </c>
      <c r="O256" s="3">
        <v>1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 t="s">
        <v>66</v>
      </c>
      <c r="V256" s="14">
        <f t="shared" si="237"/>
        <v>1385.2949784503737</v>
      </c>
      <c r="W256" s="3">
        <f t="shared" si="238"/>
        <v>3</v>
      </c>
      <c r="X256" s="3">
        <f t="shared" si="239"/>
        <v>50</v>
      </c>
      <c r="Y256" s="3">
        <f t="shared" si="240"/>
        <v>50</v>
      </c>
      <c r="Z256" s="3">
        <f t="shared" si="241"/>
        <v>0</v>
      </c>
      <c r="AA256" s="3">
        <f t="shared" si="242"/>
        <v>0</v>
      </c>
      <c r="AB256" s="22">
        <f t="shared" si="243"/>
        <v>0.61952546296295852</v>
      </c>
      <c r="AC256" s="23">
        <f t="shared" ca="1" si="225"/>
        <v>41920</v>
      </c>
      <c r="AD256" s="3">
        <v>255</v>
      </c>
      <c r="AE256" s="3">
        <f t="shared" si="244"/>
        <v>1</v>
      </c>
      <c r="AF256" s="3">
        <f t="shared" si="245"/>
        <v>1</v>
      </c>
      <c r="AG256" s="3">
        <v>255</v>
      </c>
      <c r="AH256" s="3">
        <f t="shared" si="246"/>
        <v>0</v>
      </c>
      <c r="AI256" s="3">
        <f t="shared" si="247"/>
        <v>0</v>
      </c>
      <c r="AJ256" s="3">
        <f t="shared" si="248"/>
        <v>1</v>
      </c>
      <c r="AK256" s="14">
        <f t="shared" si="249"/>
        <v>1657395.2949784503</v>
      </c>
      <c r="AL256" s="3" t="str">
        <f t="shared" si="250"/>
        <v xml:space="preserve"> </v>
      </c>
      <c r="AM256" s="3">
        <f t="shared" si="251"/>
        <v>1</v>
      </c>
      <c r="AN256" s="3">
        <f t="shared" si="252"/>
        <v>4</v>
      </c>
      <c r="AO256" s="27">
        <f t="shared" si="253"/>
        <v>251.87518460908905</v>
      </c>
      <c r="AP256" s="14">
        <f t="shared" si="254"/>
        <v>249.87518460908905</v>
      </c>
      <c r="AQ256" s="28"/>
      <c r="AR256" s="3">
        <f t="shared" si="255"/>
        <v>2</v>
      </c>
      <c r="AS256" s="3">
        <v>4581</v>
      </c>
      <c r="AT256" s="3">
        <v>777</v>
      </c>
      <c r="AU256" s="3">
        <v>100</v>
      </c>
      <c r="AV256" s="3">
        <v>400</v>
      </c>
      <c r="AW256" s="3">
        <v>6000</v>
      </c>
      <c r="AX256" s="3">
        <v>0</v>
      </c>
      <c r="AY256" s="3">
        <v>1100</v>
      </c>
      <c r="AZ256" s="3">
        <v>1</v>
      </c>
      <c r="BA256" s="3">
        <v>40</v>
      </c>
      <c r="BB256" s="3">
        <v>0</v>
      </c>
      <c r="BC256" s="3">
        <v>0</v>
      </c>
      <c r="BD256" s="3">
        <v>0</v>
      </c>
      <c r="BE256" s="3">
        <v>0</v>
      </c>
      <c r="BF256" s="17">
        <f t="shared" si="256"/>
        <v>127</v>
      </c>
      <c r="BG256" s="26">
        <f t="shared" si="257"/>
        <v>1385.2949784503737</v>
      </c>
      <c r="BH256" s="12">
        <f t="shared" si="258"/>
        <v>72.716771330743498</v>
      </c>
      <c r="BI256" s="13">
        <v>-0.28999999999999998</v>
      </c>
      <c r="BJ256" s="12">
        <f t="shared" si="260"/>
        <v>60</v>
      </c>
      <c r="BK256" s="12">
        <f t="shared" si="278"/>
        <v>73.181818181818201</v>
      </c>
      <c r="BL256" s="11">
        <f t="shared" si="261"/>
        <v>3</v>
      </c>
      <c r="BM256" s="11">
        <f t="shared" si="262"/>
        <v>50</v>
      </c>
      <c r="BN256" s="11">
        <f t="shared" si="263"/>
        <v>0</v>
      </c>
      <c r="BO256" s="20">
        <f t="shared" si="264"/>
        <v>0.61952546296295852</v>
      </c>
      <c r="BP256" s="11">
        <f t="shared" si="265"/>
        <v>1</v>
      </c>
      <c r="BQ256" s="11">
        <f t="shared" si="266"/>
        <v>0</v>
      </c>
      <c r="BR256" s="11">
        <f t="shared" si="267"/>
        <v>0</v>
      </c>
      <c r="BS256" s="11">
        <f t="shared" si="268"/>
        <v>1</v>
      </c>
      <c r="BT256" s="25">
        <f t="shared" si="269"/>
        <v>1657395.2949784503</v>
      </c>
      <c r="BU256" s="24" t="str">
        <f t="shared" si="270"/>
        <v xml:space="preserve"> </v>
      </c>
      <c r="BV256" s="11">
        <f t="shared" si="271"/>
        <v>1</v>
      </c>
      <c r="BW256" s="24" t="str">
        <f>VLOOKUP(BV256,'Типы препятствий'!$A$1:$B$12,2)</f>
        <v>Светофор</v>
      </c>
      <c r="BX256" s="24">
        <f t="shared" si="272"/>
        <v>4</v>
      </c>
      <c r="BY256" s="25">
        <f t="shared" si="273"/>
        <v>1657647.1701630594</v>
      </c>
      <c r="BZ256" s="25">
        <f t="shared" si="274"/>
        <v>251.87518460908905</v>
      </c>
      <c r="CA256" s="25">
        <f t="shared" si="275"/>
        <v>1657645.1701630594</v>
      </c>
      <c r="CB256" s="12">
        <f t="shared" si="276"/>
        <v>249.87518460908905</v>
      </c>
      <c r="CC256" s="11">
        <f t="shared" si="277"/>
        <v>2</v>
      </c>
      <c r="CD256" s="42">
        <f t="shared" si="277"/>
        <v>0.18</v>
      </c>
      <c r="CE256" s="42">
        <f t="shared" si="227"/>
        <v>0.45</v>
      </c>
      <c r="CF256" s="42">
        <f t="shared" si="226"/>
        <v>0.45</v>
      </c>
    </row>
    <row r="257" spans="1:84">
      <c r="A257" s="29">
        <f t="shared" si="228"/>
        <v>72.194771330743492</v>
      </c>
      <c r="B257" s="3">
        <v>256</v>
      </c>
      <c r="C257" s="14">
        <f t="shared" si="229"/>
        <v>72.194771330743492</v>
      </c>
      <c r="D257" s="14">
        <f t="shared" si="230"/>
        <v>72.194771330743492</v>
      </c>
      <c r="E257" s="14">
        <f t="shared" si="231"/>
        <v>72.727272727272748</v>
      </c>
      <c r="F257" s="14">
        <f t="shared" si="232"/>
        <v>60</v>
      </c>
      <c r="G257" s="30">
        <f t="shared" si="233"/>
        <v>-0.28000000000000003</v>
      </c>
      <c r="H257" s="3">
        <f t="shared" si="223"/>
        <v>40</v>
      </c>
      <c r="I257" s="43">
        <f t="shared" si="234"/>
        <v>0.18</v>
      </c>
      <c r="J257" s="43">
        <f t="shared" si="235"/>
        <v>0.45</v>
      </c>
      <c r="K257" s="43">
        <f t="shared" si="236"/>
        <v>0.45</v>
      </c>
      <c r="L257" s="3">
        <f t="shared" si="224"/>
        <v>0.32</v>
      </c>
      <c r="M257" s="3" t="s">
        <v>617</v>
      </c>
      <c r="N257" s="3" t="s">
        <v>618</v>
      </c>
      <c r="O257" s="3">
        <v>1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 t="s">
        <v>66</v>
      </c>
      <c r="V257" s="14">
        <f t="shared" si="237"/>
        <v>1395.322030024088</v>
      </c>
      <c r="W257" s="3">
        <f t="shared" si="238"/>
        <v>3</v>
      </c>
      <c r="X257" s="3">
        <f t="shared" si="239"/>
        <v>50</v>
      </c>
      <c r="Y257" s="3">
        <f t="shared" si="240"/>
        <v>50</v>
      </c>
      <c r="Z257" s="3">
        <f t="shared" si="241"/>
        <v>0</v>
      </c>
      <c r="AA257" s="3">
        <f t="shared" si="242"/>
        <v>0</v>
      </c>
      <c r="AB257" s="22">
        <f t="shared" si="243"/>
        <v>0.61953124999999554</v>
      </c>
      <c r="AC257" s="23">
        <f t="shared" ca="1" si="225"/>
        <v>41920</v>
      </c>
      <c r="AD257" s="3">
        <v>256</v>
      </c>
      <c r="AE257" s="3">
        <f t="shared" si="244"/>
        <v>1</v>
      </c>
      <c r="AF257" s="3">
        <f t="shared" si="245"/>
        <v>1</v>
      </c>
      <c r="AG257" s="3">
        <v>256</v>
      </c>
      <c r="AH257" s="3">
        <f t="shared" si="246"/>
        <v>0</v>
      </c>
      <c r="AI257" s="3">
        <f t="shared" si="247"/>
        <v>0</v>
      </c>
      <c r="AJ257" s="3">
        <f t="shared" si="248"/>
        <v>1</v>
      </c>
      <c r="AK257" s="14">
        <f t="shared" si="249"/>
        <v>1657405.3220300241</v>
      </c>
      <c r="AL257" s="3" t="str">
        <f t="shared" si="250"/>
        <v xml:space="preserve"> </v>
      </c>
      <c r="AM257" s="3">
        <f t="shared" si="251"/>
        <v>1</v>
      </c>
      <c r="AN257" s="3">
        <f t="shared" si="252"/>
        <v>4</v>
      </c>
      <c r="AO257" s="27">
        <f t="shared" si="253"/>
        <v>241.84813303523697</v>
      </c>
      <c r="AP257" s="14">
        <f t="shared" si="254"/>
        <v>239.84813303523697</v>
      </c>
      <c r="AQ257" s="28"/>
      <c r="AR257" s="3">
        <f t="shared" si="255"/>
        <v>2</v>
      </c>
      <c r="AS257" s="3">
        <v>4581</v>
      </c>
      <c r="AT257" s="3">
        <v>777</v>
      </c>
      <c r="AU257" s="3">
        <v>100</v>
      </c>
      <c r="AV257" s="3">
        <v>400</v>
      </c>
      <c r="AW257" s="3">
        <v>6000</v>
      </c>
      <c r="AX257" s="3">
        <v>0</v>
      </c>
      <c r="AY257" s="3">
        <v>1100</v>
      </c>
      <c r="AZ257" s="3">
        <v>1</v>
      </c>
      <c r="BA257" s="3">
        <v>40</v>
      </c>
      <c r="BB257" s="3">
        <v>0</v>
      </c>
      <c r="BC257" s="3">
        <v>0</v>
      </c>
      <c r="BD257" s="3">
        <v>0</v>
      </c>
      <c r="BE257" s="3">
        <v>0</v>
      </c>
      <c r="BF257" s="17">
        <f t="shared" si="256"/>
        <v>127.5</v>
      </c>
      <c r="BG257" s="26">
        <f t="shared" si="257"/>
        <v>1395.322030024088</v>
      </c>
      <c r="BH257" s="12">
        <f t="shared" si="258"/>
        <v>72.194771330743492</v>
      </c>
      <c r="BI257" s="13">
        <v>-0.28000000000000003</v>
      </c>
      <c r="BJ257" s="12">
        <f t="shared" si="260"/>
        <v>60</v>
      </c>
      <c r="BK257" s="12">
        <f t="shared" si="278"/>
        <v>72.727272727272748</v>
      </c>
      <c r="BL257" s="11">
        <f t="shared" si="261"/>
        <v>3</v>
      </c>
      <c r="BM257" s="11">
        <f t="shared" si="262"/>
        <v>50</v>
      </c>
      <c r="BN257" s="11">
        <f t="shared" si="263"/>
        <v>0</v>
      </c>
      <c r="BO257" s="20">
        <f t="shared" si="264"/>
        <v>0.61953124999999554</v>
      </c>
      <c r="BP257" s="11">
        <f t="shared" si="265"/>
        <v>1</v>
      </c>
      <c r="BQ257" s="11">
        <f t="shared" si="266"/>
        <v>0</v>
      </c>
      <c r="BR257" s="11">
        <f t="shared" si="267"/>
        <v>0</v>
      </c>
      <c r="BS257" s="11">
        <f t="shared" si="268"/>
        <v>1</v>
      </c>
      <c r="BT257" s="25">
        <f t="shared" si="269"/>
        <v>1657405.3220300241</v>
      </c>
      <c r="BU257" s="24" t="str">
        <f t="shared" si="270"/>
        <v xml:space="preserve"> </v>
      </c>
      <c r="BV257" s="11">
        <f t="shared" si="271"/>
        <v>1</v>
      </c>
      <c r="BW257" s="24" t="str">
        <f>VLOOKUP(BV257,'Типы препятствий'!$A$1:$B$12,2)</f>
        <v>Светофор</v>
      </c>
      <c r="BX257" s="24">
        <f t="shared" si="272"/>
        <v>4</v>
      </c>
      <c r="BY257" s="25">
        <f t="shared" si="273"/>
        <v>1657647.1701630594</v>
      </c>
      <c r="BZ257" s="25">
        <f t="shared" si="274"/>
        <v>241.84813303523697</v>
      </c>
      <c r="CA257" s="25">
        <f t="shared" si="275"/>
        <v>1657645.1701630594</v>
      </c>
      <c r="CB257" s="12">
        <f t="shared" si="276"/>
        <v>239.84813303523697</v>
      </c>
      <c r="CC257" s="11">
        <f t="shared" si="277"/>
        <v>2</v>
      </c>
      <c r="CD257" s="42">
        <f t="shared" si="277"/>
        <v>0.18</v>
      </c>
      <c r="CE257" s="42">
        <f t="shared" si="227"/>
        <v>0.45</v>
      </c>
      <c r="CF257" s="42">
        <f t="shared" si="226"/>
        <v>0.45</v>
      </c>
    </row>
    <row r="258" spans="1:84">
      <c r="A258" s="29">
        <f t="shared" si="228"/>
        <v>71.690771330743488</v>
      </c>
      <c r="B258" s="3">
        <v>257</v>
      </c>
      <c r="C258" s="14">
        <f t="shared" si="229"/>
        <v>71.690771330743488</v>
      </c>
      <c r="D258" s="14">
        <f t="shared" si="230"/>
        <v>71.690771330743488</v>
      </c>
      <c r="E258" s="14">
        <f t="shared" si="231"/>
        <v>72.272727272727295</v>
      </c>
      <c r="F258" s="14">
        <f t="shared" si="232"/>
        <v>60</v>
      </c>
      <c r="G258" s="30">
        <f t="shared" si="233"/>
        <v>-0.28999999999999998</v>
      </c>
      <c r="H258" s="3">
        <f t="shared" si="223"/>
        <v>40</v>
      </c>
      <c r="I258" s="43">
        <f t="shared" si="234"/>
        <v>0.18</v>
      </c>
      <c r="J258" s="43">
        <f t="shared" si="235"/>
        <v>0.45</v>
      </c>
      <c r="K258" s="43">
        <f t="shared" si="236"/>
        <v>0.45</v>
      </c>
      <c r="L258" s="3">
        <f t="shared" si="224"/>
        <v>0.32</v>
      </c>
      <c r="M258" s="3" t="s">
        <v>619</v>
      </c>
      <c r="N258" s="3" t="s">
        <v>620</v>
      </c>
      <c r="O258" s="3">
        <v>1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 t="s">
        <v>66</v>
      </c>
      <c r="V258" s="14">
        <f t="shared" si="237"/>
        <v>1405.2790815978024</v>
      </c>
      <c r="W258" s="3">
        <f t="shared" si="238"/>
        <v>3</v>
      </c>
      <c r="X258" s="3">
        <f t="shared" si="239"/>
        <v>50</v>
      </c>
      <c r="Y258" s="3">
        <f t="shared" si="240"/>
        <v>50</v>
      </c>
      <c r="Z258" s="3">
        <f t="shared" si="241"/>
        <v>0</v>
      </c>
      <c r="AA258" s="3">
        <f t="shared" si="242"/>
        <v>0</v>
      </c>
      <c r="AB258" s="22">
        <f t="shared" si="243"/>
        <v>0.61953703703703256</v>
      </c>
      <c r="AC258" s="23">
        <f t="shared" ca="1" si="225"/>
        <v>41920</v>
      </c>
      <c r="AD258" s="3">
        <v>257</v>
      </c>
      <c r="AE258" s="3">
        <f t="shared" si="244"/>
        <v>1</v>
      </c>
      <c r="AF258" s="3">
        <f t="shared" si="245"/>
        <v>1</v>
      </c>
      <c r="AG258" s="3">
        <v>257</v>
      </c>
      <c r="AH258" s="3">
        <f t="shared" si="246"/>
        <v>0</v>
      </c>
      <c r="AI258" s="3">
        <f t="shared" si="247"/>
        <v>0</v>
      </c>
      <c r="AJ258" s="3">
        <f t="shared" si="248"/>
        <v>1</v>
      </c>
      <c r="AK258" s="14">
        <f t="shared" si="249"/>
        <v>1657415.2790815977</v>
      </c>
      <c r="AL258" s="3" t="str">
        <f t="shared" si="250"/>
        <v xml:space="preserve"> </v>
      </c>
      <c r="AM258" s="3">
        <f t="shared" si="251"/>
        <v>1</v>
      </c>
      <c r="AN258" s="3">
        <f t="shared" si="252"/>
        <v>4</v>
      </c>
      <c r="AO258" s="27">
        <f t="shared" si="253"/>
        <v>231.89108146168292</v>
      </c>
      <c r="AP258" s="14">
        <f t="shared" si="254"/>
        <v>229.89108146168292</v>
      </c>
      <c r="AQ258" s="28"/>
      <c r="AR258" s="3">
        <f t="shared" si="255"/>
        <v>2</v>
      </c>
      <c r="AS258" s="3">
        <v>4581</v>
      </c>
      <c r="AT258" s="3">
        <v>777</v>
      </c>
      <c r="AU258" s="3">
        <v>100</v>
      </c>
      <c r="AV258" s="3">
        <v>400</v>
      </c>
      <c r="AW258" s="3">
        <v>6000</v>
      </c>
      <c r="AX258" s="3">
        <v>0</v>
      </c>
      <c r="AY258" s="3">
        <v>1100</v>
      </c>
      <c r="AZ258" s="3">
        <v>1</v>
      </c>
      <c r="BA258" s="3">
        <v>40</v>
      </c>
      <c r="BB258" s="3">
        <v>0</v>
      </c>
      <c r="BC258" s="3">
        <v>0</v>
      </c>
      <c r="BD258" s="3">
        <v>0</v>
      </c>
      <c r="BE258" s="3">
        <v>0</v>
      </c>
      <c r="BF258" s="17">
        <f t="shared" si="256"/>
        <v>128</v>
      </c>
      <c r="BG258" s="26">
        <f t="shared" si="257"/>
        <v>1405.2790815978024</v>
      </c>
      <c r="BH258" s="12">
        <f t="shared" si="258"/>
        <v>71.690771330743488</v>
      </c>
      <c r="BI258" s="13">
        <v>-0.28999999999999998</v>
      </c>
      <c r="BJ258" s="12">
        <f t="shared" si="260"/>
        <v>60</v>
      </c>
      <c r="BK258" s="12">
        <f t="shared" si="278"/>
        <v>72.272727272727295</v>
      </c>
      <c r="BL258" s="11">
        <f t="shared" si="261"/>
        <v>3</v>
      </c>
      <c r="BM258" s="11">
        <f t="shared" si="262"/>
        <v>50</v>
      </c>
      <c r="BN258" s="11">
        <f t="shared" si="263"/>
        <v>0</v>
      </c>
      <c r="BO258" s="20">
        <f t="shared" si="264"/>
        <v>0.61953703703703256</v>
      </c>
      <c r="BP258" s="11">
        <f t="shared" si="265"/>
        <v>1</v>
      </c>
      <c r="BQ258" s="11">
        <f t="shared" si="266"/>
        <v>0</v>
      </c>
      <c r="BR258" s="11">
        <f t="shared" si="267"/>
        <v>0</v>
      </c>
      <c r="BS258" s="11">
        <f t="shared" si="268"/>
        <v>1</v>
      </c>
      <c r="BT258" s="25">
        <f t="shared" si="269"/>
        <v>1657415.2790815977</v>
      </c>
      <c r="BU258" s="24" t="str">
        <f t="shared" si="270"/>
        <v xml:space="preserve"> </v>
      </c>
      <c r="BV258" s="11">
        <f t="shared" si="271"/>
        <v>1</v>
      </c>
      <c r="BW258" s="24" t="str">
        <f>VLOOKUP(BV258,'Типы препятствий'!$A$1:$B$12,2)</f>
        <v>Светофор</v>
      </c>
      <c r="BX258" s="24">
        <f t="shared" si="272"/>
        <v>4</v>
      </c>
      <c r="BY258" s="25">
        <f t="shared" si="273"/>
        <v>1657647.1701630594</v>
      </c>
      <c r="BZ258" s="25">
        <f t="shared" si="274"/>
        <v>231.89108146168292</v>
      </c>
      <c r="CA258" s="25">
        <f t="shared" si="275"/>
        <v>1657645.1701630594</v>
      </c>
      <c r="CB258" s="12">
        <f t="shared" si="276"/>
        <v>229.89108146168292</v>
      </c>
      <c r="CC258" s="11">
        <f t="shared" si="277"/>
        <v>2</v>
      </c>
      <c r="CD258" s="42">
        <f t="shared" si="277"/>
        <v>0.18</v>
      </c>
      <c r="CE258" s="42">
        <f t="shared" si="227"/>
        <v>0.45</v>
      </c>
      <c r="CF258" s="42">
        <f t="shared" si="226"/>
        <v>0.45</v>
      </c>
    </row>
    <row r="259" spans="1:84">
      <c r="A259" s="29">
        <f t="shared" si="228"/>
        <v>71.168771330743482</v>
      </c>
      <c r="B259" s="3">
        <v>258</v>
      </c>
      <c r="C259" s="14">
        <f t="shared" si="229"/>
        <v>71.168771330743482</v>
      </c>
      <c r="D259" s="14">
        <f t="shared" si="230"/>
        <v>71.168771330743482</v>
      </c>
      <c r="E259" s="14">
        <f t="shared" si="231"/>
        <v>71.818181818181841</v>
      </c>
      <c r="F259" s="14">
        <f t="shared" si="232"/>
        <v>60</v>
      </c>
      <c r="G259" s="30">
        <f t="shared" si="233"/>
        <v>-0.31</v>
      </c>
      <c r="H259" s="3">
        <f t="shared" ref="H259:H322" si="279">$CO$3</f>
        <v>40</v>
      </c>
      <c r="I259" s="43">
        <f t="shared" si="234"/>
        <v>0.18</v>
      </c>
      <c r="J259" s="43">
        <f t="shared" si="235"/>
        <v>0.45</v>
      </c>
      <c r="K259" s="43">
        <f t="shared" si="236"/>
        <v>0.4</v>
      </c>
      <c r="L259" s="3">
        <f t="shared" ref="L259:L322" si="280">$CO$5</f>
        <v>0.32</v>
      </c>
      <c r="M259" s="3" t="s">
        <v>621</v>
      </c>
      <c r="N259" s="3" t="s">
        <v>622</v>
      </c>
      <c r="O259" s="3">
        <v>1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 t="s">
        <v>66</v>
      </c>
      <c r="V259" s="14">
        <f t="shared" si="237"/>
        <v>1415.1636331715167</v>
      </c>
      <c r="W259" s="3">
        <f t="shared" si="238"/>
        <v>3</v>
      </c>
      <c r="X259" s="3">
        <f t="shared" si="239"/>
        <v>50</v>
      </c>
      <c r="Y259" s="3">
        <f t="shared" si="240"/>
        <v>50</v>
      </c>
      <c r="Z259" s="3">
        <f t="shared" si="241"/>
        <v>0</v>
      </c>
      <c r="AA259" s="3">
        <f t="shared" si="242"/>
        <v>0</v>
      </c>
      <c r="AB259" s="22">
        <f t="shared" si="243"/>
        <v>0.61954282407406958</v>
      </c>
      <c r="AC259" s="23">
        <f t="shared" ref="AC259:AC322" ca="1" si="281">$CO$7</f>
        <v>41920</v>
      </c>
      <c r="AD259" s="3">
        <v>258</v>
      </c>
      <c r="AE259" s="3">
        <f t="shared" si="244"/>
        <v>1</v>
      </c>
      <c r="AF259" s="3">
        <f t="shared" si="245"/>
        <v>1</v>
      </c>
      <c r="AG259" s="3">
        <v>258</v>
      </c>
      <c r="AH259" s="3">
        <f t="shared" si="246"/>
        <v>0</v>
      </c>
      <c r="AI259" s="3">
        <f t="shared" si="247"/>
        <v>0</v>
      </c>
      <c r="AJ259" s="3">
        <f t="shared" si="248"/>
        <v>1</v>
      </c>
      <c r="AK259" s="14">
        <f t="shared" si="249"/>
        <v>1657425.1636331715</v>
      </c>
      <c r="AL259" s="3" t="str">
        <f t="shared" si="250"/>
        <v xml:space="preserve"> </v>
      </c>
      <c r="AM259" s="3">
        <f t="shared" si="251"/>
        <v>1</v>
      </c>
      <c r="AN259" s="3">
        <f t="shared" si="252"/>
        <v>4</v>
      </c>
      <c r="AO259" s="27">
        <f t="shared" si="253"/>
        <v>222.00652988790534</v>
      </c>
      <c r="AP259" s="14">
        <f t="shared" si="254"/>
        <v>220.00652988790534</v>
      </c>
      <c r="AQ259" s="28"/>
      <c r="AR259" s="3">
        <f t="shared" si="255"/>
        <v>2</v>
      </c>
      <c r="AS259" s="3">
        <v>4581</v>
      </c>
      <c r="AT259" s="3">
        <v>777</v>
      </c>
      <c r="AU259" s="3">
        <v>100</v>
      </c>
      <c r="AV259" s="3">
        <v>400</v>
      </c>
      <c r="AW259" s="3">
        <v>6000</v>
      </c>
      <c r="AX259" s="3">
        <v>0</v>
      </c>
      <c r="AY259" s="3">
        <v>1100</v>
      </c>
      <c r="AZ259" s="3">
        <v>1</v>
      </c>
      <c r="BA259" s="3">
        <v>40</v>
      </c>
      <c r="BB259" s="3">
        <v>0</v>
      </c>
      <c r="BC259" s="3">
        <v>0</v>
      </c>
      <c r="BD259" s="3">
        <v>0</v>
      </c>
      <c r="BE259" s="3">
        <v>0</v>
      </c>
      <c r="BF259" s="17">
        <f t="shared" si="256"/>
        <v>128.5</v>
      </c>
      <c r="BG259" s="26">
        <f t="shared" si="257"/>
        <v>1415.1636331715167</v>
      </c>
      <c r="BH259" s="12">
        <f t="shared" si="258"/>
        <v>71.168771330743482</v>
      </c>
      <c r="BI259" s="13">
        <v>-0.31</v>
      </c>
      <c r="BJ259" s="12">
        <f t="shared" si="260"/>
        <v>60</v>
      </c>
      <c r="BK259" s="12">
        <f t="shared" si="278"/>
        <v>71.818181818181841</v>
      </c>
      <c r="BL259" s="11">
        <f t="shared" si="261"/>
        <v>3</v>
      </c>
      <c r="BM259" s="11">
        <f t="shared" si="262"/>
        <v>50</v>
      </c>
      <c r="BN259" s="11">
        <f t="shared" si="263"/>
        <v>0</v>
      </c>
      <c r="BO259" s="20">
        <f t="shared" si="264"/>
        <v>0.61954282407406958</v>
      </c>
      <c r="BP259" s="11">
        <f t="shared" si="265"/>
        <v>1</v>
      </c>
      <c r="BQ259" s="11">
        <f t="shared" si="266"/>
        <v>0</v>
      </c>
      <c r="BR259" s="11">
        <f t="shared" si="267"/>
        <v>0</v>
      </c>
      <c r="BS259" s="11">
        <f t="shared" si="268"/>
        <v>1</v>
      </c>
      <c r="BT259" s="25">
        <f t="shared" si="269"/>
        <v>1657425.1636331715</v>
      </c>
      <c r="BU259" s="24" t="str">
        <f t="shared" si="270"/>
        <v xml:space="preserve"> </v>
      </c>
      <c r="BV259" s="11">
        <f t="shared" si="271"/>
        <v>1</v>
      </c>
      <c r="BW259" s="24" t="str">
        <f>VLOOKUP(BV259,'Типы препятствий'!$A$1:$B$12,2)</f>
        <v>Светофор</v>
      </c>
      <c r="BX259" s="24">
        <f t="shared" si="272"/>
        <v>4</v>
      </c>
      <c r="BY259" s="25">
        <f t="shared" si="273"/>
        <v>1657647.1701630594</v>
      </c>
      <c r="BZ259" s="25">
        <f t="shared" si="274"/>
        <v>222.00652988790534</v>
      </c>
      <c r="CA259" s="25">
        <f t="shared" si="275"/>
        <v>1657645.1701630594</v>
      </c>
      <c r="CB259" s="12">
        <f t="shared" si="276"/>
        <v>220.00652988790534</v>
      </c>
      <c r="CC259" s="11">
        <f t="shared" si="277"/>
        <v>2</v>
      </c>
      <c r="CD259" s="42">
        <f t="shared" si="277"/>
        <v>0.18</v>
      </c>
      <c r="CE259" s="42">
        <f t="shared" si="227"/>
        <v>0.45</v>
      </c>
      <c r="CF259" s="42">
        <v>0.4</v>
      </c>
    </row>
    <row r="260" spans="1:84">
      <c r="A260" s="29">
        <f t="shared" si="228"/>
        <v>70.610771330743475</v>
      </c>
      <c r="B260" s="3">
        <v>259</v>
      </c>
      <c r="C260" s="14">
        <f t="shared" si="229"/>
        <v>70.610771330743475</v>
      </c>
      <c r="D260" s="14">
        <f t="shared" si="230"/>
        <v>70.610771330743475</v>
      </c>
      <c r="E260" s="14">
        <f t="shared" si="231"/>
        <v>71.363636363636388</v>
      </c>
      <c r="F260" s="14">
        <f t="shared" si="232"/>
        <v>60</v>
      </c>
      <c r="G260" s="30">
        <f t="shared" si="233"/>
        <v>-0.4</v>
      </c>
      <c r="H260" s="3">
        <f t="shared" si="279"/>
        <v>40</v>
      </c>
      <c r="I260" s="43">
        <f t="shared" si="234"/>
        <v>0.18</v>
      </c>
      <c r="J260" s="43">
        <f t="shared" si="235"/>
        <v>0.42500000000000004</v>
      </c>
      <c r="K260" s="43">
        <f t="shared" si="236"/>
        <v>0.4</v>
      </c>
      <c r="L260" s="3">
        <f t="shared" si="280"/>
        <v>0.32</v>
      </c>
      <c r="M260" s="3" t="s">
        <v>623</v>
      </c>
      <c r="N260" s="3" t="s">
        <v>624</v>
      </c>
      <c r="O260" s="3">
        <v>1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 t="s">
        <v>66</v>
      </c>
      <c r="V260" s="14">
        <f t="shared" si="237"/>
        <v>1424.970684745231</v>
      </c>
      <c r="W260" s="3">
        <f t="shared" si="238"/>
        <v>3</v>
      </c>
      <c r="X260" s="3">
        <f t="shared" si="239"/>
        <v>50</v>
      </c>
      <c r="Y260" s="3">
        <f t="shared" si="240"/>
        <v>50</v>
      </c>
      <c r="Z260" s="3">
        <f t="shared" si="241"/>
        <v>0</v>
      </c>
      <c r="AA260" s="3">
        <f t="shared" si="242"/>
        <v>0</v>
      </c>
      <c r="AB260" s="22">
        <f t="shared" si="243"/>
        <v>0.6195486111111066</v>
      </c>
      <c r="AC260" s="23">
        <f t="shared" ca="1" si="281"/>
        <v>41920</v>
      </c>
      <c r="AD260" s="3">
        <v>259</v>
      </c>
      <c r="AE260" s="3">
        <f t="shared" si="244"/>
        <v>1</v>
      </c>
      <c r="AF260" s="3">
        <f t="shared" si="245"/>
        <v>1</v>
      </c>
      <c r="AG260" s="3">
        <v>259</v>
      </c>
      <c r="AH260" s="3">
        <f t="shared" si="246"/>
        <v>0</v>
      </c>
      <c r="AI260" s="3">
        <f t="shared" si="247"/>
        <v>0</v>
      </c>
      <c r="AJ260" s="3">
        <f t="shared" si="248"/>
        <v>1</v>
      </c>
      <c r="AK260" s="14">
        <f t="shared" si="249"/>
        <v>1657434.9706847451</v>
      </c>
      <c r="AL260" s="3" t="str">
        <f t="shared" si="250"/>
        <v xml:space="preserve"> </v>
      </c>
      <c r="AM260" s="3">
        <f t="shared" si="251"/>
        <v>1</v>
      </c>
      <c r="AN260" s="3">
        <f t="shared" si="252"/>
        <v>4</v>
      </c>
      <c r="AO260" s="27">
        <f t="shared" si="253"/>
        <v>212.19947831425816</v>
      </c>
      <c r="AP260" s="14">
        <f t="shared" si="254"/>
        <v>210.19947831425816</v>
      </c>
      <c r="AQ260" s="28"/>
      <c r="AR260" s="3">
        <f t="shared" si="255"/>
        <v>2</v>
      </c>
      <c r="AS260" s="3">
        <v>4581</v>
      </c>
      <c r="AT260" s="3">
        <v>777</v>
      </c>
      <c r="AU260" s="3">
        <v>100</v>
      </c>
      <c r="AV260" s="3">
        <v>400</v>
      </c>
      <c r="AW260" s="3">
        <v>6000</v>
      </c>
      <c r="AX260" s="3">
        <v>0</v>
      </c>
      <c r="AY260" s="3">
        <v>1100</v>
      </c>
      <c r="AZ260" s="3">
        <v>1</v>
      </c>
      <c r="BA260" s="3">
        <v>40</v>
      </c>
      <c r="BB260" s="3">
        <v>0</v>
      </c>
      <c r="BC260" s="3">
        <v>0</v>
      </c>
      <c r="BD260" s="3">
        <v>0</v>
      </c>
      <c r="BE260" s="3">
        <v>0</v>
      </c>
      <c r="BF260" s="17">
        <f t="shared" si="256"/>
        <v>129</v>
      </c>
      <c r="BG260" s="26">
        <f t="shared" si="257"/>
        <v>1424.970684745231</v>
      </c>
      <c r="BH260" s="12">
        <f t="shared" si="258"/>
        <v>70.610771330743475</v>
      </c>
      <c r="BI260" s="13">
        <v>-0.4</v>
      </c>
      <c r="BJ260" s="12">
        <f t="shared" si="260"/>
        <v>60</v>
      </c>
      <c r="BK260" s="12">
        <f t="shared" si="278"/>
        <v>71.363636363636388</v>
      </c>
      <c r="BL260" s="11">
        <f t="shared" si="261"/>
        <v>3</v>
      </c>
      <c r="BM260" s="11">
        <f t="shared" si="262"/>
        <v>50</v>
      </c>
      <c r="BN260" s="11">
        <f t="shared" si="263"/>
        <v>0</v>
      </c>
      <c r="BO260" s="20">
        <f t="shared" si="264"/>
        <v>0.6195486111111066</v>
      </c>
      <c r="BP260" s="11">
        <f t="shared" si="265"/>
        <v>1</v>
      </c>
      <c r="BQ260" s="11">
        <f t="shared" si="266"/>
        <v>0</v>
      </c>
      <c r="BR260" s="11">
        <f t="shared" si="267"/>
        <v>0</v>
      </c>
      <c r="BS260" s="11">
        <f t="shared" si="268"/>
        <v>1</v>
      </c>
      <c r="BT260" s="25">
        <f t="shared" si="269"/>
        <v>1657434.9706847451</v>
      </c>
      <c r="BU260" s="24" t="str">
        <f t="shared" si="270"/>
        <v xml:space="preserve"> </v>
      </c>
      <c r="BV260" s="11">
        <f t="shared" si="271"/>
        <v>1</v>
      </c>
      <c r="BW260" s="24" t="str">
        <f>VLOOKUP(BV260,'Типы препятствий'!$A$1:$B$12,2)</f>
        <v>Светофор</v>
      </c>
      <c r="BX260" s="24">
        <f t="shared" si="272"/>
        <v>4</v>
      </c>
      <c r="BY260" s="25">
        <f t="shared" si="273"/>
        <v>1657647.1701630594</v>
      </c>
      <c r="BZ260" s="25">
        <f t="shared" si="274"/>
        <v>212.19947831425816</v>
      </c>
      <c r="CA260" s="25">
        <f t="shared" si="275"/>
        <v>1657645.1701630594</v>
      </c>
      <c r="CB260" s="12">
        <f t="shared" si="276"/>
        <v>210.19947831425816</v>
      </c>
      <c r="CC260" s="11">
        <f t="shared" si="277"/>
        <v>2</v>
      </c>
      <c r="CD260" s="42">
        <f t="shared" si="277"/>
        <v>0.18</v>
      </c>
      <c r="CE260" s="42">
        <f t="shared" si="227"/>
        <v>0.42500000000000004</v>
      </c>
      <c r="CF260" s="42">
        <f t="shared" ref="CF260:CF323" si="282">CF259</f>
        <v>0.4</v>
      </c>
    </row>
    <row r="261" spans="1:84">
      <c r="A261" s="29">
        <f t="shared" si="228"/>
        <v>69.890771330743476</v>
      </c>
      <c r="B261" s="3">
        <v>260</v>
      </c>
      <c r="C261" s="14">
        <f t="shared" si="229"/>
        <v>69.890771330743476</v>
      </c>
      <c r="D261" s="14">
        <f t="shared" si="230"/>
        <v>69.890771330743476</v>
      </c>
      <c r="E261" s="14">
        <f t="shared" si="231"/>
        <v>70.909090909090935</v>
      </c>
      <c r="F261" s="14">
        <f t="shared" si="232"/>
        <v>60</v>
      </c>
      <c r="G261" s="30">
        <f t="shared" si="233"/>
        <v>-0.41</v>
      </c>
      <c r="H261" s="3">
        <f t="shared" si="279"/>
        <v>40</v>
      </c>
      <c r="I261" s="43">
        <f t="shared" si="234"/>
        <v>0.24</v>
      </c>
      <c r="J261" s="43">
        <f t="shared" si="235"/>
        <v>0.4</v>
      </c>
      <c r="K261" s="43">
        <f t="shared" si="236"/>
        <v>0.4</v>
      </c>
      <c r="L261" s="3">
        <f t="shared" si="280"/>
        <v>0.32</v>
      </c>
      <c r="M261" s="3" t="s">
        <v>625</v>
      </c>
      <c r="N261" s="3" t="s">
        <v>626</v>
      </c>
      <c r="O261" s="3">
        <v>1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 t="s">
        <v>66</v>
      </c>
      <c r="V261" s="14">
        <f t="shared" si="237"/>
        <v>1434.6777363189453</v>
      </c>
      <c r="W261" s="3">
        <f t="shared" si="238"/>
        <v>3</v>
      </c>
      <c r="X261" s="3">
        <f t="shared" si="239"/>
        <v>50</v>
      </c>
      <c r="Y261" s="3">
        <f t="shared" si="240"/>
        <v>50</v>
      </c>
      <c r="Z261" s="3">
        <f t="shared" si="241"/>
        <v>0</v>
      </c>
      <c r="AA261" s="3">
        <f t="shared" si="242"/>
        <v>0</v>
      </c>
      <c r="AB261" s="22">
        <f t="shared" si="243"/>
        <v>0.61955439814814361</v>
      </c>
      <c r="AC261" s="23">
        <f t="shared" ca="1" si="281"/>
        <v>41920</v>
      </c>
      <c r="AD261" s="3">
        <v>260</v>
      </c>
      <c r="AE261" s="3">
        <f t="shared" si="244"/>
        <v>1</v>
      </c>
      <c r="AF261" s="3">
        <f t="shared" si="245"/>
        <v>1</v>
      </c>
      <c r="AG261" s="3">
        <v>260</v>
      </c>
      <c r="AH261" s="3">
        <f t="shared" si="246"/>
        <v>0</v>
      </c>
      <c r="AI261" s="3">
        <f t="shared" si="247"/>
        <v>0</v>
      </c>
      <c r="AJ261" s="3">
        <f t="shared" si="248"/>
        <v>1</v>
      </c>
      <c r="AK261" s="14">
        <f t="shared" si="249"/>
        <v>1657444.6777363189</v>
      </c>
      <c r="AL261" s="3" t="str">
        <f t="shared" si="250"/>
        <v xml:space="preserve"> </v>
      </c>
      <c r="AM261" s="3">
        <f t="shared" si="251"/>
        <v>1</v>
      </c>
      <c r="AN261" s="3">
        <f t="shared" si="252"/>
        <v>4</v>
      </c>
      <c r="AO261" s="27">
        <f t="shared" si="253"/>
        <v>202.49242674047127</v>
      </c>
      <c r="AP261" s="14">
        <f t="shared" si="254"/>
        <v>200.49242674047127</v>
      </c>
      <c r="AQ261" s="28"/>
      <c r="AR261" s="3">
        <f t="shared" si="255"/>
        <v>2</v>
      </c>
      <c r="AS261" s="3">
        <v>4581</v>
      </c>
      <c r="AT261" s="3">
        <v>777</v>
      </c>
      <c r="AU261" s="3">
        <v>100</v>
      </c>
      <c r="AV261" s="3">
        <v>400</v>
      </c>
      <c r="AW261" s="3">
        <v>6000</v>
      </c>
      <c r="AX261" s="3">
        <v>0</v>
      </c>
      <c r="AY261" s="3">
        <v>1100</v>
      </c>
      <c r="AZ261" s="3">
        <v>1</v>
      </c>
      <c r="BA261" s="3">
        <v>40</v>
      </c>
      <c r="BB261" s="3">
        <v>0</v>
      </c>
      <c r="BC261" s="3">
        <v>0</v>
      </c>
      <c r="BD261" s="3">
        <v>0</v>
      </c>
      <c r="BE261" s="3">
        <v>0</v>
      </c>
      <c r="BF261" s="17">
        <f t="shared" si="256"/>
        <v>129.5</v>
      </c>
      <c r="BG261" s="26">
        <f t="shared" si="257"/>
        <v>1434.6777363189453</v>
      </c>
      <c r="BH261" s="12">
        <f t="shared" si="258"/>
        <v>69.890771330743476</v>
      </c>
      <c r="BI261" s="13">
        <v>-0.41</v>
      </c>
      <c r="BJ261" s="12">
        <f t="shared" si="260"/>
        <v>60</v>
      </c>
      <c r="BK261" s="12">
        <f t="shared" si="278"/>
        <v>70.909090909090935</v>
      </c>
      <c r="BL261" s="11">
        <f t="shared" si="261"/>
        <v>3</v>
      </c>
      <c r="BM261" s="11">
        <f t="shared" si="262"/>
        <v>50</v>
      </c>
      <c r="BN261" s="11">
        <f t="shared" si="263"/>
        <v>0</v>
      </c>
      <c r="BO261" s="20">
        <f t="shared" si="264"/>
        <v>0.61955439814814361</v>
      </c>
      <c r="BP261" s="11">
        <f t="shared" si="265"/>
        <v>1</v>
      </c>
      <c r="BQ261" s="11">
        <f t="shared" si="266"/>
        <v>0</v>
      </c>
      <c r="BR261" s="11">
        <f t="shared" si="267"/>
        <v>0</v>
      </c>
      <c r="BS261" s="11">
        <f t="shared" si="268"/>
        <v>1</v>
      </c>
      <c r="BT261" s="25">
        <f t="shared" si="269"/>
        <v>1657444.6777363189</v>
      </c>
      <c r="BU261" s="24" t="str">
        <f t="shared" si="270"/>
        <v xml:space="preserve"> </v>
      </c>
      <c r="BV261" s="11">
        <f t="shared" si="271"/>
        <v>1</v>
      </c>
      <c r="BW261" s="24" t="str">
        <f>VLOOKUP(BV261,'Типы препятствий'!$A$1:$B$12,2)</f>
        <v>Светофор</v>
      </c>
      <c r="BX261" s="24">
        <f t="shared" si="272"/>
        <v>4</v>
      </c>
      <c r="BY261" s="25">
        <f t="shared" si="273"/>
        <v>1657647.1701630594</v>
      </c>
      <c r="BZ261" s="25">
        <f t="shared" si="274"/>
        <v>202.49242674047127</v>
      </c>
      <c r="CA261" s="25">
        <f t="shared" si="275"/>
        <v>1657645.1701630594</v>
      </c>
      <c r="CB261" s="12">
        <f t="shared" si="276"/>
        <v>200.49242674047127</v>
      </c>
      <c r="CC261" s="11">
        <f t="shared" si="277"/>
        <v>2</v>
      </c>
      <c r="CD261" s="42">
        <v>0.24</v>
      </c>
      <c r="CE261" s="42">
        <f t="shared" ref="CE261:CE324" si="283">AVERAGE(CF259:CF260)</f>
        <v>0.4</v>
      </c>
      <c r="CF261" s="42">
        <f t="shared" si="282"/>
        <v>0.4</v>
      </c>
    </row>
    <row r="262" spans="1:84">
      <c r="A262" s="29">
        <f t="shared" si="228"/>
        <v>69.152771330743477</v>
      </c>
      <c r="B262" s="3">
        <v>261</v>
      </c>
      <c r="C262" s="14">
        <f t="shared" si="229"/>
        <v>69.152771330743477</v>
      </c>
      <c r="D262" s="14">
        <f t="shared" si="230"/>
        <v>69.152771330743477</v>
      </c>
      <c r="E262" s="14">
        <f t="shared" si="231"/>
        <v>70.454545454545482</v>
      </c>
      <c r="F262" s="14">
        <f t="shared" si="232"/>
        <v>60</v>
      </c>
      <c r="G262" s="30">
        <f t="shared" si="233"/>
        <v>-0.47099999999999997</v>
      </c>
      <c r="H262" s="3">
        <f t="shared" si="279"/>
        <v>40</v>
      </c>
      <c r="I262" s="43">
        <f t="shared" si="234"/>
        <v>0.35</v>
      </c>
      <c r="J262" s="43">
        <f t="shared" si="235"/>
        <v>0.4</v>
      </c>
      <c r="K262" s="43">
        <f t="shared" si="236"/>
        <v>0.4</v>
      </c>
      <c r="L262" s="3">
        <f t="shared" si="280"/>
        <v>0.32</v>
      </c>
      <c r="M262" s="3" t="s">
        <v>627</v>
      </c>
      <c r="N262" s="3" t="s">
        <v>628</v>
      </c>
      <c r="O262" s="3">
        <v>1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 t="s">
        <v>66</v>
      </c>
      <c r="V262" s="14">
        <f t="shared" si="237"/>
        <v>1444.2822878926597</v>
      </c>
      <c r="W262" s="3">
        <f t="shared" si="238"/>
        <v>3</v>
      </c>
      <c r="X262" s="3">
        <f t="shared" si="239"/>
        <v>50</v>
      </c>
      <c r="Y262" s="3">
        <f t="shared" si="240"/>
        <v>50</v>
      </c>
      <c r="Z262" s="3">
        <f t="shared" si="241"/>
        <v>0</v>
      </c>
      <c r="AA262" s="3">
        <f t="shared" si="242"/>
        <v>0</v>
      </c>
      <c r="AB262" s="22">
        <f t="shared" si="243"/>
        <v>0.61956018518518063</v>
      </c>
      <c r="AC262" s="23">
        <f t="shared" ca="1" si="281"/>
        <v>41920</v>
      </c>
      <c r="AD262" s="3">
        <v>261</v>
      </c>
      <c r="AE262" s="3">
        <f t="shared" si="244"/>
        <v>1</v>
      </c>
      <c r="AF262" s="3">
        <f t="shared" si="245"/>
        <v>1</v>
      </c>
      <c r="AG262" s="3">
        <v>261</v>
      </c>
      <c r="AH262" s="3">
        <f t="shared" si="246"/>
        <v>0</v>
      </c>
      <c r="AI262" s="3">
        <f t="shared" si="247"/>
        <v>0</v>
      </c>
      <c r="AJ262" s="3">
        <f t="shared" si="248"/>
        <v>1</v>
      </c>
      <c r="AK262" s="14">
        <f t="shared" si="249"/>
        <v>1657454.2822878927</v>
      </c>
      <c r="AL262" s="3" t="str">
        <f t="shared" si="250"/>
        <v xml:space="preserve"> </v>
      </c>
      <c r="AM262" s="3">
        <f t="shared" si="251"/>
        <v>1</v>
      </c>
      <c r="AN262" s="3">
        <f t="shared" si="252"/>
        <v>4</v>
      </c>
      <c r="AO262" s="27">
        <f t="shared" si="253"/>
        <v>192.88787516672164</v>
      </c>
      <c r="AP262" s="14">
        <f t="shared" si="254"/>
        <v>190.88787516672164</v>
      </c>
      <c r="AQ262" s="28"/>
      <c r="AR262" s="3">
        <f t="shared" si="255"/>
        <v>2</v>
      </c>
      <c r="AS262" s="3">
        <v>4581</v>
      </c>
      <c r="AT262" s="3">
        <v>777</v>
      </c>
      <c r="AU262" s="3">
        <v>100</v>
      </c>
      <c r="AV262" s="3">
        <v>400</v>
      </c>
      <c r="AW262" s="3">
        <v>6000</v>
      </c>
      <c r="AX262" s="3">
        <v>0</v>
      </c>
      <c r="AY262" s="3">
        <v>1100</v>
      </c>
      <c r="AZ262" s="3">
        <v>1</v>
      </c>
      <c r="BA262" s="3">
        <v>40</v>
      </c>
      <c r="BB262" s="3">
        <v>0</v>
      </c>
      <c r="BC262" s="3">
        <v>0</v>
      </c>
      <c r="BD262" s="3">
        <v>0</v>
      </c>
      <c r="BE262" s="3">
        <v>0</v>
      </c>
      <c r="BF262" s="17">
        <f t="shared" si="256"/>
        <v>130</v>
      </c>
      <c r="BG262" s="26">
        <f t="shared" si="257"/>
        <v>1444.2822878926597</v>
      </c>
      <c r="BH262" s="12">
        <f t="shared" si="258"/>
        <v>69.152771330743477</v>
      </c>
      <c r="BI262" s="13">
        <v>-0.47099999999999997</v>
      </c>
      <c r="BJ262" s="12">
        <f t="shared" si="260"/>
        <v>60</v>
      </c>
      <c r="BK262" s="12">
        <f t="shared" si="278"/>
        <v>70.454545454545482</v>
      </c>
      <c r="BL262" s="11">
        <f t="shared" si="261"/>
        <v>3</v>
      </c>
      <c r="BM262" s="11">
        <f t="shared" si="262"/>
        <v>50</v>
      </c>
      <c r="BN262" s="11">
        <f t="shared" si="263"/>
        <v>0</v>
      </c>
      <c r="BO262" s="20">
        <f t="shared" si="264"/>
        <v>0.61956018518518063</v>
      </c>
      <c r="BP262" s="11">
        <f t="shared" si="265"/>
        <v>1</v>
      </c>
      <c r="BQ262" s="11">
        <f t="shared" si="266"/>
        <v>0</v>
      </c>
      <c r="BR262" s="11">
        <f t="shared" si="267"/>
        <v>0</v>
      </c>
      <c r="BS262" s="11">
        <f t="shared" si="268"/>
        <v>1</v>
      </c>
      <c r="BT262" s="25">
        <f t="shared" si="269"/>
        <v>1657454.2822878927</v>
      </c>
      <c r="BU262" s="24" t="str">
        <f t="shared" si="270"/>
        <v xml:space="preserve"> </v>
      </c>
      <c r="BV262" s="11">
        <f t="shared" si="271"/>
        <v>1</v>
      </c>
      <c r="BW262" s="24" t="str">
        <f>VLOOKUP(BV262,'Типы препятствий'!$A$1:$B$12,2)</f>
        <v>Светофор</v>
      </c>
      <c r="BX262" s="24">
        <f t="shared" si="272"/>
        <v>4</v>
      </c>
      <c r="BY262" s="25">
        <f t="shared" si="273"/>
        <v>1657647.1701630594</v>
      </c>
      <c r="BZ262" s="25">
        <f t="shared" si="274"/>
        <v>192.88787516672164</v>
      </c>
      <c r="CA262" s="25">
        <f t="shared" si="275"/>
        <v>1657645.1701630594</v>
      </c>
      <c r="CB262" s="12">
        <f t="shared" si="276"/>
        <v>190.88787516672164</v>
      </c>
      <c r="CC262" s="11">
        <f t="shared" si="277"/>
        <v>2</v>
      </c>
      <c r="CD262" s="42">
        <v>0.35</v>
      </c>
      <c r="CE262" s="42">
        <f t="shared" si="283"/>
        <v>0.4</v>
      </c>
      <c r="CF262" s="42">
        <f t="shared" si="282"/>
        <v>0.4</v>
      </c>
    </row>
    <row r="263" spans="1:84">
      <c r="A263" s="29">
        <f t="shared" ref="A263:A326" si="284">ABS(BH263)</f>
        <v>68.30497133074347</v>
      </c>
      <c r="B263" s="3">
        <v>262</v>
      </c>
      <c r="C263" s="14">
        <f t="shared" ref="C263:C326" si="285">A263</f>
        <v>68.30497133074347</v>
      </c>
      <c r="D263" s="14">
        <f t="shared" ref="D263:D326" si="286">A263</f>
        <v>68.30497133074347</v>
      </c>
      <c r="E263" s="14">
        <f t="shared" ref="E263:E326" si="287">BK263</f>
        <v>70.000000000000028</v>
      </c>
      <c r="F263" s="14">
        <f t="shared" ref="F263:F326" si="288">BJ263</f>
        <v>60</v>
      </c>
      <c r="G263" s="30">
        <f t="shared" ref="G263:G326" si="289">BI263</f>
        <v>-0.48</v>
      </c>
      <c r="H263" s="3">
        <f t="shared" si="279"/>
        <v>40</v>
      </c>
      <c r="I263" s="43">
        <f t="shared" ref="I263:I326" si="290">CD263</f>
        <v>0.35</v>
      </c>
      <c r="J263" s="43">
        <f t="shared" ref="J263:J326" si="291">CE263</f>
        <v>0.4</v>
      </c>
      <c r="K263" s="43">
        <f t="shared" ref="K263:K326" si="292">CF263</f>
        <v>0.4</v>
      </c>
      <c r="L263" s="3">
        <f t="shared" si="280"/>
        <v>0.32</v>
      </c>
      <c r="M263" s="3" t="s">
        <v>629</v>
      </c>
      <c r="N263" s="3" t="s">
        <v>630</v>
      </c>
      <c r="O263" s="3">
        <v>1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 t="s">
        <v>66</v>
      </c>
      <c r="V263" s="14">
        <f t="shared" ref="V263:V326" si="293">BG263</f>
        <v>1453.769089466374</v>
      </c>
      <c r="W263" s="3">
        <f t="shared" ref="W263:W326" si="294">BL263</f>
        <v>3</v>
      </c>
      <c r="X263" s="3">
        <f t="shared" ref="X263:X326" si="295">BM263</f>
        <v>50</v>
      </c>
      <c r="Y263" s="3">
        <f t="shared" ref="Y263:Y326" si="296">BM263</f>
        <v>50</v>
      </c>
      <c r="Z263" s="3">
        <f t="shared" ref="Z263:Z326" si="297">BN263</f>
        <v>0</v>
      </c>
      <c r="AA263" s="3">
        <f t="shared" ref="AA263:AA326" si="298">BN263</f>
        <v>0</v>
      </c>
      <c r="AB263" s="22">
        <f t="shared" ref="AB263:AB326" si="299">BO263</f>
        <v>0.61956597222221765</v>
      </c>
      <c r="AC263" s="23">
        <f t="shared" ca="1" si="281"/>
        <v>41920</v>
      </c>
      <c r="AD263" s="3">
        <v>262</v>
      </c>
      <c r="AE263" s="3">
        <f t="shared" ref="AE263:AE326" si="300">BP263</f>
        <v>1</v>
      </c>
      <c r="AF263" s="3">
        <f t="shared" ref="AF263:AF326" si="301">BP263</f>
        <v>1</v>
      </c>
      <c r="AG263" s="3">
        <v>262</v>
      </c>
      <c r="AH263" s="3">
        <f t="shared" ref="AH263:AH326" si="302">BQ263</f>
        <v>0</v>
      </c>
      <c r="AI263" s="3">
        <f t="shared" ref="AI263:AI326" si="303">BR263</f>
        <v>0</v>
      </c>
      <c r="AJ263" s="3">
        <f t="shared" ref="AJ263:AJ326" si="304">BS263</f>
        <v>1</v>
      </c>
      <c r="AK263" s="14">
        <f t="shared" ref="AK263:AK326" si="305">BT263</f>
        <v>1657463.7690894664</v>
      </c>
      <c r="AL263" s="3" t="str">
        <f t="shared" ref="AL263:AL326" si="306">BU263</f>
        <v xml:space="preserve"> </v>
      </c>
      <c r="AM263" s="3">
        <f t="shared" ref="AM263:AM326" si="307">BV263</f>
        <v>1</v>
      </c>
      <c r="AN263" s="3">
        <f t="shared" ref="AN263:AN326" si="308">BX263</f>
        <v>4</v>
      </c>
      <c r="AO263" s="27">
        <f t="shared" ref="AO263:AO326" si="309">BZ263</f>
        <v>183.4010735929478</v>
      </c>
      <c r="AP263" s="14">
        <f t="shared" ref="AP263:AP326" si="310">CB263</f>
        <v>181.4010735929478</v>
      </c>
      <c r="AQ263" s="28"/>
      <c r="AR263" s="3">
        <f t="shared" ref="AR263:AR326" si="311">CC263</f>
        <v>2</v>
      </c>
      <c r="AS263" s="3">
        <v>4581</v>
      </c>
      <c r="AT263" s="3">
        <v>777</v>
      </c>
      <c r="AU263" s="3">
        <v>100</v>
      </c>
      <c r="AV263" s="3">
        <v>400</v>
      </c>
      <c r="AW263" s="3">
        <v>6000</v>
      </c>
      <c r="AX263" s="3">
        <v>0</v>
      </c>
      <c r="AY263" s="3">
        <v>1100</v>
      </c>
      <c r="AZ263" s="3">
        <v>1</v>
      </c>
      <c r="BA263" s="3">
        <v>40</v>
      </c>
      <c r="BB263" s="3">
        <v>0</v>
      </c>
      <c r="BC263" s="3">
        <v>0</v>
      </c>
      <c r="BD263" s="3">
        <v>0</v>
      </c>
      <c r="BE263" s="3">
        <v>0</v>
      </c>
      <c r="BF263" s="17">
        <f t="shared" ref="BF263:BF326" si="312">BF262+$CO$2</f>
        <v>130.5</v>
      </c>
      <c r="BG263" s="26">
        <f t="shared" ref="BG263:BG269" si="313">BG262+(BH263/3.6) * $CO$2</f>
        <v>1453.769089466374</v>
      </c>
      <c r="BH263" s="12">
        <f t="shared" ref="BH263:BH269" si="314">BH262+(BI262*$CO$2)*3.6</f>
        <v>68.30497133074347</v>
      </c>
      <c r="BI263" s="13">
        <v>-0.48</v>
      </c>
      <c r="BJ263" s="12">
        <f t="shared" ref="BJ263:BJ326" si="315">BJ262</f>
        <v>60</v>
      </c>
      <c r="BK263" s="12">
        <f t="shared" si="278"/>
        <v>70.000000000000028</v>
      </c>
      <c r="BL263" s="11">
        <f t="shared" ref="BL263:BL326" si="316">BL262</f>
        <v>3</v>
      </c>
      <c r="BM263" s="11">
        <f t="shared" ref="BM263:BM326" si="317">BM262</f>
        <v>50</v>
      </c>
      <c r="BN263" s="11">
        <f t="shared" ref="BN263:BN326" si="318">BN262</f>
        <v>0</v>
      </c>
      <c r="BO263" s="20">
        <f t="shared" ref="BO263:BO326" si="319">BO262+$CO$2/24/60/60</f>
        <v>0.61956597222221765</v>
      </c>
      <c r="BP263" s="11">
        <f t="shared" ref="BP263:BP326" si="320">$CO$8</f>
        <v>1</v>
      </c>
      <c r="BQ263" s="11">
        <f t="shared" ref="BQ263:BQ326" si="321">BQ262</f>
        <v>0</v>
      </c>
      <c r="BR263" s="11">
        <f t="shared" ref="BR263:BR326" si="322">BR262</f>
        <v>0</v>
      </c>
      <c r="BS263" s="11">
        <f t="shared" ref="BS263:BS269" si="323">SIGN(BH263)</f>
        <v>1</v>
      </c>
      <c r="BT263" s="25">
        <f t="shared" ref="BT263:BT269" si="324">$CO$9+BG263</f>
        <v>1657463.7690894664</v>
      </c>
      <c r="BU263" s="24" t="str">
        <f t="shared" ref="BU263:BU326" si="325">BU262</f>
        <v xml:space="preserve"> </v>
      </c>
      <c r="BV263" s="11">
        <f t="shared" ref="BV263:BV326" si="326">BV262</f>
        <v>1</v>
      </c>
      <c r="BW263" s="24" t="str">
        <f>VLOOKUP(BV263,'Типы препятствий'!$A$1:$B$12,2)</f>
        <v>Светофор</v>
      </c>
      <c r="BX263" s="24">
        <f t="shared" ref="BX263:BX326" si="327">BX262</f>
        <v>4</v>
      </c>
      <c r="BY263" s="25">
        <f t="shared" ref="BY263:BY326" si="328">BY262</f>
        <v>1657647.1701630594</v>
      </c>
      <c r="BZ263" s="25">
        <f t="shared" ref="BZ263:BZ269" si="329">BY263-BT263</f>
        <v>183.4010735929478</v>
      </c>
      <c r="CA263" s="25">
        <f t="shared" ref="CA263:CA326" si="330">CA262</f>
        <v>1657645.1701630594</v>
      </c>
      <c r="CB263" s="12">
        <f t="shared" ref="CB263:CB269" si="331">CA263-BT263</f>
        <v>181.4010735929478</v>
      </c>
      <c r="CC263" s="11">
        <f t="shared" ref="CC263:CD326" si="332">CC262</f>
        <v>2</v>
      </c>
      <c r="CD263" s="42">
        <f t="shared" si="332"/>
        <v>0.35</v>
      </c>
      <c r="CE263" s="42">
        <f t="shared" si="283"/>
        <v>0.4</v>
      </c>
      <c r="CF263" s="42">
        <f t="shared" si="282"/>
        <v>0.4</v>
      </c>
    </row>
    <row r="264" spans="1:84">
      <c r="A264" s="29">
        <f t="shared" si="284"/>
        <v>67.440971330743466</v>
      </c>
      <c r="B264" s="3">
        <v>263</v>
      </c>
      <c r="C264" s="14">
        <f t="shared" si="285"/>
        <v>67.440971330743466</v>
      </c>
      <c r="D264" s="14">
        <f t="shared" si="286"/>
        <v>67.440971330743466</v>
      </c>
      <c r="E264" s="14">
        <f t="shared" si="287"/>
        <v>69.545454545454575</v>
      </c>
      <c r="F264" s="14">
        <f t="shared" si="288"/>
        <v>60</v>
      </c>
      <c r="G264" s="30">
        <f t="shared" si="289"/>
        <v>-0.47</v>
      </c>
      <c r="H264" s="3">
        <f t="shared" si="279"/>
        <v>40</v>
      </c>
      <c r="I264" s="43">
        <f t="shared" si="290"/>
        <v>0.35</v>
      </c>
      <c r="J264" s="43">
        <f t="shared" si="291"/>
        <v>0.4</v>
      </c>
      <c r="K264" s="43">
        <f t="shared" si="292"/>
        <v>0.4</v>
      </c>
      <c r="L264" s="3">
        <f t="shared" si="280"/>
        <v>0.32</v>
      </c>
      <c r="M264" s="3" t="s">
        <v>631</v>
      </c>
      <c r="N264" s="3" t="s">
        <v>632</v>
      </c>
      <c r="O264" s="3">
        <v>1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 t="s">
        <v>66</v>
      </c>
      <c r="V264" s="14">
        <f t="shared" si="293"/>
        <v>1463.1358910400884</v>
      </c>
      <c r="W264" s="3">
        <f t="shared" si="294"/>
        <v>3</v>
      </c>
      <c r="X264" s="3">
        <f t="shared" si="295"/>
        <v>50</v>
      </c>
      <c r="Y264" s="3">
        <f t="shared" si="296"/>
        <v>50</v>
      </c>
      <c r="Z264" s="3">
        <f t="shared" si="297"/>
        <v>0</v>
      </c>
      <c r="AA264" s="3">
        <f t="shared" si="298"/>
        <v>0</v>
      </c>
      <c r="AB264" s="22">
        <f t="shared" si="299"/>
        <v>0.61957175925925467</v>
      </c>
      <c r="AC264" s="23">
        <f t="shared" ca="1" si="281"/>
        <v>41920</v>
      </c>
      <c r="AD264" s="3">
        <v>263</v>
      </c>
      <c r="AE264" s="3">
        <f t="shared" si="300"/>
        <v>1</v>
      </c>
      <c r="AF264" s="3">
        <f t="shared" si="301"/>
        <v>1</v>
      </c>
      <c r="AG264" s="3">
        <v>263</v>
      </c>
      <c r="AH264" s="3">
        <f t="shared" si="302"/>
        <v>0</v>
      </c>
      <c r="AI264" s="3">
        <f t="shared" si="303"/>
        <v>0</v>
      </c>
      <c r="AJ264" s="3">
        <f t="shared" si="304"/>
        <v>1</v>
      </c>
      <c r="AK264" s="14">
        <f t="shared" si="305"/>
        <v>1657473.1358910401</v>
      </c>
      <c r="AL264" s="3" t="str">
        <f t="shared" si="306"/>
        <v xml:space="preserve"> </v>
      </c>
      <c r="AM264" s="3">
        <f t="shared" si="307"/>
        <v>1</v>
      </c>
      <c r="AN264" s="3">
        <f t="shared" si="308"/>
        <v>4</v>
      </c>
      <c r="AO264" s="27">
        <f t="shared" si="309"/>
        <v>174.03427201928571</v>
      </c>
      <c r="AP264" s="14">
        <f t="shared" si="310"/>
        <v>172.03427201928571</v>
      </c>
      <c r="AQ264" s="28"/>
      <c r="AR264" s="3">
        <f t="shared" si="311"/>
        <v>2</v>
      </c>
      <c r="AS264" s="3">
        <v>4581</v>
      </c>
      <c r="AT264" s="3">
        <v>777</v>
      </c>
      <c r="AU264" s="3">
        <v>100</v>
      </c>
      <c r="AV264" s="3">
        <v>400</v>
      </c>
      <c r="AW264" s="3">
        <v>6000</v>
      </c>
      <c r="AX264" s="3">
        <v>0</v>
      </c>
      <c r="AY264" s="3">
        <v>1100</v>
      </c>
      <c r="AZ264" s="3">
        <v>1</v>
      </c>
      <c r="BA264" s="3">
        <v>40</v>
      </c>
      <c r="BB264" s="3">
        <v>0</v>
      </c>
      <c r="BC264" s="3">
        <v>0</v>
      </c>
      <c r="BD264" s="3">
        <v>0</v>
      </c>
      <c r="BE264" s="3">
        <v>0</v>
      </c>
      <c r="BF264" s="17">
        <f t="shared" si="312"/>
        <v>131</v>
      </c>
      <c r="BG264" s="26">
        <f t="shared" si="313"/>
        <v>1463.1358910400884</v>
      </c>
      <c r="BH264" s="12">
        <f t="shared" si="314"/>
        <v>67.440971330743466</v>
      </c>
      <c r="BI264" s="13">
        <v>-0.47</v>
      </c>
      <c r="BJ264" s="12">
        <f t="shared" si="315"/>
        <v>60</v>
      </c>
      <c r="BK264" s="12">
        <f t="shared" si="278"/>
        <v>69.545454545454575</v>
      </c>
      <c r="BL264" s="11">
        <f t="shared" si="316"/>
        <v>3</v>
      </c>
      <c r="BM264" s="11">
        <f t="shared" si="317"/>
        <v>50</v>
      </c>
      <c r="BN264" s="11">
        <f t="shared" si="318"/>
        <v>0</v>
      </c>
      <c r="BO264" s="20">
        <f t="shared" si="319"/>
        <v>0.61957175925925467</v>
      </c>
      <c r="BP264" s="11">
        <f t="shared" si="320"/>
        <v>1</v>
      </c>
      <c r="BQ264" s="11">
        <f t="shared" si="321"/>
        <v>0</v>
      </c>
      <c r="BR264" s="11">
        <f t="shared" si="322"/>
        <v>0</v>
      </c>
      <c r="BS264" s="11">
        <f t="shared" si="323"/>
        <v>1</v>
      </c>
      <c r="BT264" s="25">
        <f t="shared" si="324"/>
        <v>1657473.1358910401</v>
      </c>
      <c r="BU264" s="24" t="str">
        <f t="shared" si="325"/>
        <v xml:space="preserve"> </v>
      </c>
      <c r="BV264" s="11">
        <f t="shared" si="326"/>
        <v>1</v>
      </c>
      <c r="BW264" s="24" t="str">
        <f>VLOOKUP(BV264,'Типы препятствий'!$A$1:$B$12,2)</f>
        <v>Светофор</v>
      </c>
      <c r="BX264" s="24">
        <f t="shared" si="327"/>
        <v>4</v>
      </c>
      <c r="BY264" s="25">
        <f t="shared" si="328"/>
        <v>1657647.1701630594</v>
      </c>
      <c r="BZ264" s="25">
        <f t="shared" si="329"/>
        <v>174.03427201928571</v>
      </c>
      <c r="CA264" s="25">
        <f t="shared" si="330"/>
        <v>1657645.1701630594</v>
      </c>
      <c r="CB264" s="12">
        <f t="shared" si="331"/>
        <v>172.03427201928571</v>
      </c>
      <c r="CC264" s="11">
        <f t="shared" si="332"/>
        <v>2</v>
      </c>
      <c r="CD264" s="42">
        <f t="shared" si="332"/>
        <v>0.35</v>
      </c>
      <c r="CE264" s="42">
        <f t="shared" si="283"/>
        <v>0.4</v>
      </c>
      <c r="CF264" s="42">
        <f t="shared" si="282"/>
        <v>0.4</v>
      </c>
    </row>
    <row r="265" spans="1:84">
      <c r="A265" s="29">
        <f t="shared" si="284"/>
        <v>66.594971330743462</v>
      </c>
      <c r="B265" s="3">
        <v>264</v>
      </c>
      <c r="C265" s="14">
        <f t="shared" si="285"/>
        <v>66.594971330743462</v>
      </c>
      <c r="D265" s="14">
        <f t="shared" si="286"/>
        <v>66.594971330743462</v>
      </c>
      <c r="E265" s="14">
        <f t="shared" si="287"/>
        <v>69.090909090909122</v>
      </c>
      <c r="F265" s="14">
        <f t="shared" si="288"/>
        <v>60</v>
      </c>
      <c r="G265" s="30">
        <f t="shared" si="289"/>
        <v>-0.47</v>
      </c>
      <c r="H265" s="3">
        <f t="shared" si="279"/>
        <v>40</v>
      </c>
      <c r="I265" s="43">
        <f t="shared" si="290"/>
        <v>0.35</v>
      </c>
      <c r="J265" s="43">
        <f t="shared" si="291"/>
        <v>0.4</v>
      </c>
      <c r="K265" s="43">
        <f t="shared" si="292"/>
        <v>0.4</v>
      </c>
      <c r="L265" s="3">
        <f t="shared" si="280"/>
        <v>0.32</v>
      </c>
      <c r="M265" s="3" t="s">
        <v>633</v>
      </c>
      <c r="N265" s="3" t="s">
        <v>634</v>
      </c>
      <c r="O265" s="3">
        <v>1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 t="s">
        <v>66</v>
      </c>
      <c r="V265" s="14">
        <f t="shared" si="293"/>
        <v>1472.3851926138027</v>
      </c>
      <c r="W265" s="3">
        <f t="shared" si="294"/>
        <v>3</v>
      </c>
      <c r="X265" s="3">
        <f t="shared" si="295"/>
        <v>50</v>
      </c>
      <c r="Y265" s="3">
        <f t="shared" si="296"/>
        <v>50</v>
      </c>
      <c r="Z265" s="3">
        <f t="shared" si="297"/>
        <v>0</v>
      </c>
      <c r="AA265" s="3">
        <f t="shared" si="298"/>
        <v>0</v>
      </c>
      <c r="AB265" s="22">
        <f t="shared" si="299"/>
        <v>0.61957754629629169</v>
      </c>
      <c r="AC265" s="23">
        <f t="shared" ca="1" si="281"/>
        <v>41920</v>
      </c>
      <c r="AD265" s="3">
        <v>264</v>
      </c>
      <c r="AE265" s="3">
        <f t="shared" si="300"/>
        <v>1</v>
      </c>
      <c r="AF265" s="3">
        <f t="shared" si="301"/>
        <v>1</v>
      </c>
      <c r="AG265" s="3">
        <v>264</v>
      </c>
      <c r="AH265" s="3">
        <f t="shared" si="302"/>
        <v>0</v>
      </c>
      <c r="AI265" s="3">
        <f t="shared" si="303"/>
        <v>0</v>
      </c>
      <c r="AJ265" s="3">
        <f t="shared" si="304"/>
        <v>1</v>
      </c>
      <c r="AK265" s="14">
        <f t="shared" si="305"/>
        <v>1657482.3851926138</v>
      </c>
      <c r="AL265" s="3" t="str">
        <f t="shared" si="306"/>
        <v xml:space="preserve"> </v>
      </c>
      <c r="AM265" s="3">
        <f t="shared" si="307"/>
        <v>1</v>
      </c>
      <c r="AN265" s="3">
        <f t="shared" si="308"/>
        <v>4</v>
      </c>
      <c r="AO265" s="27">
        <f t="shared" si="309"/>
        <v>164.78497044555843</v>
      </c>
      <c r="AP265" s="14">
        <f t="shared" si="310"/>
        <v>162.78497044555843</v>
      </c>
      <c r="AQ265" s="28"/>
      <c r="AR265" s="3">
        <f t="shared" si="311"/>
        <v>2</v>
      </c>
      <c r="AS265" s="3">
        <v>4581</v>
      </c>
      <c r="AT265" s="3">
        <v>777</v>
      </c>
      <c r="AU265" s="3">
        <v>100</v>
      </c>
      <c r="AV265" s="3">
        <v>400</v>
      </c>
      <c r="AW265" s="3">
        <v>6000</v>
      </c>
      <c r="AX265" s="3">
        <v>0</v>
      </c>
      <c r="AY265" s="3">
        <v>1100</v>
      </c>
      <c r="AZ265" s="3">
        <v>1</v>
      </c>
      <c r="BA265" s="3">
        <v>40</v>
      </c>
      <c r="BB265" s="3">
        <v>0</v>
      </c>
      <c r="BC265" s="3">
        <v>0</v>
      </c>
      <c r="BD265" s="3">
        <v>0</v>
      </c>
      <c r="BE265" s="3">
        <v>0</v>
      </c>
      <c r="BF265" s="17">
        <f t="shared" si="312"/>
        <v>131.5</v>
      </c>
      <c r="BG265" s="26">
        <f t="shared" si="313"/>
        <v>1472.3851926138027</v>
      </c>
      <c r="BH265" s="12">
        <f t="shared" si="314"/>
        <v>66.594971330743462</v>
      </c>
      <c r="BI265" s="13">
        <v>-0.47</v>
      </c>
      <c r="BJ265" s="12">
        <f t="shared" si="315"/>
        <v>60</v>
      </c>
      <c r="BK265" s="12">
        <f t="shared" si="278"/>
        <v>69.090909090909122</v>
      </c>
      <c r="BL265" s="11">
        <f t="shared" si="316"/>
        <v>3</v>
      </c>
      <c r="BM265" s="11">
        <f t="shared" si="317"/>
        <v>50</v>
      </c>
      <c r="BN265" s="11">
        <f t="shared" si="318"/>
        <v>0</v>
      </c>
      <c r="BO265" s="20">
        <f t="shared" si="319"/>
        <v>0.61957754629629169</v>
      </c>
      <c r="BP265" s="11">
        <f t="shared" si="320"/>
        <v>1</v>
      </c>
      <c r="BQ265" s="11">
        <f t="shared" si="321"/>
        <v>0</v>
      </c>
      <c r="BR265" s="11">
        <f t="shared" si="322"/>
        <v>0</v>
      </c>
      <c r="BS265" s="11">
        <f t="shared" si="323"/>
        <v>1</v>
      </c>
      <c r="BT265" s="25">
        <f t="shared" si="324"/>
        <v>1657482.3851926138</v>
      </c>
      <c r="BU265" s="24" t="str">
        <f t="shared" si="325"/>
        <v xml:space="preserve"> </v>
      </c>
      <c r="BV265" s="11">
        <f t="shared" si="326"/>
        <v>1</v>
      </c>
      <c r="BW265" s="24" t="str">
        <f>VLOOKUP(BV265,'Типы препятствий'!$A$1:$B$12,2)</f>
        <v>Светофор</v>
      </c>
      <c r="BX265" s="24">
        <f t="shared" si="327"/>
        <v>4</v>
      </c>
      <c r="BY265" s="25">
        <f t="shared" si="328"/>
        <v>1657647.1701630594</v>
      </c>
      <c r="BZ265" s="25">
        <f t="shared" si="329"/>
        <v>164.78497044555843</v>
      </c>
      <c r="CA265" s="25">
        <f t="shared" si="330"/>
        <v>1657645.1701630594</v>
      </c>
      <c r="CB265" s="12">
        <f t="shared" si="331"/>
        <v>162.78497044555843</v>
      </c>
      <c r="CC265" s="11">
        <f t="shared" si="332"/>
        <v>2</v>
      </c>
      <c r="CD265" s="42">
        <f t="shared" si="332"/>
        <v>0.35</v>
      </c>
      <c r="CE265" s="42">
        <f t="shared" si="283"/>
        <v>0.4</v>
      </c>
      <c r="CF265" s="42">
        <f t="shared" si="282"/>
        <v>0.4</v>
      </c>
    </row>
    <row r="266" spans="1:84">
      <c r="A266" s="29">
        <f t="shared" si="284"/>
        <v>65.748971330743458</v>
      </c>
      <c r="B266" s="3">
        <v>265</v>
      </c>
      <c r="C266" s="14">
        <f t="shared" si="285"/>
        <v>65.748971330743458</v>
      </c>
      <c r="D266" s="14">
        <f t="shared" si="286"/>
        <v>65.748971330743458</v>
      </c>
      <c r="E266" s="14">
        <f t="shared" si="287"/>
        <v>68.636363636363669</v>
      </c>
      <c r="F266" s="14">
        <f t="shared" si="288"/>
        <v>60</v>
      </c>
      <c r="G266" s="30">
        <f t="shared" si="289"/>
        <v>-0.47</v>
      </c>
      <c r="H266" s="3">
        <f t="shared" si="279"/>
        <v>40</v>
      </c>
      <c r="I266" s="43">
        <f t="shared" si="290"/>
        <v>0.35</v>
      </c>
      <c r="J266" s="43">
        <f t="shared" si="291"/>
        <v>0.4</v>
      </c>
      <c r="K266" s="43">
        <f t="shared" si="292"/>
        <v>0.4</v>
      </c>
      <c r="L266" s="3">
        <f t="shared" si="280"/>
        <v>0.32</v>
      </c>
      <c r="M266" s="3" t="s">
        <v>635</v>
      </c>
      <c r="N266" s="3" t="s">
        <v>636</v>
      </c>
      <c r="O266" s="3">
        <v>1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 t="s">
        <v>66</v>
      </c>
      <c r="V266" s="14">
        <f t="shared" si="293"/>
        <v>1481.516994187517</v>
      </c>
      <c r="W266" s="3">
        <f t="shared" si="294"/>
        <v>3</v>
      </c>
      <c r="X266" s="3">
        <f t="shared" si="295"/>
        <v>50</v>
      </c>
      <c r="Y266" s="3">
        <f t="shared" si="296"/>
        <v>50</v>
      </c>
      <c r="Z266" s="3">
        <f t="shared" si="297"/>
        <v>0</v>
      </c>
      <c r="AA266" s="3">
        <f t="shared" si="298"/>
        <v>0</v>
      </c>
      <c r="AB266" s="22">
        <f t="shared" si="299"/>
        <v>0.61958333333332871</v>
      </c>
      <c r="AC266" s="23">
        <f t="shared" ca="1" si="281"/>
        <v>41920</v>
      </c>
      <c r="AD266" s="3">
        <v>265</v>
      </c>
      <c r="AE266" s="3">
        <f t="shared" si="300"/>
        <v>1</v>
      </c>
      <c r="AF266" s="3">
        <f t="shared" si="301"/>
        <v>1</v>
      </c>
      <c r="AG266" s="3">
        <v>265</v>
      </c>
      <c r="AH266" s="3">
        <f t="shared" si="302"/>
        <v>0</v>
      </c>
      <c r="AI266" s="3">
        <f t="shared" si="303"/>
        <v>0</v>
      </c>
      <c r="AJ266" s="3">
        <f t="shared" si="304"/>
        <v>1</v>
      </c>
      <c r="AK266" s="14">
        <f t="shared" si="305"/>
        <v>1657491.5169941876</v>
      </c>
      <c r="AL266" s="3" t="str">
        <f t="shared" si="306"/>
        <v xml:space="preserve"> </v>
      </c>
      <c r="AM266" s="3">
        <f t="shared" si="307"/>
        <v>1</v>
      </c>
      <c r="AN266" s="3">
        <f t="shared" si="308"/>
        <v>4</v>
      </c>
      <c r="AO266" s="27">
        <f t="shared" si="309"/>
        <v>155.65316887176596</v>
      </c>
      <c r="AP266" s="14">
        <f t="shared" si="310"/>
        <v>153.65316887176596</v>
      </c>
      <c r="AQ266" s="28"/>
      <c r="AR266" s="3">
        <f t="shared" si="311"/>
        <v>2</v>
      </c>
      <c r="AS266" s="3">
        <v>4581</v>
      </c>
      <c r="AT266" s="3">
        <v>777</v>
      </c>
      <c r="AU266" s="3">
        <v>100</v>
      </c>
      <c r="AV266" s="3">
        <v>400</v>
      </c>
      <c r="AW266" s="3">
        <v>6000</v>
      </c>
      <c r="AX266" s="3">
        <v>0</v>
      </c>
      <c r="AY266" s="3">
        <v>1100</v>
      </c>
      <c r="AZ266" s="3">
        <v>1</v>
      </c>
      <c r="BA266" s="3">
        <v>40</v>
      </c>
      <c r="BB266" s="3">
        <v>0</v>
      </c>
      <c r="BC266" s="3">
        <v>0</v>
      </c>
      <c r="BD266" s="3">
        <v>0</v>
      </c>
      <c r="BE266" s="3">
        <v>0</v>
      </c>
      <c r="BF266" s="17">
        <f t="shared" si="312"/>
        <v>132</v>
      </c>
      <c r="BG266" s="26">
        <f t="shared" si="313"/>
        <v>1481.516994187517</v>
      </c>
      <c r="BH266" s="12">
        <f t="shared" si="314"/>
        <v>65.748971330743458</v>
      </c>
      <c r="BI266" s="13">
        <v>-0.47</v>
      </c>
      <c r="BJ266" s="12">
        <f t="shared" si="315"/>
        <v>60</v>
      </c>
      <c r="BK266" s="12">
        <f t="shared" si="278"/>
        <v>68.636363636363669</v>
      </c>
      <c r="BL266" s="11">
        <f t="shared" si="316"/>
        <v>3</v>
      </c>
      <c r="BM266" s="11">
        <f t="shared" si="317"/>
        <v>50</v>
      </c>
      <c r="BN266" s="11">
        <f t="shared" si="318"/>
        <v>0</v>
      </c>
      <c r="BO266" s="20">
        <f t="shared" si="319"/>
        <v>0.61958333333332871</v>
      </c>
      <c r="BP266" s="11">
        <f t="shared" si="320"/>
        <v>1</v>
      </c>
      <c r="BQ266" s="11">
        <f t="shared" si="321"/>
        <v>0</v>
      </c>
      <c r="BR266" s="11">
        <f t="shared" si="322"/>
        <v>0</v>
      </c>
      <c r="BS266" s="11">
        <f t="shared" si="323"/>
        <v>1</v>
      </c>
      <c r="BT266" s="25">
        <f t="shared" si="324"/>
        <v>1657491.5169941876</v>
      </c>
      <c r="BU266" s="24" t="str">
        <f t="shared" si="325"/>
        <v xml:space="preserve"> </v>
      </c>
      <c r="BV266" s="11">
        <f t="shared" si="326"/>
        <v>1</v>
      </c>
      <c r="BW266" s="24" t="str">
        <f>VLOOKUP(BV266,'Типы препятствий'!$A$1:$B$12,2)</f>
        <v>Светофор</v>
      </c>
      <c r="BX266" s="24">
        <f t="shared" si="327"/>
        <v>4</v>
      </c>
      <c r="BY266" s="25">
        <f t="shared" si="328"/>
        <v>1657647.1701630594</v>
      </c>
      <c r="BZ266" s="25">
        <f t="shared" si="329"/>
        <v>155.65316887176596</v>
      </c>
      <c r="CA266" s="25">
        <f t="shared" si="330"/>
        <v>1657645.1701630594</v>
      </c>
      <c r="CB266" s="12">
        <f t="shared" si="331"/>
        <v>153.65316887176596</v>
      </c>
      <c r="CC266" s="11">
        <f t="shared" si="332"/>
        <v>2</v>
      </c>
      <c r="CD266" s="42">
        <f t="shared" si="332"/>
        <v>0.35</v>
      </c>
      <c r="CE266" s="42">
        <f t="shared" si="283"/>
        <v>0.4</v>
      </c>
      <c r="CF266" s="42">
        <f t="shared" si="282"/>
        <v>0.4</v>
      </c>
    </row>
    <row r="267" spans="1:84">
      <c r="A267" s="29">
        <f t="shared" si="284"/>
        <v>64.902971330743455</v>
      </c>
      <c r="B267" s="3">
        <v>266</v>
      </c>
      <c r="C267" s="14">
        <f t="shared" si="285"/>
        <v>64.902971330743455</v>
      </c>
      <c r="D267" s="14">
        <f t="shared" si="286"/>
        <v>64.902971330743455</v>
      </c>
      <c r="E267" s="14">
        <f t="shared" si="287"/>
        <v>68.181818181818215</v>
      </c>
      <c r="F267" s="14">
        <f t="shared" si="288"/>
        <v>60</v>
      </c>
      <c r="G267" s="30">
        <f t="shared" si="289"/>
        <v>-0.48</v>
      </c>
      <c r="H267" s="3">
        <f t="shared" si="279"/>
        <v>40</v>
      </c>
      <c r="I267" s="43">
        <f t="shared" si="290"/>
        <v>0.35</v>
      </c>
      <c r="J267" s="43">
        <f t="shared" si="291"/>
        <v>0.4</v>
      </c>
      <c r="K267" s="43">
        <f t="shared" si="292"/>
        <v>0.4</v>
      </c>
      <c r="L267" s="3">
        <f t="shared" si="280"/>
        <v>0.32</v>
      </c>
      <c r="M267" s="3" t="s">
        <v>637</v>
      </c>
      <c r="N267" s="3" t="s">
        <v>638</v>
      </c>
      <c r="O267" s="3">
        <v>1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 t="s">
        <v>66</v>
      </c>
      <c r="V267" s="14">
        <f t="shared" si="293"/>
        <v>1490.5312957612314</v>
      </c>
      <c r="W267" s="3">
        <f t="shared" si="294"/>
        <v>3</v>
      </c>
      <c r="X267" s="3">
        <f t="shared" si="295"/>
        <v>50</v>
      </c>
      <c r="Y267" s="3">
        <f t="shared" si="296"/>
        <v>50</v>
      </c>
      <c r="Z267" s="3">
        <f t="shared" si="297"/>
        <v>0</v>
      </c>
      <c r="AA267" s="3">
        <f t="shared" si="298"/>
        <v>0</v>
      </c>
      <c r="AB267" s="22">
        <f t="shared" si="299"/>
        <v>0.61958912037036573</v>
      </c>
      <c r="AC267" s="23">
        <f t="shared" ca="1" si="281"/>
        <v>41920</v>
      </c>
      <c r="AD267" s="3">
        <v>266</v>
      </c>
      <c r="AE267" s="3">
        <f t="shared" si="300"/>
        <v>1</v>
      </c>
      <c r="AF267" s="3">
        <f t="shared" si="301"/>
        <v>1</v>
      </c>
      <c r="AG267" s="3">
        <v>266</v>
      </c>
      <c r="AH267" s="3">
        <f t="shared" si="302"/>
        <v>0</v>
      </c>
      <c r="AI267" s="3">
        <f t="shared" si="303"/>
        <v>0</v>
      </c>
      <c r="AJ267" s="3">
        <f t="shared" si="304"/>
        <v>1</v>
      </c>
      <c r="AK267" s="14">
        <f t="shared" si="305"/>
        <v>1657500.5312957612</v>
      </c>
      <c r="AL267" s="3" t="str">
        <f t="shared" si="306"/>
        <v xml:space="preserve"> </v>
      </c>
      <c r="AM267" s="3">
        <f t="shared" si="307"/>
        <v>1</v>
      </c>
      <c r="AN267" s="3">
        <f t="shared" si="308"/>
        <v>4</v>
      </c>
      <c r="AO267" s="27">
        <f t="shared" si="309"/>
        <v>146.63886729814112</v>
      </c>
      <c r="AP267" s="14">
        <f t="shared" si="310"/>
        <v>144.63886729814112</v>
      </c>
      <c r="AQ267" s="28"/>
      <c r="AR267" s="3">
        <f t="shared" si="311"/>
        <v>2</v>
      </c>
      <c r="AS267" s="3">
        <v>4581</v>
      </c>
      <c r="AT267" s="3">
        <v>777</v>
      </c>
      <c r="AU267" s="3">
        <v>100</v>
      </c>
      <c r="AV267" s="3">
        <v>400</v>
      </c>
      <c r="AW267" s="3">
        <v>6000</v>
      </c>
      <c r="AX267" s="3">
        <v>0</v>
      </c>
      <c r="AY267" s="3">
        <v>1100</v>
      </c>
      <c r="AZ267" s="3">
        <v>1</v>
      </c>
      <c r="BA267" s="3">
        <v>40</v>
      </c>
      <c r="BB267" s="3">
        <v>0</v>
      </c>
      <c r="BC267" s="3">
        <v>0</v>
      </c>
      <c r="BD267" s="3">
        <v>0</v>
      </c>
      <c r="BE267" s="3">
        <v>0</v>
      </c>
      <c r="BF267" s="17">
        <f t="shared" si="312"/>
        <v>132.5</v>
      </c>
      <c r="BG267" s="26">
        <f t="shared" si="313"/>
        <v>1490.5312957612314</v>
      </c>
      <c r="BH267" s="12">
        <f t="shared" si="314"/>
        <v>64.902971330743455</v>
      </c>
      <c r="BI267" s="13">
        <v>-0.48</v>
      </c>
      <c r="BJ267" s="12">
        <f t="shared" si="315"/>
        <v>60</v>
      </c>
      <c r="BK267" s="12">
        <f t="shared" si="278"/>
        <v>68.181818181818215</v>
      </c>
      <c r="BL267" s="11">
        <f t="shared" si="316"/>
        <v>3</v>
      </c>
      <c r="BM267" s="11">
        <f t="shared" si="317"/>
        <v>50</v>
      </c>
      <c r="BN267" s="11">
        <f t="shared" si="318"/>
        <v>0</v>
      </c>
      <c r="BO267" s="20">
        <f t="shared" si="319"/>
        <v>0.61958912037036573</v>
      </c>
      <c r="BP267" s="11">
        <f t="shared" si="320"/>
        <v>1</v>
      </c>
      <c r="BQ267" s="11">
        <f t="shared" si="321"/>
        <v>0</v>
      </c>
      <c r="BR267" s="11">
        <f t="shared" si="322"/>
        <v>0</v>
      </c>
      <c r="BS267" s="11">
        <f t="shared" si="323"/>
        <v>1</v>
      </c>
      <c r="BT267" s="25">
        <f t="shared" si="324"/>
        <v>1657500.5312957612</v>
      </c>
      <c r="BU267" s="24" t="str">
        <f t="shared" si="325"/>
        <v xml:space="preserve"> </v>
      </c>
      <c r="BV267" s="11">
        <f t="shared" si="326"/>
        <v>1</v>
      </c>
      <c r="BW267" s="24" t="str">
        <f>VLOOKUP(BV267,'Типы препятствий'!$A$1:$B$12,2)</f>
        <v>Светофор</v>
      </c>
      <c r="BX267" s="24">
        <f t="shared" si="327"/>
        <v>4</v>
      </c>
      <c r="BY267" s="25">
        <f t="shared" si="328"/>
        <v>1657647.1701630594</v>
      </c>
      <c r="BZ267" s="25">
        <f t="shared" si="329"/>
        <v>146.63886729814112</v>
      </c>
      <c r="CA267" s="25">
        <f t="shared" si="330"/>
        <v>1657645.1701630594</v>
      </c>
      <c r="CB267" s="12">
        <f t="shared" si="331"/>
        <v>144.63886729814112</v>
      </c>
      <c r="CC267" s="11">
        <f t="shared" si="332"/>
        <v>2</v>
      </c>
      <c r="CD267" s="42">
        <f t="shared" si="332"/>
        <v>0.35</v>
      </c>
      <c r="CE267" s="42">
        <f t="shared" si="283"/>
        <v>0.4</v>
      </c>
      <c r="CF267" s="42">
        <f t="shared" si="282"/>
        <v>0.4</v>
      </c>
    </row>
    <row r="268" spans="1:84">
      <c r="A268" s="29">
        <f t="shared" si="284"/>
        <v>64.03897133074345</v>
      </c>
      <c r="B268" s="3">
        <v>267</v>
      </c>
      <c r="C268" s="14">
        <f t="shared" si="285"/>
        <v>64.03897133074345</v>
      </c>
      <c r="D268" s="14">
        <f t="shared" si="286"/>
        <v>64.03897133074345</v>
      </c>
      <c r="E268" s="14">
        <f t="shared" si="287"/>
        <v>67.727272727272762</v>
      </c>
      <c r="F268" s="14">
        <f t="shared" si="288"/>
        <v>60</v>
      </c>
      <c r="G268" s="30">
        <f t="shared" si="289"/>
        <v>-0.49</v>
      </c>
      <c r="H268" s="3">
        <f t="shared" si="279"/>
        <v>40</v>
      </c>
      <c r="I268" s="43">
        <f t="shared" si="290"/>
        <v>0.35</v>
      </c>
      <c r="J268" s="43">
        <f t="shared" si="291"/>
        <v>0.4</v>
      </c>
      <c r="K268" s="43">
        <f t="shared" si="292"/>
        <v>0.4</v>
      </c>
      <c r="L268" s="3">
        <f t="shared" si="280"/>
        <v>0.32</v>
      </c>
      <c r="M268" s="3" t="s">
        <v>639</v>
      </c>
      <c r="N268" s="3" t="s">
        <v>640</v>
      </c>
      <c r="O268" s="3">
        <v>1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 t="s">
        <v>66</v>
      </c>
      <c r="V268" s="14">
        <f t="shared" si="293"/>
        <v>1499.4255973349457</v>
      </c>
      <c r="W268" s="3">
        <f t="shared" si="294"/>
        <v>3</v>
      </c>
      <c r="X268" s="3">
        <f t="shared" si="295"/>
        <v>50</v>
      </c>
      <c r="Y268" s="3">
        <f t="shared" si="296"/>
        <v>50</v>
      </c>
      <c r="Z268" s="3">
        <f t="shared" si="297"/>
        <v>0</v>
      </c>
      <c r="AA268" s="3">
        <f t="shared" si="298"/>
        <v>0</v>
      </c>
      <c r="AB268" s="22">
        <f t="shared" si="299"/>
        <v>0.61959490740740275</v>
      </c>
      <c r="AC268" s="23">
        <f t="shared" ca="1" si="281"/>
        <v>41920</v>
      </c>
      <c r="AD268" s="3">
        <v>267</v>
      </c>
      <c r="AE268" s="3">
        <f t="shared" si="300"/>
        <v>1</v>
      </c>
      <c r="AF268" s="3">
        <f t="shared" si="301"/>
        <v>1</v>
      </c>
      <c r="AG268" s="3">
        <v>267</v>
      </c>
      <c r="AH268" s="3">
        <f t="shared" si="302"/>
        <v>0</v>
      </c>
      <c r="AI268" s="3">
        <f t="shared" si="303"/>
        <v>0</v>
      </c>
      <c r="AJ268" s="3">
        <f t="shared" si="304"/>
        <v>1</v>
      </c>
      <c r="AK268" s="14">
        <f t="shared" si="305"/>
        <v>1657509.425597335</v>
      </c>
      <c r="AL268" s="3" t="str">
        <f t="shared" si="306"/>
        <v xml:space="preserve"> </v>
      </c>
      <c r="AM268" s="3">
        <f t="shared" si="307"/>
        <v>1</v>
      </c>
      <c r="AN268" s="3">
        <f t="shared" si="308"/>
        <v>4</v>
      </c>
      <c r="AO268" s="27">
        <f t="shared" si="309"/>
        <v>137.74456572439522</v>
      </c>
      <c r="AP268" s="14">
        <f t="shared" si="310"/>
        <v>135.74456572439522</v>
      </c>
      <c r="AQ268" s="28"/>
      <c r="AR268" s="3">
        <f t="shared" si="311"/>
        <v>2</v>
      </c>
      <c r="AS268" s="3">
        <v>4581</v>
      </c>
      <c r="AT268" s="3">
        <v>777</v>
      </c>
      <c r="AU268" s="3">
        <v>100</v>
      </c>
      <c r="AV268" s="3">
        <v>400</v>
      </c>
      <c r="AW268" s="3">
        <v>6000</v>
      </c>
      <c r="AX268" s="3">
        <v>0</v>
      </c>
      <c r="AY268" s="3">
        <v>1100</v>
      </c>
      <c r="AZ268" s="3">
        <v>1</v>
      </c>
      <c r="BA268" s="3">
        <v>40</v>
      </c>
      <c r="BB268" s="3">
        <v>0</v>
      </c>
      <c r="BC268" s="3">
        <v>0</v>
      </c>
      <c r="BD268" s="3">
        <v>0</v>
      </c>
      <c r="BE268" s="3">
        <v>0</v>
      </c>
      <c r="BF268" s="17">
        <f t="shared" si="312"/>
        <v>133</v>
      </c>
      <c r="BG268" s="26">
        <f t="shared" si="313"/>
        <v>1499.4255973349457</v>
      </c>
      <c r="BH268" s="12">
        <f t="shared" si="314"/>
        <v>64.03897133074345</v>
      </c>
      <c r="BI268" s="13">
        <v>-0.49</v>
      </c>
      <c r="BJ268" s="12">
        <f t="shared" si="315"/>
        <v>60</v>
      </c>
      <c r="BK268" s="12">
        <f t="shared" si="278"/>
        <v>67.727272727272762</v>
      </c>
      <c r="BL268" s="11">
        <f t="shared" si="316"/>
        <v>3</v>
      </c>
      <c r="BM268" s="11">
        <f t="shared" si="317"/>
        <v>50</v>
      </c>
      <c r="BN268" s="11">
        <f t="shared" si="318"/>
        <v>0</v>
      </c>
      <c r="BO268" s="20">
        <f t="shared" si="319"/>
        <v>0.61959490740740275</v>
      </c>
      <c r="BP268" s="11">
        <f t="shared" si="320"/>
        <v>1</v>
      </c>
      <c r="BQ268" s="11">
        <f t="shared" si="321"/>
        <v>0</v>
      </c>
      <c r="BR268" s="11">
        <f t="shared" si="322"/>
        <v>0</v>
      </c>
      <c r="BS268" s="11">
        <f t="shared" si="323"/>
        <v>1</v>
      </c>
      <c r="BT268" s="25">
        <f t="shared" si="324"/>
        <v>1657509.425597335</v>
      </c>
      <c r="BU268" s="24" t="str">
        <f t="shared" si="325"/>
        <v xml:space="preserve"> </v>
      </c>
      <c r="BV268" s="11">
        <f t="shared" si="326"/>
        <v>1</v>
      </c>
      <c r="BW268" s="24" t="str">
        <f>VLOOKUP(BV268,'Типы препятствий'!$A$1:$B$12,2)</f>
        <v>Светофор</v>
      </c>
      <c r="BX268" s="24">
        <f t="shared" si="327"/>
        <v>4</v>
      </c>
      <c r="BY268" s="25">
        <f t="shared" si="328"/>
        <v>1657647.1701630594</v>
      </c>
      <c r="BZ268" s="25">
        <f t="shared" si="329"/>
        <v>137.74456572439522</v>
      </c>
      <c r="CA268" s="25">
        <f t="shared" si="330"/>
        <v>1657645.1701630594</v>
      </c>
      <c r="CB268" s="12">
        <f t="shared" si="331"/>
        <v>135.74456572439522</v>
      </c>
      <c r="CC268" s="11">
        <f t="shared" si="332"/>
        <v>2</v>
      </c>
      <c r="CD268" s="42">
        <f t="shared" si="332"/>
        <v>0.35</v>
      </c>
      <c r="CE268" s="42">
        <f t="shared" si="283"/>
        <v>0.4</v>
      </c>
      <c r="CF268" s="42">
        <f t="shared" si="282"/>
        <v>0.4</v>
      </c>
    </row>
    <row r="269" spans="1:84">
      <c r="A269" s="29">
        <f t="shared" si="284"/>
        <v>63.156971330743453</v>
      </c>
      <c r="B269" s="3">
        <v>268</v>
      </c>
      <c r="C269" s="14">
        <f t="shared" si="285"/>
        <v>63.156971330743453</v>
      </c>
      <c r="D269" s="14">
        <f t="shared" si="286"/>
        <v>63.156971330743453</v>
      </c>
      <c r="E269" s="14">
        <f t="shared" si="287"/>
        <v>67.272727272727309</v>
      </c>
      <c r="F269" s="14">
        <f t="shared" si="288"/>
        <v>60</v>
      </c>
      <c r="G269" s="30">
        <f t="shared" si="289"/>
        <v>-0.49</v>
      </c>
      <c r="H269" s="3">
        <f t="shared" si="279"/>
        <v>40</v>
      </c>
      <c r="I269" s="43">
        <f t="shared" si="290"/>
        <v>0.35</v>
      </c>
      <c r="J269" s="43">
        <f t="shared" si="291"/>
        <v>0.4</v>
      </c>
      <c r="K269" s="43">
        <f t="shared" si="292"/>
        <v>0.4</v>
      </c>
      <c r="L269" s="3">
        <f t="shared" si="280"/>
        <v>0.32</v>
      </c>
      <c r="M269" s="3" t="s">
        <v>641</v>
      </c>
      <c r="N269" s="3" t="s">
        <v>642</v>
      </c>
      <c r="O269" s="3">
        <v>1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 t="s">
        <v>66</v>
      </c>
      <c r="V269" s="14">
        <f t="shared" si="293"/>
        <v>1508.19739890866</v>
      </c>
      <c r="W269" s="3">
        <f t="shared" si="294"/>
        <v>3</v>
      </c>
      <c r="X269" s="3">
        <f t="shared" si="295"/>
        <v>50</v>
      </c>
      <c r="Y269" s="3">
        <f t="shared" si="296"/>
        <v>50</v>
      </c>
      <c r="Z269" s="3">
        <f t="shared" si="297"/>
        <v>0</v>
      </c>
      <c r="AA269" s="3">
        <f t="shared" si="298"/>
        <v>0</v>
      </c>
      <c r="AB269" s="22">
        <f t="shared" si="299"/>
        <v>0.61960069444443977</v>
      </c>
      <c r="AC269" s="23">
        <f t="shared" ca="1" si="281"/>
        <v>41920</v>
      </c>
      <c r="AD269" s="3">
        <v>268</v>
      </c>
      <c r="AE269" s="3">
        <f t="shared" si="300"/>
        <v>1</v>
      </c>
      <c r="AF269" s="3">
        <f t="shared" si="301"/>
        <v>1</v>
      </c>
      <c r="AG269" s="3">
        <v>268</v>
      </c>
      <c r="AH269" s="3">
        <f t="shared" si="302"/>
        <v>0</v>
      </c>
      <c r="AI269" s="3">
        <f t="shared" si="303"/>
        <v>0</v>
      </c>
      <c r="AJ269" s="3">
        <f t="shared" si="304"/>
        <v>1</v>
      </c>
      <c r="AK269" s="14">
        <f t="shared" si="305"/>
        <v>1657518.1973989087</v>
      </c>
      <c r="AL269" s="3" t="str">
        <f t="shared" si="306"/>
        <v xml:space="preserve"> </v>
      </c>
      <c r="AM269" s="3">
        <f t="shared" si="307"/>
        <v>1</v>
      </c>
      <c r="AN269" s="3">
        <f t="shared" si="308"/>
        <v>4</v>
      </c>
      <c r="AO269" s="27">
        <f t="shared" si="309"/>
        <v>128.97276415070519</v>
      </c>
      <c r="AP269" s="14">
        <f t="shared" si="310"/>
        <v>126.97276415070519</v>
      </c>
      <c r="AQ269" s="28"/>
      <c r="AR269" s="3">
        <f t="shared" si="311"/>
        <v>2</v>
      </c>
      <c r="AS269" s="3">
        <v>4581</v>
      </c>
      <c r="AT269" s="3">
        <v>777</v>
      </c>
      <c r="AU269" s="3">
        <v>100</v>
      </c>
      <c r="AV269" s="3">
        <v>400</v>
      </c>
      <c r="AW269" s="3">
        <v>6000</v>
      </c>
      <c r="AX269" s="3">
        <v>0</v>
      </c>
      <c r="AY269" s="3">
        <v>1100</v>
      </c>
      <c r="AZ269" s="3">
        <v>1</v>
      </c>
      <c r="BA269" s="3">
        <v>40</v>
      </c>
      <c r="BB269" s="3">
        <v>0</v>
      </c>
      <c r="BC269" s="3">
        <v>0</v>
      </c>
      <c r="BD269" s="3">
        <v>0</v>
      </c>
      <c r="BE269" s="3">
        <v>0</v>
      </c>
      <c r="BF269" s="17">
        <f t="shared" si="312"/>
        <v>133.5</v>
      </c>
      <c r="BG269" s="26">
        <f t="shared" si="313"/>
        <v>1508.19739890866</v>
      </c>
      <c r="BH269" s="12">
        <f t="shared" si="314"/>
        <v>63.156971330743453</v>
      </c>
      <c r="BI269" s="13">
        <v>-0.49</v>
      </c>
      <c r="BJ269" s="12">
        <f t="shared" si="315"/>
        <v>60</v>
      </c>
      <c r="BK269" s="12">
        <f t="shared" si="278"/>
        <v>67.272727272727309</v>
      </c>
      <c r="BL269" s="11">
        <f t="shared" si="316"/>
        <v>3</v>
      </c>
      <c r="BM269" s="11">
        <f t="shared" si="317"/>
        <v>50</v>
      </c>
      <c r="BN269" s="11">
        <f t="shared" si="318"/>
        <v>0</v>
      </c>
      <c r="BO269" s="20">
        <f t="shared" si="319"/>
        <v>0.61960069444443977</v>
      </c>
      <c r="BP269" s="11">
        <f t="shared" si="320"/>
        <v>1</v>
      </c>
      <c r="BQ269" s="11">
        <f t="shared" si="321"/>
        <v>0</v>
      </c>
      <c r="BR269" s="11">
        <f t="shared" si="322"/>
        <v>0</v>
      </c>
      <c r="BS269" s="11">
        <f t="shared" si="323"/>
        <v>1</v>
      </c>
      <c r="BT269" s="25">
        <f t="shared" si="324"/>
        <v>1657518.1973989087</v>
      </c>
      <c r="BU269" s="24" t="str">
        <f t="shared" si="325"/>
        <v xml:space="preserve"> </v>
      </c>
      <c r="BV269" s="11">
        <f t="shared" si="326"/>
        <v>1</v>
      </c>
      <c r="BW269" s="24" t="str">
        <f>VLOOKUP(BV269,'Типы препятствий'!$A$1:$B$12,2)</f>
        <v>Светофор</v>
      </c>
      <c r="BX269" s="24">
        <f t="shared" si="327"/>
        <v>4</v>
      </c>
      <c r="BY269" s="25">
        <f t="shared" si="328"/>
        <v>1657647.1701630594</v>
      </c>
      <c r="BZ269" s="25">
        <f t="shared" si="329"/>
        <v>128.97276415070519</v>
      </c>
      <c r="CA269" s="25">
        <f t="shared" si="330"/>
        <v>1657645.1701630594</v>
      </c>
      <c r="CB269" s="12">
        <f t="shared" si="331"/>
        <v>126.97276415070519</v>
      </c>
      <c r="CC269" s="11">
        <f t="shared" si="332"/>
        <v>2</v>
      </c>
      <c r="CD269" s="42">
        <f t="shared" si="332"/>
        <v>0.35</v>
      </c>
      <c r="CE269" s="42">
        <f t="shared" si="283"/>
        <v>0.4</v>
      </c>
      <c r="CF269" s="42">
        <f t="shared" si="282"/>
        <v>0.4</v>
      </c>
    </row>
    <row r="270" spans="1:84">
      <c r="A270" s="29">
        <f t="shared" si="284"/>
        <v>62.274971330743455</v>
      </c>
      <c r="B270" s="3">
        <v>269</v>
      </c>
      <c r="C270" s="14">
        <f t="shared" si="285"/>
        <v>62.274971330743455</v>
      </c>
      <c r="D270" s="14">
        <f t="shared" si="286"/>
        <v>62.274971330743455</v>
      </c>
      <c r="E270" s="14">
        <f t="shared" si="287"/>
        <v>66.818181818181856</v>
      </c>
      <c r="F270" s="14">
        <f t="shared" si="288"/>
        <v>60</v>
      </c>
      <c r="G270" s="30">
        <f t="shared" si="289"/>
        <v>-0.49</v>
      </c>
      <c r="H270" s="3">
        <f t="shared" si="279"/>
        <v>40</v>
      </c>
      <c r="I270" s="43">
        <f t="shared" si="290"/>
        <v>0.35</v>
      </c>
      <c r="J270" s="43">
        <f t="shared" si="291"/>
        <v>0.4</v>
      </c>
      <c r="K270" s="43">
        <f t="shared" si="292"/>
        <v>0.4</v>
      </c>
      <c r="L270" s="3">
        <f t="shared" si="280"/>
        <v>0.32</v>
      </c>
      <c r="M270" s="3" t="s">
        <v>643</v>
      </c>
      <c r="N270" s="3" t="s">
        <v>644</v>
      </c>
      <c r="O270" s="3">
        <v>1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 t="s">
        <v>66</v>
      </c>
      <c r="V270" s="14">
        <f t="shared" si="293"/>
        <v>1516.8467004823744</v>
      </c>
      <c r="W270" s="3">
        <f t="shared" si="294"/>
        <v>3</v>
      </c>
      <c r="X270" s="3">
        <f t="shared" si="295"/>
        <v>50</v>
      </c>
      <c r="Y270" s="3">
        <f t="shared" si="296"/>
        <v>50</v>
      </c>
      <c r="Z270" s="3">
        <f t="shared" si="297"/>
        <v>0</v>
      </c>
      <c r="AA270" s="3">
        <f t="shared" si="298"/>
        <v>0</v>
      </c>
      <c r="AB270" s="22">
        <f t="shared" si="299"/>
        <v>0.61960648148147679</v>
      </c>
      <c r="AC270" s="23">
        <f t="shared" ca="1" si="281"/>
        <v>41920</v>
      </c>
      <c r="AD270" s="3">
        <v>269</v>
      </c>
      <c r="AE270" s="3">
        <f t="shared" si="300"/>
        <v>1</v>
      </c>
      <c r="AF270" s="3">
        <f t="shared" si="301"/>
        <v>1</v>
      </c>
      <c r="AG270" s="3">
        <v>269</v>
      </c>
      <c r="AH270" s="3">
        <f t="shared" si="302"/>
        <v>0</v>
      </c>
      <c r="AI270" s="3">
        <f t="shared" si="303"/>
        <v>0</v>
      </c>
      <c r="AJ270" s="3">
        <f t="shared" si="304"/>
        <v>1</v>
      </c>
      <c r="AK270" s="14">
        <f t="shared" si="305"/>
        <v>1657526.8467004823</v>
      </c>
      <c r="AL270" s="3" t="str">
        <f t="shared" si="306"/>
        <v xml:space="preserve"> </v>
      </c>
      <c r="AM270" s="3">
        <f t="shared" si="307"/>
        <v>1</v>
      </c>
      <c r="AN270" s="3">
        <f t="shared" si="308"/>
        <v>4</v>
      </c>
      <c r="AO270" s="27">
        <f t="shared" si="309"/>
        <v>120.32346257707104</v>
      </c>
      <c r="AP270" s="14">
        <f t="shared" si="310"/>
        <v>118.32346257707104</v>
      </c>
      <c r="AQ270" s="28"/>
      <c r="AR270" s="3">
        <f t="shared" si="311"/>
        <v>2</v>
      </c>
      <c r="AS270" s="3">
        <v>4581</v>
      </c>
      <c r="AT270" s="3">
        <v>777</v>
      </c>
      <c r="AU270" s="3">
        <v>100</v>
      </c>
      <c r="AV270" s="3">
        <v>400</v>
      </c>
      <c r="AW270" s="3">
        <v>6000</v>
      </c>
      <c r="AX270" s="3">
        <v>0</v>
      </c>
      <c r="AY270" s="3">
        <v>1100</v>
      </c>
      <c r="AZ270" s="3">
        <v>1</v>
      </c>
      <c r="BA270" s="3">
        <v>40</v>
      </c>
      <c r="BB270" s="3">
        <v>0</v>
      </c>
      <c r="BC270" s="3">
        <v>0</v>
      </c>
      <c r="BD270" s="3">
        <v>0</v>
      </c>
      <c r="BE270" s="3">
        <v>0</v>
      </c>
      <c r="BF270" s="17">
        <f t="shared" si="312"/>
        <v>134</v>
      </c>
      <c r="BG270" s="26">
        <f t="shared" ref="BG270:BG319" si="333">BG269+(BH270/3.6) * $CO$2</f>
        <v>1516.8467004823744</v>
      </c>
      <c r="BH270" s="12">
        <f t="shared" ref="BH270:BH319" si="334">BH269+(BI269*$CO$2)*3.6</f>
        <v>62.274971330743455</v>
      </c>
      <c r="BI270" s="13">
        <v>-0.49</v>
      </c>
      <c r="BJ270" s="12">
        <f t="shared" si="315"/>
        <v>60</v>
      </c>
      <c r="BK270" s="12">
        <f t="shared" si="278"/>
        <v>66.818181818181856</v>
      </c>
      <c r="BL270" s="11">
        <f t="shared" si="316"/>
        <v>3</v>
      </c>
      <c r="BM270" s="11">
        <f t="shared" si="317"/>
        <v>50</v>
      </c>
      <c r="BN270" s="11">
        <f t="shared" si="318"/>
        <v>0</v>
      </c>
      <c r="BO270" s="20">
        <f t="shared" si="319"/>
        <v>0.61960648148147679</v>
      </c>
      <c r="BP270" s="11">
        <f t="shared" si="320"/>
        <v>1</v>
      </c>
      <c r="BQ270" s="11">
        <f t="shared" si="321"/>
        <v>0</v>
      </c>
      <c r="BR270" s="11">
        <f t="shared" si="322"/>
        <v>0</v>
      </c>
      <c r="BS270" s="11">
        <f t="shared" ref="BS270:BS319" si="335">SIGN(BH270)</f>
        <v>1</v>
      </c>
      <c r="BT270" s="25">
        <f t="shared" ref="BT270:BT319" si="336">$CO$9+BG270</f>
        <v>1657526.8467004823</v>
      </c>
      <c r="BU270" s="24" t="str">
        <f t="shared" si="325"/>
        <v xml:space="preserve"> </v>
      </c>
      <c r="BV270" s="11">
        <f t="shared" si="326"/>
        <v>1</v>
      </c>
      <c r="BW270" s="24" t="str">
        <f>VLOOKUP(BV270,'Типы препятствий'!$A$1:$B$12,2)</f>
        <v>Светофор</v>
      </c>
      <c r="BX270" s="24">
        <f t="shared" si="327"/>
        <v>4</v>
      </c>
      <c r="BY270" s="25">
        <f t="shared" si="328"/>
        <v>1657647.1701630594</v>
      </c>
      <c r="BZ270" s="25">
        <f t="shared" ref="BZ270:BZ319" si="337">BY270-BT270</f>
        <v>120.32346257707104</v>
      </c>
      <c r="CA270" s="25">
        <f t="shared" si="330"/>
        <v>1657645.1701630594</v>
      </c>
      <c r="CB270" s="12">
        <f t="shared" ref="CB270:CB319" si="338">CA270-BT270</f>
        <v>118.32346257707104</v>
      </c>
      <c r="CC270" s="11">
        <f t="shared" si="332"/>
        <v>2</v>
      </c>
      <c r="CD270" s="42">
        <f t="shared" si="332"/>
        <v>0.35</v>
      </c>
      <c r="CE270" s="42">
        <f t="shared" si="283"/>
        <v>0.4</v>
      </c>
      <c r="CF270" s="42">
        <f t="shared" si="282"/>
        <v>0.4</v>
      </c>
    </row>
    <row r="271" spans="1:84">
      <c r="A271" s="29">
        <f t="shared" si="284"/>
        <v>61.392971330743457</v>
      </c>
      <c r="B271" s="3">
        <v>270</v>
      </c>
      <c r="C271" s="14">
        <f t="shared" si="285"/>
        <v>61.392971330743457</v>
      </c>
      <c r="D271" s="14">
        <f t="shared" si="286"/>
        <v>61.392971330743457</v>
      </c>
      <c r="E271" s="14">
        <f t="shared" si="287"/>
        <v>66.363636363636402</v>
      </c>
      <c r="F271" s="14">
        <f t="shared" si="288"/>
        <v>60</v>
      </c>
      <c r="G271" s="30">
        <f t="shared" si="289"/>
        <v>-0.49</v>
      </c>
      <c r="H271" s="3">
        <f t="shared" si="279"/>
        <v>40</v>
      </c>
      <c r="I271" s="43">
        <f t="shared" si="290"/>
        <v>0.35</v>
      </c>
      <c r="J271" s="43">
        <f t="shared" si="291"/>
        <v>0.4</v>
      </c>
      <c r="K271" s="43">
        <f t="shared" si="292"/>
        <v>0.4</v>
      </c>
      <c r="L271" s="3">
        <f t="shared" si="280"/>
        <v>0.32</v>
      </c>
      <c r="M271" s="3" t="s">
        <v>645</v>
      </c>
      <c r="N271" s="3" t="s">
        <v>646</v>
      </c>
      <c r="O271" s="3">
        <v>1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 t="s">
        <v>66</v>
      </c>
      <c r="V271" s="14">
        <f t="shared" si="293"/>
        <v>1525.3735020560889</v>
      </c>
      <c r="W271" s="3">
        <f t="shared" si="294"/>
        <v>3</v>
      </c>
      <c r="X271" s="3">
        <f t="shared" si="295"/>
        <v>50</v>
      </c>
      <c r="Y271" s="3">
        <f t="shared" si="296"/>
        <v>50</v>
      </c>
      <c r="Z271" s="3">
        <f t="shared" si="297"/>
        <v>0</v>
      </c>
      <c r="AA271" s="3">
        <f t="shared" si="298"/>
        <v>0</v>
      </c>
      <c r="AB271" s="22">
        <f t="shared" si="299"/>
        <v>0.61961226851851381</v>
      </c>
      <c r="AC271" s="23">
        <f t="shared" ca="1" si="281"/>
        <v>41920</v>
      </c>
      <c r="AD271" s="3">
        <v>270</v>
      </c>
      <c r="AE271" s="3">
        <f t="shared" si="300"/>
        <v>1</v>
      </c>
      <c r="AF271" s="3">
        <f t="shared" si="301"/>
        <v>1</v>
      </c>
      <c r="AG271" s="3">
        <v>270</v>
      </c>
      <c r="AH271" s="3">
        <f t="shared" si="302"/>
        <v>0</v>
      </c>
      <c r="AI271" s="3">
        <f t="shared" si="303"/>
        <v>0</v>
      </c>
      <c r="AJ271" s="3">
        <f t="shared" si="304"/>
        <v>1</v>
      </c>
      <c r="AK271" s="14">
        <f t="shared" si="305"/>
        <v>1657535.3735020561</v>
      </c>
      <c r="AL271" s="3" t="str">
        <f t="shared" si="306"/>
        <v xml:space="preserve"> </v>
      </c>
      <c r="AM271" s="3">
        <f t="shared" si="307"/>
        <v>1</v>
      </c>
      <c r="AN271" s="3">
        <f t="shared" si="308"/>
        <v>4</v>
      </c>
      <c r="AO271" s="27">
        <f t="shared" si="309"/>
        <v>111.79666100325994</v>
      </c>
      <c r="AP271" s="14">
        <f t="shared" si="310"/>
        <v>109.79666100325994</v>
      </c>
      <c r="AQ271" s="28"/>
      <c r="AR271" s="3">
        <f t="shared" si="311"/>
        <v>2</v>
      </c>
      <c r="AS271" s="3">
        <v>4581</v>
      </c>
      <c r="AT271" s="3">
        <v>777</v>
      </c>
      <c r="AU271" s="3">
        <v>100</v>
      </c>
      <c r="AV271" s="3">
        <v>400</v>
      </c>
      <c r="AW271" s="3">
        <v>6000</v>
      </c>
      <c r="AX271" s="3">
        <v>0</v>
      </c>
      <c r="AY271" s="3">
        <v>1100</v>
      </c>
      <c r="AZ271" s="3">
        <v>1</v>
      </c>
      <c r="BA271" s="3">
        <v>40</v>
      </c>
      <c r="BB271" s="3">
        <v>0</v>
      </c>
      <c r="BC271" s="3">
        <v>0</v>
      </c>
      <c r="BD271" s="3">
        <v>0</v>
      </c>
      <c r="BE271" s="3">
        <v>0</v>
      </c>
      <c r="BF271" s="17">
        <f t="shared" si="312"/>
        <v>134.5</v>
      </c>
      <c r="BG271" s="26">
        <f t="shared" si="333"/>
        <v>1525.3735020560889</v>
      </c>
      <c r="BH271" s="12">
        <f t="shared" si="334"/>
        <v>61.392971330743457</v>
      </c>
      <c r="BI271" s="13">
        <v>-0.49</v>
      </c>
      <c r="BJ271" s="12">
        <f t="shared" si="315"/>
        <v>60</v>
      </c>
      <c r="BK271" s="12">
        <f t="shared" si="278"/>
        <v>66.363636363636402</v>
      </c>
      <c r="BL271" s="11">
        <f t="shared" si="316"/>
        <v>3</v>
      </c>
      <c r="BM271" s="11">
        <f t="shared" si="317"/>
        <v>50</v>
      </c>
      <c r="BN271" s="11">
        <f t="shared" si="318"/>
        <v>0</v>
      </c>
      <c r="BO271" s="20">
        <f t="shared" si="319"/>
        <v>0.61961226851851381</v>
      </c>
      <c r="BP271" s="11">
        <f t="shared" si="320"/>
        <v>1</v>
      </c>
      <c r="BQ271" s="11">
        <f t="shared" si="321"/>
        <v>0</v>
      </c>
      <c r="BR271" s="11">
        <f t="shared" si="322"/>
        <v>0</v>
      </c>
      <c r="BS271" s="11">
        <f t="shared" si="335"/>
        <v>1</v>
      </c>
      <c r="BT271" s="25">
        <f t="shared" si="336"/>
        <v>1657535.3735020561</v>
      </c>
      <c r="BU271" s="24" t="str">
        <f t="shared" si="325"/>
        <v xml:space="preserve"> </v>
      </c>
      <c r="BV271" s="11">
        <f t="shared" si="326"/>
        <v>1</v>
      </c>
      <c r="BW271" s="24" t="str">
        <f>VLOOKUP(BV271,'Типы препятствий'!$A$1:$B$12,2)</f>
        <v>Светофор</v>
      </c>
      <c r="BX271" s="24">
        <f t="shared" si="327"/>
        <v>4</v>
      </c>
      <c r="BY271" s="25">
        <f t="shared" si="328"/>
        <v>1657647.1701630594</v>
      </c>
      <c r="BZ271" s="25">
        <f t="shared" si="337"/>
        <v>111.79666100325994</v>
      </c>
      <c r="CA271" s="25">
        <f t="shared" si="330"/>
        <v>1657645.1701630594</v>
      </c>
      <c r="CB271" s="12">
        <f t="shared" si="338"/>
        <v>109.79666100325994</v>
      </c>
      <c r="CC271" s="11">
        <f t="shared" si="332"/>
        <v>2</v>
      </c>
      <c r="CD271" s="42">
        <f t="shared" si="332"/>
        <v>0.35</v>
      </c>
      <c r="CE271" s="42">
        <f t="shared" si="283"/>
        <v>0.4</v>
      </c>
      <c r="CF271" s="42">
        <f t="shared" si="282"/>
        <v>0.4</v>
      </c>
    </row>
    <row r="272" spans="1:84">
      <c r="A272" s="29">
        <f t="shared" si="284"/>
        <v>60.510971330743459</v>
      </c>
      <c r="B272" s="3">
        <v>271</v>
      </c>
      <c r="C272" s="14">
        <f t="shared" si="285"/>
        <v>60.510971330743459</v>
      </c>
      <c r="D272" s="14">
        <f t="shared" si="286"/>
        <v>60.510971330743459</v>
      </c>
      <c r="E272" s="14">
        <f t="shared" si="287"/>
        <v>65.909090909090949</v>
      </c>
      <c r="F272" s="14">
        <f t="shared" si="288"/>
        <v>60</v>
      </c>
      <c r="G272" s="30">
        <f t="shared" si="289"/>
        <v>-0.46549999999999997</v>
      </c>
      <c r="H272" s="3">
        <f t="shared" si="279"/>
        <v>40</v>
      </c>
      <c r="I272" s="43">
        <f t="shared" si="290"/>
        <v>0.35</v>
      </c>
      <c r="J272" s="43">
        <f t="shared" si="291"/>
        <v>0.4</v>
      </c>
      <c r="K272" s="43">
        <f t="shared" si="292"/>
        <v>0.4</v>
      </c>
      <c r="L272" s="3">
        <f t="shared" si="280"/>
        <v>0.32</v>
      </c>
      <c r="M272" s="3" t="s">
        <v>647</v>
      </c>
      <c r="N272" s="3" t="s">
        <v>648</v>
      </c>
      <c r="O272" s="3">
        <v>1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 t="s">
        <v>66</v>
      </c>
      <c r="V272" s="14">
        <f t="shared" si="293"/>
        <v>1533.7778036298032</v>
      </c>
      <c r="W272" s="3">
        <f t="shared" si="294"/>
        <v>3</v>
      </c>
      <c r="X272" s="3">
        <f t="shared" si="295"/>
        <v>50</v>
      </c>
      <c r="Y272" s="3">
        <f t="shared" si="296"/>
        <v>50</v>
      </c>
      <c r="Z272" s="3">
        <f t="shared" si="297"/>
        <v>0</v>
      </c>
      <c r="AA272" s="3">
        <f t="shared" si="298"/>
        <v>0</v>
      </c>
      <c r="AB272" s="22">
        <f t="shared" si="299"/>
        <v>0.61961805555555083</v>
      </c>
      <c r="AC272" s="23">
        <f t="shared" ca="1" si="281"/>
        <v>41920</v>
      </c>
      <c r="AD272" s="3">
        <v>271</v>
      </c>
      <c r="AE272" s="3">
        <f t="shared" si="300"/>
        <v>1</v>
      </c>
      <c r="AF272" s="3">
        <f t="shared" si="301"/>
        <v>1</v>
      </c>
      <c r="AG272" s="3">
        <v>271</v>
      </c>
      <c r="AH272" s="3">
        <f t="shared" si="302"/>
        <v>0</v>
      </c>
      <c r="AI272" s="3">
        <f t="shared" si="303"/>
        <v>0</v>
      </c>
      <c r="AJ272" s="3">
        <f t="shared" si="304"/>
        <v>1</v>
      </c>
      <c r="AK272" s="14">
        <f t="shared" si="305"/>
        <v>1657543.7778036299</v>
      </c>
      <c r="AL272" s="3" t="str">
        <f t="shared" si="306"/>
        <v xml:space="preserve"> </v>
      </c>
      <c r="AM272" s="3">
        <f t="shared" si="307"/>
        <v>1</v>
      </c>
      <c r="AN272" s="3">
        <f t="shared" si="308"/>
        <v>4</v>
      </c>
      <c r="AO272" s="27">
        <f t="shared" si="309"/>
        <v>103.39235942950472</v>
      </c>
      <c r="AP272" s="14">
        <f t="shared" si="310"/>
        <v>101.39235942950472</v>
      </c>
      <c r="AQ272" s="28"/>
      <c r="AR272" s="3">
        <f t="shared" si="311"/>
        <v>2</v>
      </c>
      <c r="AS272" s="3">
        <v>4581</v>
      </c>
      <c r="AT272" s="3">
        <v>777</v>
      </c>
      <c r="AU272" s="3">
        <v>100</v>
      </c>
      <c r="AV272" s="3">
        <v>400</v>
      </c>
      <c r="AW272" s="3">
        <v>6000</v>
      </c>
      <c r="AX272" s="3">
        <v>0</v>
      </c>
      <c r="AY272" s="3">
        <v>1100</v>
      </c>
      <c r="AZ272" s="3">
        <v>1</v>
      </c>
      <c r="BA272" s="3">
        <v>40</v>
      </c>
      <c r="BB272" s="3">
        <v>0</v>
      </c>
      <c r="BC272" s="3">
        <v>0</v>
      </c>
      <c r="BD272" s="3">
        <v>0</v>
      </c>
      <c r="BE272" s="3">
        <v>0</v>
      </c>
      <c r="BF272" s="17">
        <f t="shared" si="312"/>
        <v>135</v>
      </c>
      <c r="BG272" s="26">
        <f t="shared" si="333"/>
        <v>1533.7778036298032</v>
      </c>
      <c r="BH272" s="12">
        <f t="shared" si="334"/>
        <v>60.510971330743459</v>
      </c>
      <c r="BI272" s="13">
        <f t="shared" ref="BI272:BI316" si="339">BI271*0.95</f>
        <v>-0.46549999999999997</v>
      </c>
      <c r="BJ272" s="12">
        <f t="shared" si="315"/>
        <v>60</v>
      </c>
      <c r="BK272" s="12">
        <f t="shared" si="278"/>
        <v>65.909090909090949</v>
      </c>
      <c r="BL272" s="11">
        <f t="shared" si="316"/>
        <v>3</v>
      </c>
      <c r="BM272" s="11">
        <f t="shared" si="317"/>
        <v>50</v>
      </c>
      <c r="BN272" s="11">
        <f t="shared" si="318"/>
        <v>0</v>
      </c>
      <c r="BO272" s="20">
        <f t="shared" si="319"/>
        <v>0.61961805555555083</v>
      </c>
      <c r="BP272" s="11">
        <f t="shared" si="320"/>
        <v>1</v>
      </c>
      <c r="BQ272" s="11">
        <f t="shared" si="321"/>
        <v>0</v>
      </c>
      <c r="BR272" s="11">
        <f t="shared" si="322"/>
        <v>0</v>
      </c>
      <c r="BS272" s="11">
        <f t="shared" si="335"/>
        <v>1</v>
      </c>
      <c r="BT272" s="25">
        <f t="shared" si="336"/>
        <v>1657543.7778036299</v>
      </c>
      <c r="BU272" s="24" t="str">
        <f t="shared" si="325"/>
        <v xml:space="preserve"> </v>
      </c>
      <c r="BV272" s="11">
        <f t="shared" si="326"/>
        <v>1</v>
      </c>
      <c r="BW272" s="24" t="str">
        <f>VLOOKUP(BV272,'Типы препятствий'!$A$1:$B$12,2)</f>
        <v>Светофор</v>
      </c>
      <c r="BX272" s="24">
        <f t="shared" si="327"/>
        <v>4</v>
      </c>
      <c r="BY272" s="25">
        <f t="shared" si="328"/>
        <v>1657647.1701630594</v>
      </c>
      <c r="BZ272" s="25">
        <f t="shared" si="337"/>
        <v>103.39235942950472</v>
      </c>
      <c r="CA272" s="25">
        <f t="shared" si="330"/>
        <v>1657645.1701630594</v>
      </c>
      <c r="CB272" s="12">
        <f t="shared" si="338"/>
        <v>101.39235942950472</v>
      </c>
      <c r="CC272" s="11">
        <f t="shared" si="332"/>
        <v>2</v>
      </c>
      <c r="CD272" s="42">
        <f t="shared" si="332"/>
        <v>0.35</v>
      </c>
      <c r="CE272" s="42">
        <f t="shared" si="283"/>
        <v>0.4</v>
      </c>
      <c r="CF272" s="42">
        <f t="shared" si="282"/>
        <v>0.4</v>
      </c>
    </row>
    <row r="273" spans="1:84">
      <c r="A273" s="29">
        <f t="shared" si="284"/>
        <v>59.673071330743461</v>
      </c>
      <c r="B273" s="3">
        <v>272</v>
      </c>
      <c r="C273" s="14">
        <f t="shared" si="285"/>
        <v>59.673071330743461</v>
      </c>
      <c r="D273" s="14">
        <f t="shared" si="286"/>
        <v>59.673071330743461</v>
      </c>
      <c r="E273" s="14">
        <f t="shared" si="287"/>
        <v>65.454545454545496</v>
      </c>
      <c r="F273" s="14">
        <f t="shared" si="288"/>
        <v>60</v>
      </c>
      <c r="G273" s="30">
        <f t="shared" si="289"/>
        <v>-0.47099999999999997</v>
      </c>
      <c r="H273" s="3">
        <f t="shared" si="279"/>
        <v>40</v>
      </c>
      <c r="I273" s="43">
        <f t="shared" si="290"/>
        <v>0.35</v>
      </c>
      <c r="J273" s="43">
        <f t="shared" si="291"/>
        <v>0.4</v>
      </c>
      <c r="K273" s="43">
        <f t="shared" si="292"/>
        <v>0.4</v>
      </c>
      <c r="L273" s="3">
        <f t="shared" si="280"/>
        <v>0.32</v>
      </c>
      <c r="M273" s="3" t="s">
        <v>649</v>
      </c>
      <c r="N273" s="3" t="s">
        <v>650</v>
      </c>
      <c r="O273" s="3">
        <v>1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 t="s">
        <v>66</v>
      </c>
      <c r="V273" s="14">
        <f t="shared" si="293"/>
        <v>1542.0657302035177</v>
      </c>
      <c r="W273" s="3">
        <f t="shared" si="294"/>
        <v>3</v>
      </c>
      <c r="X273" s="3">
        <f t="shared" si="295"/>
        <v>50</v>
      </c>
      <c r="Y273" s="3">
        <f t="shared" si="296"/>
        <v>50</v>
      </c>
      <c r="Z273" s="3">
        <f t="shared" si="297"/>
        <v>0</v>
      </c>
      <c r="AA273" s="3">
        <f t="shared" si="298"/>
        <v>0</v>
      </c>
      <c r="AB273" s="22">
        <f t="shared" si="299"/>
        <v>0.61962384259258785</v>
      </c>
      <c r="AC273" s="23">
        <f t="shared" ca="1" si="281"/>
        <v>41920</v>
      </c>
      <c r="AD273" s="3">
        <v>272</v>
      </c>
      <c r="AE273" s="3">
        <f t="shared" si="300"/>
        <v>1</v>
      </c>
      <c r="AF273" s="3">
        <f t="shared" si="301"/>
        <v>1</v>
      </c>
      <c r="AG273" s="3">
        <v>272</v>
      </c>
      <c r="AH273" s="3">
        <f t="shared" si="302"/>
        <v>0</v>
      </c>
      <c r="AI273" s="3">
        <f t="shared" si="303"/>
        <v>0</v>
      </c>
      <c r="AJ273" s="3">
        <f t="shared" si="304"/>
        <v>1</v>
      </c>
      <c r="AK273" s="14">
        <f t="shared" si="305"/>
        <v>1657552.0657302034</v>
      </c>
      <c r="AL273" s="3" t="str">
        <f t="shared" si="306"/>
        <v xml:space="preserve"> </v>
      </c>
      <c r="AM273" s="3">
        <f t="shared" si="307"/>
        <v>1</v>
      </c>
      <c r="AN273" s="3">
        <f t="shared" si="308"/>
        <v>4</v>
      </c>
      <c r="AO273" s="27">
        <f t="shared" si="309"/>
        <v>95.10443285596557</v>
      </c>
      <c r="AP273" s="14">
        <f t="shared" si="310"/>
        <v>93.10443285596557</v>
      </c>
      <c r="AQ273" s="28"/>
      <c r="AR273" s="3">
        <f t="shared" si="311"/>
        <v>2</v>
      </c>
      <c r="AS273" s="3">
        <v>4581</v>
      </c>
      <c r="AT273" s="3">
        <v>777</v>
      </c>
      <c r="AU273" s="3">
        <v>100</v>
      </c>
      <c r="AV273" s="3">
        <v>400</v>
      </c>
      <c r="AW273" s="3">
        <v>6000</v>
      </c>
      <c r="AX273" s="3">
        <v>0</v>
      </c>
      <c r="AY273" s="3">
        <v>1100</v>
      </c>
      <c r="AZ273" s="3">
        <v>1</v>
      </c>
      <c r="BA273" s="3">
        <v>40</v>
      </c>
      <c r="BB273" s="3">
        <v>0</v>
      </c>
      <c r="BC273" s="3">
        <v>0</v>
      </c>
      <c r="BD273" s="3">
        <v>0</v>
      </c>
      <c r="BE273" s="3">
        <v>0</v>
      </c>
      <c r="BF273" s="17">
        <f t="shared" si="312"/>
        <v>135.5</v>
      </c>
      <c r="BG273" s="26">
        <f t="shared" si="333"/>
        <v>1542.0657302035177</v>
      </c>
      <c r="BH273" s="12">
        <f t="shared" si="334"/>
        <v>59.673071330743461</v>
      </c>
      <c r="BI273" s="13">
        <v>-0.47099999999999997</v>
      </c>
      <c r="BJ273" s="12">
        <f t="shared" si="315"/>
        <v>60</v>
      </c>
      <c r="BK273" s="12">
        <f t="shared" si="278"/>
        <v>65.454545454545496</v>
      </c>
      <c r="BL273" s="11">
        <f t="shared" si="316"/>
        <v>3</v>
      </c>
      <c r="BM273" s="11">
        <f t="shared" si="317"/>
        <v>50</v>
      </c>
      <c r="BN273" s="11">
        <f t="shared" si="318"/>
        <v>0</v>
      </c>
      <c r="BO273" s="20">
        <f t="shared" si="319"/>
        <v>0.61962384259258785</v>
      </c>
      <c r="BP273" s="11">
        <f t="shared" si="320"/>
        <v>1</v>
      </c>
      <c r="BQ273" s="11">
        <f t="shared" si="321"/>
        <v>0</v>
      </c>
      <c r="BR273" s="11">
        <f t="shared" si="322"/>
        <v>0</v>
      </c>
      <c r="BS273" s="11">
        <f t="shared" si="335"/>
        <v>1</v>
      </c>
      <c r="BT273" s="25">
        <f t="shared" si="336"/>
        <v>1657552.0657302034</v>
      </c>
      <c r="BU273" s="24" t="str">
        <f t="shared" si="325"/>
        <v xml:space="preserve"> </v>
      </c>
      <c r="BV273" s="11">
        <f t="shared" si="326"/>
        <v>1</v>
      </c>
      <c r="BW273" s="24" t="str">
        <f>VLOOKUP(BV273,'Типы препятствий'!$A$1:$B$12,2)</f>
        <v>Светофор</v>
      </c>
      <c r="BX273" s="24">
        <f t="shared" si="327"/>
        <v>4</v>
      </c>
      <c r="BY273" s="25">
        <f t="shared" si="328"/>
        <v>1657647.1701630594</v>
      </c>
      <c r="BZ273" s="25">
        <f t="shared" si="337"/>
        <v>95.10443285596557</v>
      </c>
      <c r="CA273" s="25">
        <f t="shared" si="330"/>
        <v>1657645.1701630594</v>
      </c>
      <c r="CB273" s="12">
        <f t="shared" si="338"/>
        <v>93.10443285596557</v>
      </c>
      <c r="CC273" s="11">
        <f t="shared" si="332"/>
        <v>2</v>
      </c>
      <c r="CD273" s="42">
        <f t="shared" si="332"/>
        <v>0.35</v>
      </c>
      <c r="CE273" s="42">
        <f t="shared" si="283"/>
        <v>0.4</v>
      </c>
      <c r="CF273" s="42">
        <f t="shared" si="282"/>
        <v>0.4</v>
      </c>
    </row>
    <row r="274" spans="1:84">
      <c r="A274" s="29">
        <f t="shared" si="284"/>
        <v>58.825271330743462</v>
      </c>
      <c r="B274" s="3">
        <v>273</v>
      </c>
      <c r="C274" s="14">
        <f t="shared" si="285"/>
        <v>58.825271330743462</v>
      </c>
      <c r="D274" s="14">
        <f t="shared" si="286"/>
        <v>58.825271330743462</v>
      </c>
      <c r="E274" s="14">
        <f t="shared" si="287"/>
        <v>65.000000000000043</v>
      </c>
      <c r="F274" s="14">
        <f t="shared" si="288"/>
        <v>60</v>
      </c>
      <c r="G274" s="30">
        <f t="shared" si="289"/>
        <v>-0.48</v>
      </c>
      <c r="H274" s="3">
        <f t="shared" si="279"/>
        <v>40</v>
      </c>
      <c r="I274" s="43">
        <f t="shared" si="290"/>
        <v>0.35</v>
      </c>
      <c r="J274" s="43">
        <f t="shared" si="291"/>
        <v>0.4</v>
      </c>
      <c r="K274" s="43">
        <f t="shared" si="292"/>
        <v>0.4</v>
      </c>
      <c r="L274" s="3">
        <f t="shared" si="280"/>
        <v>0.32</v>
      </c>
      <c r="M274" s="3" t="s">
        <v>651</v>
      </c>
      <c r="N274" s="3" t="s">
        <v>652</v>
      </c>
      <c r="O274" s="3">
        <v>1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 t="s">
        <v>66</v>
      </c>
      <c r="V274" s="14">
        <f t="shared" si="293"/>
        <v>1550.235906777232</v>
      </c>
      <c r="W274" s="3">
        <f t="shared" si="294"/>
        <v>3</v>
      </c>
      <c r="X274" s="3">
        <f t="shared" si="295"/>
        <v>50</v>
      </c>
      <c r="Y274" s="3">
        <f t="shared" si="296"/>
        <v>50</v>
      </c>
      <c r="Z274" s="3">
        <f t="shared" si="297"/>
        <v>0</v>
      </c>
      <c r="AA274" s="3">
        <f t="shared" si="298"/>
        <v>0</v>
      </c>
      <c r="AB274" s="22">
        <f t="shared" si="299"/>
        <v>0.61962962962962487</v>
      </c>
      <c r="AC274" s="23">
        <f t="shared" ca="1" si="281"/>
        <v>41920</v>
      </c>
      <c r="AD274" s="3">
        <v>273</v>
      </c>
      <c r="AE274" s="3">
        <f t="shared" si="300"/>
        <v>1</v>
      </c>
      <c r="AF274" s="3">
        <f t="shared" si="301"/>
        <v>1</v>
      </c>
      <c r="AG274" s="3">
        <v>273</v>
      </c>
      <c r="AH274" s="3">
        <f t="shared" si="302"/>
        <v>0</v>
      </c>
      <c r="AI274" s="3">
        <f t="shared" si="303"/>
        <v>0</v>
      </c>
      <c r="AJ274" s="3">
        <f t="shared" si="304"/>
        <v>1</v>
      </c>
      <c r="AK274" s="14">
        <f t="shared" si="305"/>
        <v>1657560.2359067772</v>
      </c>
      <c r="AL274" s="3" t="str">
        <f t="shared" si="306"/>
        <v xml:space="preserve"> </v>
      </c>
      <c r="AM274" s="3">
        <f t="shared" si="307"/>
        <v>1</v>
      </c>
      <c r="AN274" s="3">
        <f t="shared" si="308"/>
        <v>4</v>
      </c>
      <c r="AO274" s="27">
        <f t="shared" si="309"/>
        <v>86.934256282169372</v>
      </c>
      <c r="AP274" s="14">
        <f t="shared" si="310"/>
        <v>84.934256282169372</v>
      </c>
      <c r="AQ274" s="28"/>
      <c r="AR274" s="3">
        <f t="shared" si="311"/>
        <v>2</v>
      </c>
      <c r="AS274" s="3">
        <v>4581</v>
      </c>
      <c r="AT274" s="3">
        <v>777</v>
      </c>
      <c r="AU274" s="3">
        <v>100</v>
      </c>
      <c r="AV274" s="3">
        <v>400</v>
      </c>
      <c r="AW274" s="3">
        <v>6000</v>
      </c>
      <c r="AX274" s="3">
        <v>0</v>
      </c>
      <c r="AY274" s="3">
        <v>1100</v>
      </c>
      <c r="AZ274" s="3">
        <v>1</v>
      </c>
      <c r="BA274" s="3">
        <v>40</v>
      </c>
      <c r="BB274" s="3">
        <v>0</v>
      </c>
      <c r="BC274" s="3">
        <v>0</v>
      </c>
      <c r="BD274" s="3">
        <v>0</v>
      </c>
      <c r="BE274" s="3">
        <v>0</v>
      </c>
      <c r="BF274" s="17">
        <f t="shared" si="312"/>
        <v>136</v>
      </c>
      <c r="BG274" s="26">
        <f t="shared" si="333"/>
        <v>1550.235906777232</v>
      </c>
      <c r="BH274" s="12">
        <f t="shared" si="334"/>
        <v>58.825271330743462</v>
      </c>
      <c r="BI274" s="13">
        <v>-0.48</v>
      </c>
      <c r="BJ274" s="12">
        <f t="shared" si="315"/>
        <v>60</v>
      </c>
      <c r="BK274" s="12">
        <f t="shared" si="278"/>
        <v>65.000000000000043</v>
      </c>
      <c r="BL274" s="11">
        <f t="shared" si="316"/>
        <v>3</v>
      </c>
      <c r="BM274" s="11">
        <f t="shared" si="317"/>
        <v>50</v>
      </c>
      <c r="BN274" s="11">
        <f t="shared" si="318"/>
        <v>0</v>
      </c>
      <c r="BO274" s="20">
        <f t="shared" si="319"/>
        <v>0.61962962962962487</v>
      </c>
      <c r="BP274" s="11">
        <f t="shared" si="320"/>
        <v>1</v>
      </c>
      <c r="BQ274" s="11">
        <f t="shared" si="321"/>
        <v>0</v>
      </c>
      <c r="BR274" s="11">
        <f t="shared" si="322"/>
        <v>0</v>
      </c>
      <c r="BS274" s="11">
        <f t="shared" si="335"/>
        <v>1</v>
      </c>
      <c r="BT274" s="25">
        <f t="shared" si="336"/>
        <v>1657560.2359067772</v>
      </c>
      <c r="BU274" s="24" t="str">
        <f t="shared" si="325"/>
        <v xml:space="preserve"> </v>
      </c>
      <c r="BV274" s="11">
        <f t="shared" si="326"/>
        <v>1</v>
      </c>
      <c r="BW274" s="24" t="str">
        <f>VLOOKUP(BV274,'Типы препятствий'!$A$1:$B$12,2)</f>
        <v>Светофор</v>
      </c>
      <c r="BX274" s="24">
        <f t="shared" si="327"/>
        <v>4</v>
      </c>
      <c r="BY274" s="25">
        <f t="shared" si="328"/>
        <v>1657647.1701630594</v>
      </c>
      <c r="BZ274" s="25">
        <f t="shared" si="337"/>
        <v>86.934256282169372</v>
      </c>
      <c r="CA274" s="25">
        <f t="shared" si="330"/>
        <v>1657645.1701630594</v>
      </c>
      <c r="CB274" s="12">
        <f t="shared" si="338"/>
        <v>84.934256282169372</v>
      </c>
      <c r="CC274" s="11">
        <f t="shared" si="332"/>
        <v>2</v>
      </c>
      <c r="CD274" s="42">
        <f t="shared" si="332"/>
        <v>0.35</v>
      </c>
      <c r="CE274" s="42">
        <f t="shared" si="283"/>
        <v>0.4</v>
      </c>
      <c r="CF274" s="42">
        <f t="shared" si="282"/>
        <v>0.4</v>
      </c>
    </row>
    <row r="275" spans="1:84">
      <c r="A275" s="29">
        <f t="shared" si="284"/>
        <v>57.961271330743465</v>
      </c>
      <c r="B275" s="3">
        <v>274</v>
      </c>
      <c r="C275" s="14">
        <f t="shared" si="285"/>
        <v>57.961271330743465</v>
      </c>
      <c r="D275" s="14">
        <f t="shared" si="286"/>
        <v>57.961271330743465</v>
      </c>
      <c r="E275" s="14">
        <f t="shared" si="287"/>
        <v>64.545454545454589</v>
      </c>
      <c r="F275" s="14">
        <f t="shared" si="288"/>
        <v>60</v>
      </c>
      <c r="G275" s="30">
        <f t="shared" si="289"/>
        <v>-0.47</v>
      </c>
      <c r="H275" s="3">
        <f t="shared" si="279"/>
        <v>40</v>
      </c>
      <c r="I275" s="43">
        <f t="shared" si="290"/>
        <v>0.35</v>
      </c>
      <c r="J275" s="43">
        <f t="shared" si="291"/>
        <v>0.4</v>
      </c>
      <c r="K275" s="43">
        <f t="shared" si="292"/>
        <v>0.4</v>
      </c>
      <c r="L275" s="3">
        <f t="shared" si="280"/>
        <v>0.32</v>
      </c>
      <c r="M275" s="3" t="s">
        <v>653</v>
      </c>
      <c r="N275" s="3" t="s">
        <v>654</v>
      </c>
      <c r="O275" s="3">
        <v>1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 t="s">
        <v>66</v>
      </c>
      <c r="V275" s="14">
        <f t="shared" si="293"/>
        <v>1558.2860833509465</v>
      </c>
      <c r="W275" s="3">
        <f t="shared" si="294"/>
        <v>3</v>
      </c>
      <c r="X275" s="3">
        <f t="shared" si="295"/>
        <v>50</v>
      </c>
      <c r="Y275" s="3">
        <f t="shared" si="296"/>
        <v>50</v>
      </c>
      <c r="Z275" s="3">
        <f t="shared" si="297"/>
        <v>0</v>
      </c>
      <c r="AA275" s="3">
        <f t="shared" si="298"/>
        <v>0</v>
      </c>
      <c r="AB275" s="22">
        <f t="shared" si="299"/>
        <v>0.61963541666666189</v>
      </c>
      <c r="AC275" s="23">
        <f t="shared" ca="1" si="281"/>
        <v>41920</v>
      </c>
      <c r="AD275" s="3">
        <v>274</v>
      </c>
      <c r="AE275" s="3">
        <f t="shared" si="300"/>
        <v>1</v>
      </c>
      <c r="AF275" s="3">
        <f t="shared" si="301"/>
        <v>1</v>
      </c>
      <c r="AG275" s="3">
        <v>274</v>
      </c>
      <c r="AH275" s="3">
        <f t="shared" si="302"/>
        <v>0</v>
      </c>
      <c r="AI275" s="3">
        <f t="shared" si="303"/>
        <v>0</v>
      </c>
      <c r="AJ275" s="3">
        <f t="shared" si="304"/>
        <v>1</v>
      </c>
      <c r="AK275" s="14">
        <f t="shared" si="305"/>
        <v>1657568.2860833509</v>
      </c>
      <c r="AL275" s="3" t="str">
        <f t="shared" si="306"/>
        <v xml:space="preserve"> </v>
      </c>
      <c r="AM275" s="3">
        <f t="shared" si="307"/>
        <v>1</v>
      </c>
      <c r="AN275" s="3">
        <f t="shared" si="308"/>
        <v>4</v>
      </c>
      <c r="AO275" s="27">
        <f t="shared" si="309"/>
        <v>78.884079708484933</v>
      </c>
      <c r="AP275" s="14">
        <f t="shared" si="310"/>
        <v>76.884079708484933</v>
      </c>
      <c r="AQ275" s="28"/>
      <c r="AR275" s="3">
        <f t="shared" si="311"/>
        <v>2</v>
      </c>
      <c r="AS275" s="3">
        <v>4581</v>
      </c>
      <c r="AT275" s="3">
        <v>777</v>
      </c>
      <c r="AU275" s="3">
        <v>100</v>
      </c>
      <c r="AV275" s="3">
        <v>400</v>
      </c>
      <c r="AW275" s="3">
        <v>6000</v>
      </c>
      <c r="AX275" s="3">
        <v>0</v>
      </c>
      <c r="AY275" s="3">
        <v>1100</v>
      </c>
      <c r="AZ275" s="3">
        <v>1</v>
      </c>
      <c r="BA275" s="3">
        <v>40</v>
      </c>
      <c r="BB275" s="3">
        <v>0</v>
      </c>
      <c r="BC275" s="3">
        <v>0</v>
      </c>
      <c r="BD275" s="3">
        <v>0</v>
      </c>
      <c r="BE275" s="3">
        <v>0</v>
      </c>
      <c r="BF275" s="17">
        <f t="shared" si="312"/>
        <v>136.5</v>
      </c>
      <c r="BG275" s="26">
        <f t="shared" si="333"/>
        <v>1558.2860833509465</v>
      </c>
      <c r="BH275" s="12">
        <f t="shared" si="334"/>
        <v>57.961271330743465</v>
      </c>
      <c r="BI275" s="13">
        <v>-0.47</v>
      </c>
      <c r="BJ275" s="12">
        <f t="shared" si="315"/>
        <v>60</v>
      </c>
      <c r="BK275" s="12">
        <f t="shared" si="278"/>
        <v>64.545454545454589</v>
      </c>
      <c r="BL275" s="11">
        <f t="shared" si="316"/>
        <v>3</v>
      </c>
      <c r="BM275" s="11">
        <f t="shared" si="317"/>
        <v>50</v>
      </c>
      <c r="BN275" s="11">
        <f t="shared" si="318"/>
        <v>0</v>
      </c>
      <c r="BO275" s="20">
        <f t="shared" si="319"/>
        <v>0.61963541666666189</v>
      </c>
      <c r="BP275" s="11">
        <f t="shared" si="320"/>
        <v>1</v>
      </c>
      <c r="BQ275" s="11">
        <f t="shared" si="321"/>
        <v>0</v>
      </c>
      <c r="BR275" s="11">
        <f t="shared" si="322"/>
        <v>0</v>
      </c>
      <c r="BS275" s="11">
        <f t="shared" si="335"/>
        <v>1</v>
      </c>
      <c r="BT275" s="25">
        <f t="shared" si="336"/>
        <v>1657568.2860833509</v>
      </c>
      <c r="BU275" s="24" t="str">
        <f t="shared" si="325"/>
        <v xml:space="preserve"> </v>
      </c>
      <c r="BV275" s="11">
        <f t="shared" si="326"/>
        <v>1</v>
      </c>
      <c r="BW275" s="24" t="str">
        <f>VLOOKUP(BV275,'Типы препятствий'!$A$1:$B$12,2)</f>
        <v>Светофор</v>
      </c>
      <c r="BX275" s="24">
        <f t="shared" si="327"/>
        <v>4</v>
      </c>
      <c r="BY275" s="25">
        <f t="shared" si="328"/>
        <v>1657647.1701630594</v>
      </c>
      <c r="BZ275" s="25">
        <f t="shared" si="337"/>
        <v>78.884079708484933</v>
      </c>
      <c r="CA275" s="25">
        <f t="shared" si="330"/>
        <v>1657645.1701630594</v>
      </c>
      <c r="CB275" s="12">
        <f t="shared" si="338"/>
        <v>76.884079708484933</v>
      </c>
      <c r="CC275" s="11">
        <f t="shared" si="332"/>
        <v>2</v>
      </c>
      <c r="CD275" s="42">
        <f t="shared" si="332"/>
        <v>0.35</v>
      </c>
      <c r="CE275" s="42">
        <f t="shared" si="283"/>
        <v>0.4</v>
      </c>
      <c r="CF275" s="42">
        <f t="shared" si="282"/>
        <v>0.4</v>
      </c>
    </row>
    <row r="276" spans="1:84">
      <c r="A276" s="29">
        <f t="shared" si="284"/>
        <v>57.115271330743468</v>
      </c>
      <c r="B276" s="3">
        <v>275</v>
      </c>
      <c r="C276" s="14">
        <f t="shared" si="285"/>
        <v>57.115271330743468</v>
      </c>
      <c r="D276" s="14">
        <f t="shared" si="286"/>
        <v>57.115271330743468</v>
      </c>
      <c r="E276" s="14">
        <f t="shared" si="287"/>
        <v>64.090909090909136</v>
      </c>
      <c r="F276" s="14">
        <f t="shared" si="288"/>
        <v>60</v>
      </c>
      <c r="G276" s="30">
        <f t="shared" si="289"/>
        <v>-0.47</v>
      </c>
      <c r="H276" s="3">
        <f t="shared" si="279"/>
        <v>40</v>
      </c>
      <c r="I276" s="43">
        <f t="shared" si="290"/>
        <v>0.35</v>
      </c>
      <c r="J276" s="43">
        <f t="shared" si="291"/>
        <v>0.4</v>
      </c>
      <c r="K276" s="43">
        <f t="shared" si="292"/>
        <v>0.4</v>
      </c>
      <c r="L276" s="3">
        <f t="shared" si="280"/>
        <v>0.32</v>
      </c>
      <c r="M276" s="3" t="s">
        <v>655</v>
      </c>
      <c r="N276" s="3" t="s">
        <v>656</v>
      </c>
      <c r="O276" s="3">
        <v>1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 t="s">
        <v>66</v>
      </c>
      <c r="V276" s="14">
        <f t="shared" si="293"/>
        <v>1566.2187599246608</v>
      </c>
      <c r="W276" s="3">
        <f t="shared" si="294"/>
        <v>3</v>
      </c>
      <c r="X276" s="3">
        <f t="shared" si="295"/>
        <v>50</v>
      </c>
      <c r="Y276" s="3">
        <f t="shared" si="296"/>
        <v>50</v>
      </c>
      <c r="Z276" s="3">
        <f t="shared" si="297"/>
        <v>0</v>
      </c>
      <c r="AA276" s="3">
        <f t="shared" si="298"/>
        <v>0</v>
      </c>
      <c r="AB276" s="22">
        <f t="shared" si="299"/>
        <v>0.61964120370369891</v>
      </c>
      <c r="AC276" s="23">
        <f t="shared" ca="1" si="281"/>
        <v>41920</v>
      </c>
      <c r="AD276" s="3">
        <v>275</v>
      </c>
      <c r="AE276" s="3">
        <f t="shared" si="300"/>
        <v>1</v>
      </c>
      <c r="AF276" s="3">
        <f t="shared" si="301"/>
        <v>1</v>
      </c>
      <c r="AG276" s="3">
        <v>275</v>
      </c>
      <c r="AH276" s="3">
        <f t="shared" si="302"/>
        <v>0</v>
      </c>
      <c r="AI276" s="3">
        <f t="shared" si="303"/>
        <v>0</v>
      </c>
      <c r="AJ276" s="3">
        <f t="shared" si="304"/>
        <v>1</v>
      </c>
      <c r="AK276" s="14">
        <f t="shared" si="305"/>
        <v>1657576.2187599246</v>
      </c>
      <c r="AL276" s="3" t="str">
        <f t="shared" si="306"/>
        <v xml:space="preserve"> </v>
      </c>
      <c r="AM276" s="3">
        <f t="shared" si="307"/>
        <v>1</v>
      </c>
      <c r="AN276" s="3">
        <f t="shared" si="308"/>
        <v>4</v>
      </c>
      <c r="AO276" s="27">
        <f t="shared" si="309"/>
        <v>70.951403134735301</v>
      </c>
      <c r="AP276" s="14">
        <f t="shared" si="310"/>
        <v>68.951403134735301</v>
      </c>
      <c r="AQ276" s="28"/>
      <c r="AR276" s="3">
        <f t="shared" si="311"/>
        <v>2</v>
      </c>
      <c r="AS276" s="3">
        <v>4581</v>
      </c>
      <c r="AT276" s="3">
        <v>777</v>
      </c>
      <c r="AU276" s="3">
        <v>100</v>
      </c>
      <c r="AV276" s="3">
        <v>400</v>
      </c>
      <c r="AW276" s="3">
        <v>6000</v>
      </c>
      <c r="AX276" s="3">
        <v>0</v>
      </c>
      <c r="AY276" s="3">
        <v>1100</v>
      </c>
      <c r="AZ276" s="3">
        <v>1</v>
      </c>
      <c r="BA276" s="3">
        <v>40</v>
      </c>
      <c r="BB276" s="3">
        <v>0</v>
      </c>
      <c r="BC276" s="3">
        <v>0</v>
      </c>
      <c r="BD276" s="3">
        <v>0</v>
      </c>
      <c r="BE276" s="3">
        <v>0</v>
      </c>
      <c r="BF276" s="17">
        <f t="shared" si="312"/>
        <v>137</v>
      </c>
      <c r="BG276" s="26">
        <f t="shared" si="333"/>
        <v>1566.2187599246608</v>
      </c>
      <c r="BH276" s="12">
        <f t="shared" si="334"/>
        <v>57.115271330743468</v>
      </c>
      <c r="BI276" s="13">
        <v>-0.47</v>
      </c>
      <c r="BJ276" s="12">
        <f t="shared" si="315"/>
        <v>60</v>
      </c>
      <c r="BK276" s="12">
        <f t="shared" si="278"/>
        <v>64.090909090909136</v>
      </c>
      <c r="BL276" s="11">
        <f t="shared" si="316"/>
        <v>3</v>
      </c>
      <c r="BM276" s="11">
        <f t="shared" si="317"/>
        <v>50</v>
      </c>
      <c r="BN276" s="11">
        <f t="shared" si="318"/>
        <v>0</v>
      </c>
      <c r="BO276" s="20">
        <f t="shared" si="319"/>
        <v>0.61964120370369891</v>
      </c>
      <c r="BP276" s="11">
        <f t="shared" si="320"/>
        <v>1</v>
      </c>
      <c r="BQ276" s="11">
        <f t="shared" si="321"/>
        <v>0</v>
      </c>
      <c r="BR276" s="11">
        <f t="shared" si="322"/>
        <v>0</v>
      </c>
      <c r="BS276" s="11">
        <f t="shared" si="335"/>
        <v>1</v>
      </c>
      <c r="BT276" s="25">
        <f t="shared" si="336"/>
        <v>1657576.2187599246</v>
      </c>
      <c r="BU276" s="24" t="str">
        <f t="shared" si="325"/>
        <v xml:space="preserve"> </v>
      </c>
      <c r="BV276" s="11">
        <f t="shared" si="326"/>
        <v>1</v>
      </c>
      <c r="BW276" s="24" t="str">
        <f>VLOOKUP(BV276,'Типы препятствий'!$A$1:$B$12,2)</f>
        <v>Светофор</v>
      </c>
      <c r="BX276" s="24">
        <f t="shared" si="327"/>
        <v>4</v>
      </c>
      <c r="BY276" s="25">
        <f t="shared" si="328"/>
        <v>1657647.1701630594</v>
      </c>
      <c r="BZ276" s="25">
        <f t="shared" si="337"/>
        <v>70.951403134735301</v>
      </c>
      <c r="CA276" s="25">
        <f t="shared" si="330"/>
        <v>1657645.1701630594</v>
      </c>
      <c r="CB276" s="12">
        <f t="shared" si="338"/>
        <v>68.951403134735301</v>
      </c>
      <c r="CC276" s="11">
        <f t="shared" si="332"/>
        <v>2</v>
      </c>
      <c r="CD276" s="42">
        <f t="shared" si="332"/>
        <v>0.35</v>
      </c>
      <c r="CE276" s="42">
        <f t="shared" si="283"/>
        <v>0.4</v>
      </c>
      <c r="CF276" s="42">
        <f t="shared" si="282"/>
        <v>0.4</v>
      </c>
    </row>
    <row r="277" spans="1:84">
      <c r="A277" s="29">
        <f t="shared" si="284"/>
        <v>56.269271330743472</v>
      </c>
      <c r="B277" s="3">
        <v>276</v>
      </c>
      <c r="C277" s="14">
        <f t="shared" si="285"/>
        <v>56.269271330743472</v>
      </c>
      <c r="D277" s="14">
        <f t="shared" si="286"/>
        <v>56.269271330743472</v>
      </c>
      <c r="E277" s="14">
        <f t="shared" si="287"/>
        <v>63.636363636363683</v>
      </c>
      <c r="F277" s="14">
        <f t="shared" si="288"/>
        <v>60</v>
      </c>
      <c r="G277" s="30">
        <f t="shared" si="289"/>
        <v>-0.47</v>
      </c>
      <c r="H277" s="3">
        <f t="shared" si="279"/>
        <v>40</v>
      </c>
      <c r="I277" s="43">
        <f t="shared" si="290"/>
        <v>0.35</v>
      </c>
      <c r="J277" s="43">
        <f t="shared" si="291"/>
        <v>0.4</v>
      </c>
      <c r="K277" s="43">
        <f t="shared" si="292"/>
        <v>0.4</v>
      </c>
      <c r="L277" s="3">
        <f t="shared" si="280"/>
        <v>0.32</v>
      </c>
      <c r="M277" s="3" t="s">
        <v>657</v>
      </c>
      <c r="N277" s="3" t="s">
        <v>658</v>
      </c>
      <c r="O277" s="3">
        <v>1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 t="s">
        <v>66</v>
      </c>
      <c r="V277" s="14">
        <f t="shared" si="293"/>
        <v>1574.0339364983752</v>
      </c>
      <c r="W277" s="3">
        <f t="shared" si="294"/>
        <v>3</v>
      </c>
      <c r="X277" s="3">
        <f t="shared" si="295"/>
        <v>50</v>
      </c>
      <c r="Y277" s="3">
        <f t="shared" si="296"/>
        <v>50</v>
      </c>
      <c r="Z277" s="3">
        <f t="shared" si="297"/>
        <v>0</v>
      </c>
      <c r="AA277" s="3">
        <f t="shared" si="298"/>
        <v>0</v>
      </c>
      <c r="AB277" s="22">
        <f t="shared" si="299"/>
        <v>0.61964699074073593</v>
      </c>
      <c r="AC277" s="23">
        <f t="shared" ca="1" si="281"/>
        <v>41920</v>
      </c>
      <c r="AD277" s="3">
        <v>276</v>
      </c>
      <c r="AE277" s="3">
        <f t="shared" si="300"/>
        <v>1</v>
      </c>
      <c r="AF277" s="3">
        <f t="shared" si="301"/>
        <v>1</v>
      </c>
      <c r="AG277" s="3">
        <v>276</v>
      </c>
      <c r="AH277" s="3">
        <f t="shared" si="302"/>
        <v>0</v>
      </c>
      <c r="AI277" s="3">
        <f t="shared" si="303"/>
        <v>0</v>
      </c>
      <c r="AJ277" s="3">
        <f t="shared" si="304"/>
        <v>1</v>
      </c>
      <c r="AK277" s="14">
        <f t="shared" si="305"/>
        <v>1657584.0339364985</v>
      </c>
      <c r="AL277" s="3" t="str">
        <f t="shared" si="306"/>
        <v xml:space="preserve"> </v>
      </c>
      <c r="AM277" s="3">
        <f t="shared" si="307"/>
        <v>1</v>
      </c>
      <c r="AN277" s="3">
        <f t="shared" si="308"/>
        <v>4</v>
      </c>
      <c r="AO277" s="27">
        <f t="shared" si="309"/>
        <v>63.136226560920477</v>
      </c>
      <c r="AP277" s="14">
        <f t="shared" si="310"/>
        <v>61.136226560920477</v>
      </c>
      <c r="AQ277" s="28"/>
      <c r="AR277" s="3">
        <f t="shared" si="311"/>
        <v>2</v>
      </c>
      <c r="AS277" s="3">
        <v>4581</v>
      </c>
      <c r="AT277" s="3">
        <v>777</v>
      </c>
      <c r="AU277" s="3">
        <v>100</v>
      </c>
      <c r="AV277" s="3">
        <v>400</v>
      </c>
      <c r="AW277" s="3">
        <v>6000</v>
      </c>
      <c r="AX277" s="3">
        <v>0</v>
      </c>
      <c r="AY277" s="3">
        <v>1100</v>
      </c>
      <c r="AZ277" s="3">
        <v>1</v>
      </c>
      <c r="BA277" s="3">
        <v>40</v>
      </c>
      <c r="BB277" s="3">
        <v>0</v>
      </c>
      <c r="BC277" s="3">
        <v>0</v>
      </c>
      <c r="BD277" s="3">
        <v>0</v>
      </c>
      <c r="BE277" s="3">
        <v>0</v>
      </c>
      <c r="BF277" s="17">
        <f t="shared" si="312"/>
        <v>137.5</v>
      </c>
      <c r="BG277" s="26">
        <f t="shared" si="333"/>
        <v>1574.0339364983752</v>
      </c>
      <c r="BH277" s="12">
        <f t="shared" si="334"/>
        <v>56.269271330743472</v>
      </c>
      <c r="BI277" s="13">
        <v>-0.47</v>
      </c>
      <c r="BJ277" s="12">
        <f t="shared" si="315"/>
        <v>60</v>
      </c>
      <c r="BK277" s="12">
        <f t="shared" si="278"/>
        <v>63.636363636363683</v>
      </c>
      <c r="BL277" s="11">
        <f t="shared" si="316"/>
        <v>3</v>
      </c>
      <c r="BM277" s="11">
        <f t="shared" si="317"/>
        <v>50</v>
      </c>
      <c r="BN277" s="11">
        <f t="shared" si="318"/>
        <v>0</v>
      </c>
      <c r="BO277" s="20">
        <f t="shared" si="319"/>
        <v>0.61964699074073593</v>
      </c>
      <c r="BP277" s="11">
        <f t="shared" si="320"/>
        <v>1</v>
      </c>
      <c r="BQ277" s="11">
        <f t="shared" si="321"/>
        <v>0</v>
      </c>
      <c r="BR277" s="11">
        <f t="shared" si="322"/>
        <v>0</v>
      </c>
      <c r="BS277" s="11">
        <f t="shared" si="335"/>
        <v>1</v>
      </c>
      <c r="BT277" s="25">
        <f t="shared" si="336"/>
        <v>1657584.0339364985</v>
      </c>
      <c r="BU277" s="24" t="str">
        <f t="shared" si="325"/>
        <v xml:space="preserve"> </v>
      </c>
      <c r="BV277" s="11">
        <f t="shared" si="326"/>
        <v>1</v>
      </c>
      <c r="BW277" s="24" t="str">
        <f>VLOOKUP(BV277,'Типы препятствий'!$A$1:$B$12,2)</f>
        <v>Светофор</v>
      </c>
      <c r="BX277" s="24">
        <f t="shared" si="327"/>
        <v>4</v>
      </c>
      <c r="BY277" s="25">
        <f t="shared" si="328"/>
        <v>1657647.1701630594</v>
      </c>
      <c r="BZ277" s="25">
        <f t="shared" si="337"/>
        <v>63.136226560920477</v>
      </c>
      <c r="CA277" s="25">
        <f t="shared" si="330"/>
        <v>1657645.1701630594</v>
      </c>
      <c r="CB277" s="12">
        <f t="shared" si="338"/>
        <v>61.136226560920477</v>
      </c>
      <c r="CC277" s="11">
        <f t="shared" si="332"/>
        <v>2</v>
      </c>
      <c r="CD277" s="42">
        <f t="shared" si="332"/>
        <v>0.35</v>
      </c>
      <c r="CE277" s="42">
        <f t="shared" si="283"/>
        <v>0.4</v>
      </c>
      <c r="CF277" s="42">
        <f t="shared" si="282"/>
        <v>0.4</v>
      </c>
    </row>
    <row r="278" spans="1:84">
      <c r="A278" s="29">
        <f t="shared" si="284"/>
        <v>55.423271330743475</v>
      </c>
      <c r="B278" s="3">
        <v>277</v>
      </c>
      <c r="C278" s="14">
        <f t="shared" si="285"/>
        <v>55.423271330743475</v>
      </c>
      <c r="D278" s="14">
        <f t="shared" si="286"/>
        <v>55.423271330743475</v>
      </c>
      <c r="E278" s="14">
        <f t="shared" si="287"/>
        <v>63.18181818181823</v>
      </c>
      <c r="F278" s="14">
        <f t="shared" si="288"/>
        <v>60</v>
      </c>
      <c r="G278" s="30">
        <f t="shared" si="289"/>
        <v>-0.48</v>
      </c>
      <c r="H278" s="3">
        <f t="shared" si="279"/>
        <v>40</v>
      </c>
      <c r="I278" s="43">
        <f t="shared" si="290"/>
        <v>0.35</v>
      </c>
      <c r="J278" s="43">
        <f t="shared" si="291"/>
        <v>0.4</v>
      </c>
      <c r="K278" s="43">
        <f t="shared" si="292"/>
        <v>0.4</v>
      </c>
      <c r="L278" s="3">
        <f t="shared" si="280"/>
        <v>0.32</v>
      </c>
      <c r="M278" s="3" t="s">
        <v>659</v>
      </c>
      <c r="N278" s="3" t="s">
        <v>660</v>
      </c>
      <c r="O278" s="3">
        <v>1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 t="s">
        <v>66</v>
      </c>
      <c r="V278" s="14">
        <f t="shared" si="293"/>
        <v>1581.7316130720894</v>
      </c>
      <c r="W278" s="3">
        <f t="shared" si="294"/>
        <v>3</v>
      </c>
      <c r="X278" s="3">
        <f t="shared" si="295"/>
        <v>50</v>
      </c>
      <c r="Y278" s="3">
        <f t="shared" si="296"/>
        <v>50</v>
      </c>
      <c r="Z278" s="3">
        <f t="shared" si="297"/>
        <v>0</v>
      </c>
      <c r="AA278" s="3">
        <f t="shared" si="298"/>
        <v>0</v>
      </c>
      <c r="AB278" s="22">
        <f t="shared" si="299"/>
        <v>0.61965277777777295</v>
      </c>
      <c r="AC278" s="23">
        <f t="shared" ca="1" si="281"/>
        <v>41920</v>
      </c>
      <c r="AD278" s="3">
        <v>277</v>
      </c>
      <c r="AE278" s="3">
        <f t="shared" si="300"/>
        <v>1</v>
      </c>
      <c r="AF278" s="3">
        <f t="shared" si="301"/>
        <v>1</v>
      </c>
      <c r="AG278" s="3">
        <v>277</v>
      </c>
      <c r="AH278" s="3">
        <f t="shared" si="302"/>
        <v>0</v>
      </c>
      <c r="AI278" s="3">
        <f t="shared" si="303"/>
        <v>0</v>
      </c>
      <c r="AJ278" s="3">
        <f t="shared" si="304"/>
        <v>1</v>
      </c>
      <c r="AK278" s="14">
        <f t="shared" si="305"/>
        <v>1657591.7316130721</v>
      </c>
      <c r="AL278" s="3" t="str">
        <f t="shared" si="306"/>
        <v xml:space="preserve"> </v>
      </c>
      <c r="AM278" s="3">
        <f t="shared" si="307"/>
        <v>1</v>
      </c>
      <c r="AN278" s="3">
        <f t="shared" si="308"/>
        <v>4</v>
      </c>
      <c r="AO278" s="27">
        <f t="shared" si="309"/>
        <v>55.438549987273291</v>
      </c>
      <c r="AP278" s="14">
        <f t="shared" si="310"/>
        <v>53.438549987273291</v>
      </c>
      <c r="AQ278" s="28"/>
      <c r="AR278" s="3">
        <f t="shared" si="311"/>
        <v>2</v>
      </c>
      <c r="AS278" s="3">
        <v>4581</v>
      </c>
      <c r="AT278" s="3">
        <v>777</v>
      </c>
      <c r="AU278" s="3">
        <v>100</v>
      </c>
      <c r="AV278" s="3">
        <v>400</v>
      </c>
      <c r="AW278" s="3">
        <v>6000</v>
      </c>
      <c r="AX278" s="3">
        <v>0</v>
      </c>
      <c r="AY278" s="3">
        <v>1100</v>
      </c>
      <c r="AZ278" s="3">
        <v>1</v>
      </c>
      <c r="BA278" s="3">
        <v>40</v>
      </c>
      <c r="BB278" s="3">
        <v>0</v>
      </c>
      <c r="BC278" s="3">
        <v>0</v>
      </c>
      <c r="BD278" s="3">
        <v>0</v>
      </c>
      <c r="BE278" s="3">
        <v>0</v>
      </c>
      <c r="BF278" s="17">
        <f t="shared" si="312"/>
        <v>138</v>
      </c>
      <c r="BG278" s="26">
        <f t="shared" si="333"/>
        <v>1581.7316130720894</v>
      </c>
      <c r="BH278" s="12">
        <f t="shared" si="334"/>
        <v>55.423271330743475</v>
      </c>
      <c r="BI278" s="13">
        <v>-0.48</v>
      </c>
      <c r="BJ278" s="12">
        <f t="shared" si="315"/>
        <v>60</v>
      </c>
      <c r="BK278" s="12">
        <f t="shared" si="278"/>
        <v>63.18181818181823</v>
      </c>
      <c r="BL278" s="11">
        <f t="shared" si="316"/>
        <v>3</v>
      </c>
      <c r="BM278" s="11">
        <f t="shared" si="317"/>
        <v>50</v>
      </c>
      <c r="BN278" s="11">
        <f t="shared" si="318"/>
        <v>0</v>
      </c>
      <c r="BO278" s="20">
        <f t="shared" si="319"/>
        <v>0.61965277777777295</v>
      </c>
      <c r="BP278" s="11">
        <f t="shared" si="320"/>
        <v>1</v>
      </c>
      <c r="BQ278" s="11">
        <f t="shared" si="321"/>
        <v>0</v>
      </c>
      <c r="BR278" s="11">
        <f t="shared" si="322"/>
        <v>0</v>
      </c>
      <c r="BS278" s="11">
        <f t="shared" si="335"/>
        <v>1</v>
      </c>
      <c r="BT278" s="25">
        <f t="shared" si="336"/>
        <v>1657591.7316130721</v>
      </c>
      <c r="BU278" s="24" t="str">
        <f t="shared" si="325"/>
        <v xml:space="preserve"> </v>
      </c>
      <c r="BV278" s="11">
        <f t="shared" si="326"/>
        <v>1</v>
      </c>
      <c r="BW278" s="24" t="str">
        <f>VLOOKUP(BV278,'Типы препятствий'!$A$1:$B$12,2)</f>
        <v>Светофор</v>
      </c>
      <c r="BX278" s="24">
        <f t="shared" si="327"/>
        <v>4</v>
      </c>
      <c r="BY278" s="25">
        <f t="shared" si="328"/>
        <v>1657647.1701630594</v>
      </c>
      <c r="BZ278" s="25">
        <f t="shared" si="337"/>
        <v>55.438549987273291</v>
      </c>
      <c r="CA278" s="25">
        <f t="shared" si="330"/>
        <v>1657645.1701630594</v>
      </c>
      <c r="CB278" s="12">
        <f t="shared" si="338"/>
        <v>53.438549987273291</v>
      </c>
      <c r="CC278" s="11">
        <f t="shared" si="332"/>
        <v>2</v>
      </c>
      <c r="CD278" s="42">
        <f t="shared" si="332"/>
        <v>0.35</v>
      </c>
      <c r="CE278" s="42">
        <f t="shared" si="283"/>
        <v>0.4</v>
      </c>
      <c r="CF278" s="42">
        <f t="shared" si="282"/>
        <v>0.4</v>
      </c>
    </row>
    <row r="279" spans="1:84">
      <c r="A279" s="29">
        <f t="shared" si="284"/>
        <v>54.559271330743478</v>
      </c>
      <c r="B279" s="3">
        <v>278</v>
      </c>
      <c r="C279" s="14">
        <f t="shared" si="285"/>
        <v>54.559271330743478</v>
      </c>
      <c r="D279" s="14">
        <f t="shared" si="286"/>
        <v>54.559271330743478</v>
      </c>
      <c r="E279" s="14">
        <f t="shared" si="287"/>
        <v>62.727272727272776</v>
      </c>
      <c r="F279" s="14">
        <f t="shared" si="288"/>
        <v>60</v>
      </c>
      <c r="G279" s="30">
        <f t="shared" si="289"/>
        <v>-0.49</v>
      </c>
      <c r="H279" s="3">
        <f t="shared" si="279"/>
        <v>40</v>
      </c>
      <c r="I279" s="43">
        <f t="shared" si="290"/>
        <v>0.35</v>
      </c>
      <c r="J279" s="43">
        <f t="shared" si="291"/>
        <v>0.4</v>
      </c>
      <c r="K279" s="43">
        <f t="shared" si="292"/>
        <v>0.4</v>
      </c>
      <c r="L279" s="3">
        <f t="shared" si="280"/>
        <v>0.32</v>
      </c>
      <c r="M279" s="3" t="s">
        <v>661</v>
      </c>
      <c r="N279" s="3" t="s">
        <v>662</v>
      </c>
      <c r="O279" s="3">
        <v>1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 t="s">
        <v>66</v>
      </c>
      <c r="V279" s="14">
        <f t="shared" si="293"/>
        <v>1589.3092896458038</v>
      </c>
      <c r="W279" s="3">
        <f t="shared" si="294"/>
        <v>3</v>
      </c>
      <c r="X279" s="3">
        <f t="shared" si="295"/>
        <v>50</v>
      </c>
      <c r="Y279" s="3">
        <f t="shared" si="296"/>
        <v>50</v>
      </c>
      <c r="Z279" s="3">
        <f t="shared" si="297"/>
        <v>0</v>
      </c>
      <c r="AA279" s="3">
        <f t="shared" si="298"/>
        <v>0</v>
      </c>
      <c r="AB279" s="22">
        <f t="shared" si="299"/>
        <v>0.61965856481480996</v>
      </c>
      <c r="AC279" s="23">
        <f t="shared" ca="1" si="281"/>
        <v>41920</v>
      </c>
      <c r="AD279" s="3">
        <v>278</v>
      </c>
      <c r="AE279" s="3">
        <f t="shared" si="300"/>
        <v>1</v>
      </c>
      <c r="AF279" s="3">
        <f t="shared" si="301"/>
        <v>1</v>
      </c>
      <c r="AG279" s="3">
        <v>278</v>
      </c>
      <c r="AH279" s="3">
        <f t="shared" si="302"/>
        <v>0</v>
      </c>
      <c r="AI279" s="3">
        <f t="shared" si="303"/>
        <v>0</v>
      </c>
      <c r="AJ279" s="3">
        <f t="shared" si="304"/>
        <v>1</v>
      </c>
      <c r="AK279" s="14">
        <f t="shared" si="305"/>
        <v>1657599.3092896459</v>
      </c>
      <c r="AL279" s="3" t="str">
        <f t="shared" si="306"/>
        <v xml:space="preserve"> </v>
      </c>
      <c r="AM279" s="3">
        <f t="shared" si="307"/>
        <v>1</v>
      </c>
      <c r="AN279" s="3">
        <f t="shared" si="308"/>
        <v>4</v>
      </c>
      <c r="AO279" s="27">
        <f t="shared" si="309"/>
        <v>47.860873413505033</v>
      </c>
      <c r="AP279" s="14">
        <f t="shared" si="310"/>
        <v>45.860873413505033</v>
      </c>
      <c r="AQ279" s="28"/>
      <c r="AR279" s="3">
        <f t="shared" si="311"/>
        <v>2</v>
      </c>
      <c r="AS279" s="3">
        <v>4581</v>
      </c>
      <c r="AT279" s="3">
        <v>777</v>
      </c>
      <c r="AU279" s="3">
        <v>100</v>
      </c>
      <c r="AV279" s="3">
        <v>400</v>
      </c>
      <c r="AW279" s="3">
        <v>6000</v>
      </c>
      <c r="AX279" s="3">
        <v>0</v>
      </c>
      <c r="AY279" s="3">
        <v>1100</v>
      </c>
      <c r="AZ279" s="3">
        <v>1</v>
      </c>
      <c r="BA279" s="3">
        <v>40</v>
      </c>
      <c r="BB279" s="3">
        <v>0</v>
      </c>
      <c r="BC279" s="3">
        <v>0</v>
      </c>
      <c r="BD279" s="3">
        <v>0</v>
      </c>
      <c r="BE279" s="3">
        <v>0</v>
      </c>
      <c r="BF279" s="17">
        <f t="shared" si="312"/>
        <v>138.5</v>
      </c>
      <c r="BG279" s="26">
        <f t="shared" si="333"/>
        <v>1589.3092896458038</v>
      </c>
      <c r="BH279" s="12">
        <f t="shared" si="334"/>
        <v>54.559271330743478</v>
      </c>
      <c r="BI279" s="13">
        <v>-0.49</v>
      </c>
      <c r="BJ279" s="12">
        <f t="shared" si="315"/>
        <v>60</v>
      </c>
      <c r="BK279" s="12">
        <f t="shared" si="278"/>
        <v>62.727272727272776</v>
      </c>
      <c r="BL279" s="11">
        <f t="shared" si="316"/>
        <v>3</v>
      </c>
      <c r="BM279" s="11">
        <f t="shared" si="317"/>
        <v>50</v>
      </c>
      <c r="BN279" s="11">
        <f t="shared" si="318"/>
        <v>0</v>
      </c>
      <c r="BO279" s="20">
        <f t="shared" si="319"/>
        <v>0.61965856481480996</v>
      </c>
      <c r="BP279" s="11">
        <f t="shared" si="320"/>
        <v>1</v>
      </c>
      <c r="BQ279" s="11">
        <f t="shared" si="321"/>
        <v>0</v>
      </c>
      <c r="BR279" s="11">
        <f t="shared" si="322"/>
        <v>0</v>
      </c>
      <c r="BS279" s="11">
        <f t="shared" si="335"/>
        <v>1</v>
      </c>
      <c r="BT279" s="25">
        <f t="shared" si="336"/>
        <v>1657599.3092896459</v>
      </c>
      <c r="BU279" s="24" t="str">
        <f t="shared" si="325"/>
        <v xml:space="preserve"> </v>
      </c>
      <c r="BV279" s="11">
        <f t="shared" si="326"/>
        <v>1</v>
      </c>
      <c r="BW279" s="24" t="str">
        <f>VLOOKUP(BV279,'Типы препятствий'!$A$1:$B$12,2)</f>
        <v>Светофор</v>
      </c>
      <c r="BX279" s="24">
        <f t="shared" si="327"/>
        <v>4</v>
      </c>
      <c r="BY279" s="25">
        <f t="shared" si="328"/>
        <v>1657647.1701630594</v>
      </c>
      <c r="BZ279" s="25">
        <f t="shared" si="337"/>
        <v>47.860873413505033</v>
      </c>
      <c r="CA279" s="25">
        <f t="shared" si="330"/>
        <v>1657645.1701630594</v>
      </c>
      <c r="CB279" s="12">
        <f t="shared" si="338"/>
        <v>45.860873413505033</v>
      </c>
      <c r="CC279" s="11">
        <f t="shared" si="332"/>
        <v>2</v>
      </c>
      <c r="CD279" s="42">
        <f t="shared" si="332"/>
        <v>0.35</v>
      </c>
      <c r="CE279" s="42">
        <f t="shared" si="283"/>
        <v>0.4</v>
      </c>
      <c r="CF279" s="42">
        <f t="shared" si="282"/>
        <v>0.4</v>
      </c>
    </row>
    <row r="280" spans="1:84">
      <c r="A280" s="29">
        <f t="shared" si="284"/>
        <v>53.67727133074348</v>
      </c>
      <c r="B280" s="3">
        <v>279</v>
      </c>
      <c r="C280" s="14">
        <f t="shared" si="285"/>
        <v>53.67727133074348</v>
      </c>
      <c r="D280" s="14">
        <f t="shared" si="286"/>
        <v>53.67727133074348</v>
      </c>
      <c r="E280" s="14">
        <f t="shared" si="287"/>
        <v>62.272727272727323</v>
      </c>
      <c r="F280" s="14">
        <f t="shared" si="288"/>
        <v>60</v>
      </c>
      <c r="G280" s="30">
        <f t="shared" si="289"/>
        <v>-0.49</v>
      </c>
      <c r="H280" s="3">
        <f t="shared" si="279"/>
        <v>40</v>
      </c>
      <c r="I280" s="43">
        <f t="shared" si="290"/>
        <v>0.35</v>
      </c>
      <c r="J280" s="43">
        <f t="shared" si="291"/>
        <v>0.4</v>
      </c>
      <c r="K280" s="43">
        <f t="shared" si="292"/>
        <v>0.4</v>
      </c>
      <c r="L280" s="3">
        <f t="shared" si="280"/>
        <v>0.32</v>
      </c>
      <c r="M280" s="3" t="s">
        <v>663</v>
      </c>
      <c r="N280" s="3" t="s">
        <v>664</v>
      </c>
      <c r="O280" s="3">
        <v>1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 t="s">
        <v>66</v>
      </c>
      <c r="V280" s="14">
        <f t="shared" si="293"/>
        <v>1596.7644662195182</v>
      </c>
      <c r="W280" s="3">
        <f t="shared" si="294"/>
        <v>3</v>
      </c>
      <c r="X280" s="3">
        <f t="shared" si="295"/>
        <v>50</v>
      </c>
      <c r="Y280" s="3">
        <f t="shared" si="296"/>
        <v>50</v>
      </c>
      <c r="Z280" s="3">
        <f t="shared" si="297"/>
        <v>0</v>
      </c>
      <c r="AA280" s="3">
        <f t="shared" si="298"/>
        <v>0</v>
      </c>
      <c r="AB280" s="22">
        <f t="shared" si="299"/>
        <v>0.61966435185184698</v>
      </c>
      <c r="AC280" s="23">
        <f t="shared" ca="1" si="281"/>
        <v>41920</v>
      </c>
      <c r="AD280" s="3">
        <v>279</v>
      </c>
      <c r="AE280" s="3">
        <f t="shared" si="300"/>
        <v>1</v>
      </c>
      <c r="AF280" s="3">
        <f t="shared" si="301"/>
        <v>1</v>
      </c>
      <c r="AG280" s="3">
        <v>279</v>
      </c>
      <c r="AH280" s="3">
        <f t="shared" si="302"/>
        <v>0</v>
      </c>
      <c r="AI280" s="3">
        <f t="shared" si="303"/>
        <v>0</v>
      </c>
      <c r="AJ280" s="3">
        <f t="shared" si="304"/>
        <v>1</v>
      </c>
      <c r="AK280" s="14">
        <f t="shared" si="305"/>
        <v>1657606.7644662196</v>
      </c>
      <c r="AL280" s="3" t="str">
        <f t="shared" si="306"/>
        <v xml:space="preserve"> </v>
      </c>
      <c r="AM280" s="3">
        <f t="shared" si="307"/>
        <v>1</v>
      </c>
      <c r="AN280" s="3">
        <f t="shared" si="308"/>
        <v>4</v>
      </c>
      <c r="AO280" s="27">
        <f t="shared" si="309"/>
        <v>40.405696839792654</v>
      </c>
      <c r="AP280" s="14">
        <f t="shared" si="310"/>
        <v>38.405696839792654</v>
      </c>
      <c r="AQ280" s="28"/>
      <c r="AR280" s="3">
        <f t="shared" si="311"/>
        <v>2</v>
      </c>
      <c r="AS280" s="3">
        <v>4581</v>
      </c>
      <c r="AT280" s="3">
        <v>777</v>
      </c>
      <c r="AU280" s="3">
        <v>100</v>
      </c>
      <c r="AV280" s="3">
        <v>400</v>
      </c>
      <c r="AW280" s="3">
        <v>6000</v>
      </c>
      <c r="AX280" s="3">
        <v>0</v>
      </c>
      <c r="AY280" s="3">
        <v>1100</v>
      </c>
      <c r="AZ280" s="3">
        <v>1</v>
      </c>
      <c r="BA280" s="3">
        <v>40</v>
      </c>
      <c r="BB280" s="3">
        <v>0</v>
      </c>
      <c r="BC280" s="3">
        <v>0</v>
      </c>
      <c r="BD280" s="3">
        <v>0</v>
      </c>
      <c r="BE280" s="3">
        <v>0</v>
      </c>
      <c r="BF280" s="17">
        <f t="shared" si="312"/>
        <v>139</v>
      </c>
      <c r="BG280" s="26">
        <f t="shared" si="333"/>
        <v>1596.7644662195182</v>
      </c>
      <c r="BH280" s="12">
        <f t="shared" si="334"/>
        <v>53.67727133074348</v>
      </c>
      <c r="BI280" s="13">
        <v>-0.49</v>
      </c>
      <c r="BJ280" s="12">
        <f t="shared" si="315"/>
        <v>60</v>
      </c>
      <c r="BK280" s="12">
        <f t="shared" si="278"/>
        <v>62.272727272727323</v>
      </c>
      <c r="BL280" s="11">
        <f t="shared" si="316"/>
        <v>3</v>
      </c>
      <c r="BM280" s="11">
        <f t="shared" si="317"/>
        <v>50</v>
      </c>
      <c r="BN280" s="11">
        <f t="shared" si="318"/>
        <v>0</v>
      </c>
      <c r="BO280" s="20">
        <f t="shared" si="319"/>
        <v>0.61966435185184698</v>
      </c>
      <c r="BP280" s="11">
        <f t="shared" si="320"/>
        <v>1</v>
      </c>
      <c r="BQ280" s="11">
        <f t="shared" si="321"/>
        <v>0</v>
      </c>
      <c r="BR280" s="11">
        <f t="shared" si="322"/>
        <v>0</v>
      </c>
      <c r="BS280" s="11">
        <f t="shared" si="335"/>
        <v>1</v>
      </c>
      <c r="BT280" s="25">
        <f t="shared" si="336"/>
        <v>1657606.7644662196</v>
      </c>
      <c r="BU280" s="24" t="str">
        <f t="shared" si="325"/>
        <v xml:space="preserve"> </v>
      </c>
      <c r="BV280" s="11">
        <f t="shared" si="326"/>
        <v>1</v>
      </c>
      <c r="BW280" s="24" t="str">
        <f>VLOOKUP(BV280,'Типы препятствий'!$A$1:$B$12,2)</f>
        <v>Светофор</v>
      </c>
      <c r="BX280" s="24">
        <f t="shared" si="327"/>
        <v>4</v>
      </c>
      <c r="BY280" s="25">
        <f t="shared" si="328"/>
        <v>1657647.1701630594</v>
      </c>
      <c r="BZ280" s="25">
        <f t="shared" si="337"/>
        <v>40.405696839792654</v>
      </c>
      <c r="CA280" s="25">
        <f t="shared" si="330"/>
        <v>1657645.1701630594</v>
      </c>
      <c r="CB280" s="12">
        <f t="shared" si="338"/>
        <v>38.405696839792654</v>
      </c>
      <c r="CC280" s="11">
        <f t="shared" si="332"/>
        <v>2</v>
      </c>
      <c r="CD280" s="42">
        <f t="shared" si="332"/>
        <v>0.35</v>
      </c>
      <c r="CE280" s="42">
        <f t="shared" si="283"/>
        <v>0.4</v>
      </c>
      <c r="CF280" s="42">
        <f t="shared" si="282"/>
        <v>0.4</v>
      </c>
    </row>
    <row r="281" spans="1:84">
      <c r="A281" s="29">
        <f t="shared" si="284"/>
        <v>52.795271330743482</v>
      </c>
      <c r="B281" s="3">
        <v>280</v>
      </c>
      <c r="C281" s="14">
        <f t="shared" si="285"/>
        <v>52.795271330743482</v>
      </c>
      <c r="D281" s="14">
        <f t="shared" si="286"/>
        <v>52.795271330743482</v>
      </c>
      <c r="E281" s="14">
        <f t="shared" si="287"/>
        <v>61.81818181818187</v>
      </c>
      <c r="F281" s="14">
        <f t="shared" si="288"/>
        <v>60</v>
      </c>
      <c r="G281" s="30">
        <f t="shared" si="289"/>
        <v>-0.49</v>
      </c>
      <c r="H281" s="3">
        <f t="shared" si="279"/>
        <v>40</v>
      </c>
      <c r="I281" s="43">
        <f t="shared" si="290"/>
        <v>0.35</v>
      </c>
      <c r="J281" s="43">
        <f t="shared" si="291"/>
        <v>0.4</v>
      </c>
      <c r="K281" s="43">
        <f t="shared" si="292"/>
        <v>0.4</v>
      </c>
      <c r="L281" s="3">
        <f t="shared" si="280"/>
        <v>0.32</v>
      </c>
      <c r="M281" s="3" t="s">
        <v>665</v>
      </c>
      <c r="N281" s="3" t="s">
        <v>666</v>
      </c>
      <c r="O281" s="3">
        <v>1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 t="s">
        <v>66</v>
      </c>
      <c r="V281" s="14">
        <f t="shared" si="293"/>
        <v>1604.0971427932327</v>
      </c>
      <c r="W281" s="3">
        <f t="shared" si="294"/>
        <v>3</v>
      </c>
      <c r="X281" s="3">
        <f t="shared" si="295"/>
        <v>50</v>
      </c>
      <c r="Y281" s="3">
        <f t="shared" si="296"/>
        <v>50</v>
      </c>
      <c r="Z281" s="3">
        <f t="shared" si="297"/>
        <v>0</v>
      </c>
      <c r="AA281" s="3">
        <f t="shared" si="298"/>
        <v>0</v>
      </c>
      <c r="AB281" s="22">
        <f t="shared" si="299"/>
        <v>0.619670138888884</v>
      </c>
      <c r="AC281" s="23">
        <f t="shared" ca="1" si="281"/>
        <v>41920</v>
      </c>
      <c r="AD281" s="3">
        <v>280</v>
      </c>
      <c r="AE281" s="3">
        <f t="shared" si="300"/>
        <v>1</v>
      </c>
      <c r="AF281" s="3">
        <f t="shared" si="301"/>
        <v>1</v>
      </c>
      <c r="AG281" s="3">
        <v>280</v>
      </c>
      <c r="AH281" s="3">
        <f t="shared" si="302"/>
        <v>0</v>
      </c>
      <c r="AI281" s="3">
        <f t="shared" si="303"/>
        <v>0</v>
      </c>
      <c r="AJ281" s="3">
        <f t="shared" si="304"/>
        <v>1</v>
      </c>
      <c r="AK281" s="14">
        <f t="shared" si="305"/>
        <v>1657614.0971427932</v>
      </c>
      <c r="AL281" s="3" t="str">
        <f t="shared" si="306"/>
        <v xml:space="preserve"> </v>
      </c>
      <c r="AM281" s="3">
        <f t="shared" si="307"/>
        <v>1</v>
      </c>
      <c r="AN281" s="3">
        <f t="shared" si="308"/>
        <v>4</v>
      </c>
      <c r="AO281" s="27">
        <f t="shared" si="309"/>
        <v>33.073020266136155</v>
      </c>
      <c r="AP281" s="14">
        <f t="shared" si="310"/>
        <v>31.073020266136155</v>
      </c>
      <c r="AQ281" s="28"/>
      <c r="AR281" s="3">
        <f t="shared" si="311"/>
        <v>2</v>
      </c>
      <c r="AS281" s="3">
        <v>4581</v>
      </c>
      <c r="AT281" s="3">
        <v>777</v>
      </c>
      <c r="AU281" s="3">
        <v>100</v>
      </c>
      <c r="AV281" s="3">
        <v>400</v>
      </c>
      <c r="AW281" s="3">
        <v>6000</v>
      </c>
      <c r="AX281" s="3">
        <v>0</v>
      </c>
      <c r="AY281" s="3">
        <v>1100</v>
      </c>
      <c r="AZ281" s="3">
        <v>1</v>
      </c>
      <c r="BA281" s="3">
        <v>40</v>
      </c>
      <c r="BB281" s="3">
        <v>0</v>
      </c>
      <c r="BC281" s="3">
        <v>0</v>
      </c>
      <c r="BD281" s="3">
        <v>0</v>
      </c>
      <c r="BE281" s="3">
        <v>0</v>
      </c>
      <c r="BF281" s="17">
        <f t="shared" si="312"/>
        <v>139.5</v>
      </c>
      <c r="BG281" s="26">
        <f t="shared" si="333"/>
        <v>1604.0971427932327</v>
      </c>
      <c r="BH281" s="12">
        <f t="shared" si="334"/>
        <v>52.795271330743482</v>
      </c>
      <c r="BI281" s="13">
        <v>-0.49</v>
      </c>
      <c r="BJ281" s="12">
        <f t="shared" si="315"/>
        <v>60</v>
      </c>
      <c r="BK281" s="12">
        <f t="shared" si="278"/>
        <v>61.81818181818187</v>
      </c>
      <c r="BL281" s="11">
        <f t="shared" si="316"/>
        <v>3</v>
      </c>
      <c r="BM281" s="11">
        <f t="shared" si="317"/>
        <v>50</v>
      </c>
      <c r="BN281" s="11">
        <f t="shared" si="318"/>
        <v>0</v>
      </c>
      <c r="BO281" s="20">
        <f t="shared" si="319"/>
        <v>0.619670138888884</v>
      </c>
      <c r="BP281" s="11">
        <f t="shared" si="320"/>
        <v>1</v>
      </c>
      <c r="BQ281" s="11">
        <f t="shared" si="321"/>
        <v>0</v>
      </c>
      <c r="BR281" s="11">
        <f t="shared" si="322"/>
        <v>0</v>
      </c>
      <c r="BS281" s="11">
        <f t="shared" si="335"/>
        <v>1</v>
      </c>
      <c r="BT281" s="25">
        <f t="shared" si="336"/>
        <v>1657614.0971427932</v>
      </c>
      <c r="BU281" s="24" t="str">
        <f t="shared" si="325"/>
        <v xml:space="preserve"> </v>
      </c>
      <c r="BV281" s="11">
        <f t="shared" si="326"/>
        <v>1</v>
      </c>
      <c r="BW281" s="24" t="str">
        <f>VLOOKUP(BV281,'Типы препятствий'!$A$1:$B$12,2)</f>
        <v>Светофор</v>
      </c>
      <c r="BX281" s="24">
        <f t="shared" si="327"/>
        <v>4</v>
      </c>
      <c r="BY281" s="25">
        <f t="shared" si="328"/>
        <v>1657647.1701630594</v>
      </c>
      <c r="BZ281" s="25">
        <f t="shared" si="337"/>
        <v>33.073020266136155</v>
      </c>
      <c r="CA281" s="25">
        <f t="shared" si="330"/>
        <v>1657645.1701630594</v>
      </c>
      <c r="CB281" s="12">
        <f t="shared" si="338"/>
        <v>31.073020266136155</v>
      </c>
      <c r="CC281" s="11">
        <f t="shared" si="332"/>
        <v>2</v>
      </c>
      <c r="CD281" s="42">
        <f t="shared" si="332"/>
        <v>0.35</v>
      </c>
      <c r="CE281" s="42">
        <f t="shared" si="283"/>
        <v>0.4</v>
      </c>
      <c r="CF281" s="42">
        <f t="shared" si="282"/>
        <v>0.4</v>
      </c>
    </row>
    <row r="282" spans="1:84">
      <c r="A282" s="29">
        <f t="shared" si="284"/>
        <v>51.913271330743484</v>
      </c>
      <c r="B282" s="3">
        <v>281</v>
      </c>
      <c r="C282" s="14">
        <f t="shared" si="285"/>
        <v>51.913271330743484</v>
      </c>
      <c r="D282" s="14">
        <f t="shared" si="286"/>
        <v>51.913271330743484</v>
      </c>
      <c r="E282" s="14">
        <f t="shared" si="287"/>
        <v>61.363636363636417</v>
      </c>
      <c r="F282" s="14">
        <f t="shared" si="288"/>
        <v>60</v>
      </c>
      <c r="G282" s="30">
        <f t="shared" si="289"/>
        <v>-0.49</v>
      </c>
      <c r="H282" s="3">
        <f t="shared" si="279"/>
        <v>40</v>
      </c>
      <c r="I282" s="43">
        <f t="shared" si="290"/>
        <v>0.35</v>
      </c>
      <c r="J282" s="43">
        <f t="shared" si="291"/>
        <v>0.4</v>
      </c>
      <c r="K282" s="43">
        <f t="shared" si="292"/>
        <v>0.4</v>
      </c>
      <c r="L282" s="3">
        <f t="shared" si="280"/>
        <v>0.32</v>
      </c>
      <c r="M282" s="3" t="s">
        <v>667</v>
      </c>
      <c r="N282" s="3" t="s">
        <v>668</v>
      </c>
      <c r="O282" s="3">
        <v>1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 t="s">
        <v>66</v>
      </c>
      <c r="V282" s="14">
        <f t="shared" si="293"/>
        <v>1611.307319366947</v>
      </c>
      <c r="W282" s="3">
        <f t="shared" si="294"/>
        <v>3</v>
      </c>
      <c r="X282" s="3">
        <f t="shared" si="295"/>
        <v>50</v>
      </c>
      <c r="Y282" s="3">
        <f t="shared" si="296"/>
        <v>50</v>
      </c>
      <c r="Z282" s="3">
        <f t="shared" si="297"/>
        <v>0</v>
      </c>
      <c r="AA282" s="3">
        <f t="shared" si="298"/>
        <v>0</v>
      </c>
      <c r="AB282" s="22">
        <f t="shared" si="299"/>
        <v>0.61967592592592102</v>
      </c>
      <c r="AC282" s="23">
        <f t="shared" ca="1" si="281"/>
        <v>41920</v>
      </c>
      <c r="AD282" s="3">
        <v>281</v>
      </c>
      <c r="AE282" s="3">
        <f t="shared" si="300"/>
        <v>1</v>
      </c>
      <c r="AF282" s="3">
        <f t="shared" si="301"/>
        <v>1</v>
      </c>
      <c r="AG282" s="3">
        <v>281</v>
      </c>
      <c r="AH282" s="3">
        <f t="shared" si="302"/>
        <v>0</v>
      </c>
      <c r="AI282" s="3">
        <f t="shared" si="303"/>
        <v>0</v>
      </c>
      <c r="AJ282" s="3">
        <f t="shared" si="304"/>
        <v>1</v>
      </c>
      <c r="AK282" s="14">
        <f t="shared" si="305"/>
        <v>1657621.3073193668</v>
      </c>
      <c r="AL282" s="3" t="str">
        <f t="shared" si="306"/>
        <v xml:space="preserve"> </v>
      </c>
      <c r="AM282" s="3">
        <f t="shared" si="307"/>
        <v>1</v>
      </c>
      <c r="AN282" s="3">
        <f t="shared" si="308"/>
        <v>4</v>
      </c>
      <c r="AO282" s="27">
        <f t="shared" si="309"/>
        <v>25.862843692535535</v>
      </c>
      <c r="AP282" s="14">
        <f t="shared" si="310"/>
        <v>23.862843692535535</v>
      </c>
      <c r="AQ282" s="28"/>
      <c r="AR282" s="3">
        <f t="shared" si="311"/>
        <v>2</v>
      </c>
      <c r="AS282" s="3">
        <v>4581</v>
      </c>
      <c r="AT282" s="3">
        <v>777</v>
      </c>
      <c r="AU282" s="3">
        <v>100</v>
      </c>
      <c r="AV282" s="3">
        <v>400</v>
      </c>
      <c r="AW282" s="3">
        <v>6000</v>
      </c>
      <c r="AX282" s="3">
        <v>0</v>
      </c>
      <c r="AY282" s="3">
        <v>1100</v>
      </c>
      <c r="AZ282" s="3">
        <v>1</v>
      </c>
      <c r="BA282" s="3">
        <v>40</v>
      </c>
      <c r="BB282" s="3">
        <v>0</v>
      </c>
      <c r="BC282" s="3">
        <v>0</v>
      </c>
      <c r="BD282" s="3">
        <v>0</v>
      </c>
      <c r="BE282" s="3">
        <v>0</v>
      </c>
      <c r="BF282" s="17">
        <f t="shared" si="312"/>
        <v>140</v>
      </c>
      <c r="BG282" s="26">
        <f t="shared" si="333"/>
        <v>1611.307319366947</v>
      </c>
      <c r="BH282" s="12">
        <f t="shared" si="334"/>
        <v>51.913271330743484</v>
      </c>
      <c r="BI282" s="13">
        <v>-0.49</v>
      </c>
      <c r="BJ282" s="12">
        <f t="shared" si="315"/>
        <v>60</v>
      </c>
      <c r="BK282" s="12">
        <f t="shared" si="278"/>
        <v>61.363636363636417</v>
      </c>
      <c r="BL282" s="11">
        <f t="shared" si="316"/>
        <v>3</v>
      </c>
      <c r="BM282" s="11">
        <f t="shared" si="317"/>
        <v>50</v>
      </c>
      <c r="BN282" s="11">
        <f t="shared" si="318"/>
        <v>0</v>
      </c>
      <c r="BO282" s="20">
        <f t="shared" si="319"/>
        <v>0.61967592592592102</v>
      </c>
      <c r="BP282" s="11">
        <f t="shared" si="320"/>
        <v>1</v>
      </c>
      <c r="BQ282" s="11">
        <f t="shared" si="321"/>
        <v>0</v>
      </c>
      <c r="BR282" s="11">
        <f t="shared" si="322"/>
        <v>0</v>
      </c>
      <c r="BS282" s="11">
        <f t="shared" si="335"/>
        <v>1</v>
      </c>
      <c r="BT282" s="25">
        <f t="shared" si="336"/>
        <v>1657621.3073193668</v>
      </c>
      <c r="BU282" s="24" t="str">
        <f t="shared" si="325"/>
        <v xml:space="preserve"> </v>
      </c>
      <c r="BV282" s="11">
        <f t="shared" si="326"/>
        <v>1</v>
      </c>
      <c r="BW282" s="24" t="str">
        <f>VLOOKUP(BV282,'Типы препятствий'!$A$1:$B$12,2)</f>
        <v>Светофор</v>
      </c>
      <c r="BX282" s="24">
        <f t="shared" si="327"/>
        <v>4</v>
      </c>
      <c r="BY282" s="25">
        <f t="shared" si="328"/>
        <v>1657647.1701630594</v>
      </c>
      <c r="BZ282" s="25">
        <f t="shared" si="337"/>
        <v>25.862843692535535</v>
      </c>
      <c r="CA282" s="25">
        <f t="shared" si="330"/>
        <v>1657645.1701630594</v>
      </c>
      <c r="CB282" s="12">
        <f t="shared" si="338"/>
        <v>23.862843692535535</v>
      </c>
      <c r="CC282" s="11">
        <f t="shared" si="332"/>
        <v>2</v>
      </c>
      <c r="CD282" s="42">
        <f t="shared" si="332"/>
        <v>0.35</v>
      </c>
      <c r="CE282" s="42">
        <f t="shared" si="283"/>
        <v>0.4</v>
      </c>
      <c r="CF282" s="42">
        <f t="shared" si="282"/>
        <v>0.4</v>
      </c>
    </row>
    <row r="283" spans="1:84">
      <c r="A283" s="29">
        <f t="shared" si="284"/>
        <v>51.031271330743486</v>
      </c>
      <c r="B283" s="3">
        <v>282</v>
      </c>
      <c r="C283" s="14">
        <f t="shared" si="285"/>
        <v>51.031271330743486</v>
      </c>
      <c r="D283" s="14">
        <f t="shared" si="286"/>
        <v>51.031271330743486</v>
      </c>
      <c r="E283" s="14">
        <f t="shared" si="287"/>
        <v>60.909090909090963</v>
      </c>
      <c r="F283" s="14">
        <f t="shared" si="288"/>
        <v>60</v>
      </c>
      <c r="G283" s="30">
        <f t="shared" si="289"/>
        <v>-0.46549999999999997</v>
      </c>
      <c r="H283" s="3">
        <f t="shared" si="279"/>
        <v>40</v>
      </c>
      <c r="I283" s="43">
        <f t="shared" si="290"/>
        <v>0.35</v>
      </c>
      <c r="J283" s="43">
        <f t="shared" si="291"/>
        <v>0.4</v>
      </c>
      <c r="K283" s="43">
        <f t="shared" si="292"/>
        <v>0.4</v>
      </c>
      <c r="L283" s="3">
        <f t="shared" si="280"/>
        <v>0.32</v>
      </c>
      <c r="M283" s="3" t="s">
        <v>669</v>
      </c>
      <c r="N283" s="3" t="s">
        <v>670</v>
      </c>
      <c r="O283" s="3">
        <v>1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 t="s">
        <v>66</v>
      </c>
      <c r="V283" s="14">
        <f t="shared" si="293"/>
        <v>1618.3949959406614</v>
      </c>
      <c r="W283" s="3">
        <f t="shared" si="294"/>
        <v>3</v>
      </c>
      <c r="X283" s="3">
        <f t="shared" si="295"/>
        <v>50</v>
      </c>
      <c r="Y283" s="3">
        <f t="shared" si="296"/>
        <v>50</v>
      </c>
      <c r="Z283" s="3">
        <f t="shared" si="297"/>
        <v>0</v>
      </c>
      <c r="AA283" s="3">
        <f t="shared" si="298"/>
        <v>0</v>
      </c>
      <c r="AB283" s="22">
        <f t="shared" si="299"/>
        <v>0.61968171296295804</v>
      </c>
      <c r="AC283" s="23">
        <f t="shared" ca="1" si="281"/>
        <v>41920</v>
      </c>
      <c r="AD283" s="3">
        <v>282</v>
      </c>
      <c r="AE283" s="3">
        <f t="shared" si="300"/>
        <v>1</v>
      </c>
      <c r="AF283" s="3">
        <f t="shared" si="301"/>
        <v>1</v>
      </c>
      <c r="AG283" s="3">
        <v>282</v>
      </c>
      <c r="AH283" s="3">
        <f t="shared" si="302"/>
        <v>0</v>
      </c>
      <c r="AI283" s="3">
        <f t="shared" si="303"/>
        <v>0</v>
      </c>
      <c r="AJ283" s="3">
        <f t="shared" si="304"/>
        <v>1</v>
      </c>
      <c r="AK283" s="14">
        <f t="shared" si="305"/>
        <v>1657628.3949959406</v>
      </c>
      <c r="AL283" s="3" t="str">
        <f t="shared" si="306"/>
        <v xml:space="preserve"> </v>
      </c>
      <c r="AM283" s="3">
        <f t="shared" si="307"/>
        <v>1</v>
      </c>
      <c r="AN283" s="3">
        <f t="shared" si="308"/>
        <v>4</v>
      </c>
      <c r="AO283" s="27">
        <f t="shared" si="309"/>
        <v>18.775167118757963</v>
      </c>
      <c r="AP283" s="14">
        <f t="shared" si="310"/>
        <v>16.775167118757963</v>
      </c>
      <c r="AQ283" s="28"/>
      <c r="AR283" s="3">
        <f t="shared" si="311"/>
        <v>2</v>
      </c>
      <c r="AS283" s="3">
        <v>4581</v>
      </c>
      <c r="AT283" s="3">
        <v>777</v>
      </c>
      <c r="AU283" s="3">
        <v>100</v>
      </c>
      <c r="AV283" s="3">
        <v>400</v>
      </c>
      <c r="AW283" s="3">
        <v>6000</v>
      </c>
      <c r="AX283" s="3">
        <v>0</v>
      </c>
      <c r="AY283" s="3">
        <v>1100</v>
      </c>
      <c r="AZ283" s="3">
        <v>1</v>
      </c>
      <c r="BA283" s="3">
        <v>40</v>
      </c>
      <c r="BB283" s="3">
        <v>0</v>
      </c>
      <c r="BC283" s="3">
        <v>0</v>
      </c>
      <c r="BD283" s="3">
        <v>0</v>
      </c>
      <c r="BE283" s="3">
        <v>0</v>
      </c>
      <c r="BF283" s="17">
        <f t="shared" si="312"/>
        <v>140.5</v>
      </c>
      <c r="BG283" s="26">
        <f t="shared" si="333"/>
        <v>1618.3949959406614</v>
      </c>
      <c r="BH283" s="12">
        <f t="shared" si="334"/>
        <v>51.031271330743486</v>
      </c>
      <c r="BI283" s="13">
        <f t="shared" si="339"/>
        <v>-0.46549999999999997</v>
      </c>
      <c r="BJ283" s="12">
        <f t="shared" si="315"/>
        <v>60</v>
      </c>
      <c r="BK283" s="12">
        <f t="shared" si="278"/>
        <v>60.909090909090963</v>
      </c>
      <c r="BL283" s="11">
        <f t="shared" si="316"/>
        <v>3</v>
      </c>
      <c r="BM283" s="11">
        <f t="shared" si="317"/>
        <v>50</v>
      </c>
      <c r="BN283" s="11">
        <f t="shared" si="318"/>
        <v>0</v>
      </c>
      <c r="BO283" s="20">
        <f t="shared" si="319"/>
        <v>0.61968171296295804</v>
      </c>
      <c r="BP283" s="11">
        <f t="shared" si="320"/>
        <v>1</v>
      </c>
      <c r="BQ283" s="11">
        <f t="shared" si="321"/>
        <v>0</v>
      </c>
      <c r="BR283" s="11">
        <f t="shared" si="322"/>
        <v>0</v>
      </c>
      <c r="BS283" s="11">
        <f t="shared" si="335"/>
        <v>1</v>
      </c>
      <c r="BT283" s="25">
        <f t="shared" si="336"/>
        <v>1657628.3949959406</v>
      </c>
      <c r="BU283" s="24" t="str">
        <f t="shared" si="325"/>
        <v xml:space="preserve"> </v>
      </c>
      <c r="BV283" s="11">
        <f t="shared" si="326"/>
        <v>1</v>
      </c>
      <c r="BW283" s="24" t="str">
        <f>VLOOKUP(BV283,'Типы препятствий'!$A$1:$B$12,2)</f>
        <v>Светофор</v>
      </c>
      <c r="BX283" s="24">
        <f t="shared" si="327"/>
        <v>4</v>
      </c>
      <c r="BY283" s="25">
        <f t="shared" si="328"/>
        <v>1657647.1701630594</v>
      </c>
      <c r="BZ283" s="25">
        <f t="shared" si="337"/>
        <v>18.775167118757963</v>
      </c>
      <c r="CA283" s="25">
        <f t="shared" si="330"/>
        <v>1657645.1701630594</v>
      </c>
      <c r="CB283" s="12">
        <f t="shared" si="338"/>
        <v>16.775167118757963</v>
      </c>
      <c r="CC283" s="11">
        <f t="shared" si="332"/>
        <v>2</v>
      </c>
      <c r="CD283" s="42">
        <f t="shared" si="332"/>
        <v>0.35</v>
      </c>
      <c r="CE283" s="42">
        <f t="shared" si="283"/>
        <v>0.4</v>
      </c>
      <c r="CF283" s="42">
        <f t="shared" si="282"/>
        <v>0.4</v>
      </c>
    </row>
    <row r="284" spans="1:84">
      <c r="A284" s="29">
        <f t="shared" si="284"/>
        <v>50.193371330743489</v>
      </c>
      <c r="B284" s="3">
        <v>283</v>
      </c>
      <c r="C284" s="14">
        <f t="shared" si="285"/>
        <v>50.193371330743489</v>
      </c>
      <c r="D284" s="14">
        <f t="shared" si="286"/>
        <v>50.193371330743489</v>
      </c>
      <c r="E284" s="14">
        <f t="shared" si="287"/>
        <v>60.45454545454551</v>
      </c>
      <c r="F284" s="14">
        <f t="shared" si="288"/>
        <v>60</v>
      </c>
      <c r="G284" s="30">
        <f t="shared" si="289"/>
        <v>-0.47099999999999997</v>
      </c>
      <c r="H284" s="3">
        <f t="shared" si="279"/>
        <v>40</v>
      </c>
      <c r="I284" s="43">
        <f t="shared" si="290"/>
        <v>0.35</v>
      </c>
      <c r="J284" s="43">
        <f t="shared" si="291"/>
        <v>0.4</v>
      </c>
      <c r="K284" s="43">
        <f t="shared" si="292"/>
        <v>0.4</v>
      </c>
      <c r="L284" s="3">
        <f t="shared" si="280"/>
        <v>0.32</v>
      </c>
      <c r="M284" s="3" t="s">
        <v>671</v>
      </c>
      <c r="N284" s="3" t="s">
        <v>672</v>
      </c>
      <c r="O284" s="3">
        <v>1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 t="s">
        <v>66</v>
      </c>
      <c r="V284" s="14">
        <f t="shared" si="293"/>
        <v>1625.3662975143757</v>
      </c>
      <c r="W284" s="3">
        <f t="shared" si="294"/>
        <v>3</v>
      </c>
      <c r="X284" s="3">
        <f t="shared" si="295"/>
        <v>50</v>
      </c>
      <c r="Y284" s="3">
        <f t="shared" si="296"/>
        <v>50</v>
      </c>
      <c r="Z284" s="3">
        <f t="shared" si="297"/>
        <v>0</v>
      </c>
      <c r="AA284" s="3">
        <f t="shared" si="298"/>
        <v>0</v>
      </c>
      <c r="AB284" s="22">
        <f t="shared" si="299"/>
        <v>0.61968749999999506</v>
      </c>
      <c r="AC284" s="23">
        <f t="shared" ca="1" si="281"/>
        <v>41920</v>
      </c>
      <c r="AD284" s="3">
        <v>283</v>
      </c>
      <c r="AE284" s="3">
        <f t="shared" si="300"/>
        <v>1</v>
      </c>
      <c r="AF284" s="3">
        <f t="shared" si="301"/>
        <v>1</v>
      </c>
      <c r="AG284" s="3">
        <v>283</v>
      </c>
      <c r="AH284" s="3">
        <f t="shared" si="302"/>
        <v>0</v>
      </c>
      <c r="AI284" s="3">
        <f t="shared" si="303"/>
        <v>0</v>
      </c>
      <c r="AJ284" s="3">
        <f t="shared" si="304"/>
        <v>1</v>
      </c>
      <c r="AK284" s="14">
        <f t="shared" si="305"/>
        <v>1657635.3662975144</v>
      </c>
      <c r="AL284" s="3" t="str">
        <f t="shared" si="306"/>
        <v xml:space="preserve"> </v>
      </c>
      <c r="AM284" s="3">
        <f t="shared" si="307"/>
        <v>1</v>
      </c>
      <c r="AN284" s="3">
        <f t="shared" si="308"/>
        <v>4</v>
      </c>
      <c r="AO284" s="27">
        <f t="shared" si="309"/>
        <v>11.803865544963628</v>
      </c>
      <c r="AP284" s="14">
        <f t="shared" si="310"/>
        <v>9.8038655449636281</v>
      </c>
      <c r="AQ284" s="28"/>
      <c r="AR284" s="3">
        <f t="shared" si="311"/>
        <v>2</v>
      </c>
      <c r="AS284" s="3">
        <v>4581</v>
      </c>
      <c r="AT284" s="3">
        <v>777</v>
      </c>
      <c r="AU284" s="3">
        <v>100</v>
      </c>
      <c r="AV284" s="3">
        <v>400</v>
      </c>
      <c r="AW284" s="3">
        <v>6000</v>
      </c>
      <c r="AX284" s="3">
        <v>0</v>
      </c>
      <c r="AY284" s="3">
        <v>1100</v>
      </c>
      <c r="AZ284" s="3">
        <v>1</v>
      </c>
      <c r="BA284" s="3">
        <v>40</v>
      </c>
      <c r="BB284" s="3">
        <v>0</v>
      </c>
      <c r="BC284" s="3">
        <v>0</v>
      </c>
      <c r="BD284" s="3">
        <v>0</v>
      </c>
      <c r="BE284" s="3">
        <v>0</v>
      </c>
      <c r="BF284" s="17">
        <f t="shared" si="312"/>
        <v>141</v>
      </c>
      <c r="BG284" s="26">
        <f t="shared" si="333"/>
        <v>1625.3662975143757</v>
      </c>
      <c r="BH284" s="12">
        <f t="shared" si="334"/>
        <v>50.193371330743489</v>
      </c>
      <c r="BI284" s="13">
        <v>-0.47099999999999997</v>
      </c>
      <c r="BJ284" s="12">
        <f t="shared" si="315"/>
        <v>60</v>
      </c>
      <c r="BK284" s="12">
        <f t="shared" si="278"/>
        <v>60.45454545454551</v>
      </c>
      <c r="BL284" s="11">
        <f t="shared" si="316"/>
        <v>3</v>
      </c>
      <c r="BM284" s="11">
        <f t="shared" si="317"/>
        <v>50</v>
      </c>
      <c r="BN284" s="11">
        <f t="shared" si="318"/>
        <v>0</v>
      </c>
      <c r="BO284" s="20">
        <f t="shared" si="319"/>
        <v>0.61968749999999506</v>
      </c>
      <c r="BP284" s="11">
        <f t="shared" si="320"/>
        <v>1</v>
      </c>
      <c r="BQ284" s="11">
        <f t="shared" si="321"/>
        <v>0</v>
      </c>
      <c r="BR284" s="11">
        <f t="shared" si="322"/>
        <v>0</v>
      </c>
      <c r="BS284" s="11">
        <f t="shared" si="335"/>
        <v>1</v>
      </c>
      <c r="BT284" s="25">
        <f t="shared" si="336"/>
        <v>1657635.3662975144</v>
      </c>
      <c r="BU284" s="24" t="str">
        <f t="shared" si="325"/>
        <v xml:space="preserve"> </v>
      </c>
      <c r="BV284" s="11">
        <f t="shared" si="326"/>
        <v>1</v>
      </c>
      <c r="BW284" s="24" t="str">
        <f>VLOOKUP(BV284,'Типы препятствий'!$A$1:$B$12,2)</f>
        <v>Светофор</v>
      </c>
      <c r="BX284" s="24">
        <f t="shared" si="327"/>
        <v>4</v>
      </c>
      <c r="BY284" s="25">
        <f t="shared" si="328"/>
        <v>1657647.1701630594</v>
      </c>
      <c r="BZ284" s="25">
        <f t="shared" si="337"/>
        <v>11.803865544963628</v>
      </c>
      <c r="CA284" s="25">
        <f t="shared" si="330"/>
        <v>1657645.1701630594</v>
      </c>
      <c r="CB284" s="12">
        <f t="shared" si="338"/>
        <v>9.8038655449636281</v>
      </c>
      <c r="CC284" s="11">
        <f t="shared" si="332"/>
        <v>2</v>
      </c>
      <c r="CD284" s="42">
        <f t="shared" si="332"/>
        <v>0.35</v>
      </c>
      <c r="CE284" s="42">
        <f t="shared" si="283"/>
        <v>0.4</v>
      </c>
      <c r="CF284" s="42">
        <f t="shared" si="282"/>
        <v>0.4</v>
      </c>
    </row>
    <row r="285" spans="1:84">
      <c r="A285" s="29">
        <f t="shared" si="284"/>
        <v>49.345571330743489</v>
      </c>
      <c r="B285" s="3">
        <v>284</v>
      </c>
      <c r="C285" s="14">
        <f t="shared" si="285"/>
        <v>49.345571330743489</v>
      </c>
      <c r="D285" s="14">
        <f t="shared" si="286"/>
        <v>49.345571330743489</v>
      </c>
      <c r="E285" s="14">
        <f t="shared" si="287"/>
        <v>60.000000000000057</v>
      </c>
      <c r="F285" s="14">
        <f t="shared" si="288"/>
        <v>60</v>
      </c>
      <c r="G285" s="30">
        <f t="shared" si="289"/>
        <v>-0.48</v>
      </c>
      <c r="H285" s="3">
        <f t="shared" si="279"/>
        <v>40</v>
      </c>
      <c r="I285" s="43">
        <f t="shared" si="290"/>
        <v>0.35</v>
      </c>
      <c r="J285" s="43">
        <f t="shared" si="291"/>
        <v>0.4</v>
      </c>
      <c r="K285" s="43">
        <f t="shared" si="292"/>
        <v>0.4</v>
      </c>
      <c r="L285" s="3">
        <f t="shared" si="280"/>
        <v>0.32</v>
      </c>
      <c r="M285" s="3" t="s">
        <v>673</v>
      </c>
      <c r="N285" s="3" t="s">
        <v>674</v>
      </c>
      <c r="O285" s="3">
        <v>1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 t="s">
        <v>66</v>
      </c>
      <c r="V285" s="14">
        <f t="shared" si="293"/>
        <v>1632.2198490880901</v>
      </c>
      <c r="W285" s="3">
        <f t="shared" si="294"/>
        <v>3</v>
      </c>
      <c r="X285" s="3">
        <f t="shared" si="295"/>
        <v>50</v>
      </c>
      <c r="Y285" s="3">
        <f t="shared" si="296"/>
        <v>50</v>
      </c>
      <c r="Z285" s="3">
        <f t="shared" si="297"/>
        <v>0</v>
      </c>
      <c r="AA285" s="3">
        <f t="shared" si="298"/>
        <v>0</v>
      </c>
      <c r="AB285" s="22">
        <f t="shared" si="299"/>
        <v>0.61969328703703208</v>
      </c>
      <c r="AC285" s="23">
        <f t="shared" ca="1" si="281"/>
        <v>41920</v>
      </c>
      <c r="AD285" s="3">
        <v>284</v>
      </c>
      <c r="AE285" s="3">
        <f t="shared" si="300"/>
        <v>1</v>
      </c>
      <c r="AF285" s="3">
        <f t="shared" si="301"/>
        <v>1</v>
      </c>
      <c r="AG285" s="3">
        <v>284</v>
      </c>
      <c r="AH285" s="3">
        <f t="shared" si="302"/>
        <v>0</v>
      </c>
      <c r="AI285" s="3">
        <f t="shared" si="303"/>
        <v>0</v>
      </c>
      <c r="AJ285" s="3">
        <f t="shared" si="304"/>
        <v>1</v>
      </c>
      <c r="AK285" s="14">
        <f t="shared" si="305"/>
        <v>1657642.219849088</v>
      </c>
      <c r="AL285" s="3" t="str">
        <f t="shared" si="306"/>
        <v xml:space="preserve"> </v>
      </c>
      <c r="AM285" s="3">
        <f t="shared" si="307"/>
        <v>1</v>
      </c>
      <c r="AN285" s="3">
        <f t="shared" si="308"/>
        <v>4</v>
      </c>
      <c r="AO285" s="27">
        <f t="shared" si="309"/>
        <v>4.9503139713779092</v>
      </c>
      <c r="AP285" s="14">
        <f t="shared" si="310"/>
        <v>2.9503139713779092</v>
      </c>
      <c r="AQ285" s="28"/>
      <c r="AR285" s="3">
        <f t="shared" si="311"/>
        <v>2</v>
      </c>
      <c r="AS285" s="3">
        <v>4581</v>
      </c>
      <c r="AT285" s="3">
        <v>777</v>
      </c>
      <c r="AU285" s="3">
        <v>100</v>
      </c>
      <c r="AV285" s="3">
        <v>400</v>
      </c>
      <c r="AW285" s="3">
        <v>6000</v>
      </c>
      <c r="AX285" s="3">
        <v>0</v>
      </c>
      <c r="AY285" s="3">
        <v>1100</v>
      </c>
      <c r="AZ285" s="3">
        <v>1</v>
      </c>
      <c r="BA285" s="3">
        <v>40</v>
      </c>
      <c r="BB285" s="3">
        <v>0</v>
      </c>
      <c r="BC285" s="3">
        <v>0</v>
      </c>
      <c r="BD285" s="3">
        <v>0</v>
      </c>
      <c r="BE285" s="3">
        <v>0</v>
      </c>
      <c r="BF285" s="46">
        <f t="shared" si="312"/>
        <v>141.5</v>
      </c>
      <c r="BG285" s="47">
        <f t="shared" si="333"/>
        <v>1632.2198490880901</v>
      </c>
      <c r="BH285" s="48">
        <f t="shared" si="334"/>
        <v>49.345571330743489</v>
      </c>
      <c r="BI285" s="49">
        <v>-0.48</v>
      </c>
      <c r="BJ285" s="48">
        <f t="shared" si="315"/>
        <v>60</v>
      </c>
      <c r="BK285" s="48">
        <f t="shared" si="278"/>
        <v>60.000000000000057</v>
      </c>
      <c r="BL285" s="50">
        <f t="shared" si="316"/>
        <v>3</v>
      </c>
      <c r="BM285" s="50">
        <f t="shared" si="317"/>
        <v>50</v>
      </c>
      <c r="BN285" s="50">
        <f t="shared" si="318"/>
        <v>0</v>
      </c>
      <c r="BO285" s="51">
        <f t="shared" si="319"/>
        <v>0.61969328703703208</v>
      </c>
      <c r="BP285" s="50">
        <f t="shared" si="320"/>
        <v>1</v>
      </c>
      <c r="BQ285" s="50">
        <f t="shared" si="321"/>
        <v>0</v>
      </c>
      <c r="BR285" s="50">
        <f t="shared" si="322"/>
        <v>0</v>
      </c>
      <c r="BS285" s="50">
        <f t="shared" si="335"/>
        <v>1</v>
      </c>
      <c r="BT285" s="52">
        <f t="shared" si="336"/>
        <v>1657642.219849088</v>
      </c>
      <c r="BU285" s="53" t="str">
        <f t="shared" si="325"/>
        <v xml:space="preserve"> </v>
      </c>
      <c r="BV285" s="50">
        <f t="shared" si="326"/>
        <v>1</v>
      </c>
      <c r="BW285" s="53" t="str">
        <f>VLOOKUP(BV285,'Типы препятствий'!$A$1:$B$12,2)</f>
        <v>Светофор</v>
      </c>
      <c r="BX285" s="53">
        <f t="shared" si="327"/>
        <v>4</v>
      </c>
      <c r="BY285" s="52">
        <f t="shared" si="328"/>
        <v>1657647.1701630594</v>
      </c>
      <c r="BZ285" s="52">
        <f t="shared" si="337"/>
        <v>4.9503139713779092</v>
      </c>
      <c r="CA285" s="52">
        <f t="shared" si="330"/>
        <v>1657645.1701630594</v>
      </c>
      <c r="CB285" s="48">
        <f t="shared" si="338"/>
        <v>2.9503139713779092</v>
      </c>
      <c r="CC285" s="50">
        <f t="shared" si="332"/>
        <v>2</v>
      </c>
      <c r="CD285" s="54">
        <f t="shared" si="332"/>
        <v>0.35</v>
      </c>
      <c r="CE285" s="54">
        <f t="shared" si="283"/>
        <v>0.4</v>
      </c>
      <c r="CF285" s="54">
        <f t="shared" si="282"/>
        <v>0.4</v>
      </c>
    </row>
    <row r="286" spans="1:84">
      <c r="A286" s="29">
        <f t="shared" si="284"/>
        <v>48.481571330743492</v>
      </c>
      <c r="B286" s="3">
        <v>285</v>
      </c>
      <c r="C286" s="14">
        <f t="shared" si="285"/>
        <v>48.481571330743492</v>
      </c>
      <c r="D286" s="14">
        <f t="shared" si="286"/>
        <v>48.481571330743492</v>
      </c>
      <c r="E286" s="14">
        <f t="shared" si="287"/>
        <v>60.000000000000057</v>
      </c>
      <c r="F286" s="14">
        <f t="shared" si="288"/>
        <v>0</v>
      </c>
      <c r="G286" s="30">
        <f t="shared" si="289"/>
        <v>-0.47</v>
      </c>
      <c r="H286" s="3">
        <f t="shared" si="279"/>
        <v>40</v>
      </c>
      <c r="I286" s="43">
        <f t="shared" si="290"/>
        <v>0.35</v>
      </c>
      <c r="J286" s="43">
        <f t="shared" si="291"/>
        <v>0.4</v>
      </c>
      <c r="K286" s="43">
        <f t="shared" si="292"/>
        <v>0.4</v>
      </c>
      <c r="L286" s="3">
        <f t="shared" si="280"/>
        <v>0.32</v>
      </c>
      <c r="M286" s="3" t="s">
        <v>675</v>
      </c>
      <c r="N286" s="3" t="s">
        <v>676</v>
      </c>
      <c r="O286" s="3">
        <v>1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 t="s">
        <v>66</v>
      </c>
      <c r="V286" s="14">
        <f t="shared" si="293"/>
        <v>1638.9534006618044</v>
      </c>
      <c r="W286" s="3">
        <f t="shared" si="294"/>
        <v>2</v>
      </c>
      <c r="X286" s="3">
        <f t="shared" si="295"/>
        <v>50</v>
      </c>
      <c r="Y286" s="3">
        <f t="shared" si="296"/>
        <v>50</v>
      </c>
      <c r="Z286" s="3">
        <f t="shared" si="297"/>
        <v>0</v>
      </c>
      <c r="AA286" s="3">
        <f t="shared" si="298"/>
        <v>0</v>
      </c>
      <c r="AB286" s="22">
        <f t="shared" si="299"/>
        <v>0.6196990740740691</v>
      </c>
      <c r="AC286" s="23">
        <f t="shared" ca="1" si="281"/>
        <v>41920</v>
      </c>
      <c r="AD286" s="3">
        <v>285</v>
      </c>
      <c r="AE286" s="3">
        <f t="shared" si="300"/>
        <v>1</v>
      </c>
      <c r="AF286" s="3">
        <f t="shared" si="301"/>
        <v>1</v>
      </c>
      <c r="AG286" s="3">
        <v>285</v>
      </c>
      <c r="AH286" s="3">
        <f t="shared" si="302"/>
        <v>1</v>
      </c>
      <c r="AI286" s="3">
        <f t="shared" si="303"/>
        <v>0</v>
      </c>
      <c r="AJ286" s="3">
        <f t="shared" si="304"/>
        <v>1</v>
      </c>
      <c r="AK286" s="14">
        <f t="shared" si="305"/>
        <v>1657648.9534006617</v>
      </c>
      <c r="AL286" s="3" t="str">
        <f t="shared" si="306"/>
        <v>Юг</v>
      </c>
      <c r="AM286" s="3">
        <f t="shared" si="307"/>
        <v>1</v>
      </c>
      <c r="AN286" s="3">
        <f t="shared" si="308"/>
        <v>2</v>
      </c>
      <c r="AO286" s="27">
        <f t="shared" si="309"/>
        <v>273.97266515041701</v>
      </c>
      <c r="AP286" s="14">
        <f t="shared" si="310"/>
        <v>285.97266515041701</v>
      </c>
      <c r="AQ286" s="28"/>
      <c r="AR286" s="3">
        <f t="shared" si="311"/>
        <v>2</v>
      </c>
      <c r="AS286" s="3">
        <v>4581</v>
      </c>
      <c r="AT286" s="3">
        <v>777</v>
      </c>
      <c r="AU286" s="3">
        <v>100</v>
      </c>
      <c r="AV286" s="3">
        <v>400</v>
      </c>
      <c r="AW286" s="3">
        <v>6000</v>
      </c>
      <c r="AX286" s="3">
        <v>0</v>
      </c>
      <c r="AY286" s="3">
        <v>1100</v>
      </c>
      <c r="AZ286" s="3">
        <v>1</v>
      </c>
      <c r="BA286" s="3">
        <v>40</v>
      </c>
      <c r="BB286" s="3">
        <v>0</v>
      </c>
      <c r="BC286" s="3">
        <v>0</v>
      </c>
      <c r="BD286" s="3">
        <v>0</v>
      </c>
      <c r="BE286" s="3">
        <v>0</v>
      </c>
      <c r="BF286" s="17">
        <f t="shared" si="312"/>
        <v>142</v>
      </c>
      <c r="BG286" s="26">
        <f t="shared" si="333"/>
        <v>1638.9534006618044</v>
      </c>
      <c r="BH286" s="12">
        <f t="shared" si="334"/>
        <v>48.481571330743492</v>
      </c>
      <c r="BI286" s="13">
        <v>-0.47</v>
      </c>
      <c r="BJ286" s="12">
        <v>0</v>
      </c>
      <c r="BK286" s="12">
        <f t="shared" ref="BK245:BK308" si="340">BK285 + (MIN(($BJ$179-$BK$179)/(ROW($BK$240)-ROW($BK$179)), ABS(BJ286-BK285)))</f>
        <v>60.000000000000057</v>
      </c>
      <c r="BL286" s="11">
        <v>2</v>
      </c>
      <c r="BM286" s="11">
        <f t="shared" si="317"/>
        <v>50</v>
      </c>
      <c r="BN286" s="11">
        <f t="shared" si="318"/>
        <v>0</v>
      </c>
      <c r="BO286" s="20">
        <f t="shared" si="319"/>
        <v>0.6196990740740691</v>
      </c>
      <c r="BP286" s="11">
        <f t="shared" si="320"/>
        <v>1</v>
      </c>
      <c r="BQ286" s="11">
        <v>1</v>
      </c>
      <c r="BR286" s="11">
        <f t="shared" si="322"/>
        <v>0</v>
      </c>
      <c r="BS286" s="11">
        <f t="shared" si="335"/>
        <v>1</v>
      </c>
      <c r="BT286" s="25">
        <f t="shared" si="336"/>
        <v>1657648.9534006617</v>
      </c>
      <c r="BU286" s="24" t="s">
        <v>116</v>
      </c>
      <c r="BV286" s="11">
        <f t="shared" si="326"/>
        <v>1</v>
      </c>
      <c r="BW286" s="24" t="str">
        <f>VLOOKUP(BV286,'Типы препятствий'!$A$1:$B$12,2)</f>
        <v>Светофор</v>
      </c>
      <c r="BX286" s="24">
        <v>2</v>
      </c>
      <c r="BY286" s="25">
        <f>BT383+50</f>
        <v>1657922.9260658121</v>
      </c>
      <c r="BZ286" s="25">
        <f t="shared" si="337"/>
        <v>273.97266515041701</v>
      </c>
      <c r="CA286" s="25">
        <f>BY288+12</f>
        <v>1657934.9260658121</v>
      </c>
      <c r="CB286" s="12">
        <f t="shared" si="338"/>
        <v>285.97266515041701</v>
      </c>
      <c r="CC286" s="11">
        <f t="shared" si="332"/>
        <v>2</v>
      </c>
      <c r="CD286" s="42">
        <f t="shared" si="332"/>
        <v>0.35</v>
      </c>
      <c r="CE286" s="42">
        <f t="shared" si="283"/>
        <v>0.4</v>
      </c>
      <c r="CF286" s="42">
        <f t="shared" si="282"/>
        <v>0.4</v>
      </c>
    </row>
    <row r="287" spans="1:84">
      <c r="A287" s="29">
        <f t="shared" si="284"/>
        <v>47.635571330743495</v>
      </c>
      <c r="B287" s="3">
        <v>286</v>
      </c>
      <c r="C287" s="14">
        <f t="shared" si="285"/>
        <v>47.635571330743495</v>
      </c>
      <c r="D287" s="14">
        <f t="shared" si="286"/>
        <v>47.635571330743495</v>
      </c>
      <c r="E287" s="14">
        <f t="shared" si="287"/>
        <v>59.381443298969131</v>
      </c>
      <c r="F287" s="14">
        <f t="shared" si="288"/>
        <v>0</v>
      </c>
      <c r="G287" s="30">
        <f t="shared" si="289"/>
        <v>-0.47</v>
      </c>
      <c r="H287" s="3">
        <f t="shared" si="279"/>
        <v>40</v>
      </c>
      <c r="I287" s="43">
        <f t="shared" si="290"/>
        <v>0.35</v>
      </c>
      <c r="J287" s="43">
        <f t="shared" si="291"/>
        <v>0.4</v>
      </c>
      <c r="K287" s="43">
        <f t="shared" si="292"/>
        <v>0.4</v>
      </c>
      <c r="L287" s="3">
        <f t="shared" si="280"/>
        <v>0.32</v>
      </c>
      <c r="M287" s="3" t="s">
        <v>677</v>
      </c>
      <c r="N287" s="3" t="s">
        <v>678</v>
      </c>
      <c r="O287" s="3">
        <v>1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 t="s">
        <v>66</v>
      </c>
      <c r="V287" s="14">
        <f t="shared" si="293"/>
        <v>1645.5694522355188</v>
      </c>
      <c r="W287" s="3">
        <f t="shared" si="294"/>
        <v>2</v>
      </c>
      <c r="X287" s="3">
        <f t="shared" si="295"/>
        <v>50</v>
      </c>
      <c r="Y287" s="3">
        <f t="shared" si="296"/>
        <v>50</v>
      </c>
      <c r="Z287" s="3">
        <f t="shared" si="297"/>
        <v>0</v>
      </c>
      <c r="AA287" s="3">
        <f t="shared" si="298"/>
        <v>0</v>
      </c>
      <c r="AB287" s="22">
        <f t="shared" si="299"/>
        <v>0.61970486111110612</v>
      </c>
      <c r="AC287" s="23">
        <f t="shared" ca="1" si="281"/>
        <v>41920</v>
      </c>
      <c r="AD287" s="3">
        <v>286</v>
      </c>
      <c r="AE287" s="3">
        <f t="shared" si="300"/>
        <v>1</v>
      </c>
      <c r="AF287" s="3">
        <f t="shared" si="301"/>
        <v>1</v>
      </c>
      <c r="AG287" s="3">
        <v>286</v>
      </c>
      <c r="AH287" s="3">
        <f t="shared" si="302"/>
        <v>1</v>
      </c>
      <c r="AI287" s="3">
        <f t="shared" si="303"/>
        <v>0</v>
      </c>
      <c r="AJ287" s="3">
        <f t="shared" si="304"/>
        <v>1</v>
      </c>
      <c r="AK287" s="14">
        <f t="shared" si="305"/>
        <v>1657655.5694522355</v>
      </c>
      <c r="AL287" s="3" t="str">
        <f t="shared" si="306"/>
        <v>Юг</v>
      </c>
      <c r="AM287" s="3">
        <f t="shared" si="307"/>
        <v>1</v>
      </c>
      <c r="AN287" s="3">
        <f t="shared" si="308"/>
        <v>2</v>
      </c>
      <c r="AO287" s="27">
        <f t="shared" si="309"/>
        <v>267.35661357664503</v>
      </c>
      <c r="AP287" s="14">
        <f t="shared" si="310"/>
        <v>279.35661357664503</v>
      </c>
      <c r="AQ287" s="28"/>
      <c r="AR287" s="3">
        <f t="shared" si="311"/>
        <v>2</v>
      </c>
      <c r="AS287" s="3">
        <v>4581</v>
      </c>
      <c r="AT287" s="3">
        <v>777</v>
      </c>
      <c r="AU287" s="3">
        <v>100</v>
      </c>
      <c r="AV287" s="3">
        <v>400</v>
      </c>
      <c r="AW287" s="3">
        <v>6000</v>
      </c>
      <c r="AX287" s="3">
        <v>0</v>
      </c>
      <c r="AY287" s="3">
        <v>1100</v>
      </c>
      <c r="AZ287" s="3">
        <v>1</v>
      </c>
      <c r="BA287" s="3">
        <v>40</v>
      </c>
      <c r="BB287" s="3">
        <v>0</v>
      </c>
      <c r="BC287" s="3">
        <v>0</v>
      </c>
      <c r="BD287" s="3">
        <v>0</v>
      </c>
      <c r="BE287" s="3">
        <v>0</v>
      </c>
      <c r="BF287" s="17">
        <f t="shared" si="312"/>
        <v>142.5</v>
      </c>
      <c r="BG287" s="26">
        <f t="shared" si="333"/>
        <v>1645.5694522355188</v>
      </c>
      <c r="BH287" s="12">
        <f t="shared" si="334"/>
        <v>47.635571330743495</v>
      </c>
      <c r="BI287" s="13">
        <v>-0.47</v>
      </c>
      <c r="BJ287" s="12">
        <f t="shared" si="315"/>
        <v>0</v>
      </c>
      <c r="BK287" s="12">
        <f>BK286 + (MIN(($BJ$286-$BK$286)/(ROW($BK$383)-ROW($BK$286)), ABS(BJ287-BK286)))</f>
        <v>59.381443298969131</v>
      </c>
      <c r="BL287" s="11">
        <f t="shared" si="316"/>
        <v>2</v>
      </c>
      <c r="BM287" s="11">
        <f t="shared" si="317"/>
        <v>50</v>
      </c>
      <c r="BN287" s="11">
        <f t="shared" si="318"/>
        <v>0</v>
      </c>
      <c r="BO287" s="20">
        <f t="shared" si="319"/>
        <v>0.61970486111110612</v>
      </c>
      <c r="BP287" s="11">
        <f t="shared" si="320"/>
        <v>1</v>
      </c>
      <c r="BQ287" s="11">
        <f t="shared" si="321"/>
        <v>1</v>
      </c>
      <c r="BR287" s="11">
        <f t="shared" si="322"/>
        <v>0</v>
      </c>
      <c r="BS287" s="11">
        <f t="shared" si="335"/>
        <v>1</v>
      </c>
      <c r="BT287" s="25">
        <f t="shared" si="336"/>
        <v>1657655.5694522355</v>
      </c>
      <c r="BU287" s="24" t="str">
        <f t="shared" si="325"/>
        <v>Юг</v>
      </c>
      <c r="BV287" s="11">
        <f t="shared" si="326"/>
        <v>1</v>
      </c>
      <c r="BW287" s="24" t="str">
        <f>VLOOKUP(BV287,'Типы препятствий'!$A$1:$B$12,2)</f>
        <v>Светофор</v>
      </c>
      <c r="BX287" s="24">
        <f t="shared" si="327"/>
        <v>2</v>
      </c>
      <c r="BY287" s="25">
        <f t="shared" si="328"/>
        <v>1657922.9260658121</v>
      </c>
      <c r="BZ287" s="25">
        <f t="shared" si="337"/>
        <v>267.35661357664503</v>
      </c>
      <c r="CA287" s="25">
        <f t="shared" si="330"/>
        <v>1657934.9260658121</v>
      </c>
      <c r="CB287" s="12">
        <f t="shared" si="338"/>
        <v>279.35661357664503</v>
      </c>
      <c r="CC287" s="11">
        <f t="shared" si="332"/>
        <v>2</v>
      </c>
      <c r="CD287" s="42">
        <f t="shared" si="332"/>
        <v>0.35</v>
      </c>
      <c r="CE287" s="42">
        <f t="shared" si="283"/>
        <v>0.4</v>
      </c>
      <c r="CF287" s="42">
        <f t="shared" si="282"/>
        <v>0.4</v>
      </c>
    </row>
    <row r="288" spans="1:84">
      <c r="A288" s="29">
        <f t="shared" si="284"/>
        <v>46.789571330743499</v>
      </c>
      <c r="B288" s="3">
        <v>287</v>
      </c>
      <c r="C288" s="14">
        <f t="shared" si="285"/>
        <v>46.789571330743499</v>
      </c>
      <c r="D288" s="14">
        <f t="shared" si="286"/>
        <v>46.789571330743499</v>
      </c>
      <c r="E288" s="14">
        <f t="shared" si="287"/>
        <v>58.762886597938206</v>
      </c>
      <c r="F288" s="14">
        <f t="shared" si="288"/>
        <v>0</v>
      </c>
      <c r="G288" s="30">
        <f t="shared" si="289"/>
        <v>-0.47</v>
      </c>
      <c r="H288" s="3">
        <f t="shared" si="279"/>
        <v>40</v>
      </c>
      <c r="I288" s="43">
        <f t="shared" si="290"/>
        <v>0.35</v>
      </c>
      <c r="J288" s="43">
        <f t="shared" si="291"/>
        <v>0.4</v>
      </c>
      <c r="K288" s="43">
        <f t="shared" si="292"/>
        <v>0.4</v>
      </c>
      <c r="L288" s="3">
        <f t="shared" si="280"/>
        <v>0.32</v>
      </c>
      <c r="M288" s="3" t="s">
        <v>679</v>
      </c>
      <c r="N288" s="3" t="s">
        <v>680</v>
      </c>
      <c r="O288" s="3">
        <v>1</v>
      </c>
      <c r="P288" s="3">
        <v>0</v>
      </c>
      <c r="Q288" s="3">
        <v>0</v>
      </c>
      <c r="R288" s="3">
        <v>1</v>
      </c>
      <c r="S288" s="3">
        <v>1</v>
      </c>
      <c r="T288" s="3">
        <v>0</v>
      </c>
      <c r="U288" s="3" t="s">
        <v>66</v>
      </c>
      <c r="V288" s="14">
        <f t="shared" si="293"/>
        <v>1652.0680038092332</v>
      </c>
      <c r="W288" s="3">
        <f t="shared" si="294"/>
        <v>2</v>
      </c>
      <c r="X288" s="3">
        <f t="shared" si="295"/>
        <v>50</v>
      </c>
      <c r="Y288" s="3">
        <f t="shared" si="296"/>
        <v>50</v>
      </c>
      <c r="Z288" s="3">
        <f t="shared" si="297"/>
        <v>0</v>
      </c>
      <c r="AA288" s="3">
        <f t="shared" si="298"/>
        <v>0</v>
      </c>
      <c r="AB288" s="22">
        <f t="shared" si="299"/>
        <v>0.61971064814814314</v>
      </c>
      <c r="AC288" s="23">
        <f t="shared" ca="1" si="281"/>
        <v>41920</v>
      </c>
      <c r="AD288" s="3">
        <v>287</v>
      </c>
      <c r="AE288" s="3">
        <f t="shared" si="300"/>
        <v>1</v>
      </c>
      <c r="AF288" s="3">
        <f t="shared" si="301"/>
        <v>1</v>
      </c>
      <c r="AG288" s="3">
        <v>287</v>
      </c>
      <c r="AH288" s="3">
        <f t="shared" si="302"/>
        <v>1</v>
      </c>
      <c r="AI288" s="3">
        <f t="shared" si="303"/>
        <v>0</v>
      </c>
      <c r="AJ288" s="3">
        <f t="shared" si="304"/>
        <v>1</v>
      </c>
      <c r="AK288" s="14">
        <f t="shared" si="305"/>
        <v>1657662.0680038093</v>
      </c>
      <c r="AL288" s="3" t="str">
        <f t="shared" si="306"/>
        <v>Юг</v>
      </c>
      <c r="AM288" s="3">
        <f t="shared" si="307"/>
        <v>1</v>
      </c>
      <c r="AN288" s="3">
        <f t="shared" si="308"/>
        <v>2</v>
      </c>
      <c r="AO288" s="27">
        <f t="shared" si="309"/>
        <v>260.85806200280786</v>
      </c>
      <c r="AP288" s="14">
        <f t="shared" si="310"/>
        <v>272.85806200280786</v>
      </c>
      <c r="AQ288" s="28"/>
      <c r="AR288" s="3">
        <f t="shared" si="311"/>
        <v>2</v>
      </c>
      <c r="AS288" s="3">
        <v>4581</v>
      </c>
      <c r="AT288" s="3">
        <v>777</v>
      </c>
      <c r="AU288" s="3">
        <v>100</v>
      </c>
      <c r="AV288" s="3">
        <v>400</v>
      </c>
      <c r="AW288" s="3">
        <v>6000</v>
      </c>
      <c r="AX288" s="3">
        <v>0</v>
      </c>
      <c r="AY288" s="3">
        <v>1100</v>
      </c>
      <c r="AZ288" s="3">
        <v>1</v>
      </c>
      <c r="BA288" s="3">
        <v>40</v>
      </c>
      <c r="BB288" s="3">
        <v>0</v>
      </c>
      <c r="BC288" s="3">
        <v>0</v>
      </c>
      <c r="BD288" s="3">
        <v>0</v>
      </c>
      <c r="BE288" s="3">
        <v>0</v>
      </c>
      <c r="BF288" s="17">
        <f t="shared" si="312"/>
        <v>143</v>
      </c>
      <c r="BG288" s="26">
        <f t="shared" si="333"/>
        <v>1652.0680038092332</v>
      </c>
      <c r="BH288" s="12">
        <f t="shared" si="334"/>
        <v>46.789571330743499</v>
      </c>
      <c r="BI288" s="13">
        <v>-0.47</v>
      </c>
      <c r="BJ288" s="12">
        <f t="shared" si="315"/>
        <v>0</v>
      </c>
      <c r="BK288" s="12">
        <f t="shared" ref="BK288:BK351" si="341">BK287 + (MIN(($BJ$286-$BK$286)/(ROW($BK$383)-ROW($BK$286)), ABS(BJ288-BK287)))</f>
        <v>58.762886597938206</v>
      </c>
      <c r="BL288" s="11">
        <f t="shared" si="316"/>
        <v>2</v>
      </c>
      <c r="BM288" s="11">
        <f t="shared" si="317"/>
        <v>50</v>
      </c>
      <c r="BN288" s="11">
        <f t="shared" si="318"/>
        <v>0</v>
      </c>
      <c r="BO288" s="20">
        <f t="shared" si="319"/>
        <v>0.61971064814814314</v>
      </c>
      <c r="BP288" s="11">
        <f t="shared" si="320"/>
        <v>1</v>
      </c>
      <c r="BQ288" s="11">
        <f t="shared" si="321"/>
        <v>1</v>
      </c>
      <c r="BR288" s="11">
        <f t="shared" si="322"/>
        <v>0</v>
      </c>
      <c r="BS288" s="11">
        <f t="shared" si="335"/>
        <v>1</v>
      </c>
      <c r="BT288" s="25">
        <f t="shared" si="336"/>
        <v>1657662.0680038093</v>
      </c>
      <c r="BU288" s="24" t="str">
        <f t="shared" si="325"/>
        <v>Юг</v>
      </c>
      <c r="BV288" s="11">
        <f t="shared" si="326"/>
        <v>1</v>
      </c>
      <c r="BW288" s="24" t="str">
        <f>VLOOKUP(BV288,'Типы препятствий'!$A$1:$B$12,2)</f>
        <v>Светофор</v>
      </c>
      <c r="BX288" s="24">
        <f t="shared" si="327"/>
        <v>2</v>
      </c>
      <c r="BY288" s="25">
        <f t="shared" si="328"/>
        <v>1657922.9260658121</v>
      </c>
      <c r="BZ288" s="25">
        <f t="shared" si="337"/>
        <v>260.85806200280786</v>
      </c>
      <c r="CA288" s="25">
        <f t="shared" si="330"/>
        <v>1657934.9260658121</v>
      </c>
      <c r="CB288" s="12">
        <f t="shared" si="338"/>
        <v>272.85806200280786</v>
      </c>
      <c r="CC288" s="11">
        <f t="shared" si="332"/>
        <v>2</v>
      </c>
      <c r="CD288" s="42">
        <f t="shared" si="332"/>
        <v>0.35</v>
      </c>
      <c r="CE288" s="42">
        <f t="shared" si="283"/>
        <v>0.4</v>
      </c>
      <c r="CF288" s="42">
        <f t="shared" si="282"/>
        <v>0.4</v>
      </c>
    </row>
    <row r="289" spans="1:84">
      <c r="A289" s="29">
        <f t="shared" si="284"/>
        <v>45.943571330743502</v>
      </c>
      <c r="B289" s="3">
        <v>288</v>
      </c>
      <c r="C289" s="14">
        <f t="shared" si="285"/>
        <v>45.943571330743502</v>
      </c>
      <c r="D289" s="14">
        <f t="shared" si="286"/>
        <v>45.943571330743502</v>
      </c>
      <c r="E289" s="14">
        <f t="shared" si="287"/>
        <v>58.14432989690728</v>
      </c>
      <c r="F289" s="14">
        <f t="shared" si="288"/>
        <v>0</v>
      </c>
      <c r="G289" s="30">
        <f t="shared" si="289"/>
        <v>-0.48</v>
      </c>
      <c r="H289" s="3">
        <f t="shared" si="279"/>
        <v>40</v>
      </c>
      <c r="I289" s="43">
        <f t="shared" si="290"/>
        <v>0.35</v>
      </c>
      <c r="J289" s="43">
        <f t="shared" si="291"/>
        <v>0.4</v>
      </c>
      <c r="K289" s="43">
        <f t="shared" si="292"/>
        <v>0.4</v>
      </c>
      <c r="L289" s="3">
        <f t="shared" si="280"/>
        <v>0.32</v>
      </c>
      <c r="M289" s="3" t="s">
        <v>681</v>
      </c>
      <c r="N289" s="3" t="s">
        <v>682</v>
      </c>
      <c r="O289" s="3">
        <v>1</v>
      </c>
      <c r="P289" s="3">
        <v>0</v>
      </c>
      <c r="Q289" s="3">
        <v>0</v>
      </c>
      <c r="R289" s="3">
        <v>1</v>
      </c>
      <c r="S289" s="3">
        <v>1</v>
      </c>
      <c r="T289" s="3">
        <v>0</v>
      </c>
      <c r="U289" s="3" t="s">
        <v>66</v>
      </c>
      <c r="V289" s="14">
        <f t="shared" si="293"/>
        <v>1658.4490553829476</v>
      </c>
      <c r="W289" s="3">
        <f t="shared" si="294"/>
        <v>2</v>
      </c>
      <c r="X289" s="3">
        <f t="shared" si="295"/>
        <v>50</v>
      </c>
      <c r="Y289" s="3">
        <f t="shared" si="296"/>
        <v>50</v>
      </c>
      <c r="Z289" s="3">
        <f t="shared" si="297"/>
        <v>0</v>
      </c>
      <c r="AA289" s="3">
        <f t="shared" si="298"/>
        <v>0</v>
      </c>
      <c r="AB289" s="22">
        <f t="shared" si="299"/>
        <v>0.61971643518518016</v>
      </c>
      <c r="AC289" s="23">
        <f t="shared" ca="1" si="281"/>
        <v>41920</v>
      </c>
      <c r="AD289" s="3">
        <v>288</v>
      </c>
      <c r="AE289" s="3">
        <f t="shared" si="300"/>
        <v>1</v>
      </c>
      <c r="AF289" s="3">
        <f t="shared" si="301"/>
        <v>1</v>
      </c>
      <c r="AG289" s="3">
        <v>288</v>
      </c>
      <c r="AH289" s="3">
        <f t="shared" si="302"/>
        <v>1</v>
      </c>
      <c r="AI289" s="3">
        <f t="shared" si="303"/>
        <v>0</v>
      </c>
      <c r="AJ289" s="3">
        <f t="shared" si="304"/>
        <v>1</v>
      </c>
      <c r="AK289" s="14">
        <f t="shared" si="305"/>
        <v>1657668.449055383</v>
      </c>
      <c r="AL289" s="3" t="str">
        <f t="shared" si="306"/>
        <v>Юг</v>
      </c>
      <c r="AM289" s="3">
        <f t="shared" si="307"/>
        <v>1</v>
      </c>
      <c r="AN289" s="3">
        <f t="shared" si="308"/>
        <v>2</v>
      </c>
      <c r="AO289" s="27">
        <f t="shared" si="309"/>
        <v>254.47701042913832</v>
      </c>
      <c r="AP289" s="14">
        <f t="shared" si="310"/>
        <v>266.47701042913832</v>
      </c>
      <c r="AQ289" s="28"/>
      <c r="AR289" s="3">
        <f t="shared" si="311"/>
        <v>2</v>
      </c>
      <c r="AS289" s="3">
        <v>4581</v>
      </c>
      <c r="AT289" s="3">
        <v>777</v>
      </c>
      <c r="AU289" s="3">
        <v>100</v>
      </c>
      <c r="AV289" s="3">
        <v>400</v>
      </c>
      <c r="AW289" s="3">
        <v>6000</v>
      </c>
      <c r="AX289" s="3">
        <v>0</v>
      </c>
      <c r="AY289" s="3">
        <v>1100</v>
      </c>
      <c r="AZ289" s="3">
        <v>1</v>
      </c>
      <c r="BA289" s="3">
        <v>40</v>
      </c>
      <c r="BB289" s="3">
        <v>0</v>
      </c>
      <c r="BC289" s="3">
        <v>0</v>
      </c>
      <c r="BD289" s="3">
        <v>0</v>
      </c>
      <c r="BE289" s="3">
        <v>0</v>
      </c>
      <c r="BF289" s="17">
        <f t="shared" si="312"/>
        <v>143.5</v>
      </c>
      <c r="BG289" s="26">
        <f t="shared" si="333"/>
        <v>1658.4490553829476</v>
      </c>
      <c r="BH289" s="12">
        <f t="shared" si="334"/>
        <v>45.943571330743502</v>
      </c>
      <c r="BI289" s="13">
        <v>-0.48</v>
      </c>
      <c r="BJ289" s="12">
        <f t="shared" si="315"/>
        <v>0</v>
      </c>
      <c r="BK289" s="12">
        <f t="shared" si="341"/>
        <v>58.14432989690728</v>
      </c>
      <c r="BL289" s="11">
        <f t="shared" si="316"/>
        <v>2</v>
      </c>
      <c r="BM289" s="11">
        <f t="shared" si="317"/>
        <v>50</v>
      </c>
      <c r="BN289" s="11">
        <f t="shared" si="318"/>
        <v>0</v>
      </c>
      <c r="BO289" s="20">
        <f t="shared" si="319"/>
        <v>0.61971643518518016</v>
      </c>
      <c r="BP289" s="11">
        <f t="shared" si="320"/>
        <v>1</v>
      </c>
      <c r="BQ289" s="11">
        <f t="shared" si="321"/>
        <v>1</v>
      </c>
      <c r="BR289" s="11">
        <f t="shared" si="322"/>
        <v>0</v>
      </c>
      <c r="BS289" s="11">
        <f t="shared" si="335"/>
        <v>1</v>
      </c>
      <c r="BT289" s="25">
        <f t="shared" si="336"/>
        <v>1657668.449055383</v>
      </c>
      <c r="BU289" s="24" t="str">
        <f t="shared" si="325"/>
        <v>Юг</v>
      </c>
      <c r="BV289" s="11">
        <f t="shared" si="326"/>
        <v>1</v>
      </c>
      <c r="BW289" s="24" t="str">
        <f>VLOOKUP(BV289,'Типы препятствий'!$A$1:$B$12,2)</f>
        <v>Светофор</v>
      </c>
      <c r="BX289" s="24">
        <f t="shared" si="327"/>
        <v>2</v>
      </c>
      <c r="BY289" s="25">
        <f t="shared" si="328"/>
        <v>1657922.9260658121</v>
      </c>
      <c r="BZ289" s="25">
        <f t="shared" si="337"/>
        <v>254.47701042913832</v>
      </c>
      <c r="CA289" s="25">
        <f t="shared" si="330"/>
        <v>1657934.9260658121</v>
      </c>
      <c r="CB289" s="12">
        <f t="shared" si="338"/>
        <v>266.47701042913832</v>
      </c>
      <c r="CC289" s="11">
        <f t="shared" si="332"/>
        <v>2</v>
      </c>
      <c r="CD289" s="42">
        <f t="shared" si="332"/>
        <v>0.35</v>
      </c>
      <c r="CE289" s="42">
        <f t="shared" si="283"/>
        <v>0.4</v>
      </c>
      <c r="CF289" s="42">
        <f t="shared" si="282"/>
        <v>0.4</v>
      </c>
    </row>
    <row r="290" spans="1:84">
      <c r="A290" s="29">
        <f t="shared" si="284"/>
        <v>45.079571330743505</v>
      </c>
      <c r="B290" s="3">
        <v>289</v>
      </c>
      <c r="C290" s="14">
        <f t="shared" si="285"/>
        <v>45.079571330743505</v>
      </c>
      <c r="D290" s="14">
        <f t="shared" si="286"/>
        <v>45.079571330743505</v>
      </c>
      <c r="E290" s="14">
        <f t="shared" si="287"/>
        <v>57.525773195876354</v>
      </c>
      <c r="F290" s="14">
        <f t="shared" si="288"/>
        <v>0</v>
      </c>
      <c r="G290" s="30">
        <f t="shared" si="289"/>
        <v>-0.49</v>
      </c>
      <c r="H290" s="3">
        <f t="shared" si="279"/>
        <v>40</v>
      </c>
      <c r="I290" s="43">
        <f t="shared" si="290"/>
        <v>0.35</v>
      </c>
      <c r="J290" s="43">
        <f t="shared" si="291"/>
        <v>0.4</v>
      </c>
      <c r="K290" s="43">
        <f t="shared" si="292"/>
        <v>0.4</v>
      </c>
      <c r="L290" s="3">
        <f t="shared" si="280"/>
        <v>0.32</v>
      </c>
      <c r="M290" s="3" t="s">
        <v>683</v>
      </c>
      <c r="N290" s="3" t="s">
        <v>684</v>
      </c>
      <c r="O290" s="3">
        <v>1</v>
      </c>
      <c r="P290" s="3">
        <v>0</v>
      </c>
      <c r="Q290" s="3">
        <v>0</v>
      </c>
      <c r="R290" s="3">
        <v>1</v>
      </c>
      <c r="S290" s="3">
        <v>1</v>
      </c>
      <c r="T290" s="3">
        <v>0</v>
      </c>
      <c r="U290" s="3" t="s">
        <v>66</v>
      </c>
      <c r="V290" s="14">
        <f t="shared" si="293"/>
        <v>1664.710106956662</v>
      </c>
      <c r="W290" s="3">
        <f t="shared" si="294"/>
        <v>2</v>
      </c>
      <c r="X290" s="3">
        <f t="shared" si="295"/>
        <v>50</v>
      </c>
      <c r="Y290" s="3">
        <f t="shared" si="296"/>
        <v>50</v>
      </c>
      <c r="Z290" s="3">
        <f t="shared" si="297"/>
        <v>0</v>
      </c>
      <c r="AA290" s="3">
        <f t="shared" si="298"/>
        <v>0</v>
      </c>
      <c r="AB290" s="22">
        <f t="shared" si="299"/>
        <v>0.61972222222221718</v>
      </c>
      <c r="AC290" s="23">
        <f t="shared" ca="1" si="281"/>
        <v>41920</v>
      </c>
      <c r="AD290" s="3">
        <v>289</v>
      </c>
      <c r="AE290" s="3">
        <f t="shared" si="300"/>
        <v>1</v>
      </c>
      <c r="AF290" s="3">
        <f t="shared" si="301"/>
        <v>1</v>
      </c>
      <c r="AG290" s="3">
        <v>289</v>
      </c>
      <c r="AH290" s="3">
        <f t="shared" si="302"/>
        <v>1</v>
      </c>
      <c r="AI290" s="3">
        <f t="shared" si="303"/>
        <v>0</v>
      </c>
      <c r="AJ290" s="3">
        <f t="shared" si="304"/>
        <v>1</v>
      </c>
      <c r="AK290" s="14">
        <f t="shared" si="305"/>
        <v>1657674.7101069568</v>
      </c>
      <c r="AL290" s="3" t="str">
        <f t="shared" si="306"/>
        <v>Юг</v>
      </c>
      <c r="AM290" s="3">
        <f t="shared" si="307"/>
        <v>1</v>
      </c>
      <c r="AN290" s="3">
        <f t="shared" si="308"/>
        <v>2</v>
      </c>
      <c r="AO290" s="27">
        <f t="shared" si="309"/>
        <v>248.21595885534771</v>
      </c>
      <c r="AP290" s="14">
        <f t="shared" si="310"/>
        <v>260.21595885534771</v>
      </c>
      <c r="AQ290" s="28"/>
      <c r="AR290" s="3">
        <f t="shared" si="311"/>
        <v>2</v>
      </c>
      <c r="AS290" s="3">
        <v>4581</v>
      </c>
      <c r="AT290" s="3">
        <v>777</v>
      </c>
      <c r="AU290" s="3">
        <v>100</v>
      </c>
      <c r="AV290" s="3">
        <v>400</v>
      </c>
      <c r="AW290" s="3">
        <v>6000</v>
      </c>
      <c r="AX290" s="3">
        <v>0</v>
      </c>
      <c r="AY290" s="3">
        <v>1100</v>
      </c>
      <c r="AZ290" s="3">
        <v>1</v>
      </c>
      <c r="BA290" s="3">
        <v>40</v>
      </c>
      <c r="BB290" s="3">
        <v>0</v>
      </c>
      <c r="BC290" s="3">
        <v>0</v>
      </c>
      <c r="BD290" s="3">
        <v>0</v>
      </c>
      <c r="BE290" s="3">
        <v>0</v>
      </c>
      <c r="BF290" s="17">
        <f t="shared" si="312"/>
        <v>144</v>
      </c>
      <c r="BG290" s="26">
        <f t="shared" si="333"/>
        <v>1664.710106956662</v>
      </c>
      <c r="BH290" s="12">
        <f t="shared" si="334"/>
        <v>45.079571330743505</v>
      </c>
      <c r="BI290" s="13">
        <v>-0.49</v>
      </c>
      <c r="BJ290" s="12">
        <f t="shared" si="315"/>
        <v>0</v>
      </c>
      <c r="BK290" s="12">
        <f t="shared" si="341"/>
        <v>57.525773195876354</v>
      </c>
      <c r="BL290" s="11">
        <f t="shared" si="316"/>
        <v>2</v>
      </c>
      <c r="BM290" s="11">
        <f t="shared" si="317"/>
        <v>50</v>
      </c>
      <c r="BN290" s="11">
        <f t="shared" si="318"/>
        <v>0</v>
      </c>
      <c r="BO290" s="20">
        <f t="shared" si="319"/>
        <v>0.61972222222221718</v>
      </c>
      <c r="BP290" s="11">
        <f t="shared" si="320"/>
        <v>1</v>
      </c>
      <c r="BQ290" s="11">
        <f t="shared" si="321"/>
        <v>1</v>
      </c>
      <c r="BR290" s="11">
        <f t="shared" si="322"/>
        <v>0</v>
      </c>
      <c r="BS290" s="11">
        <f t="shared" si="335"/>
        <v>1</v>
      </c>
      <c r="BT290" s="25">
        <f t="shared" si="336"/>
        <v>1657674.7101069568</v>
      </c>
      <c r="BU290" s="24" t="str">
        <f t="shared" si="325"/>
        <v>Юг</v>
      </c>
      <c r="BV290" s="11">
        <f t="shared" si="326"/>
        <v>1</v>
      </c>
      <c r="BW290" s="24" t="str">
        <f>VLOOKUP(BV290,'Типы препятствий'!$A$1:$B$12,2)</f>
        <v>Светофор</v>
      </c>
      <c r="BX290" s="24">
        <f t="shared" si="327"/>
        <v>2</v>
      </c>
      <c r="BY290" s="25">
        <f t="shared" si="328"/>
        <v>1657922.9260658121</v>
      </c>
      <c r="BZ290" s="25">
        <f t="shared" si="337"/>
        <v>248.21595885534771</v>
      </c>
      <c r="CA290" s="25">
        <f t="shared" si="330"/>
        <v>1657934.9260658121</v>
      </c>
      <c r="CB290" s="12">
        <f t="shared" si="338"/>
        <v>260.21595885534771</v>
      </c>
      <c r="CC290" s="11">
        <f t="shared" si="332"/>
        <v>2</v>
      </c>
      <c r="CD290" s="42">
        <f t="shared" si="332"/>
        <v>0.35</v>
      </c>
      <c r="CE290" s="42">
        <f t="shared" si="283"/>
        <v>0.4</v>
      </c>
      <c r="CF290" s="42">
        <f t="shared" si="282"/>
        <v>0.4</v>
      </c>
    </row>
    <row r="291" spans="1:84">
      <c r="A291" s="29">
        <f t="shared" si="284"/>
        <v>44.197571330743507</v>
      </c>
      <c r="B291" s="3">
        <v>290</v>
      </c>
      <c r="C291" s="14">
        <f t="shared" si="285"/>
        <v>44.197571330743507</v>
      </c>
      <c r="D291" s="14">
        <f t="shared" si="286"/>
        <v>44.197571330743507</v>
      </c>
      <c r="E291" s="14">
        <f t="shared" si="287"/>
        <v>56.907216494845429</v>
      </c>
      <c r="F291" s="14">
        <f t="shared" si="288"/>
        <v>0</v>
      </c>
      <c r="G291" s="30">
        <f t="shared" si="289"/>
        <v>-0.49</v>
      </c>
      <c r="H291" s="3">
        <f t="shared" si="279"/>
        <v>40</v>
      </c>
      <c r="I291" s="43">
        <f t="shared" si="290"/>
        <v>0.35</v>
      </c>
      <c r="J291" s="43">
        <f t="shared" si="291"/>
        <v>0.4</v>
      </c>
      <c r="K291" s="43">
        <f t="shared" si="292"/>
        <v>0.4</v>
      </c>
      <c r="L291" s="3">
        <f t="shared" si="280"/>
        <v>0.32</v>
      </c>
      <c r="M291" s="3" t="s">
        <v>685</v>
      </c>
      <c r="N291" s="3" t="s">
        <v>686</v>
      </c>
      <c r="O291" s="3">
        <v>1</v>
      </c>
      <c r="P291" s="3">
        <v>0</v>
      </c>
      <c r="Q291" s="3">
        <v>0</v>
      </c>
      <c r="R291" s="3">
        <v>1</v>
      </c>
      <c r="S291" s="3">
        <v>1</v>
      </c>
      <c r="T291" s="3">
        <v>0</v>
      </c>
      <c r="U291" s="3" t="s">
        <v>66</v>
      </c>
      <c r="V291" s="14">
        <f t="shared" si="293"/>
        <v>1670.8486585303763</v>
      </c>
      <c r="W291" s="3">
        <f t="shared" si="294"/>
        <v>2</v>
      </c>
      <c r="X291" s="3">
        <f t="shared" si="295"/>
        <v>50</v>
      </c>
      <c r="Y291" s="3">
        <f t="shared" si="296"/>
        <v>50</v>
      </c>
      <c r="Z291" s="3">
        <f t="shared" si="297"/>
        <v>0</v>
      </c>
      <c r="AA291" s="3">
        <f t="shared" si="298"/>
        <v>0</v>
      </c>
      <c r="AB291" s="22">
        <f t="shared" si="299"/>
        <v>0.6197280092592542</v>
      </c>
      <c r="AC291" s="23">
        <f t="shared" ca="1" si="281"/>
        <v>41920</v>
      </c>
      <c r="AD291" s="3">
        <v>290</v>
      </c>
      <c r="AE291" s="3">
        <f t="shared" si="300"/>
        <v>1</v>
      </c>
      <c r="AF291" s="3">
        <f t="shared" si="301"/>
        <v>1</v>
      </c>
      <c r="AG291" s="3">
        <v>290</v>
      </c>
      <c r="AH291" s="3">
        <f t="shared" si="302"/>
        <v>1</v>
      </c>
      <c r="AI291" s="3">
        <f t="shared" si="303"/>
        <v>0</v>
      </c>
      <c r="AJ291" s="3">
        <f t="shared" si="304"/>
        <v>1</v>
      </c>
      <c r="AK291" s="14">
        <f t="shared" si="305"/>
        <v>1657680.8486585303</v>
      </c>
      <c r="AL291" s="3" t="str">
        <f t="shared" si="306"/>
        <v>Юг</v>
      </c>
      <c r="AM291" s="3">
        <f t="shared" si="307"/>
        <v>1</v>
      </c>
      <c r="AN291" s="3">
        <f t="shared" si="308"/>
        <v>2</v>
      </c>
      <c r="AO291" s="27">
        <f t="shared" si="309"/>
        <v>242.07740728184581</v>
      </c>
      <c r="AP291" s="14">
        <f t="shared" si="310"/>
        <v>254.07740728184581</v>
      </c>
      <c r="AQ291" s="28"/>
      <c r="AR291" s="3">
        <f t="shared" si="311"/>
        <v>2</v>
      </c>
      <c r="AS291" s="3">
        <v>4581</v>
      </c>
      <c r="AT291" s="3">
        <v>777</v>
      </c>
      <c r="AU291" s="3">
        <v>100</v>
      </c>
      <c r="AV291" s="3">
        <v>400</v>
      </c>
      <c r="AW291" s="3">
        <v>6000</v>
      </c>
      <c r="AX291" s="3">
        <v>0</v>
      </c>
      <c r="AY291" s="3">
        <v>1100</v>
      </c>
      <c r="AZ291" s="3">
        <v>1</v>
      </c>
      <c r="BA291" s="3">
        <v>40</v>
      </c>
      <c r="BB291" s="3">
        <v>0</v>
      </c>
      <c r="BC291" s="3">
        <v>0</v>
      </c>
      <c r="BD291" s="3">
        <v>0</v>
      </c>
      <c r="BE291" s="3">
        <v>0</v>
      </c>
      <c r="BF291" s="17">
        <f t="shared" si="312"/>
        <v>144.5</v>
      </c>
      <c r="BG291" s="26">
        <f t="shared" si="333"/>
        <v>1670.8486585303763</v>
      </c>
      <c r="BH291" s="12">
        <f t="shared" si="334"/>
        <v>44.197571330743507</v>
      </c>
      <c r="BI291" s="13">
        <v>-0.49</v>
      </c>
      <c r="BJ291" s="12">
        <f t="shared" si="315"/>
        <v>0</v>
      </c>
      <c r="BK291" s="12">
        <f t="shared" si="341"/>
        <v>56.907216494845429</v>
      </c>
      <c r="BL291" s="11">
        <f t="shared" si="316"/>
        <v>2</v>
      </c>
      <c r="BM291" s="11">
        <f t="shared" si="317"/>
        <v>50</v>
      </c>
      <c r="BN291" s="11">
        <f t="shared" si="318"/>
        <v>0</v>
      </c>
      <c r="BO291" s="20">
        <f t="shared" si="319"/>
        <v>0.6197280092592542</v>
      </c>
      <c r="BP291" s="11">
        <f t="shared" si="320"/>
        <v>1</v>
      </c>
      <c r="BQ291" s="11">
        <f t="shared" si="321"/>
        <v>1</v>
      </c>
      <c r="BR291" s="11">
        <f t="shared" si="322"/>
        <v>0</v>
      </c>
      <c r="BS291" s="11">
        <f t="shared" si="335"/>
        <v>1</v>
      </c>
      <c r="BT291" s="25">
        <f t="shared" si="336"/>
        <v>1657680.8486585303</v>
      </c>
      <c r="BU291" s="24" t="str">
        <f t="shared" si="325"/>
        <v>Юг</v>
      </c>
      <c r="BV291" s="11">
        <f t="shared" si="326"/>
        <v>1</v>
      </c>
      <c r="BW291" s="24" t="str">
        <f>VLOOKUP(BV291,'Типы препятствий'!$A$1:$B$12,2)</f>
        <v>Светофор</v>
      </c>
      <c r="BX291" s="24">
        <f t="shared" si="327"/>
        <v>2</v>
      </c>
      <c r="BY291" s="25">
        <f t="shared" si="328"/>
        <v>1657922.9260658121</v>
      </c>
      <c r="BZ291" s="25">
        <f t="shared" si="337"/>
        <v>242.07740728184581</v>
      </c>
      <c r="CA291" s="25">
        <f t="shared" si="330"/>
        <v>1657934.9260658121</v>
      </c>
      <c r="CB291" s="12">
        <f t="shared" si="338"/>
        <v>254.07740728184581</v>
      </c>
      <c r="CC291" s="11">
        <f t="shared" si="332"/>
        <v>2</v>
      </c>
      <c r="CD291" s="42">
        <f t="shared" si="332"/>
        <v>0.35</v>
      </c>
      <c r="CE291" s="42">
        <f t="shared" si="283"/>
        <v>0.4</v>
      </c>
      <c r="CF291" s="42">
        <f t="shared" si="282"/>
        <v>0.4</v>
      </c>
    </row>
    <row r="292" spans="1:84">
      <c r="A292" s="29">
        <f t="shared" si="284"/>
        <v>43.315571330743509</v>
      </c>
      <c r="B292" s="3">
        <v>291</v>
      </c>
      <c r="C292" s="14">
        <f t="shared" si="285"/>
        <v>43.315571330743509</v>
      </c>
      <c r="D292" s="14">
        <f t="shared" si="286"/>
        <v>43.315571330743509</v>
      </c>
      <c r="E292" s="14">
        <f t="shared" si="287"/>
        <v>56.288659793814503</v>
      </c>
      <c r="F292" s="14">
        <f t="shared" si="288"/>
        <v>0</v>
      </c>
      <c r="G292" s="30">
        <f t="shared" si="289"/>
        <v>-0.49</v>
      </c>
      <c r="H292" s="3">
        <f t="shared" si="279"/>
        <v>40</v>
      </c>
      <c r="I292" s="43">
        <f t="shared" si="290"/>
        <v>0.35</v>
      </c>
      <c r="J292" s="43">
        <f t="shared" si="291"/>
        <v>0.4</v>
      </c>
      <c r="K292" s="43">
        <f t="shared" si="292"/>
        <v>0.4</v>
      </c>
      <c r="L292" s="3">
        <f t="shared" si="280"/>
        <v>0.32</v>
      </c>
      <c r="M292" s="3" t="s">
        <v>687</v>
      </c>
      <c r="N292" s="3" t="s">
        <v>688</v>
      </c>
      <c r="O292" s="3">
        <v>1</v>
      </c>
      <c r="P292" s="3">
        <v>0</v>
      </c>
      <c r="Q292" s="3">
        <v>0</v>
      </c>
      <c r="R292" s="3">
        <v>1</v>
      </c>
      <c r="S292" s="3">
        <v>1</v>
      </c>
      <c r="T292" s="3">
        <v>0</v>
      </c>
      <c r="U292" s="3" t="s">
        <v>66</v>
      </c>
      <c r="V292" s="14">
        <f t="shared" si="293"/>
        <v>1676.8647101040906</v>
      </c>
      <c r="W292" s="3">
        <f t="shared" si="294"/>
        <v>2</v>
      </c>
      <c r="X292" s="3">
        <f t="shared" si="295"/>
        <v>50</v>
      </c>
      <c r="Y292" s="3">
        <f t="shared" si="296"/>
        <v>50</v>
      </c>
      <c r="Z292" s="3">
        <f t="shared" si="297"/>
        <v>0</v>
      </c>
      <c r="AA292" s="3">
        <f t="shared" si="298"/>
        <v>0</v>
      </c>
      <c r="AB292" s="22">
        <f t="shared" si="299"/>
        <v>0.61973379629629122</v>
      </c>
      <c r="AC292" s="23">
        <f t="shared" ca="1" si="281"/>
        <v>41920</v>
      </c>
      <c r="AD292" s="3">
        <v>291</v>
      </c>
      <c r="AE292" s="3">
        <f t="shared" si="300"/>
        <v>1</v>
      </c>
      <c r="AF292" s="3">
        <f t="shared" si="301"/>
        <v>1</v>
      </c>
      <c r="AG292" s="3">
        <v>291</v>
      </c>
      <c r="AH292" s="3">
        <f t="shared" si="302"/>
        <v>0</v>
      </c>
      <c r="AI292" s="3">
        <f t="shared" si="303"/>
        <v>0</v>
      </c>
      <c r="AJ292" s="3">
        <f t="shared" si="304"/>
        <v>1</v>
      </c>
      <c r="AK292" s="14">
        <f t="shared" si="305"/>
        <v>1657686.8647101042</v>
      </c>
      <c r="AL292" s="3" t="str">
        <f t="shared" si="306"/>
        <v>Юг</v>
      </c>
      <c r="AM292" s="3">
        <f t="shared" si="307"/>
        <v>1</v>
      </c>
      <c r="AN292" s="3">
        <f t="shared" si="308"/>
        <v>2</v>
      </c>
      <c r="AO292" s="27">
        <f t="shared" si="309"/>
        <v>236.06135570793413</v>
      </c>
      <c r="AP292" s="14">
        <f t="shared" si="310"/>
        <v>248.06135570793413</v>
      </c>
      <c r="AQ292" s="28"/>
      <c r="AR292" s="3">
        <f t="shared" si="311"/>
        <v>2</v>
      </c>
      <c r="AS292" s="3">
        <v>4581</v>
      </c>
      <c r="AT292" s="3">
        <v>777</v>
      </c>
      <c r="AU292" s="3">
        <v>100</v>
      </c>
      <c r="AV292" s="3">
        <v>400</v>
      </c>
      <c r="AW292" s="3">
        <v>6000</v>
      </c>
      <c r="AX292" s="3">
        <v>0</v>
      </c>
      <c r="AY292" s="3">
        <v>1100</v>
      </c>
      <c r="AZ292" s="3">
        <v>1</v>
      </c>
      <c r="BA292" s="3">
        <v>40</v>
      </c>
      <c r="BB292" s="3">
        <v>0</v>
      </c>
      <c r="BC292" s="3">
        <v>0</v>
      </c>
      <c r="BD292" s="3">
        <v>0</v>
      </c>
      <c r="BE292" s="3">
        <v>0</v>
      </c>
      <c r="BF292" s="17">
        <f t="shared" si="312"/>
        <v>145</v>
      </c>
      <c r="BG292" s="26">
        <f t="shared" si="333"/>
        <v>1676.8647101040906</v>
      </c>
      <c r="BH292" s="12">
        <f t="shared" si="334"/>
        <v>43.315571330743509</v>
      </c>
      <c r="BI292" s="13">
        <v>-0.49</v>
      </c>
      <c r="BJ292" s="12">
        <f t="shared" si="315"/>
        <v>0</v>
      </c>
      <c r="BK292" s="12">
        <f t="shared" si="341"/>
        <v>56.288659793814503</v>
      </c>
      <c r="BL292" s="11">
        <f t="shared" si="316"/>
        <v>2</v>
      </c>
      <c r="BM292" s="11">
        <f t="shared" si="317"/>
        <v>50</v>
      </c>
      <c r="BN292" s="11">
        <f t="shared" si="318"/>
        <v>0</v>
      </c>
      <c r="BO292" s="20">
        <f t="shared" si="319"/>
        <v>0.61973379629629122</v>
      </c>
      <c r="BP292" s="11">
        <f t="shared" si="320"/>
        <v>1</v>
      </c>
      <c r="BQ292" s="11">
        <v>0</v>
      </c>
      <c r="BR292" s="11">
        <f t="shared" si="322"/>
        <v>0</v>
      </c>
      <c r="BS292" s="11">
        <f t="shared" si="335"/>
        <v>1</v>
      </c>
      <c r="BT292" s="25">
        <f t="shared" si="336"/>
        <v>1657686.8647101042</v>
      </c>
      <c r="BU292" s="24" t="str">
        <f t="shared" si="325"/>
        <v>Юг</v>
      </c>
      <c r="BV292" s="11">
        <f t="shared" si="326"/>
        <v>1</v>
      </c>
      <c r="BW292" s="24" t="str">
        <f>VLOOKUP(BV292,'Типы препятствий'!$A$1:$B$12,2)</f>
        <v>Светофор</v>
      </c>
      <c r="BX292" s="24">
        <f t="shared" si="327"/>
        <v>2</v>
      </c>
      <c r="BY292" s="25">
        <f t="shared" si="328"/>
        <v>1657922.9260658121</v>
      </c>
      <c r="BZ292" s="25">
        <f t="shared" si="337"/>
        <v>236.06135570793413</v>
      </c>
      <c r="CA292" s="25">
        <f t="shared" si="330"/>
        <v>1657934.9260658121</v>
      </c>
      <c r="CB292" s="12">
        <f t="shared" si="338"/>
        <v>248.06135570793413</v>
      </c>
      <c r="CC292" s="11">
        <f t="shared" si="332"/>
        <v>2</v>
      </c>
      <c r="CD292" s="42">
        <f t="shared" si="332"/>
        <v>0.35</v>
      </c>
      <c r="CE292" s="42">
        <f t="shared" si="283"/>
        <v>0.4</v>
      </c>
      <c r="CF292" s="42">
        <f t="shared" si="282"/>
        <v>0.4</v>
      </c>
    </row>
    <row r="293" spans="1:84">
      <c r="A293" s="29">
        <f t="shared" si="284"/>
        <v>42.433571330743511</v>
      </c>
      <c r="B293" s="3">
        <v>292</v>
      </c>
      <c r="C293" s="14">
        <f t="shared" si="285"/>
        <v>42.433571330743511</v>
      </c>
      <c r="D293" s="14">
        <f t="shared" si="286"/>
        <v>42.433571330743511</v>
      </c>
      <c r="E293" s="14">
        <f t="shared" si="287"/>
        <v>55.670103092783577</v>
      </c>
      <c r="F293" s="14">
        <f t="shared" si="288"/>
        <v>0</v>
      </c>
      <c r="G293" s="30">
        <f t="shared" si="289"/>
        <v>-0.49</v>
      </c>
      <c r="H293" s="3">
        <f t="shared" si="279"/>
        <v>40</v>
      </c>
      <c r="I293" s="43">
        <f t="shared" si="290"/>
        <v>0.35</v>
      </c>
      <c r="J293" s="43">
        <f t="shared" si="291"/>
        <v>0.4</v>
      </c>
      <c r="K293" s="43">
        <f t="shared" si="292"/>
        <v>0.4</v>
      </c>
      <c r="L293" s="3">
        <f t="shared" si="280"/>
        <v>0.32</v>
      </c>
      <c r="M293" s="3" t="s">
        <v>689</v>
      </c>
      <c r="N293" s="3" t="s">
        <v>690</v>
      </c>
      <c r="O293" s="3">
        <v>1</v>
      </c>
      <c r="P293" s="3">
        <v>0</v>
      </c>
      <c r="Q293" s="3">
        <v>0</v>
      </c>
      <c r="R293" s="3">
        <v>1</v>
      </c>
      <c r="S293" s="3">
        <v>1</v>
      </c>
      <c r="T293" s="3">
        <v>0</v>
      </c>
      <c r="U293" s="3" t="s">
        <v>66</v>
      </c>
      <c r="V293" s="14">
        <f t="shared" si="293"/>
        <v>1682.758261677805</v>
      </c>
      <c r="W293" s="3">
        <f t="shared" si="294"/>
        <v>2</v>
      </c>
      <c r="X293" s="3">
        <f t="shared" si="295"/>
        <v>50</v>
      </c>
      <c r="Y293" s="3">
        <f t="shared" si="296"/>
        <v>50</v>
      </c>
      <c r="Z293" s="3">
        <f t="shared" si="297"/>
        <v>0</v>
      </c>
      <c r="AA293" s="3">
        <f t="shared" si="298"/>
        <v>0</v>
      </c>
      <c r="AB293" s="22">
        <f t="shared" si="299"/>
        <v>0.61973958333332824</v>
      </c>
      <c r="AC293" s="23">
        <f t="shared" ca="1" si="281"/>
        <v>41920</v>
      </c>
      <c r="AD293" s="3">
        <v>292</v>
      </c>
      <c r="AE293" s="3">
        <f t="shared" si="300"/>
        <v>1</v>
      </c>
      <c r="AF293" s="3">
        <f t="shared" si="301"/>
        <v>1</v>
      </c>
      <c r="AG293" s="3">
        <v>292</v>
      </c>
      <c r="AH293" s="3">
        <f t="shared" si="302"/>
        <v>0</v>
      </c>
      <c r="AI293" s="3">
        <f t="shared" si="303"/>
        <v>0</v>
      </c>
      <c r="AJ293" s="3">
        <f t="shared" si="304"/>
        <v>1</v>
      </c>
      <c r="AK293" s="14">
        <f t="shared" si="305"/>
        <v>1657692.7582616778</v>
      </c>
      <c r="AL293" s="3" t="str">
        <f t="shared" si="306"/>
        <v>Юг</v>
      </c>
      <c r="AM293" s="3">
        <f t="shared" si="307"/>
        <v>1</v>
      </c>
      <c r="AN293" s="3">
        <f t="shared" si="308"/>
        <v>2</v>
      </c>
      <c r="AO293" s="27">
        <f t="shared" si="309"/>
        <v>230.16780413431115</v>
      </c>
      <c r="AP293" s="14">
        <f t="shared" si="310"/>
        <v>242.16780413431115</v>
      </c>
      <c r="AQ293" s="28"/>
      <c r="AR293" s="3">
        <f t="shared" si="311"/>
        <v>2</v>
      </c>
      <c r="AS293" s="3">
        <v>4581</v>
      </c>
      <c r="AT293" s="3">
        <v>777</v>
      </c>
      <c r="AU293" s="3">
        <v>100</v>
      </c>
      <c r="AV293" s="3">
        <v>400</v>
      </c>
      <c r="AW293" s="3">
        <v>6000</v>
      </c>
      <c r="AX293" s="3">
        <v>0</v>
      </c>
      <c r="AY293" s="3">
        <v>1100</v>
      </c>
      <c r="AZ293" s="3">
        <v>1</v>
      </c>
      <c r="BA293" s="3">
        <v>40</v>
      </c>
      <c r="BB293" s="3">
        <v>0</v>
      </c>
      <c r="BC293" s="3">
        <v>0</v>
      </c>
      <c r="BD293" s="3">
        <v>0</v>
      </c>
      <c r="BE293" s="3">
        <v>0</v>
      </c>
      <c r="BF293" s="17">
        <f t="shared" si="312"/>
        <v>145.5</v>
      </c>
      <c r="BG293" s="26">
        <f t="shared" si="333"/>
        <v>1682.758261677805</v>
      </c>
      <c r="BH293" s="12">
        <f t="shared" si="334"/>
        <v>42.433571330743511</v>
      </c>
      <c r="BI293" s="13">
        <v>-0.49</v>
      </c>
      <c r="BJ293" s="12">
        <f t="shared" si="315"/>
        <v>0</v>
      </c>
      <c r="BK293" s="12">
        <f t="shared" si="341"/>
        <v>55.670103092783577</v>
      </c>
      <c r="BL293" s="11">
        <f t="shared" si="316"/>
        <v>2</v>
      </c>
      <c r="BM293" s="11">
        <f t="shared" si="317"/>
        <v>50</v>
      </c>
      <c r="BN293" s="11">
        <f t="shared" si="318"/>
        <v>0</v>
      </c>
      <c r="BO293" s="20">
        <f t="shared" si="319"/>
        <v>0.61973958333332824</v>
      </c>
      <c r="BP293" s="11">
        <f t="shared" si="320"/>
        <v>1</v>
      </c>
      <c r="BQ293" s="11">
        <f t="shared" si="321"/>
        <v>0</v>
      </c>
      <c r="BR293" s="11">
        <f t="shared" si="322"/>
        <v>0</v>
      </c>
      <c r="BS293" s="11">
        <f t="shared" si="335"/>
        <v>1</v>
      </c>
      <c r="BT293" s="25">
        <f t="shared" si="336"/>
        <v>1657692.7582616778</v>
      </c>
      <c r="BU293" s="24" t="str">
        <f t="shared" si="325"/>
        <v>Юг</v>
      </c>
      <c r="BV293" s="11">
        <f t="shared" si="326"/>
        <v>1</v>
      </c>
      <c r="BW293" s="24" t="str">
        <f>VLOOKUP(BV293,'Типы препятствий'!$A$1:$B$12,2)</f>
        <v>Светофор</v>
      </c>
      <c r="BX293" s="24">
        <f t="shared" si="327"/>
        <v>2</v>
      </c>
      <c r="BY293" s="25">
        <f t="shared" si="328"/>
        <v>1657922.9260658121</v>
      </c>
      <c r="BZ293" s="25">
        <f t="shared" si="337"/>
        <v>230.16780413431115</v>
      </c>
      <c r="CA293" s="25">
        <f t="shared" si="330"/>
        <v>1657934.9260658121</v>
      </c>
      <c r="CB293" s="12">
        <f t="shared" si="338"/>
        <v>242.16780413431115</v>
      </c>
      <c r="CC293" s="11">
        <f t="shared" si="332"/>
        <v>2</v>
      </c>
      <c r="CD293" s="42">
        <f t="shared" si="332"/>
        <v>0.35</v>
      </c>
      <c r="CE293" s="42">
        <f t="shared" si="283"/>
        <v>0.4</v>
      </c>
      <c r="CF293" s="42">
        <f t="shared" si="282"/>
        <v>0.4</v>
      </c>
    </row>
    <row r="294" spans="1:84">
      <c r="A294" s="29">
        <f t="shared" si="284"/>
        <v>41.551571330743513</v>
      </c>
      <c r="B294" s="3">
        <v>293</v>
      </c>
      <c r="C294" s="14">
        <f t="shared" si="285"/>
        <v>41.551571330743513</v>
      </c>
      <c r="D294" s="14">
        <f t="shared" si="286"/>
        <v>41.551571330743513</v>
      </c>
      <c r="E294" s="14">
        <f t="shared" si="287"/>
        <v>55.051546391752652</v>
      </c>
      <c r="F294" s="14">
        <f t="shared" si="288"/>
        <v>0</v>
      </c>
      <c r="G294" s="30">
        <f t="shared" si="289"/>
        <v>-0.46549999999999997</v>
      </c>
      <c r="H294" s="3">
        <f t="shared" si="279"/>
        <v>40</v>
      </c>
      <c r="I294" s="43">
        <f t="shared" si="290"/>
        <v>0.35</v>
      </c>
      <c r="J294" s="43">
        <f t="shared" si="291"/>
        <v>0.4</v>
      </c>
      <c r="K294" s="43">
        <f t="shared" si="292"/>
        <v>0.4</v>
      </c>
      <c r="L294" s="3">
        <f t="shared" si="280"/>
        <v>0.32</v>
      </c>
      <c r="M294" s="3" t="s">
        <v>691</v>
      </c>
      <c r="N294" s="3" t="s">
        <v>692</v>
      </c>
      <c r="O294" s="3">
        <v>1</v>
      </c>
      <c r="P294" s="3">
        <v>0</v>
      </c>
      <c r="Q294" s="3">
        <v>0</v>
      </c>
      <c r="R294" s="3">
        <v>1</v>
      </c>
      <c r="S294" s="3">
        <v>1</v>
      </c>
      <c r="T294" s="3">
        <v>0</v>
      </c>
      <c r="U294" s="3" t="s">
        <v>66</v>
      </c>
      <c r="V294" s="14">
        <f t="shared" si="293"/>
        <v>1688.5293132515194</v>
      </c>
      <c r="W294" s="3">
        <f t="shared" si="294"/>
        <v>2</v>
      </c>
      <c r="X294" s="3">
        <f t="shared" si="295"/>
        <v>50</v>
      </c>
      <c r="Y294" s="3">
        <f t="shared" si="296"/>
        <v>50</v>
      </c>
      <c r="Z294" s="3">
        <f t="shared" si="297"/>
        <v>0</v>
      </c>
      <c r="AA294" s="3">
        <f t="shared" si="298"/>
        <v>0</v>
      </c>
      <c r="AB294" s="22">
        <f t="shared" si="299"/>
        <v>0.61974537037036526</v>
      </c>
      <c r="AC294" s="23">
        <f t="shared" ca="1" si="281"/>
        <v>41920</v>
      </c>
      <c r="AD294" s="3">
        <v>293</v>
      </c>
      <c r="AE294" s="3">
        <f t="shared" si="300"/>
        <v>1</v>
      </c>
      <c r="AF294" s="3">
        <f t="shared" si="301"/>
        <v>1</v>
      </c>
      <c r="AG294" s="3">
        <v>293</v>
      </c>
      <c r="AH294" s="3">
        <f t="shared" si="302"/>
        <v>0</v>
      </c>
      <c r="AI294" s="3">
        <f t="shared" si="303"/>
        <v>0</v>
      </c>
      <c r="AJ294" s="3">
        <f t="shared" si="304"/>
        <v>1</v>
      </c>
      <c r="AK294" s="14">
        <f t="shared" si="305"/>
        <v>1657698.5293132516</v>
      </c>
      <c r="AL294" s="3" t="str">
        <f t="shared" si="306"/>
        <v>Юг</v>
      </c>
      <c r="AM294" s="3">
        <f t="shared" si="307"/>
        <v>1</v>
      </c>
      <c r="AN294" s="3">
        <f t="shared" si="308"/>
        <v>2</v>
      </c>
      <c r="AO294" s="27">
        <f t="shared" si="309"/>
        <v>224.39675256051123</v>
      </c>
      <c r="AP294" s="14">
        <f t="shared" si="310"/>
        <v>236.39675256051123</v>
      </c>
      <c r="AQ294" s="28"/>
      <c r="AR294" s="3">
        <f t="shared" si="311"/>
        <v>2</v>
      </c>
      <c r="AS294" s="3">
        <v>4581</v>
      </c>
      <c r="AT294" s="3">
        <v>777</v>
      </c>
      <c r="AU294" s="3">
        <v>100</v>
      </c>
      <c r="AV294" s="3">
        <v>400</v>
      </c>
      <c r="AW294" s="3">
        <v>6000</v>
      </c>
      <c r="AX294" s="3">
        <v>0</v>
      </c>
      <c r="AY294" s="3">
        <v>1100</v>
      </c>
      <c r="AZ294" s="3">
        <v>1</v>
      </c>
      <c r="BA294" s="3">
        <v>40</v>
      </c>
      <c r="BB294" s="3">
        <v>0</v>
      </c>
      <c r="BC294" s="3">
        <v>0</v>
      </c>
      <c r="BD294" s="3">
        <v>0</v>
      </c>
      <c r="BE294" s="3">
        <v>0</v>
      </c>
      <c r="BF294" s="17">
        <f t="shared" si="312"/>
        <v>146</v>
      </c>
      <c r="BG294" s="26">
        <f t="shared" si="333"/>
        <v>1688.5293132515194</v>
      </c>
      <c r="BH294" s="12">
        <f t="shared" si="334"/>
        <v>41.551571330743513</v>
      </c>
      <c r="BI294" s="13">
        <f t="shared" si="339"/>
        <v>-0.46549999999999997</v>
      </c>
      <c r="BJ294" s="12">
        <f t="shared" si="315"/>
        <v>0</v>
      </c>
      <c r="BK294" s="12">
        <f t="shared" si="341"/>
        <v>55.051546391752652</v>
      </c>
      <c r="BL294" s="11">
        <f t="shared" si="316"/>
        <v>2</v>
      </c>
      <c r="BM294" s="11">
        <f t="shared" si="317"/>
        <v>50</v>
      </c>
      <c r="BN294" s="11">
        <f t="shared" si="318"/>
        <v>0</v>
      </c>
      <c r="BO294" s="20">
        <f t="shared" si="319"/>
        <v>0.61974537037036526</v>
      </c>
      <c r="BP294" s="11">
        <f t="shared" si="320"/>
        <v>1</v>
      </c>
      <c r="BQ294" s="11">
        <f t="shared" si="321"/>
        <v>0</v>
      </c>
      <c r="BR294" s="11">
        <f t="shared" si="322"/>
        <v>0</v>
      </c>
      <c r="BS294" s="11">
        <f t="shared" si="335"/>
        <v>1</v>
      </c>
      <c r="BT294" s="25">
        <f t="shared" si="336"/>
        <v>1657698.5293132516</v>
      </c>
      <c r="BU294" s="24" t="str">
        <f t="shared" si="325"/>
        <v>Юг</v>
      </c>
      <c r="BV294" s="11">
        <f t="shared" si="326"/>
        <v>1</v>
      </c>
      <c r="BW294" s="24" t="str">
        <f>VLOOKUP(BV294,'Типы препятствий'!$A$1:$B$12,2)</f>
        <v>Светофор</v>
      </c>
      <c r="BX294" s="24">
        <f t="shared" si="327"/>
        <v>2</v>
      </c>
      <c r="BY294" s="25">
        <f t="shared" si="328"/>
        <v>1657922.9260658121</v>
      </c>
      <c r="BZ294" s="25">
        <f t="shared" si="337"/>
        <v>224.39675256051123</v>
      </c>
      <c r="CA294" s="25">
        <f t="shared" si="330"/>
        <v>1657934.9260658121</v>
      </c>
      <c r="CB294" s="12">
        <f t="shared" si="338"/>
        <v>236.39675256051123</v>
      </c>
      <c r="CC294" s="11">
        <f t="shared" si="332"/>
        <v>2</v>
      </c>
      <c r="CD294" s="42">
        <f t="shared" si="332"/>
        <v>0.35</v>
      </c>
      <c r="CE294" s="42">
        <f t="shared" si="283"/>
        <v>0.4</v>
      </c>
      <c r="CF294" s="42">
        <f t="shared" si="282"/>
        <v>0.4</v>
      </c>
    </row>
    <row r="295" spans="1:84">
      <c r="A295" s="29">
        <f t="shared" si="284"/>
        <v>40.713671330743516</v>
      </c>
      <c r="B295" s="3">
        <v>294</v>
      </c>
      <c r="C295" s="14">
        <f t="shared" si="285"/>
        <v>40.713671330743516</v>
      </c>
      <c r="D295" s="14">
        <f t="shared" si="286"/>
        <v>40.713671330743516</v>
      </c>
      <c r="E295" s="14">
        <f t="shared" si="287"/>
        <v>54.432989690721726</v>
      </c>
      <c r="F295" s="14">
        <f t="shared" si="288"/>
        <v>0</v>
      </c>
      <c r="G295" s="30">
        <f t="shared" si="289"/>
        <v>-0.47099999999999997</v>
      </c>
      <c r="H295" s="3">
        <f t="shared" si="279"/>
        <v>40</v>
      </c>
      <c r="I295" s="43">
        <f t="shared" si="290"/>
        <v>0.35</v>
      </c>
      <c r="J295" s="43">
        <f t="shared" si="291"/>
        <v>0.4</v>
      </c>
      <c r="K295" s="43">
        <f t="shared" si="292"/>
        <v>0.4</v>
      </c>
      <c r="L295" s="3">
        <f t="shared" si="280"/>
        <v>0.32</v>
      </c>
      <c r="M295" s="3" t="s">
        <v>693</v>
      </c>
      <c r="N295" s="3" t="s">
        <v>694</v>
      </c>
      <c r="O295" s="3">
        <v>1</v>
      </c>
      <c r="P295" s="3">
        <v>0</v>
      </c>
      <c r="Q295" s="3">
        <v>0</v>
      </c>
      <c r="R295" s="3">
        <v>1</v>
      </c>
      <c r="S295" s="3">
        <v>1</v>
      </c>
      <c r="T295" s="3">
        <v>0</v>
      </c>
      <c r="U295" s="3" t="s">
        <v>66</v>
      </c>
      <c r="V295" s="14">
        <f t="shared" si="293"/>
        <v>1694.1839898252338</v>
      </c>
      <c r="W295" s="3">
        <f t="shared" si="294"/>
        <v>2</v>
      </c>
      <c r="X295" s="3">
        <f t="shared" si="295"/>
        <v>50</v>
      </c>
      <c r="Y295" s="3">
        <f t="shared" si="296"/>
        <v>50</v>
      </c>
      <c r="Z295" s="3">
        <f t="shared" si="297"/>
        <v>0</v>
      </c>
      <c r="AA295" s="3">
        <f t="shared" si="298"/>
        <v>0</v>
      </c>
      <c r="AB295" s="22">
        <f t="shared" si="299"/>
        <v>0.61975115740740228</v>
      </c>
      <c r="AC295" s="23">
        <f t="shared" ca="1" si="281"/>
        <v>41920</v>
      </c>
      <c r="AD295" s="3">
        <v>294</v>
      </c>
      <c r="AE295" s="3">
        <f t="shared" si="300"/>
        <v>1</v>
      </c>
      <c r="AF295" s="3">
        <f t="shared" si="301"/>
        <v>1</v>
      </c>
      <c r="AG295" s="3">
        <v>294</v>
      </c>
      <c r="AH295" s="3">
        <f t="shared" si="302"/>
        <v>0</v>
      </c>
      <c r="AI295" s="3">
        <f t="shared" si="303"/>
        <v>0</v>
      </c>
      <c r="AJ295" s="3">
        <f t="shared" si="304"/>
        <v>1</v>
      </c>
      <c r="AK295" s="14">
        <f t="shared" si="305"/>
        <v>1657704.1839898252</v>
      </c>
      <c r="AL295" s="3" t="str">
        <f t="shared" si="306"/>
        <v>Юг</v>
      </c>
      <c r="AM295" s="3">
        <f t="shared" si="307"/>
        <v>1</v>
      </c>
      <c r="AN295" s="3">
        <f t="shared" si="308"/>
        <v>2</v>
      </c>
      <c r="AO295" s="27">
        <f t="shared" si="309"/>
        <v>218.74207598692738</v>
      </c>
      <c r="AP295" s="14">
        <f t="shared" si="310"/>
        <v>230.74207598692738</v>
      </c>
      <c r="AQ295" s="28"/>
      <c r="AR295" s="3">
        <f t="shared" si="311"/>
        <v>2</v>
      </c>
      <c r="AS295" s="3">
        <v>4581</v>
      </c>
      <c r="AT295" s="3">
        <v>777</v>
      </c>
      <c r="AU295" s="3">
        <v>100</v>
      </c>
      <c r="AV295" s="3">
        <v>400</v>
      </c>
      <c r="AW295" s="3">
        <v>6000</v>
      </c>
      <c r="AX295" s="3">
        <v>0</v>
      </c>
      <c r="AY295" s="3">
        <v>1100</v>
      </c>
      <c r="AZ295" s="3">
        <v>1</v>
      </c>
      <c r="BA295" s="3">
        <v>40</v>
      </c>
      <c r="BB295" s="3">
        <v>0</v>
      </c>
      <c r="BC295" s="3">
        <v>0</v>
      </c>
      <c r="BD295" s="3">
        <v>0</v>
      </c>
      <c r="BE295" s="3">
        <v>0</v>
      </c>
      <c r="BF295" s="17">
        <f t="shared" si="312"/>
        <v>146.5</v>
      </c>
      <c r="BG295" s="26">
        <f t="shared" si="333"/>
        <v>1694.1839898252338</v>
      </c>
      <c r="BH295" s="12">
        <f t="shared" si="334"/>
        <v>40.713671330743516</v>
      </c>
      <c r="BI295" s="13">
        <v>-0.47099999999999997</v>
      </c>
      <c r="BJ295" s="12">
        <f t="shared" si="315"/>
        <v>0</v>
      </c>
      <c r="BK295" s="12">
        <f t="shared" si="341"/>
        <v>54.432989690721726</v>
      </c>
      <c r="BL295" s="11">
        <f t="shared" si="316"/>
        <v>2</v>
      </c>
      <c r="BM295" s="11">
        <f t="shared" si="317"/>
        <v>50</v>
      </c>
      <c r="BN295" s="11">
        <f t="shared" si="318"/>
        <v>0</v>
      </c>
      <c r="BO295" s="20">
        <f t="shared" si="319"/>
        <v>0.61975115740740228</v>
      </c>
      <c r="BP295" s="11">
        <f t="shared" si="320"/>
        <v>1</v>
      </c>
      <c r="BQ295" s="11">
        <f t="shared" si="321"/>
        <v>0</v>
      </c>
      <c r="BR295" s="11">
        <f t="shared" si="322"/>
        <v>0</v>
      </c>
      <c r="BS295" s="11">
        <f t="shared" si="335"/>
        <v>1</v>
      </c>
      <c r="BT295" s="25">
        <f t="shared" si="336"/>
        <v>1657704.1839898252</v>
      </c>
      <c r="BU295" s="24" t="str">
        <f t="shared" si="325"/>
        <v>Юг</v>
      </c>
      <c r="BV295" s="11">
        <f t="shared" si="326"/>
        <v>1</v>
      </c>
      <c r="BW295" s="24" t="str">
        <f>VLOOKUP(BV295,'Типы препятствий'!$A$1:$B$12,2)</f>
        <v>Светофор</v>
      </c>
      <c r="BX295" s="24">
        <f t="shared" si="327"/>
        <v>2</v>
      </c>
      <c r="BY295" s="25">
        <f t="shared" si="328"/>
        <v>1657922.9260658121</v>
      </c>
      <c r="BZ295" s="25">
        <f t="shared" si="337"/>
        <v>218.74207598692738</v>
      </c>
      <c r="CA295" s="25">
        <f t="shared" si="330"/>
        <v>1657934.9260658121</v>
      </c>
      <c r="CB295" s="12">
        <f t="shared" si="338"/>
        <v>230.74207598692738</v>
      </c>
      <c r="CC295" s="11">
        <f t="shared" si="332"/>
        <v>2</v>
      </c>
      <c r="CD295" s="42">
        <f t="shared" si="332"/>
        <v>0.35</v>
      </c>
      <c r="CE295" s="42">
        <f t="shared" si="283"/>
        <v>0.4</v>
      </c>
      <c r="CF295" s="42">
        <f t="shared" si="282"/>
        <v>0.4</v>
      </c>
    </row>
    <row r="296" spans="1:84">
      <c r="A296" s="29">
        <f t="shared" si="284"/>
        <v>39.865871330743516</v>
      </c>
      <c r="B296" s="3">
        <v>295</v>
      </c>
      <c r="C296" s="14">
        <f t="shared" si="285"/>
        <v>39.865871330743516</v>
      </c>
      <c r="D296" s="14">
        <f t="shared" si="286"/>
        <v>39.865871330743516</v>
      </c>
      <c r="E296" s="14">
        <f t="shared" si="287"/>
        <v>53.8144329896908</v>
      </c>
      <c r="F296" s="14">
        <f t="shared" si="288"/>
        <v>0</v>
      </c>
      <c r="G296" s="30">
        <f t="shared" si="289"/>
        <v>-0.48</v>
      </c>
      <c r="H296" s="3">
        <f t="shared" si="279"/>
        <v>40</v>
      </c>
      <c r="I296" s="43">
        <f t="shared" si="290"/>
        <v>0.35</v>
      </c>
      <c r="J296" s="43">
        <f t="shared" si="291"/>
        <v>0.4</v>
      </c>
      <c r="K296" s="43">
        <f t="shared" si="292"/>
        <v>0.4</v>
      </c>
      <c r="L296" s="3">
        <f t="shared" si="280"/>
        <v>0.32</v>
      </c>
      <c r="M296" s="3" t="s">
        <v>695</v>
      </c>
      <c r="N296" s="3" t="s">
        <v>696</v>
      </c>
      <c r="O296" s="3">
        <v>1</v>
      </c>
      <c r="P296" s="3">
        <v>0</v>
      </c>
      <c r="Q296" s="3">
        <v>0</v>
      </c>
      <c r="R296" s="3">
        <v>1</v>
      </c>
      <c r="S296" s="3">
        <v>1</v>
      </c>
      <c r="T296" s="3">
        <v>0</v>
      </c>
      <c r="U296" s="3" t="s">
        <v>66</v>
      </c>
      <c r="V296" s="14">
        <f t="shared" si="293"/>
        <v>1699.7209163989482</v>
      </c>
      <c r="W296" s="3">
        <f t="shared" si="294"/>
        <v>2</v>
      </c>
      <c r="X296" s="3">
        <f t="shared" si="295"/>
        <v>50</v>
      </c>
      <c r="Y296" s="3">
        <f t="shared" si="296"/>
        <v>50</v>
      </c>
      <c r="Z296" s="3">
        <f t="shared" si="297"/>
        <v>0</v>
      </c>
      <c r="AA296" s="3">
        <f t="shared" si="298"/>
        <v>0</v>
      </c>
      <c r="AB296" s="22">
        <f t="shared" si="299"/>
        <v>0.61975694444443929</v>
      </c>
      <c r="AC296" s="23">
        <f t="shared" ca="1" si="281"/>
        <v>41920</v>
      </c>
      <c r="AD296" s="3">
        <v>295</v>
      </c>
      <c r="AE296" s="3">
        <f t="shared" si="300"/>
        <v>1</v>
      </c>
      <c r="AF296" s="3">
        <f t="shared" si="301"/>
        <v>1</v>
      </c>
      <c r="AG296" s="3">
        <v>295</v>
      </c>
      <c r="AH296" s="3">
        <f t="shared" si="302"/>
        <v>0</v>
      </c>
      <c r="AI296" s="3">
        <f t="shared" si="303"/>
        <v>0</v>
      </c>
      <c r="AJ296" s="3">
        <f t="shared" si="304"/>
        <v>1</v>
      </c>
      <c r="AK296" s="14">
        <f t="shared" si="305"/>
        <v>1657709.720916399</v>
      </c>
      <c r="AL296" s="3" t="str">
        <f t="shared" si="306"/>
        <v>Юг</v>
      </c>
      <c r="AM296" s="3">
        <f t="shared" si="307"/>
        <v>1</v>
      </c>
      <c r="AN296" s="3">
        <f t="shared" si="308"/>
        <v>2</v>
      </c>
      <c r="AO296" s="27">
        <f t="shared" si="309"/>
        <v>213.20514941308647</v>
      </c>
      <c r="AP296" s="14">
        <f t="shared" si="310"/>
        <v>225.20514941308647</v>
      </c>
      <c r="AQ296" s="28"/>
      <c r="AR296" s="3">
        <f t="shared" si="311"/>
        <v>2</v>
      </c>
      <c r="AS296" s="3">
        <v>4581</v>
      </c>
      <c r="AT296" s="3">
        <v>777</v>
      </c>
      <c r="AU296" s="3">
        <v>100</v>
      </c>
      <c r="AV296" s="3">
        <v>400</v>
      </c>
      <c r="AW296" s="3">
        <v>6000</v>
      </c>
      <c r="AX296" s="3">
        <v>0</v>
      </c>
      <c r="AY296" s="3">
        <v>1100</v>
      </c>
      <c r="AZ296" s="3">
        <v>1</v>
      </c>
      <c r="BA296" s="3">
        <v>40</v>
      </c>
      <c r="BB296" s="3">
        <v>0</v>
      </c>
      <c r="BC296" s="3">
        <v>0</v>
      </c>
      <c r="BD296" s="3">
        <v>0</v>
      </c>
      <c r="BE296" s="3">
        <v>0</v>
      </c>
      <c r="BF296" s="17">
        <f t="shared" si="312"/>
        <v>147</v>
      </c>
      <c r="BG296" s="26">
        <f t="shared" si="333"/>
        <v>1699.7209163989482</v>
      </c>
      <c r="BH296" s="12">
        <f t="shared" si="334"/>
        <v>39.865871330743516</v>
      </c>
      <c r="BI296" s="13">
        <v>-0.48</v>
      </c>
      <c r="BJ296" s="12">
        <f t="shared" si="315"/>
        <v>0</v>
      </c>
      <c r="BK296" s="12">
        <f t="shared" si="341"/>
        <v>53.8144329896908</v>
      </c>
      <c r="BL296" s="11">
        <f t="shared" si="316"/>
        <v>2</v>
      </c>
      <c r="BM296" s="11">
        <f t="shared" si="317"/>
        <v>50</v>
      </c>
      <c r="BN296" s="11">
        <f t="shared" si="318"/>
        <v>0</v>
      </c>
      <c r="BO296" s="20">
        <f t="shared" si="319"/>
        <v>0.61975694444443929</v>
      </c>
      <c r="BP296" s="11">
        <f t="shared" si="320"/>
        <v>1</v>
      </c>
      <c r="BQ296" s="11">
        <f t="shared" si="321"/>
        <v>0</v>
      </c>
      <c r="BR296" s="11">
        <f t="shared" si="322"/>
        <v>0</v>
      </c>
      <c r="BS296" s="11">
        <f t="shared" si="335"/>
        <v>1</v>
      </c>
      <c r="BT296" s="25">
        <f t="shared" si="336"/>
        <v>1657709.720916399</v>
      </c>
      <c r="BU296" s="24" t="str">
        <f t="shared" si="325"/>
        <v>Юг</v>
      </c>
      <c r="BV296" s="11">
        <f t="shared" si="326"/>
        <v>1</v>
      </c>
      <c r="BW296" s="24" t="str">
        <f>VLOOKUP(BV296,'Типы препятствий'!$A$1:$B$12,2)</f>
        <v>Светофор</v>
      </c>
      <c r="BX296" s="24">
        <f t="shared" si="327"/>
        <v>2</v>
      </c>
      <c r="BY296" s="25">
        <f t="shared" si="328"/>
        <v>1657922.9260658121</v>
      </c>
      <c r="BZ296" s="25">
        <f t="shared" si="337"/>
        <v>213.20514941308647</v>
      </c>
      <c r="CA296" s="25">
        <f t="shared" si="330"/>
        <v>1657934.9260658121</v>
      </c>
      <c r="CB296" s="12">
        <f t="shared" si="338"/>
        <v>225.20514941308647</v>
      </c>
      <c r="CC296" s="11">
        <f t="shared" si="332"/>
        <v>2</v>
      </c>
      <c r="CD296" s="42">
        <f t="shared" si="332"/>
        <v>0.35</v>
      </c>
      <c r="CE296" s="42">
        <f t="shared" si="283"/>
        <v>0.4</v>
      </c>
      <c r="CF296" s="42">
        <f t="shared" si="282"/>
        <v>0.4</v>
      </c>
    </row>
    <row r="297" spans="1:84">
      <c r="A297" s="29">
        <f t="shared" si="284"/>
        <v>39.001871330743519</v>
      </c>
      <c r="B297" s="3">
        <v>296</v>
      </c>
      <c r="C297" s="14">
        <f t="shared" si="285"/>
        <v>39.001871330743519</v>
      </c>
      <c r="D297" s="14">
        <f t="shared" si="286"/>
        <v>39.001871330743519</v>
      </c>
      <c r="E297" s="14">
        <f t="shared" si="287"/>
        <v>53.195876288659875</v>
      </c>
      <c r="F297" s="14">
        <f t="shared" si="288"/>
        <v>0</v>
      </c>
      <c r="G297" s="30">
        <f t="shared" si="289"/>
        <v>-0.47</v>
      </c>
      <c r="H297" s="3">
        <f t="shared" si="279"/>
        <v>40</v>
      </c>
      <c r="I297" s="43">
        <f t="shared" si="290"/>
        <v>0.35</v>
      </c>
      <c r="J297" s="43">
        <f t="shared" si="291"/>
        <v>0.4</v>
      </c>
      <c r="K297" s="43">
        <f t="shared" si="292"/>
        <v>0.4</v>
      </c>
      <c r="L297" s="3">
        <f t="shared" si="280"/>
        <v>0.32</v>
      </c>
      <c r="M297" s="3" t="s">
        <v>697</v>
      </c>
      <c r="N297" s="3" t="s">
        <v>698</v>
      </c>
      <c r="O297" s="3">
        <v>1</v>
      </c>
      <c r="P297" s="3">
        <v>0</v>
      </c>
      <c r="Q297" s="3">
        <v>0</v>
      </c>
      <c r="R297" s="3">
        <v>1</v>
      </c>
      <c r="S297" s="3">
        <v>1</v>
      </c>
      <c r="T297" s="3">
        <v>0</v>
      </c>
      <c r="U297" s="3" t="s">
        <v>66</v>
      </c>
      <c r="V297" s="14">
        <f t="shared" si="293"/>
        <v>1705.1378429726626</v>
      </c>
      <c r="W297" s="3">
        <f t="shared" si="294"/>
        <v>2</v>
      </c>
      <c r="X297" s="3">
        <f t="shared" si="295"/>
        <v>50</v>
      </c>
      <c r="Y297" s="3">
        <f t="shared" si="296"/>
        <v>50</v>
      </c>
      <c r="Z297" s="3">
        <f t="shared" si="297"/>
        <v>0</v>
      </c>
      <c r="AA297" s="3">
        <f t="shared" si="298"/>
        <v>0</v>
      </c>
      <c r="AB297" s="22">
        <f t="shared" si="299"/>
        <v>0.61976273148147631</v>
      </c>
      <c r="AC297" s="23">
        <f t="shared" ca="1" si="281"/>
        <v>41920</v>
      </c>
      <c r="AD297" s="3">
        <v>296</v>
      </c>
      <c r="AE297" s="3">
        <f t="shared" si="300"/>
        <v>1</v>
      </c>
      <c r="AF297" s="3">
        <f t="shared" si="301"/>
        <v>1</v>
      </c>
      <c r="AG297" s="3">
        <v>296</v>
      </c>
      <c r="AH297" s="3">
        <f t="shared" si="302"/>
        <v>0</v>
      </c>
      <c r="AI297" s="3">
        <f t="shared" si="303"/>
        <v>0</v>
      </c>
      <c r="AJ297" s="3">
        <f t="shared" si="304"/>
        <v>1</v>
      </c>
      <c r="AK297" s="14">
        <f t="shared" si="305"/>
        <v>1657715.1378429728</v>
      </c>
      <c r="AL297" s="3" t="str">
        <f t="shared" si="306"/>
        <v>Юг</v>
      </c>
      <c r="AM297" s="3">
        <f t="shared" si="307"/>
        <v>1</v>
      </c>
      <c r="AN297" s="3">
        <f t="shared" si="308"/>
        <v>2</v>
      </c>
      <c r="AO297" s="27">
        <f t="shared" si="309"/>
        <v>207.78822283935733</v>
      </c>
      <c r="AP297" s="14">
        <f t="shared" si="310"/>
        <v>219.78822283935733</v>
      </c>
      <c r="AQ297" s="28"/>
      <c r="AR297" s="3">
        <f t="shared" si="311"/>
        <v>2</v>
      </c>
      <c r="AS297" s="3">
        <v>4581</v>
      </c>
      <c r="AT297" s="3">
        <v>777</v>
      </c>
      <c r="AU297" s="3">
        <v>100</v>
      </c>
      <c r="AV297" s="3">
        <v>400</v>
      </c>
      <c r="AW297" s="3">
        <v>6000</v>
      </c>
      <c r="AX297" s="3">
        <v>0</v>
      </c>
      <c r="AY297" s="3">
        <v>1100</v>
      </c>
      <c r="AZ297" s="3">
        <v>1</v>
      </c>
      <c r="BA297" s="3">
        <v>40</v>
      </c>
      <c r="BB297" s="3">
        <v>0</v>
      </c>
      <c r="BC297" s="3">
        <v>0</v>
      </c>
      <c r="BD297" s="3">
        <v>0</v>
      </c>
      <c r="BE297" s="3">
        <v>0</v>
      </c>
      <c r="BF297" s="17">
        <f t="shared" si="312"/>
        <v>147.5</v>
      </c>
      <c r="BG297" s="26">
        <f t="shared" si="333"/>
        <v>1705.1378429726626</v>
      </c>
      <c r="BH297" s="12">
        <f t="shared" si="334"/>
        <v>39.001871330743519</v>
      </c>
      <c r="BI297" s="13">
        <v>-0.47</v>
      </c>
      <c r="BJ297" s="12">
        <f t="shared" si="315"/>
        <v>0</v>
      </c>
      <c r="BK297" s="12">
        <f t="shared" si="341"/>
        <v>53.195876288659875</v>
      </c>
      <c r="BL297" s="11">
        <f t="shared" si="316"/>
        <v>2</v>
      </c>
      <c r="BM297" s="11">
        <f t="shared" si="317"/>
        <v>50</v>
      </c>
      <c r="BN297" s="11">
        <f t="shared" si="318"/>
        <v>0</v>
      </c>
      <c r="BO297" s="20">
        <f t="shared" si="319"/>
        <v>0.61976273148147631</v>
      </c>
      <c r="BP297" s="11">
        <f t="shared" si="320"/>
        <v>1</v>
      </c>
      <c r="BQ297" s="11">
        <f t="shared" si="321"/>
        <v>0</v>
      </c>
      <c r="BR297" s="11">
        <f t="shared" si="322"/>
        <v>0</v>
      </c>
      <c r="BS297" s="11">
        <f t="shared" si="335"/>
        <v>1</v>
      </c>
      <c r="BT297" s="25">
        <f t="shared" si="336"/>
        <v>1657715.1378429728</v>
      </c>
      <c r="BU297" s="24" t="str">
        <f t="shared" si="325"/>
        <v>Юг</v>
      </c>
      <c r="BV297" s="11">
        <f t="shared" si="326"/>
        <v>1</v>
      </c>
      <c r="BW297" s="24" t="str">
        <f>VLOOKUP(BV297,'Типы препятствий'!$A$1:$B$12,2)</f>
        <v>Светофор</v>
      </c>
      <c r="BX297" s="24">
        <f t="shared" si="327"/>
        <v>2</v>
      </c>
      <c r="BY297" s="25">
        <f t="shared" si="328"/>
        <v>1657922.9260658121</v>
      </c>
      <c r="BZ297" s="25">
        <f t="shared" si="337"/>
        <v>207.78822283935733</v>
      </c>
      <c r="CA297" s="25">
        <f t="shared" si="330"/>
        <v>1657934.9260658121</v>
      </c>
      <c r="CB297" s="12">
        <f t="shared" si="338"/>
        <v>219.78822283935733</v>
      </c>
      <c r="CC297" s="11">
        <f t="shared" si="332"/>
        <v>2</v>
      </c>
      <c r="CD297" s="42">
        <f t="shared" si="332"/>
        <v>0.35</v>
      </c>
      <c r="CE297" s="42">
        <f t="shared" si="283"/>
        <v>0.4</v>
      </c>
      <c r="CF297" s="42">
        <f t="shared" si="282"/>
        <v>0.4</v>
      </c>
    </row>
    <row r="298" spans="1:84">
      <c r="A298" s="29">
        <f t="shared" si="284"/>
        <v>38.155871330743523</v>
      </c>
      <c r="B298" s="3">
        <v>297</v>
      </c>
      <c r="C298" s="14">
        <f t="shared" si="285"/>
        <v>38.155871330743523</v>
      </c>
      <c r="D298" s="14">
        <f t="shared" si="286"/>
        <v>38.155871330743523</v>
      </c>
      <c r="E298" s="14">
        <f t="shared" si="287"/>
        <v>52.577319587628949</v>
      </c>
      <c r="F298" s="14">
        <f t="shared" si="288"/>
        <v>0</v>
      </c>
      <c r="G298" s="30">
        <f t="shared" si="289"/>
        <v>-0.47</v>
      </c>
      <c r="H298" s="3">
        <f t="shared" si="279"/>
        <v>40</v>
      </c>
      <c r="I298" s="43">
        <f t="shared" si="290"/>
        <v>0.35</v>
      </c>
      <c r="J298" s="43">
        <f t="shared" si="291"/>
        <v>0.4</v>
      </c>
      <c r="K298" s="43">
        <f t="shared" si="292"/>
        <v>0.4</v>
      </c>
      <c r="L298" s="3">
        <f t="shared" si="280"/>
        <v>0.32</v>
      </c>
      <c r="M298" s="3" t="s">
        <v>699</v>
      </c>
      <c r="N298" s="3" t="s">
        <v>700</v>
      </c>
      <c r="O298" s="3">
        <v>1</v>
      </c>
      <c r="P298" s="3">
        <v>0</v>
      </c>
      <c r="Q298" s="3">
        <v>0</v>
      </c>
      <c r="R298" s="3">
        <v>1</v>
      </c>
      <c r="S298" s="3">
        <v>1</v>
      </c>
      <c r="T298" s="3">
        <v>0</v>
      </c>
      <c r="U298" s="3" t="s">
        <v>66</v>
      </c>
      <c r="V298" s="14">
        <f t="shared" si="293"/>
        <v>1710.4372695463769</v>
      </c>
      <c r="W298" s="3">
        <f t="shared" si="294"/>
        <v>2</v>
      </c>
      <c r="X298" s="3">
        <f t="shared" si="295"/>
        <v>50</v>
      </c>
      <c r="Y298" s="3">
        <f t="shared" si="296"/>
        <v>50</v>
      </c>
      <c r="Z298" s="3">
        <f t="shared" si="297"/>
        <v>0</v>
      </c>
      <c r="AA298" s="3">
        <f t="shared" si="298"/>
        <v>0</v>
      </c>
      <c r="AB298" s="22">
        <f t="shared" si="299"/>
        <v>0.61976851851851333</v>
      </c>
      <c r="AC298" s="23">
        <f t="shared" ca="1" si="281"/>
        <v>41920</v>
      </c>
      <c r="AD298" s="3">
        <v>297</v>
      </c>
      <c r="AE298" s="3">
        <f t="shared" si="300"/>
        <v>1</v>
      </c>
      <c r="AF298" s="3">
        <f t="shared" si="301"/>
        <v>1</v>
      </c>
      <c r="AG298" s="3">
        <v>297</v>
      </c>
      <c r="AH298" s="3">
        <f t="shared" si="302"/>
        <v>0</v>
      </c>
      <c r="AI298" s="3">
        <f t="shared" si="303"/>
        <v>0</v>
      </c>
      <c r="AJ298" s="3">
        <f t="shared" si="304"/>
        <v>1</v>
      </c>
      <c r="AK298" s="14">
        <f t="shared" si="305"/>
        <v>1657720.4372695463</v>
      </c>
      <c r="AL298" s="3" t="str">
        <f t="shared" si="306"/>
        <v>Юг</v>
      </c>
      <c r="AM298" s="3">
        <f t="shared" si="307"/>
        <v>1</v>
      </c>
      <c r="AN298" s="3">
        <f t="shared" si="308"/>
        <v>2</v>
      </c>
      <c r="AO298" s="27">
        <f t="shared" si="309"/>
        <v>202.48879626579583</v>
      </c>
      <c r="AP298" s="14">
        <f t="shared" si="310"/>
        <v>214.48879626579583</v>
      </c>
      <c r="AQ298" s="28"/>
      <c r="AR298" s="3">
        <f t="shared" si="311"/>
        <v>2</v>
      </c>
      <c r="AS298" s="3">
        <v>4581</v>
      </c>
      <c r="AT298" s="3">
        <v>777</v>
      </c>
      <c r="AU298" s="3">
        <v>100</v>
      </c>
      <c r="AV298" s="3">
        <v>400</v>
      </c>
      <c r="AW298" s="3">
        <v>6000</v>
      </c>
      <c r="AX298" s="3">
        <v>0</v>
      </c>
      <c r="AY298" s="3">
        <v>1100</v>
      </c>
      <c r="AZ298" s="3">
        <v>1</v>
      </c>
      <c r="BA298" s="3">
        <v>40</v>
      </c>
      <c r="BB298" s="3">
        <v>0</v>
      </c>
      <c r="BC298" s="3">
        <v>0</v>
      </c>
      <c r="BD298" s="3">
        <v>0</v>
      </c>
      <c r="BE298" s="3">
        <v>0</v>
      </c>
      <c r="BF298" s="17">
        <f t="shared" si="312"/>
        <v>148</v>
      </c>
      <c r="BG298" s="26">
        <f t="shared" si="333"/>
        <v>1710.4372695463769</v>
      </c>
      <c r="BH298" s="12">
        <f t="shared" si="334"/>
        <v>38.155871330743523</v>
      </c>
      <c r="BI298" s="13">
        <v>-0.47</v>
      </c>
      <c r="BJ298" s="12">
        <f t="shared" si="315"/>
        <v>0</v>
      </c>
      <c r="BK298" s="12">
        <f t="shared" si="341"/>
        <v>52.577319587628949</v>
      </c>
      <c r="BL298" s="11">
        <f t="shared" si="316"/>
        <v>2</v>
      </c>
      <c r="BM298" s="11">
        <f t="shared" si="317"/>
        <v>50</v>
      </c>
      <c r="BN298" s="11">
        <f t="shared" si="318"/>
        <v>0</v>
      </c>
      <c r="BO298" s="20">
        <f t="shared" si="319"/>
        <v>0.61976851851851333</v>
      </c>
      <c r="BP298" s="11">
        <f t="shared" si="320"/>
        <v>1</v>
      </c>
      <c r="BQ298" s="11">
        <f t="shared" si="321"/>
        <v>0</v>
      </c>
      <c r="BR298" s="11">
        <f t="shared" si="322"/>
        <v>0</v>
      </c>
      <c r="BS298" s="11">
        <f t="shared" si="335"/>
        <v>1</v>
      </c>
      <c r="BT298" s="25">
        <f t="shared" si="336"/>
        <v>1657720.4372695463</v>
      </c>
      <c r="BU298" s="24" t="str">
        <f t="shared" si="325"/>
        <v>Юг</v>
      </c>
      <c r="BV298" s="11">
        <f t="shared" si="326"/>
        <v>1</v>
      </c>
      <c r="BW298" s="24" t="str">
        <f>VLOOKUP(BV298,'Типы препятствий'!$A$1:$B$12,2)</f>
        <v>Светофор</v>
      </c>
      <c r="BX298" s="24">
        <f t="shared" si="327"/>
        <v>2</v>
      </c>
      <c r="BY298" s="25">
        <f t="shared" si="328"/>
        <v>1657922.9260658121</v>
      </c>
      <c r="BZ298" s="25">
        <f t="shared" si="337"/>
        <v>202.48879626579583</v>
      </c>
      <c r="CA298" s="25">
        <f t="shared" si="330"/>
        <v>1657934.9260658121</v>
      </c>
      <c r="CB298" s="12">
        <f t="shared" si="338"/>
        <v>214.48879626579583</v>
      </c>
      <c r="CC298" s="11">
        <f t="shared" si="332"/>
        <v>2</v>
      </c>
      <c r="CD298" s="42">
        <f t="shared" si="332"/>
        <v>0.35</v>
      </c>
      <c r="CE298" s="42">
        <f t="shared" si="283"/>
        <v>0.4</v>
      </c>
      <c r="CF298" s="42">
        <f t="shared" si="282"/>
        <v>0.4</v>
      </c>
    </row>
    <row r="299" spans="1:84">
      <c r="A299" s="29">
        <f t="shared" si="284"/>
        <v>37.309871330743526</v>
      </c>
      <c r="B299" s="3">
        <v>298</v>
      </c>
      <c r="C299" s="14">
        <f t="shared" si="285"/>
        <v>37.309871330743526</v>
      </c>
      <c r="D299" s="14">
        <f t="shared" si="286"/>
        <v>37.309871330743526</v>
      </c>
      <c r="E299" s="14">
        <f t="shared" si="287"/>
        <v>51.958762886598024</v>
      </c>
      <c r="F299" s="14">
        <f t="shared" si="288"/>
        <v>0</v>
      </c>
      <c r="G299" s="30">
        <f t="shared" si="289"/>
        <v>-0.47</v>
      </c>
      <c r="H299" s="3">
        <f t="shared" si="279"/>
        <v>40</v>
      </c>
      <c r="I299" s="43">
        <f t="shared" si="290"/>
        <v>0.35</v>
      </c>
      <c r="J299" s="43">
        <f t="shared" si="291"/>
        <v>0.4</v>
      </c>
      <c r="K299" s="43">
        <f t="shared" si="292"/>
        <v>0.4</v>
      </c>
      <c r="L299" s="3">
        <f t="shared" si="280"/>
        <v>0.32</v>
      </c>
      <c r="M299" s="3" t="s">
        <v>701</v>
      </c>
      <c r="N299" s="3" t="s">
        <v>702</v>
      </c>
      <c r="O299" s="3">
        <v>1</v>
      </c>
      <c r="P299" s="3">
        <v>0</v>
      </c>
      <c r="Q299" s="3">
        <v>0</v>
      </c>
      <c r="R299" s="3">
        <v>1</v>
      </c>
      <c r="S299" s="3">
        <v>1</v>
      </c>
      <c r="T299" s="3">
        <v>0</v>
      </c>
      <c r="U299" s="3" t="s">
        <v>66</v>
      </c>
      <c r="V299" s="14">
        <f t="shared" si="293"/>
        <v>1715.6191961200914</v>
      </c>
      <c r="W299" s="3">
        <f t="shared" si="294"/>
        <v>2</v>
      </c>
      <c r="X299" s="3">
        <f t="shared" si="295"/>
        <v>50</v>
      </c>
      <c r="Y299" s="3">
        <f t="shared" si="296"/>
        <v>50</v>
      </c>
      <c r="Z299" s="3">
        <f t="shared" si="297"/>
        <v>0</v>
      </c>
      <c r="AA299" s="3">
        <f t="shared" si="298"/>
        <v>0</v>
      </c>
      <c r="AB299" s="22">
        <f t="shared" si="299"/>
        <v>0.61977430555555035</v>
      </c>
      <c r="AC299" s="23">
        <f t="shared" ca="1" si="281"/>
        <v>41920</v>
      </c>
      <c r="AD299" s="3">
        <v>298</v>
      </c>
      <c r="AE299" s="3">
        <f t="shared" si="300"/>
        <v>1</v>
      </c>
      <c r="AF299" s="3">
        <f t="shared" si="301"/>
        <v>1</v>
      </c>
      <c r="AG299" s="3">
        <v>298</v>
      </c>
      <c r="AH299" s="3">
        <f t="shared" si="302"/>
        <v>0</v>
      </c>
      <c r="AI299" s="3">
        <f t="shared" si="303"/>
        <v>0</v>
      </c>
      <c r="AJ299" s="3">
        <f t="shared" si="304"/>
        <v>1</v>
      </c>
      <c r="AK299" s="14">
        <f t="shared" si="305"/>
        <v>1657725.6191961202</v>
      </c>
      <c r="AL299" s="3" t="str">
        <f t="shared" si="306"/>
        <v>Юг</v>
      </c>
      <c r="AM299" s="3">
        <f t="shared" si="307"/>
        <v>1</v>
      </c>
      <c r="AN299" s="3">
        <f t="shared" si="308"/>
        <v>2</v>
      </c>
      <c r="AO299" s="27">
        <f t="shared" si="309"/>
        <v>197.3068696919363</v>
      </c>
      <c r="AP299" s="14">
        <f t="shared" si="310"/>
        <v>209.3068696919363</v>
      </c>
      <c r="AQ299" s="28"/>
      <c r="AR299" s="3">
        <f t="shared" si="311"/>
        <v>2</v>
      </c>
      <c r="AS299" s="3">
        <v>4581</v>
      </c>
      <c r="AT299" s="3">
        <v>777</v>
      </c>
      <c r="AU299" s="3">
        <v>100</v>
      </c>
      <c r="AV299" s="3">
        <v>400</v>
      </c>
      <c r="AW299" s="3">
        <v>6000</v>
      </c>
      <c r="AX299" s="3">
        <v>0</v>
      </c>
      <c r="AY299" s="3">
        <v>1100</v>
      </c>
      <c r="AZ299" s="3">
        <v>1</v>
      </c>
      <c r="BA299" s="3">
        <v>40</v>
      </c>
      <c r="BB299" s="3">
        <v>0</v>
      </c>
      <c r="BC299" s="3">
        <v>0</v>
      </c>
      <c r="BD299" s="3">
        <v>0</v>
      </c>
      <c r="BE299" s="3">
        <v>0</v>
      </c>
      <c r="BF299" s="17">
        <f t="shared" si="312"/>
        <v>148.5</v>
      </c>
      <c r="BG299" s="26">
        <f t="shared" si="333"/>
        <v>1715.6191961200914</v>
      </c>
      <c r="BH299" s="12">
        <f t="shared" si="334"/>
        <v>37.309871330743526</v>
      </c>
      <c r="BI299" s="13">
        <v>-0.47</v>
      </c>
      <c r="BJ299" s="12">
        <f t="shared" si="315"/>
        <v>0</v>
      </c>
      <c r="BK299" s="12">
        <f t="shared" si="341"/>
        <v>51.958762886598024</v>
      </c>
      <c r="BL299" s="11">
        <f t="shared" si="316"/>
        <v>2</v>
      </c>
      <c r="BM299" s="11">
        <f t="shared" si="317"/>
        <v>50</v>
      </c>
      <c r="BN299" s="11">
        <f t="shared" si="318"/>
        <v>0</v>
      </c>
      <c r="BO299" s="20">
        <f t="shared" si="319"/>
        <v>0.61977430555555035</v>
      </c>
      <c r="BP299" s="11">
        <f t="shared" si="320"/>
        <v>1</v>
      </c>
      <c r="BQ299" s="11">
        <f t="shared" si="321"/>
        <v>0</v>
      </c>
      <c r="BR299" s="11">
        <f t="shared" si="322"/>
        <v>0</v>
      </c>
      <c r="BS299" s="11">
        <f t="shared" si="335"/>
        <v>1</v>
      </c>
      <c r="BT299" s="25">
        <f t="shared" si="336"/>
        <v>1657725.6191961202</v>
      </c>
      <c r="BU299" s="24" t="str">
        <f t="shared" si="325"/>
        <v>Юг</v>
      </c>
      <c r="BV299" s="11">
        <f t="shared" si="326"/>
        <v>1</v>
      </c>
      <c r="BW299" s="24" t="str">
        <f>VLOOKUP(BV299,'Типы препятствий'!$A$1:$B$12,2)</f>
        <v>Светофор</v>
      </c>
      <c r="BX299" s="24">
        <f t="shared" si="327"/>
        <v>2</v>
      </c>
      <c r="BY299" s="25">
        <f t="shared" si="328"/>
        <v>1657922.9260658121</v>
      </c>
      <c r="BZ299" s="25">
        <f t="shared" si="337"/>
        <v>197.3068696919363</v>
      </c>
      <c r="CA299" s="25">
        <f t="shared" si="330"/>
        <v>1657934.9260658121</v>
      </c>
      <c r="CB299" s="12">
        <f t="shared" si="338"/>
        <v>209.3068696919363</v>
      </c>
      <c r="CC299" s="11">
        <f t="shared" si="332"/>
        <v>2</v>
      </c>
      <c r="CD299" s="42">
        <f t="shared" si="332"/>
        <v>0.35</v>
      </c>
      <c r="CE299" s="42">
        <f t="shared" si="283"/>
        <v>0.4</v>
      </c>
      <c r="CF299" s="42">
        <f t="shared" si="282"/>
        <v>0.4</v>
      </c>
    </row>
    <row r="300" spans="1:84">
      <c r="A300" s="29">
        <f t="shared" si="284"/>
        <v>36.46387133074353</v>
      </c>
      <c r="B300" s="3">
        <v>299</v>
      </c>
      <c r="C300" s="14">
        <f t="shared" si="285"/>
        <v>36.46387133074353</v>
      </c>
      <c r="D300" s="14">
        <f t="shared" si="286"/>
        <v>36.46387133074353</v>
      </c>
      <c r="E300" s="14">
        <f t="shared" si="287"/>
        <v>51.340206185567098</v>
      </c>
      <c r="F300" s="14">
        <f t="shared" si="288"/>
        <v>0</v>
      </c>
      <c r="G300" s="30">
        <f t="shared" si="289"/>
        <v>-0.48</v>
      </c>
      <c r="H300" s="3">
        <f t="shared" si="279"/>
        <v>40</v>
      </c>
      <c r="I300" s="43">
        <f t="shared" si="290"/>
        <v>0.35</v>
      </c>
      <c r="J300" s="43">
        <f t="shared" si="291"/>
        <v>0.4</v>
      </c>
      <c r="K300" s="43">
        <f t="shared" si="292"/>
        <v>0.4</v>
      </c>
      <c r="L300" s="3">
        <f t="shared" si="280"/>
        <v>0.32</v>
      </c>
      <c r="M300" s="3" t="s">
        <v>703</v>
      </c>
      <c r="N300" s="3" t="s">
        <v>704</v>
      </c>
      <c r="O300" s="3">
        <v>1</v>
      </c>
      <c r="P300" s="3">
        <v>0</v>
      </c>
      <c r="Q300" s="3">
        <v>0</v>
      </c>
      <c r="R300" s="3">
        <v>1</v>
      </c>
      <c r="S300" s="3">
        <v>1</v>
      </c>
      <c r="T300" s="3">
        <v>0</v>
      </c>
      <c r="U300" s="3" t="s">
        <v>66</v>
      </c>
      <c r="V300" s="14">
        <f t="shared" si="293"/>
        <v>1720.6836226938058</v>
      </c>
      <c r="W300" s="3">
        <f t="shared" si="294"/>
        <v>2</v>
      </c>
      <c r="X300" s="3">
        <f t="shared" si="295"/>
        <v>50</v>
      </c>
      <c r="Y300" s="3">
        <f t="shared" si="296"/>
        <v>50</v>
      </c>
      <c r="Z300" s="3">
        <f t="shared" si="297"/>
        <v>0</v>
      </c>
      <c r="AA300" s="3">
        <f t="shared" si="298"/>
        <v>0</v>
      </c>
      <c r="AB300" s="22">
        <f t="shared" si="299"/>
        <v>0.61978009259258737</v>
      </c>
      <c r="AC300" s="23">
        <f t="shared" ca="1" si="281"/>
        <v>41920</v>
      </c>
      <c r="AD300" s="3">
        <v>299</v>
      </c>
      <c r="AE300" s="3">
        <f t="shared" si="300"/>
        <v>1</v>
      </c>
      <c r="AF300" s="3">
        <f t="shared" si="301"/>
        <v>1</v>
      </c>
      <c r="AG300" s="3">
        <v>299</v>
      </c>
      <c r="AH300" s="3">
        <f t="shared" si="302"/>
        <v>0</v>
      </c>
      <c r="AI300" s="3">
        <f t="shared" si="303"/>
        <v>0</v>
      </c>
      <c r="AJ300" s="3">
        <f t="shared" si="304"/>
        <v>1</v>
      </c>
      <c r="AK300" s="14">
        <f t="shared" si="305"/>
        <v>1657730.6836226939</v>
      </c>
      <c r="AL300" s="3" t="str">
        <f t="shared" si="306"/>
        <v>Юг</v>
      </c>
      <c r="AM300" s="3">
        <f t="shared" si="307"/>
        <v>1</v>
      </c>
      <c r="AN300" s="3">
        <f t="shared" si="308"/>
        <v>2</v>
      </c>
      <c r="AO300" s="27">
        <f t="shared" si="309"/>
        <v>192.24244311824441</v>
      </c>
      <c r="AP300" s="14">
        <f t="shared" si="310"/>
        <v>204.24244311824441</v>
      </c>
      <c r="AQ300" s="28"/>
      <c r="AR300" s="3">
        <f t="shared" si="311"/>
        <v>2</v>
      </c>
      <c r="AS300" s="3">
        <v>4581</v>
      </c>
      <c r="AT300" s="3">
        <v>777</v>
      </c>
      <c r="AU300" s="3">
        <v>100</v>
      </c>
      <c r="AV300" s="3">
        <v>400</v>
      </c>
      <c r="AW300" s="3">
        <v>6000</v>
      </c>
      <c r="AX300" s="3">
        <v>0</v>
      </c>
      <c r="AY300" s="3">
        <v>1100</v>
      </c>
      <c r="AZ300" s="3">
        <v>1</v>
      </c>
      <c r="BA300" s="3">
        <v>40</v>
      </c>
      <c r="BB300" s="3">
        <v>0</v>
      </c>
      <c r="BC300" s="3">
        <v>0</v>
      </c>
      <c r="BD300" s="3">
        <v>0</v>
      </c>
      <c r="BE300" s="3">
        <v>0</v>
      </c>
      <c r="BF300" s="17">
        <f t="shared" si="312"/>
        <v>149</v>
      </c>
      <c r="BG300" s="26">
        <f t="shared" si="333"/>
        <v>1720.6836226938058</v>
      </c>
      <c r="BH300" s="12">
        <f t="shared" si="334"/>
        <v>36.46387133074353</v>
      </c>
      <c r="BI300" s="13">
        <v>-0.48</v>
      </c>
      <c r="BJ300" s="12">
        <f t="shared" si="315"/>
        <v>0</v>
      </c>
      <c r="BK300" s="12">
        <f t="shared" si="341"/>
        <v>51.340206185567098</v>
      </c>
      <c r="BL300" s="11">
        <f t="shared" si="316"/>
        <v>2</v>
      </c>
      <c r="BM300" s="11">
        <f t="shared" si="317"/>
        <v>50</v>
      </c>
      <c r="BN300" s="11">
        <f t="shared" si="318"/>
        <v>0</v>
      </c>
      <c r="BO300" s="20">
        <f t="shared" si="319"/>
        <v>0.61978009259258737</v>
      </c>
      <c r="BP300" s="11">
        <f t="shared" si="320"/>
        <v>1</v>
      </c>
      <c r="BQ300" s="11">
        <f t="shared" si="321"/>
        <v>0</v>
      </c>
      <c r="BR300" s="11">
        <f t="shared" si="322"/>
        <v>0</v>
      </c>
      <c r="BS300" s="11">
        <f t="shared" si="335"/>
        <v>1</v>
      </c>
      <c r="BT300" s="25">
        <f t="shared" si="336"/>
        <v>1657730.6836226939</v>
      </c>
      <c r="BU300" s="24" t="str">
        <f t="shared" si="325"/>
        <v>Юг</v>
      </c>
      <c r="BV300" s="11">
        <f t="shared" si="326"/>
        <v>1</v>
      </c>
      <c r="BW300" s="24" t="str">
        <f>VLOOKUP(BV300,'Типы препятствий'!$A$1:$B$12,2)</f>
        <v>Светофор</v>
      </c>
      <c r="BX300" s="24">
        <f t="shared" si="327"/>
        <v>2</v>
      </c>
      <c r="BY300" s="25">
        <f t="shared" si="328"/>
        <v>1657922.9260658121</v>
      </c>
      <c r="BZ300" s="25">
        <f t="shared" si="337"/>
        <v>192.24244311824441</v>
      </c>
      <c r="CA300" s="25">
        <f t="shared" si="330"/>
        <v>1657934.9260658121</v>
      </c>
      <c r="CB300" s="12">
        <f t="shared" si="338"/>
        <v>204.24244311824441</v>
      </c>
      <c r="CC300" s="11">
        <f t="shared" si="332"/>
        <v>2</v>
      </c>
      <c r="CD300" s="42">
        <f t="shared" si="332"/>
        <v>0.35</v>
      </c>
      <c r="CE300" s="42">
        <f t="shared" si="283"/>
        <v>0.4</v>
      </c>
      <c r="CF300" s="42">
        <f t="shared" si="282"/>
        <v>0.4</v>
      </c>
    </row>
    <row r="301" spans="1:84">
      <c r="A301" s="29">
        <f t="shared" si="284"/>
        <v>35.599871330743532</v>
      </c>
      <c r="B301" s="3">
        <v>300</v>
      </c>
      <c r="C301" s="14">
        <f t="shared" si="285"/>
        <v>35.599871330743532</v>
      </c>
      <c r="D301" s="14">
        <f t="shared" si="286"/>
        <v>35.599871330743532</v>
      </c>
      <c r="E301" s="14">
        <f t="shared" si="287"/>
        <v>50.721649484536172</v>
      </c>
      <c r="F301" s="14">
        <f t="shared" si="288"/>
        <v>0</v>
      </c>
      <c r="G301" s="30">
        <f t="shared" si="289"/>
        <v>-0.49</v>
      </c>
      <c r="H301" s="3">
        <f t="shared" si="279"/>
        <v>40</v>
      </c>
      <c r="I301" s="43">
        <f t="shared" si="290"/>
        <v>0.35</v>
      </c>
      <c r="J301" s="43">
        <f t="shared" si="291"/>
        <v>0.4</v>
      </c>
      <c r="K301" s="43">
        <f t="shared" si="292"/>
        <v>0.4</v>
      </c>
      <c r="L301" s="3">
        <f t="shared" si="280"/>
        <v>0.32</v>
      </c>
      <c r="M301" s="3" t="s">
        <v>705</v>
      </c>
      <c r="N301" s="3" t="s">
        <v>706</v>
      </c>
      <c r="O301" s="3">
        <v>1</v>
      </c>
      <c r="P301" s="3">
        <v>0</v>
      </c>
      <c r="Q301" s="3">
        <v>0</v>
      </c>
      <c r="R301" s="3">
        <v>1</v>
      </c>
      <c r="S301" s="3">
        <v>1</v>
      </c>
      <c r="T301" s="3">
        <v>0</v>
      </c>
      <c r="U301" s="3" t="s">
        <v>66</v>
      </c>
      <c r="V301" s="14">
        <f t="shared" si="293"/>
        <v>1725.6280492675201</v>
      </c>
      <c r="W301" s="3">
        <f t="shared" si="294"/>
        <v>2</v>
      </c>
      <c r="X301" s="3">
        <f t="shared" si="295"/>
        <v>50</v>
      </c>
      <c r="Y301" s="3">
        <f t="shared" si="296"/>
        <v>50</v>
      </c>
      <c r="Z301" s="3">
        <f t="shared" si="297"/>
        <v>0</v>
      </c>
      <c r="AA301" s="3">
        <f t="shared" si="298"/>
        <v>0</v>
      </c>
      <c r="AB301" s="22">
        <f t="shared" si="299"/>
        <v>0.61978587962962439</v>
      </c>
      <c r="AC301" s="23">
        <f t="shared" ca="1" si="281"/>
        <v>41920</v>
      </c>
      <c r="AD301" s="3">
        <v>300</v>
      </c>
      <c r="AE301" s="3">
        <f t="shared" si="300"/>
        <v>1</v>
      </c>
      <c r="AF301" s="3">
        <f t="shared" si="301"/>
        <v>1</v>
      </c>
      <c r="AG301" s="3">
        <v>300</v>
      </c>
      <c r="AH301" s="3">
        <f t="shared" si="302"/>
        <v>0</v>
      </c>
      <c r="AI301" s="3">
        <f t="shared" si="303"/>
        <v>0</v>
      </c>
      <c r="AJ301" s="3">
        <f t="shared" si="304"/>
        <v>1</v>
      </c>
      <c r="AK301" s="14">
        <f t="shared" si="305"/>
        <v>1657735.6280492675</v>
      </c>
      <c r="AL301" s="3" t="str">
        <f t="shared" si="306"/>
        <v>Юг</v>
      </c>
      <c r="AM301" s="3">
        <f t="shared" si="307"/>
        <v>1</v>
      </c>
      <c r="AN301" s="3">
        <f t="shared" si="308"/>
        <v>2</v>
      </c>
      <c r="AO301" s="27">
        <f t="shared" si="309"/>
        <v>187.29801654466428</v>
      </c>
      <c r="AP301" s="14">
        <f t="shared" si="310"/>
        <v>199.29801654466428</v>
      </c>
      <c r="AQ301" s="28"/>
      <c r="AR301" s="3">
        <f t="shared" si="311"/>
        <v>2</v>
      </c>
      <c r="AS301" s="3">
        <v>4581</v>
      </c>
      <c r="AT301" s="3">
        <v>777</v>
      </c>
      <c r="AU301" s="3">
        <v>100</v>
      </c>
      <c r="AV301" s="3">
        <v>400</v>
      </c>
      <c r="AW301" s="3">
        <v>6000</v>
      </c>
      <c r="AX301" s="3">
        <v>0</v>
      </c>
      <c r="AY301" s="3">
        <v>1100</v>
      </c>
      <c r="AZ301" s="3">
        <v>1</v>
      </c>
      <c r="BA301" s="3">
        <v>40</v>
      </c>
      <c r="BB301" s="3">
        <v>0</v>
      </c>
      <c r="BC301" s="3">
        <v>0</v>
      </c>
      <c r="BD301" s="3">
        <v>0</v>
      </c>
      <c r="BE301" s="3">
        <v>0</v>
      </c>
      <c r="BF301" s="17">
        <f t="shared" si="312"/>
        <v>149.5</v>
      </c>
      <c r="BG301" s="26">
        <f t="shared" si="333"/>
        <v>1725.6280492675201</v>
      </c>
      <c r="BH301" s="12">
        <f t="shared" si="334"/>
        <v>35.599871330743532</v>
      </c>
      <c r="BI301" s="13">
        <v>-0.49</v>
      </c>
      <c r="BJ301" s="12">
        <f t="shared" si="315"/>
        <v>0</v>
      </c>
      <c r="BK301" s="12">
        <f t="shared" si="341"/>
        <v>50.721649484536172</v>
      </c>
      <c r="BL301" s="11">
        <f t="shared" si="316"/>
        <v>2</v>
      </c>
      <c r="BM301" s="11">
        <f t="shared" si="317"/>
        <v>50</v>
      </c>
      <c r="BN301" s="11">
        <f t="shared" si="318"/>
        <v>0</v>
      </c>
      <c r="BO301" s="20">
        <f t="shared" si="319"/>
        <v>0.61978587962962439</v>
      </c>
      <c r="BP301" s="11">
        <f t="shared" si="320"/>
        <v>1</v>
      </c>
      <c r="BQ301" s="11">
        <f t="shared" si="321"/>
        <v>0</v>
      </c>
      <c r="BR301" s="11">
        <f t="shared" si="322"/>
        <v>0</v>
      </c>
      <c r="BS301" s="11">
        <f t="shared" si="335"/>
        <v>1</v>
      </c>
      <c r="BT301" s="25">
        <f t="shared" si="336"/>
        <v>1657735.6280492675</v>
      </c>
      <c r="BU301" s="24" t="str">
        <f t="shared" si="325"/>
        <v>Юг</v>
      </c>
      <c r="BV301" s="11">
        <f t="shared" si="326"/>
        <v>1</v>
      </c>
      <c r="BW301" s="24" t="str">
        <f>VLOOKUP(BV301,'Типы препятствий'!$A$1:$B$12,2)</f>
        <v>Светофор</v>
      </c>
      <c r="BX301" s="24">
        <f t="shared" si="327"/>
        <v>2</v>
      </c>
      <c r="BY301" s="25">
        <f t="shared" si="328"/>
        <v>1657922.9260658121</v>
      </c>
      <c r="BZ301" s="25">
        <f t="shared" si="337"/>
        <v>187.29801654466428</v>
      </c>
      <c r="CA301" s="25">
        <f t="shared" si="330"/>
        <v>1657934.9260658121</v>
      </c>
      <c r="CB301" s="12">
        <f t="shared" si="338"/>
        <v>199.29801654466428</v>
      </c>
      <c r="CC301" s="11">
        <f t="shared" si="332"/>
        <v>2</v>
      </c>
      <c r="CD301" s="42">
        <f t="shared" si="332"/>
        <v>0.35</v>
      </c>
      <c r="CE301" s="42">
        <f t="shared" si="283"/>
        <v>0.4</v>
      </c>
      <c r="CF301" s="42">
        <f t="shared" si="282"/>
        <v>0.4</v>
      </c>
    </row>
    <row r="302" spans="1:84">
      <c r="A302" s="29">
        <f t="shared" si="284"/>
        <v>34.717871330743534</v>
      </c>
      <c r="B302" s="3">
        <v>301</v>
      </c>
      <c r="C302" s="14">
        <f t="shared" si="285"/>
        <v>34.717871330743534</v>
      </c>
      <c r="D302" s="14">
        <f t="shared" si="286"/>
        <v>34.717871330743534</v>
      </c>
      <c r="E302" s="14">
        <f t="shared" si="287"/>
        <v>50.103092783505247</v>
      </c>
      <c r="F302" s="14">
        <f t="shared" si="288"/>
        <v>0</v>
      </c>
      <c r="G302" s="30">
        <f t="shared" si="289"/>
        <v>-0.49</v>
      </c>
      <c r="H302" s="3">
        <f t="shared" si="279"/>
        <v>40</v>
      </c>
      <c r="I302" s="43">
        <f t="shared" si="290"/>
        <v>0.35</v>
      </c>
      <c r="J302" s="43">
        <f t="shared" si="291"/>
        <v>0.4</v>
      </c>
      <c r="K302" s="43">
        <f t="shared" si="292"/>
        <v>0.4</v>
      </c>
      <c r="L302" s="3">
        <f t="shared" si="280"/>
        <v>0.32</v>
      </c>
      <c r="M302" s="3" t="s">
        <v>707</v>
      </c>
      <c r="N302" s="3" t="s">
        <v>708</v>
      </c>
      <c r="O302" s="3">
        <v>1</v>
      </c>
      <c r="P302" s="3">
        <v>0</v>
      </c>
      <c r="Q302" s="3">
        <v>0</v>
      </c>
      <c r="R302" s="3">
        <v>1</v>
      </c>
      <c r="S302" s="3">
        <v>1</v>
      </c>
      <c r="T302" s="3">
        <v>0</v>
      </c>
      <c r="U302" s="3" t="s">
        <v>66</v>
      </c>
      <c r="V302" s="14">
        <f t="shared" si="293"/>
        <v>1730.4499758412344</v>
      </c>
      <c r="W302" s="3">
        <f t="shared" si="294"/>
        <v>2</v>
      </c>
      <c r="X302" s="3">
        <f t="shared" si="295"/>
        <v>50</v>
      </c>
      <c r="Y302" s="3">
        <f t="shared" si="296"/>
        <v>50</v>
      </c>
      <c r="Z302" s="3">
        <f t="shared" si="297"/>
        <v>0</v>
      </c>
      <c r="AA302" s="3">
        <f t="shared" si="298"/>
        <v>0</v>
      </c>
      <c r="AB302" s="22">
        <f t="shared" si="299"/>
        <v>0.61979166666666141</v>
      </c>
      <c r="AC302" s="23">
        <f t="shared" ca="1" si="281"/>
        <v>41920</v>
      </c>
      <c r="AD302" s="3">
        <v>301</v>
      </c>
      <c r="AE302" s="3">
        <f t="shared" si="300"/>
        <v>1</v>
      </c>
      <c r="AF302" s="3">
        <f t="shared" si="301"/>
        <v>1</v>
      </c>
      <c r="AG302" s="3">
        <v>301</v>
      </c>
      <c r="AH302" s="3">
        <f t="shared" si="302"/>
        <v>0</v>
      </c>
      <c r="AI302" s="3">
        <f t="shared" si="303"/>
        <v>0</v>
      </c>
      <c r="AJ302" s="3">
        <f t="shared" si="304"/>
        <v>1</v>
      </c>
      <c r="AK302" s="14">
        <f t="shared" si="305"/>
        <v>1657740.4499758412</v>
      </c>
      <c r="AL302" s="3" t="str">
        <f t="shared" si="306"/>
        <v>Юг</v>
      </c>
      <c r="AM302" s="3">
        <f t="shared" si="307"/>
        <v>1</v>
      </c>
      <c r="AN302" s="3">
        <f t="shared" si="308"/>
        <v>2</v>
      </c>
      <c r="AO302" s="27">
        <f t="shared" si="309"/>
        <v>182.4760899709072</v>
      </c>
      <c r="AP302" s="14">
        <f t="shared" si="310"/>
        <v>194.4760899709072</v>
      </c>
      <c r="AQ302" s="28"/>
      <c r="AR302" s="3">
        <f t="shared" si="311"/>
        <v>2</v>
      </c>
      <c r="AS302" s="3">
        <v>4581</v>
      </c>
      <c r="AT302" s="3">
        <v>777</v>
      </c>
      <c r="AU302" s="3">
        <v>100</v>
      </c>
      <c r="AV302" s="3">
        <v>400</v>
      </c>
      <c r="AW302" s="3">
        <v>6000</v>
      </c>
      <c r="AX302" s="3">
        <v>0</v>
      </c>
      <c r="AY302" s="3">
        <v>1100</v>
      </c>
      <c r="AZ302" s="3">
        <v>1</v>
      </c>
      <c r="BA302" s="3">
        <v>40</v>
      </c>
      <c r="BB302" s="3">
        <v>0</v>
      </c>
      <c r="BC302" s="3">
        <v>0</v>
      </c>
      <c r="BD302" s="3">
        <v>0</v>
      </c>
      <c r="BE302" s="3">
        <v>0</v>
      </c>
      <c r="BF302" s="17">
        <f t="shared" si="312"/>
        <v>150</v>
      </c>
      <c r="BG302" s="26">
        <f t="shared" si="333"/>
        <v>1730.4499758412344</v>
      </c>
      <c r="BH302" s="12">
        <f t="shared" si="334"/>
        <v>34.717871330743534</v>
      </c>
      <c r="BI302" s="13">
        <v>-0.49</v>
      </c>
      <c r="BJ302" s="12">
        <f t="shared" si="315"/>
        <v>0</v>
      </c>
      <c r="BK302" s="12">
        <f t="shared" si="341"/>
        <v>50.103092783505247</v>
      </c>
      <c r="BL302" s="11">
        <f t="shared" si="316"/>
        <v>2</v>
      </c>
      <c r="BM302" s="11">
        <f t="shared" si="317"/>
        <v>50</v>
      </c>
      <c r="BN302" s="11">
        <f t="shared" si="318"/>
        <v>0</v>
      </c>
      <c r="BO302" s="20">
        <f t="shared" si="319"/>
        <v>0.61979166666666141</v>
      </c>
      <c r="BP302" s="11">
        <f t="shared" si="320"/>
        <v>1</v>
      </c>
      <c r="BQ302" s="11">
        <f t="shared" si="321"/>
        <v>0</v>
      </c>
      <c r="BR302" s="11">
        <f t="shared" si="322"/>
        <v>0</v>
      </c>
      <c r="BS302" s="11">
        <f t="shared" si="335"/>
        <v>1</v>
      </c>
      <c r="BT302" s="25">
        <f t="shared" si="336"/>
        <v>1657740.4499758412</v>
      </c>
      <c r="BU302" s="24" t="str">
        <f t="shared" si="325"/>
        <v>Юг</v>
      </c>
      <c r="BV302" s="11">
        <f t="shared" si="326"/>
        <v>1</v>
      </c>
      <c r="BW302" s="24" t="str">
        <f>VLOOKUP(BV302,'Типы препятствий'!$A$1:$B$12,2)</f>
        <v>Светофор</v>
      </c>
      <c r="BX302" s="24">
        <f t="shared" si="327"/>
        <v>2</v>
      </c>
      <c r="BY302" s="25">
        <f t="shared" si="328"/>
        <v>1657922.9260658121</v>
      </c>
      <c r="BZ302" s="25">
        <f t="shared" si="337"/>
        <v>182.4760899709072</v>
      </c>
      <c r="CA302" s="25">
        <f t="shared" si="330"/>
        <v>1657934.9260658121</v>
      </c>
      <c r="CB302" s="12">
        <f t="shared" si="338"/>
        <v>194.4760899709072</v>
      </c>
      <c r="CC302" s="11">
        <f t="shared" si="332"/>
        <v>2</v>
      </c>
      <c r="CD302" s="42">
        <f t="shared" si="332"/>
        <v>0.35</v>
      </c>
      <c r="CE302" s="42">
        <f t="shared" si="283"/>
        <v>0.4</v>
      </c>
      <c r="CF302" s="42">
        <f t="shared" si="282"/>
        <v>0.4</v>
      </c>
    </row>
    <row r="303" spans="1:84">
      <c r="A303" s="29">
        <f t="shared" si="284"/>
        <v>33.835871330743537</v>
      </c>
      <c r="B303" s="3">
        <v>302</v>
      </c>
      <c r="C303" s="14">
        <f t="shared" si="285"/>
        <v>33.835871330743537</v>
      </c>
      <c r="D303" s="14">
        <f t="shared" si="286"/>
        <v>33.835871330743537</v>
      </c>
      <c r="E303" s="14">
        <f t="shared" si="287"/>
        <v>49.484536082474321</v>
      </c>
      <c r="F303" s="14">
        <f t="shared" si="288"/>
        <v>0</v>
      </c>
      <c r="G303" s="30">
        <f t="shared" si="289"/>
        <v>-0.49</v>
      </c>
      <c r="H303" s="3">
        <f t="shared" si="279"/>
        <v>40</v>
      </c>
      <c r="I303" s="43">
        <f t="shared" si="290"/>
        <v>0.35</v>
      </c>
      <c r="J303" s="43">
        <f t="shared" si="291"/>
        <v>0.4</v>
      </c>
      <c r="K303" s="43">
        <f t="shared" si="292"/>
        <v>0.4</v>
      </c>
      <c r="L303" s="3">
        <f t="shared" si="280"/>
        <v>0.32</v>
      </c>
      <c r="M303" s="3" t="s">
        <v>709</v>
      </c>
      <c r="N303" s="3" t="s">
        <v>710</v>
      </c>
      <c r="O303" s="3">
        <v>1</v>
      </c>
      <c r="P303" s="3">
        <v>0</v>
      </c>
      <c r="Q303" s="3">
        <v>0</v>
      </c>
      <c r="R303" s="3">
        <v>1</v>
      </c>
      <c r="S303" s="3">
        <v>1</v>
      </c>
      <c r="T303" s="3">
        <v>0</v>
      </c>
      <c r="U303" s="3" t="s">
        <v>66</v>
      </c>
      <c r="V303" s="14">
        <f t="shared" si="293"/>
        <v>1735.1494024149488</v>
      </c>
      <c r="W303" s="3">
        <f t="shared" si="294"/>
        <v>2</v>
      </c>
      <c r="X303" s="3">
        <f t="shared" si="295"/>
        <v>50</v>
      </c>
      <c r="Y303" s="3">
        <f t="shared" si="296"/>
        <v>50</v>
      </c>
      <c r="Z303" s="3">
        <f t="shared" si="297"/>
        <v>0</v>
      </c>
      <c r="AA303" s="3">
        <f t="shared" si="298"/>
        <v>0</v>
      </c>
      <c r="AB303" s="22">
        <f t="shared" si="299"/>
        <v>0.61979745370369843</v>
      </c>
      <c r="AC303" s="23">
        <f t="shared" ca="1" si="281"/>
        <v>41920</v>
      </c>
      <c r="AD303" s="3">
        <v>302</v>
      </c>
      <c r="AE303" s="3">
        <f t="shared" si="300"/>
        <v>1</v>
      </c>
      <c r="AF303" s="3">
        <f t="shared" si="301"/>
        <v>1</v>
      </c>
      <c r="AG303" s="3">
        <v>302</v>
      </c>
      <c r="AH303" s="3">
        <f t="shared" si="302"/>
        <v>0</v>
      </c>
      <c r="AI303" s="3">
        <f t="shared" si="303"/>
        <v>0</v>
      </c>
      <c r="AJ303" s="3">
        <f t="shared" si="304"/>
        <v>1</v>
      </c>
      <c r="AK303" s="14">
        <f t="shared" si="305"/>
        <v>1657745.1494024149</v>
      </c>
      <c r="AL303" s="3" t="str">
        <f t="shared" si="306"/>
        <v>Юг</v>
      </c>
      <c r="AM303" s="3">
        <f t="shared" si="307"/>
        <v>1</v>
      </c>
      <c r="AN303" s="3">
        <f t="shared" si="308"/>
        <v>2</v>
      </c>
      <c r="AO303" s="27">
        <f t="shared" si="309"/>
        <v>177.77666339720599</v>
      </c>
      <c r="AP303" s="14">
        <f t="shared" si="310"/>
        <v>189.77666339720599</v>
      </c>
      <c r="AQ303" s="28"/>
      <c r="AR303" s="3">
        <f t="shared" si="311"/>
        <v>2</v>
      </c>
      <c r="AS303" s="3">
        <v>4581</v>
      </c>
      <c r="AT303" s="3">
        <v>777</v>
      </c>
      <c r="AU303" s="3">
        <v>100</v>
      </c>
      <c r="AV303" s="3">
        <v>400</v>
      </c>
      <c r="AW303" s="3">
        <v>6000</v>
      </c>
      <c r="AX303" s="3">
        <v>0</v>
      </c>
      <c r="AY303" s="3">
        <v>1100</v>
      </c>
      <c r="AZ303" s="3">
        <v>1</v>
      </c>
      <c r="BA303" s="3">
        <v>40</v>
      </c>
      <c r="BB303" s="3">
        <v>0</v>
      </c>
      <c r="BC303" s="3">
        <v>0</v>
      </c>
      <c r="BD303" s="3">
        <v>0</v>
      </c>
      <c r="BE303" s="3">
        <v>0</v>
      </c>
      <c r="BF303" s="17">
        <f t="shared" si="312"/>
        <v>150.5</v>
      </c>
      <c r="BG303" s="26">
        <f t="shared" si="333"/>
        <v>1735.1494024149488</v>
      </c>
      <c r="BH303" s="12">
        <f t="shared" si="334"/>
        <v>33.835871330743537</v>
      </c>
      <c r="BI303" s="13">
        <v>-0.49</v>
      </c>
      <c r="BJ303" s="12">
        <f t="shared" si="315"/>
        <v>0</v>
      </c>
      <c r="BK303" s="12">
        <f t="shared" si="341"/>
        <v>49.484536082474321</v>
      </c>
      <c r="BL303" s="11">
        <f t="shared" si="316"/>
        <v>2</v>
      </c>
      <c r="BM303" s="11">
        <f t="shared" si="317"/>
        <v>50</v>
      </c>
      <c r="BN303" s="11">
        <f t="shared" si="318"/>
        <v>0</v>
      </c>
      <c r="BO303" s="20">
        <f t="shared" si="319"/>
        <v>0.61979745370369843</v>
      </c>
      <c r="BP303" s="11">
        <f t="shared" si="320"/>
        <v>1</v>
      </c>
      <c r="BQ303" s="11">
        <f t="shared" si="321"/>
        <v>0</v>
      </c>
      <c r="BR303" s="11">
        <f t="shared" si="322"/>
        <v>0</v>
      </c>
      <c r="BS303" s="11">
        <f t="shared" si="335"/>
        <v>1</v>
      </c>
      <c r="BT303" s="25">
        <f t="shared" si="336"/>
        <v>1657745.1494024149</v>
      </c>
      <c r="BU303" s="24" t="str">
        <f t="shared" si="325"/>
        <v>Юг</v>
      </c>
      <c r="BV303" s="11">
        <f t="shared" si="326"/>
        <v>1</v>
      </c>
      <c r="BW303" s="24" t="str">
        <f>VLOOKUP(BV303,'Типы препятствий'!$A$1:$B$12,2)</f>
        <v>Светофор</v>
      </c>
      <c r="BX303" s="24">
        <f t="shared" si="327"/>
        <v>2</v>
      </c>
      <c r="BY303" s="25">
        <f t="shared" si="328"/>
        <v>1657922.9260658121</v>
      </c>
      <c r="BZ303" s="25">
        <f t="shared" si="337"/>
        <v>177.77666339720599</v>
      </c>
      <c r="CA303" s="25">
        <f t="shared" si="330"/>
        <v>1657934.9260658121</v>
      </c>
      <c r="CB303" s="12">
        <f t="shared" si="338"/>
        <v>189.77666339720599</v>
      </c>
      <c r="CC303" s="11">
        <f t="shared" si="332"/>
        <v>2</v>
      </c>
      <c r="CD303" s="42">
        <f t="shared" si="332"/>
        <v>0.35</v>
      </c>
      <c r="CE303" s="42">
        <f t="shared" si="283"/>
        <v>0.4</v>
      </c>
      <c r="CF303" s="42">
        <f t="shared" si="282"/>
        <v>0.4</v>
      </c>
    </row>
    <row r="304" spans="1:84">
      <c r="A304" s="29">
        <f t="shared" si="284"/>
        <v>32.953871330743539</v>
      </c>
      <c r="B304" s="3">
        <v>303</v>
      </c>
      <c r="C304" s="14">
        <f t="shared" si="285"/>
        <v>32.953871330743539</v>
      </c>
      <c r="D304" s="14">
        <f t="shared" si="286"/>
        <v>32.953871330743539</v>
      </c>
      <c r="E304" s="14">
        <f t="shared" si="287"/>
        <v>48.865979381443395</v>
      </c>
      <c r="F304" s="14">
        <f t="shared" si="288"/>
        <v>0</v>
      </c>
      <c r="G304" s="30">
        <f t="shared" si="289"/>
        <v>-0.49</v>
      </c>
      <c r="H304" s="3">
        <f t="shared" si="279"/>
        <v>40</v>
      </c>
      <c r="I304" s="43">
        <f t="shared" si="290"/>
        <v>0.35</v>
      </c>
      <c r="J304" s="43">
        <f t="shared" si="291"/>
        <v>0.4</v>
      </c>
      <c r="K304" s="43">
        <f t="shared" si="292"/>
        <v>0.4</v>
      </c>
      <c r="L304" s="3">
        <f t="shared" si="280"/>
        <v>0.32</v>
      </c>
      <c r="M304" s="3" t="s">
        <v>711</v>
      </c>
      <c r="N304" s="3" t="s">
        <v>712</v>
      </c>
      <c r="O304" s="3">
        <v>1</v>
      </c>
      <c r="P304" s="3">
        <v>0</v>
      </c>
      <c r="Q304" s="3">
        <v>0</v>
      </c>
      <c r="R304" s="3">
        <v>1</v>
      </c>
      <c r="S304" s="3">
        <v>1</v>
      </c>
      <c r="T304" s="3">
        <v>0</v>
      </c>
      <c r="U304" s="3" t="s">
        <v>66</v>
      </c>
      <c r="V304" s="14">
        <f t="shared" si="293"/>
        <v>1739.7263289886632</v>
      </c>
      <c r="W304" s="3">
        <f t="shared" si="294"/>
        <v>2</v>
      </c>
      <c r="X304" s="3">
        <f t="shared" si="295"/>
        <v>50</v>
      </c>
      <c r="Y304" s="3">
        <f t="shared" si="296"/>
        <v>50</v>
      </c>
      <c r="Z304" s="3">
        <f t="shared" si="297"/>
        <v>0</v>
      </c>
      <c r="AA304" s="3">
        <f t="shared" si="298"/>
        <v>0</v>
      </c>
      <c r="AB304" s="22">
        <f t="shared" si="299"/>
        <v>0.61980324074073545</v>
      </c>
      <c r="AC304" s="23">
        <f t="shared" ca="1" si="281"/>
        <v>41920</v>
      </c>
      <c r="AD304" s="3">
        <v>303</v>
      </c>
      <c r="AE304" s="3">
        <f t="shared" si="300"/>
        <v>1</v>
      </c>
      <c r="AF304" s="3">
        <f t="shared" si="301"/>
        <v>1</v>
      </c>
      <c r="AG304" s="3">
        <v>303</v>
      </c>
      <c r="AH304" s="3">
        <f t="shared" si="302"/>
        <v>0</v>
      </c>
      <c r="AI304" s="3">
        <f t="shared" si="303"/>
        <v>0</v>
      </c>
      <c r="AJ304" s="3">
        <f t="shared" si="304"/>
        <v>1</v>
      </c>
      <c r="AK304" s="14">
        <f t="shared" si="305"/>
        <v>1657749.7263289886</v>
      </c>
      <c r="AL304" s="3" t="str">
        <f t="shared" si="306"/>
        <v>Юг</v>
      </c>
      <c r="AM304" s="3">
        <f t="shared" si="307"/>
        <v>1</v>
      </c>
      <c r="AN304" s="3">
        <f t="shared" si="308"/>
        <v>2</v>
      </c>
      <c r="AO304" s="27">
        <f t="shared" si="309"/>
        <v>173.19973682356067</v>
      </c>
      <c r="AP304" s="14">
        <f t="shared" si="310"/>
        <v>185.19973682356067</v>
      </c>
      <c r="AQ304" s="28"/>
      <c r="AR304" s="3">
        <f t="shared" si="311"/>
        <v>2</v>
      </c>
      <c r="AS304" s="3">
        <v>4581</v>
      </c>
      <c r="AT304" s="3">
        <v>777</v>
      </c>
      <c r="AU304" s="3">
        <v>100</v>
      </c>
      <c r="AV304" s="3">
        <v>400</v>
      </c>
      <c r="AW304" s="3">
        <v>6000</v>
      </c>
      <c r="AX304" s="3">
        <v>0</v>
      </c>
      <c r="AY304" s="3">
        <v>1100</v>
      </c>
      <c r="AZ304" s="3">
        <v>1</v>
      </c>
      <c r="BA304" s="3">
        <v>40</v>
      </c>
      <c r="BB304" s="3">
        <v>0</v>
      </c>
      <c r="BC304" s="3">
        <v>0</v>
      </c>
      <c r="BD304" s="3">
        <v>0</v>
      </c>
      <c r="BE304" s="3">
        <v>0</v>
      </c>
      <c r="BF304" s="17">
        <f t="shared" si="312"/>
        <v>151</v>
      </c>
      <c r="BG304" s="26">
        <f t="shared" si="333"/>
        <v>1739.7263289886632</v>
      </c>
      <c r="BH304" s="12">
        <f t="shared" si="334"/>
        <v>32.953871330743539</v>
      </c>
      <c r="BI304" s="13">
        <v>-0.49</v>
      </c>
      <c r="BJ304" s="12">
        <f t="shared" si="315"/>
        <v>0</v>
      </c>
      <c r="BK304" s="12">
        <f t="shared" si="341"/>
        <v>48.865979381443395</v>
      </c>
      <c r="BL304" s="11">
        <f t="shared" si="316"/>
        <v>2</v>
      </c>
      <c r="BM304" s="11">
        <f t="shared" si="317"/>
        <v>50</v>
      </c>
      <c r="BN304" s="11">
        <f t="shared" si="318"/>
        <v>0</v>
      </c>
      <c r="BO304" s="20">
        <f t="shared" si="319"/>
        <v>0.61980324074073545</v>
      </c>
      <c r="BP304" s="11">
        <f t="shared" si="320"/>
        <v>1</v>
      </c>
      <c r="BQ304" s="11">
        <f t="shared" si="321"/>
        <v>0</v>
      </c>
      <c r="BR304" s="11">
        <f t="shared" si="322"/>
        <v>0</v>
      </c>
      <c r="BS304" s="11">
        <f t="shared" si="335"/>
        <v>1</v>
      </c>
      <c r="BT304" s="25">
        <f t="shared" si="336"/>
        <v>1657749.7263289886</v>
      </c>
      <c r="BU304" s="24" t="str">
        <f t="shared" si="325"/>
        <v>Юг</v>
      </c>
      <c r="BV304" s="11">
        <f t="shared" si="326"/>
        <v>1</v>
      </c>
      <c r="BW304" s="24" t="str">
        <f>VLOOKUP(BV304,'Типы препятствий'!$A$1:$B$12,2)</f>
        <v>Светофор</v>
      </c>
      <c r="BX304" s="24">
        <f t="shared" si="327"/>
        <v>2</v>
      </c>
      <c r="BY304" s="25">
        <f t="shared" si="328"/>
        <v>1657922.9260658121</v>
      </c>
      <c r="BZ304" s="25">
        <f t="shared" si="337"/>
        <v>173.19973682356067</v>
      </c>
      <c r="CA304" s="25">
        <f t="shared" si="330"/>
        <v>1657934.9260658121</v>
      </c>
      <c r="CB304" s="12">
        <f t="shared" si="338"/>
        <v>185.19973682356067</v>
      </c>
      <c r="CC304" s="11">
        <f t="shared" si="332"/>
        <v>2</v>
      </c>
      <c r="CD304" s="42">
        <f t="shared" si="332"/>
        <v>0.35</v>
      </c>
      <c r="CE304" s="42">
        <f t="shared" si="283"/>
        <v>0.4</v>
      </c>
      <c r="CF304" s="42">
        <f t="shared" si="282"/>
        <v>0.4</v>
      </c>
    </row>
    <row r="305" spans="1:84">
      <c r="A305" s="29">
        <f t="shared" si="284"/>
        <v>32.071871330743541</v>
      </c>
      <c r="B305" s="3">
        <v>304</v>
      </c>
      <c r="C305" s="14">
        <f t="shared" si="285"/>
        <v>32.071871330743541</v>
      </c>
      <c r="D305" s="14">
        <f t="shared" si="286"/>
        <v>32.071871330743541</v>
      </c>
      <c r="E305" s="14">
        <f t="shared" si="287"/>
        <v>48.24742268041247</v>
      </c>
      <c r="F305" s="14">
        <f t="shared" si="288"/>
        <v>0</v>
      </c>
      <c r="G305" s="30">
        <f t="shared" si="289"/>
        <v>-0.46549999999999997</v>
      </c>
      <c r="H305" s="3">
        <f t="shared" si="279"/>
        <v>40</v>
      </c>
      <c r="I305" s="43">
        <f t="shared" si="290"/>
        <v>0.35</v>
      </c>
      <c r="J305" s="43">
        <f t="shared" si="291"/>
        <v>0.4</v>
      </c>
      <c r="K305" s="43">
        <f t="shared" si="292"/>
        <v>0.4</v>
      </c>
      <c r="L305" s="3">
        <f t="shared" si="280"/>
        <v>0.32</v>
      </c>
      <c r="M305" s="3" t="s">
        <v>713</v>
      </c>
      <c r="N305" s="3" t="s">
        <v>714</v>
      </c>
      <c r="O305" s="3">
        <v>1</v>
      </c>
      <c r="P305" s="3">
        <v>0</v>
      </c>
      <c r="Q305" s="3">
        <v>0</v>
      </c>
      <c r="R305" s="3">
        <v>1</v>
      </c>
      <c r="S305" s="3">
        <v>1</v>
      </c>
      <c r="T305" s="3">
        <v>0</v>
      </c>
      <c r="U305" s="3" t="s">
        <v>66</v>
      </c>
      <c r="V305" s="14">
        <f t="shared" si="293"/>
        <v>1744.1807555623775</v>
      </c>
      <c r="W305" s="3">
        <f t="shared" si="294"/>
        <v>2</v>
      </c>
      <c r="X305" s="3">
        <f t="shared" si="295"/>
        <v>50</v>
      </c>
      <c r="Y305" s="3">
        <f t="shared" si="296"/>
        <v>50</v>
      </c>
      <c r="Z305" s="3">
        <f t="shared" si="297"/>
        <v>0</v>
      </c>
      <c r="AA305" s="3">
        <f t="shared" si="298"/>
        <v>0</v>
      </c>
      <c r="AB305" s="22">
        <f t="shared" si="299"/>
        <v>0.61980902777777247</v>
      </c>
      <c r="AC305" s="23">
        <f t="shared" ca="1" si="281"/>
        <v>41920</v>
      </c>
      <c r="AD305" s="3">
        <v>304</v>
      </c>
      <c r="AE305" s="3">
        <f t="shared" si="300"/>
        <v>1</v>
      </c>
      <c r="AF305" s="3">
        <f t="shared" si="301"/>
        <v>1</v>
      </c>
      <c r="AG305" s="3">
        <v>304</v>
      </c>
      <c r="AH305" s="3">
        <f t="shared" si="302"/>
        <v>0</v>
      </c>
      <c r="AI305" s="3">
        <f t="shared" si="303"/>
        <v>0</v>
      </c>
      <c r="AJ305" s="3">
        <f t="shared" si="304"/>
        <v>1</v>
      </c>
      <c r="AK305" s="14">
        <f t="shared" si="305"/>
        <v>1657754.1807555624</v>
      </c>
      <c r="AL305" s="3" t="str">
        <f t="shared" si="306"/>
        <v>Юг</v>
      </c>
      <c r="AM305" s="3">
        <f t="shared" si="307"/>
        <v>1</v>
      </c>
      <c r="AN305" s="3">
        <f t="shared" si="308"/>
        <v>2</v>
      </c>
      <c r="AO305" s="27">
        <f t="shared" si="309"/>
        <v>168.7453102497384</v>
      </c>
      <c r="AP305" s="14">
        <f t="shared" si="310"/>
        <v>180.7453102497384</v>
      </c>
      <c r="AQ305" s="28"/>
      <c r="AR305" s="3">
        <f t="shared" si="311"/>
        <v>2</v>
      </c>
      <c r="AS305" s="3">
        <v>4581</v>
      </c>
      <c r="AT305" s="3">
        <v>777</v>
      </c>
      <c r="AU305" s="3">
        <v>100</v>
      </c>
      <c r="AV305" s="3">
        <v>400</v>
      </c>
      <c r="AW305" s="3">
        <v>6000</v>
      </c>
      <c r="AX305" s="3">
        <v>0</v>
      </c>
      <c r="AY305" s="3">
        <v>1100</v>
      </c>
      <c r="AZ305" s="3">
        <v>1</v>
      </c>
      <c r="BA305" s="3">
        <v>40</v>
      </c>
      <c r="BB305" s="3">
        <v>0</v>
      </c>
      <c r="BC305" s="3">
        <v>0</v>
      </c>
      <c r="BD305" s="3">
        <v>0</v>
      </c>
      <c r="BE305" s="3">
        <v>0</v>
      </c>
      <c r="BF305" s="17">
        <f t="shared" si="312"/>
        <v>151.5</v>
      </c>
      <c r="BG305" s="26">
        <f t="shared" si="333"/>
        <v>1744.1807555623775</v>
      </c>
      <c r="BH305" s="12">
        <f t="shared" si="334"/>
        <v>32.071871330743541</v>
      </c>
      <c r="BI305" s="13">
        <f t="shared" si="339"/>
        <v>-0.46549999999999997</v>
      </c>
      <c r="BJ305" s="12">
        <f t="shared" si="315"/>
        <v>0</v>
      </c>
      <c r="BK305" s="12">
        <f t="shared" si="341"/>
        <v>48.24742268041247</v>
      </c>
      <c r="BL305" s="11">
        <f t="shared" si="316"/>
        <v>2</v>
      </c>
      <c r="BM305" s="11">
        <f t="shared" si="317"/>
        <v>50</v>
      </c>
      <c r="BN305" s="11">
        <f t="shared" si="318"/>
        <v>0</v>
      </c>
      <c r="BO305" s="20">
        <f t="shared" si="319"/>
        <v>0.61980902777777247</v>
      </c>
      <c r="BP305" s="11">
        <f t="shared" si="320"/>
        <v>1</v>
      </c>
      <c r="BQ305" s="11">
        <f t="shared" si="321"/>
        <v>0</v>
      </c>
      <c r="BR305" s="11">
        <f t="shared" si="322"/>
        <v>0</v>
      </c>
      <c r="BS305" s="11">
        <f t="shared" si="335"/>
        <v>1</v>
      </c>
      <c r="BT305" s="25">
        <f t="shared" si="336"/>
        <v>1657754.1807555624</v>
      </c>
      <c r="BU305" s="24" t="str">
        <f t="shared" si="325"/>
        <v>Юг</v>
      </c>
      <c r="BV305" s="11">
        <f t="shared" si="326"/>
        <v>1</v>
      </c>
      <c r="BW305" s="24" t="str">
        <f>VLOOKUP(BV305,'Типы препятствий'!$A$1:$B$12,2)</f>
        <v>Светофор</v>
      </c>
      <c r="BX305" s="24">
        <f t="shared" si="327"/>
        <v>2</v>
      </c>
      <c r="BY305" s="25">
        <f t="shared" si="328"/>
        <v>1657922.9260658121</v>
      </c>
      <c r="BZ305" s="25">
        <f t="shared" si="337"/>
        <v>168.7453102497384</v>
      </c>
      <c r="CA305" s="25">
        <f t="shared" si="330"/>
        <v>1657934.9260658121</v>
      </c>
      <c r="CB305" s="12">
        <f t="shared" si="338"/>
        <v>180.7453102497384</v>
      </c>
      <c r="CC305" s="11">
        <f t="shared" si="332"/>
        <v>2</v>
      </c>
      <c r="CD305" s="42">
        <f t="shared" si="332"/>
        <v>0.35</v>
      </c>
      <c r="CE305" s="42">
        <f t="shared" si="283"/>
        <v>0.4</v>
      </c>
      <c r="CF305" s="42">
        <f t="shared" si="282"/>
        <v>0.4</v>
      </c>
    </row>
    <row r="306" spans="1:84">
      <c r="A306" s="29">
        <f t="shared" si="284"/>
        <v>31.23397133074354</v>
      </c>
      <c r="B306" s="3">
        <v>305</v>
      </c>
      <c r="C306" s="14">
        <f t="shared" si="285"/>
        <v>31.23397133074354</v>
      </c>
      <c r="D306" s="14">
        <f t="shared" si="286"/>
        <v>31.23397133074354</v>
      </c>
      <c r="E306" s="14">
        <f t="shared" si="287"/>
        <v>47.628865979381544</v>
      </c>
      <c r="F306" s="14">
        <f t="shared" si="288"/>
        <v>0</v>
      </c>
      <c r="G306" s="30">
        <f t="shared" si="289"/>
        <v>-0.47099999999999997</v>
      </c>
      <c r="H306" s="3">
        <f t="shared" si="279"/>
        <v>40</v>
      </c>
      <c r="I306" s="43">
        <f t="shared" si="290"/>
        <v>0.35</v>
      </c>
      <c r="J306" s="43">
        <f t="shared" si="291"/>
        <v>0.4</v>
      </c>
      <c r="K306" s="43">
        <f t="shared" si="292"/>
        <v>0.4</v>
      </c>
      <c r="L306" s="3">
        <f t="shared" si="280"/>
        <v>0.32</v>
      </c>
      <c r="M306" s="3" t="s">
        <v>715</v>
      </c>
      <c r="N306" s="3" t="s">
        <v>716</v>
      </c>
      <c r="O306" s="3">
        <v>1</v>
      </c>
      <c r="P306" s="3">
        <v>0</v>
      </c>
      <c r="Q306" s="3">
        <v>0</v>
      </c>
      <c r="R306" s="3">
        <v>1</v>
      </c>
      <c r="S306" s="3">
        <v>1</v>
      </c>
      <c r="T306" s="3">
        <v>0</v>
      </c>
      <c r="U306" s="3" t="s">
        <v>66</v>
      </c>
      <c r="V306" s="14">
        <f t="shared" si="293"/>
        <v>1748.5188071360919</v>
      </c>
      <c r="W306" s="3">
        <f t="shared" si="294"/>
        <v>2</v>
      </c>
      <c r="X306" s="3">
        <f t="shared" si="295"/>
        <v>50</v>
      </c>
      <c r="Y306" s="3">
        <f t="shared" si="296"/>
        <v>50</v>
      </c>
      <c r="Z306" s="3">
        <f t="shared" si="297"/>
        <v>0</v>
      </c>
      <c r="AA306" s="3">
        <f t="shared" si="298"/>
        <v>0</v>
      </c>
      <c r="AB306" s="22">
        <f t="shared" si="299"/>
        <v>0.61981481481480949</v>
      </c>
      <c r="AC306" s="23">
        <f t="shared" ca="1" si="281"/>
        <v>41920</v>
      </c>
      <c r="AD306" s="3">
        <v>305</v>
      </c>
      <c r="AE306" s="3">
        <f t="shared" si="300"/>
        <v>1</v>
      </c>
      <c r="AF306" s="3">
        <f t="shared" si="301"/>
        <v>1</v>
      </c>
      <c r="AG306" s="3">
        <v>305</v>
      </c>
      <c r="AH306" s="3">
        <f t="shared" si="302"/>
        <v>0</v>
      </c>
      <c r="AI306" s="3">
        <f t="shared" si="303"/>
        <v>0</v>
      </c>
      <c r="AJ306" s="3">
        <f t="shared" si="304"/>
        <v>1</v>
      </c>
      <c r="AK306" s="14">
        <f t="shared" si="305"/>
        <v>1657758.518807136</v>
      </c>
      <c r="AL306" s="3" t="str">
        <f t="shared" si="306"/>
        <v>Юг</v>
      </c>
      <c r="AM306" s="3">
        <f t="shared" si="307"/>
        <v>1</v>
      </c>
      <c r="AN306" s="3">
        <f t="shared" si="308"/>
        <v>2</v>
      </c>
      <c r="AO306" s="27">
        <f t="shared" si="309"/>
        <v>164.40725867613219</v>
      </c>
      <c r="AP306" s="14">
        <f t="shared" si="310"/>
        <v>176.40725867613219</v>
      </c>
      <c r="AQ306" s="28"/>
      <c r="AR306" s="3">
        <f t="shared" si="311"/>
        <v>2</v>
      </c>
      <c r="AS306" s="3">
        <v>4581</v>
      </c>
      <c r="AT306" s="3">
        <v>777</v>
      </c>
      <c r="AU306" s="3">
        <v>100</v>
      </c>
      <c r="AV306" s="3">
        <v>400</v>
      </c>
      <c r="AW306" s="3">
        <v>6000</v>
      </c>
      <c r="AX306" s="3">
        <v>0</v>
      </c>
      <c r="AY306" s="3">
        <v>1100</v>
      </c>
      <c r="AZ306" s="3">
        <v>1</v>
      </c>
      <c r="BA306" s="3">
        <v>40</v>
      </c>
      <c r="BB306" s="3">
        <v>0</v>
      </c>
      <c r="BC306" s="3">
        <v>0</v>
      </c>
      <c r="BD306" s="3">
        <v>0</v>
      </c>
      <c r="BE306" s="3">
        <v>0</v>
      </c>
      <c r="BF306" s="17">
        <f t="shared" si="312"/>
        <v>152</v>
      </c>
      <c r="BG306" s="26">
        <f t="shared" si="333"/>
        <v>1748.5188071360919</v>
      </c>
      <c r="BH306" s="12">
        <f t="shared" si="334"/>
        <v>31.23397133074354</v>
      </c>
      <c r="BI306" s="13">
        <v>-0.47099999999999997</v>
      </c>
      <c r="BJ306" s="12">
        <f t="shared" si="315"/>
        <v>0</v>
      </c>
      <c r="BK306" s="12">
        <f t="shared" si="341"/>
        <v>47.628865979381544</v>
      </c>
      <c r="BL306" s="11">
        <f t="shared" si="316"/>
        <v>2</v>
      </c>
      <c r="BM306" s="11">
        <f t="shared" si="317"/>
        <v>50</v>
      </c>
      <c r="BN306" s="11">
        <f t="shared" si="318"/>
        <v>0</v>
      </c>
      <c r="BO306" s="20">
        <f t="shared" si="319"/>
        <v>0.61981481481480949</v>
      </c>
      <c r="BP306" s="11">
        <f t="shared" si="320"/>
        <v>1</v>
      </c>
      <c r="BQ306" s="11">
        <f t="shared" si="321"/>
        <v>0</v>
      </c>
      <c r="BR306" s="11">
        <f t="shared" si="322"/>
        <v>0</v>
      </c>
      <c r="BS306" s="11">
        <f t="shared" si="335"/>
        <v>1</v>
      </c>
      <c r="BT306" s="25">
        <f t="shared" si="336"/>
        <v>1657758.518807136</v>
      </c>
      <c r="BU306" s="24" t="str">
        <f t="shared" si="325"/>
        <v>Юг</v>
      </c>
      <c r="BV306" s="11">
        <f t="shared" si="326"/>
        <v>1</v>
      </c>
      <c r="BW306" s="24" t="str">
        <f>VLOOKUP(BV306,'Типы препятствий'!$A$1:$B$12,2)</f>
        <v>Светофор</v>
      </c>
      <c r="BX306" s="24">
        <f t="shared" si="327"/>
        <v>2</v>
      </c>
      <c r="BY306" s="25">
        <f t="shared" si="328"/>
        <v>1657922.9260658121</v>
      </c>
      <c r="BZ306" s="25">
        <f t="shared" si="337"/>
        <v>164.40725867613219</v>
      </c>
      <c r="CA306" s="25">
        <f t="shared" si="330"/>
        <v>1657934.9260658121</v>
      </c>
      <c r="CB306" s="12">
        <f t="shared" si="338"/>
        <v>176.40725867613219</v>
      </c>
      <c r="CC306" s="11">
        <f t="shared" si="332"/>
        <v>2</v>
      </c>
      <c r="CD306" s="42">
        <f t="shared" si="332"/>
        <v>0.35</v>
      </c>
      <c r="CE306" s="42">
        <f t="shared" si="283"/>
        <v>0.4</v>
      </c>
      <c r="CF306" s="42">
        <f t="shared" si="282"/>
        <v>0.4</v>
      </c>
    </row>
    <row r="307" spans="1:84">
      <c r="A307" s="29">
        <f t="shared" si="284"/>
        <v>30.38617133074354</v>
      </c>
      <c r="B307" s="3">
        <v>306</v>
      </c>
      <c r="C307" s="14">
        <f t="shared" si="285"/>
        <v>30.38617133074354</v>
      </c>
      <c r="D307" s="14">
        <f t="shared" si="286"/>
        <v>30.38617133074354</v>
      </c>
      <c r="E307" s="14">
        <f t="shared" si="287"/>
        <v>47.010309278350618</v>
      </c>
      <c r="F307" s="14">
        <f t="shared" si="288"/>
        <v>0</v>
      </c>
      <c r="G307" s="30">
        <f t="shared" si="289"/>
        <v>-0.48</v>
      </c>
      <c r="H307" s="3">
        <f t="shared" si="279"/>
        <v>40</v>
      </c>
      <c r="I307" s="43">
        <f t="shared" si="290"/>
        <v>0.35</v>
      </c>
      <c r="J307" s="43">
        <f t="shared" si="291"/>
        <v>0.4</v>
      </c>
      <c r="K307" s="43">
        <f t="shared" si="292"/>
        <v>0.4</v>
      </c>
      <c r="L307" s="3">
        <f t="shared" si="280"/>
        <v>0.32</v>
      </c>
      <c r="M307" s="3" t="s">
        <v>717</v>
      </c>
      <c r="N307" s="3" t="s">
        <v>718</v>
      </c>
      <c r="O307" s="3">
        <v>1</v>
      </c>
      <c r="P307" s="3">
        <v>0</v>
      </c>
      <c r="Q307" s="3">
        <v>0</v>
      </c>
      <c r="R307" s="3">
        <v>1</v>
      </c>
      <c r="S307" s="3">
        <v>1</v>
      </c>
      <c r="T307" s="3">
        <v>0</v>
      </c>
      <c r="U307" s="3" t="s">
        <v>66</v>
      </c>
      <c r="V307" s="14">
        <f t="shared" si="293"/>
        <v>1752.7391087098063</v>
      </c>
      <c r="W307" s="3">
        <f t="shared" si="294"/>
        <v>2</v>
      </c>
      <c r="X307" s="3">
        <f t="shared" si="295"/>
        <v>50</v>
      </c>
      <c r="Y307" s="3">
        <f t="shared" si="296"/>
        <v>50</v>
      </c>
      <c r="Z307" s="3">
        <f t="shared" si="297"/>
        <v>0</v>
      </c>
      <c r="AA307" s="3">
        <f t="shared" si="298"/>
        <v>0</v>
      </c>
      <c r="AB307" s="22">
        <f t="shared" si="299"/>
        <v>0.61982060185184651</v>
      </c>
      <c r="AC307" s="23">
        <f t="shared" ca="1" si="281"/>
        <v>41920</v>
      </c>
      <c r="AD307" s="3">
        <v>306</v>
      </c>
      <c r="AE307" s="3">
        <f t="shared" si="300"/>
        <v>1</v>
      </c>
      <c r="AF307" s="3">
        <f t="shared" si="301"/>
        <v>1</v>
      </c>
      <c r="AG307" s="3">
        <v>306</v>
      </c>
      <c r="AH307" s="3">
        <f t="shared" si="302"/>
        <v>0</v>
      </c>
      <c r="AI307" s="3">
        <f t="shared" si="303"/>
        <v>0</v>
      </c>
      <c r="AJ307" s="3">
        <f t="shared" si="304"/>
        <v>1</v>
      </c>
      <c r="AK307" s="14">
        <f t="shared" si="305"/>
        <v>1657762.7391087099</v>
      </c>
      <c r="AL307" s="3" t="str">
        <f t="shared" si="306"/>
        <v>Юг</v>
      </c>
      <c r="AM307" s="3">
        <f t="shared" si="307"/>
        <v>1</v>
      </c>
      <c r="AN307" s="3">
        <f t="shared" si="308"/>
        <v>2</v>
      </c>
      <c r="AO307" s="27">
        <f t="shared" si="309"/>
        <v>160.18695710226893</v>
      </c>
      <c r="AP307" s="14">
        <f t="shared" si="310"/>
        <v>172.18695710226893</v>
      </c>
      <c r="AQ307" s="28"/>
      <c r="AR307" s="3">
        <f t="shared" si="311"/>
        <v>2</v>
      </c>
      <c r="AS307" s="3">
        <v>4581</v>
      </c>
      <c r="AT307" s="3">
        <v>777</v>
      </c>
      <c r="AU307" s="3">
        <v>100</v>
      </c>
      <c r="AV307" s="3">
        <v>400</v>
      </c>
      <c r="AW307" s="3">
        <v>6000</v>
      </c>
      <c r="AX307" s="3">
        <v>0</v>
      </c>
      <c r="AY307" s="3">
        <v>1100</v>
      </c>
      <c r="AZ307" s="3">
        <v>1</v>
      </c>
      <c r="BA307" s="3">
        <v>40</v>
      </c>
      <c r="BB307" s="3">
        <v>0</v>
      </c>
      <c r="BC307" s="3">
        <v>0</v>
      </c>
      <c r="BD307" s="3">
        <v>0</v>
      </c>
      <c r="BE307" s="3">
        <v>0</v>
      </c>
      <c r="BF307" s="17">
        <f t="shared" si="312"/>
        <v>152.5</v>
      </c>
      <c r="BG307" s="26">
        <f t="shared" si="333"/>
        <v>1752.7391087098063</v>
      </c>
      <c r="BH307" s="12">
        <f t="shared" si="334"/>
        <v>30.38617133074354</v>
      </c>
      <c r="BI307" s="13">
        <v>-0.48</v>
      </c>
      <c r="BJ307" s="12">
        <f t="shared" si="315"/>
        <v>0</v>
      </c>
      <c r="BK307" s="12">
        <f t="shared" si="341"/>
        <v>47.010309278350618</v>
      </c>
      <c r="BL307" s="11">
        <f t="shared" si="316"/>
        <v>2</v>
      </c>
      <c r="BM307" s="11">
        <f t="shared" si="317"/>
        <v>50</v>
      </c>
      <c r="BN307" s="11">
        <f t="shared" si="318"/>
        <v>0</v>
      </c>
      <c r="BO307" s="20">
        <f t="shared" si="319"/>
        <v>0.61982060185184651</v>
      </c>
      <c r="BP307" s="11">
        <f t="shared" si="320"/>
        <v>1</v>
      </c>
      <c r="BQ307" s="11">
        <f t="shared" si="321"/>
        <v>0</v>
      </c>
      <c r="BR307" s="11">
        <f t="shared" si="322"/>
        <v>0</v>
      </c>
      <c r="BS307" s="11">
        <f t="shared" si="335"/>
        <v>1</v>
      </c>
      <c r="BT307" s="25">
        <f t="shared" si="336"/>
        <v>1657762.7391087099</v>
      </c>
      <c r="BU307" s="24" t="str">
        <f t="shared" si="325"/>
        <v>Юг</v>
      </c>
      <c r="BV307" s="11">
        <f t="shared" si="326"/>
        <v>1</v>
      </c>
      <c r="BW307" s="24" t="str">
        <f>VLOOKUP(BV307,'Типы препятствий'!$A$1:$B$12,2)</f>
        <v>Светофор</v>
      </c>
      <c r="BX307" s="24">
        <f t="shared" si="327"/>
        <v>2</v>
      </c>
      <c r="BY307" s="25">
        <f t="shared" si="328"/>
        <v>1657922.9260658121</v>
      </c>
      <c r="BZ307" s="25">
        <f t="shared" si="337"/>
        <v>160.18695710226893</v>
      </c>
      <c r="CA307" s="25">
        <f t="shared" si="330"/>
        <v>1657934.9260658121</v>
      </c>
      <c r="CB307" s="12">
        <f t="shared" si="338"/>
        <v>172.18695710226893</v>
      </c>
      <c r="CC307" s="11">
        <f t="shared" si="332"/>
        <v>2</v>
      </c>
      <c r="CD307" s="42">
        <f t="shared" si="332"/>
        <v>0.35</v>
      </c>
      <c r="CE307" s="42">
        <f t="shared" si="283"/>
        <v>0.4</v>
      </c>
      <c r="CF307" s="42">
        <f t="shared" si="282"/>
        <v>0.4</v>
      </c>
    </row>
    <row r="308" spans="1:84">
      <c r="A308" s="29">
        <f t="shared" si="284"/>
        <v>29.522171330743539</v>
      </c>
      <c r="B308" s="3">
        <v>307</v>
      </c>
      <c r="C308" s="14">
        <f t="shared" si="285"/>
        <v>29.522171330743539</v>
      </c>
      <c r="D308" s="14">
        <f t="shared" si="286"/>
        <v>29.522171330743539</v>
      </c>
      <c r="E308" s="14">
        <f t="shared" si="287"/>
        <v>46.391752577319693</v>
      </c>
      <c r="F308" s="14">
        <f t="shared" si="288"/>
        <v>0</v>
      </c>
      <c r="G308" s="30">
        <f t="shared" si="289"/>
        <v>-0.47</v>
      </c>
      <c r="H308" s="3">
        <f t="shared" si="279"/>
        <v>40</v>
      </c>
      <c r="I308" s="43">
        <f t="shared" si="290"/>
        <v>0.35</v>
      </c>
      <c r="J308" s="43">
        <f t="shared" si="291"/>
        <v>0.4</v>
      </c>
      <c r="K308" s="43">
        <f t="shared" si="292"/>
        <v>0.4</v>
      </c>
      <c r="L308" s="3">
        <f t="shared" si="280"/>
        <v>0.32</v>
      </c>
      <c r="M308" s="3" t="s">
        <v>719</v>
      </c>
      <c r="N308" s="3" t="s">
        <v>720</v>
      </c>
      <c r="O308" s="3">
        <v>1</v>
      </c>
      <c r="P308" s="3">
        <v>0</v>
      </c>
      <c r="Q308" s="3">
        <v>0</v>
      </c>
      <c r="R308" s="3">
        <v>1</v>
      </c>
      <c r="S308" s="3">
        <v>1</v>
      </c>
      <c r="T308" s="3">
        <v>0</v>
      </c>
      <c r="U308" s="3" t="s">
        <v>66</v>
      </c>
      <c r="V308" s="14">
        <f t="shared" si="293"/>
        <v>1756.8394102835207</v>
      </c>
      <c r="W308" s="3">
        <f t="shared" si="294"/>
        <v>2</v>
      </c>
      <c r="X308" s="3">
        <f t="shared" si="295"/>
        <v>50</v>
      </c>
      <c r="Y308" s="3">
        <f t="shared" si="296"/>
        <v>50</v>
      </c>
      <c r="Z308" s="3">
        <f t="shared" si="297"/>
        <v>0</v>
      </c>
      <c r="AA308" s="3">
        <f t="shared" si="298"/>
        <v>0</v>
      </c>
      <c r="AB308" s="22">
        <f t="shared" si="299"/>
        <v>0.61982638888888353</v>
      </c>
      <c r="AC308" s="23">
        <f t="shared" ca="1" si="281"/>
        <v>41920</v>
      </c>
      <c r="AD308" s="3">
        <v>307</v>
      </c>
      <c r="AE308" s="3">
        <f t="shared" si="300"/>
        <v>1</v>
      </c>
      <c r="AF308" s="3">
        <f t="shared" si="301"/>
        <v>1</v>
      </c>
      <c r="AG308" s="3">
        <v>307</v>
      </c>
      <c r="AH308" s="3">
        <f t="shared" si="302"/>
        <v>0</v>
      </c>
      <c r="AI308" s="3">
        <f t="shared" si="303"/>
        <v>0</v>
      </c>
      <c r="AJ308" s="3">
        <f t="shared" si="304"/>
        <v>1</v>
      </c>
      <c r="AK308" s="14">
        <f t="shared" si="305"/>
        <v>1657766.8394102836</v>
      </c>
      <c r="AL308" s="3" t="str">
        <f t="shared" si="306"/>
        <v>Юг</v>
      </c>
      <c r="AM308" s="3">
        <f t="shared" si="307"/>
        <v>1</v>
      </c>
      <c r="AN308" s="3">
        <f t="shared" si="308"/>
        <v>2</v>
      </c>
      <c r="AO308" s="27">
        <f t="shared" si="309"/>
        <v>156.08665552851744</v>
      </c>
      <c r="AP308" s="14">
        <f t="shared" si="310"/>
        <v>168.08665552851744</v>
      </c>
      <c r="AQ308" s="28"/>
      <c r="AR308" s="3">
        <f t="shared" si="311"/>
        <v>2</v>
      </c>
      <c r="AS308" s="3">
        <v>4581</v>
      </c>
      <c r="AT308" s="3">
        <v>777</v>
      </c>
      <c r="AU308" s="3">
        <v>100</v>
      </c>
      <c r="AV308" s="3">
        <v>400</v>
      </c>
      <c r="AW308" s="3">
        <v>6000</v>
      </c>
      <c r="AX308" s="3">
        <v>0</v>
      </c>
      <c r="AY308" s="3">
        <v>1100</v>
      </c>
      <c r="AZ308" s="3">
        <v>1</v>
      </c>
      <c r="BA308" s="3">
        <v>40</v>
      </c>
      <c r="BB308" s="3">
        <v>0</v>
      </c>
      <c r="BC308" s="3">
        <v>0</v>
      </c>
      <c r="BD308" s="3">
        <v>0</v>
      </c>
      <c r="BE308" s="3">
        <v>0</v>
      </c>
      <c r="BF308" s="17">
        <f t="shared" si="312"/>
        <v>153</v>
      </c>
      <c r="BG308" s="26">
        <f t="shared" si="333"/>
        <v>1756.8394102835207</v>
      </c>
      <c r="BH308" s="12">
        <f t="shared" si="334"/>
        <v>29.522171330743539</v>
      </c>
      <c r="BI308" s="13">
        <v>-0.47</v>
      </c>
      <c r="BJ308" s="12">
        <f t="shared" si="315"/>
        <v>0</v>
      </c>
      <c r="BK308" s="12">
        <f t="shared" si="341"/>
        <v>46.391752577319693</v>
      </c>
      <c r="BL308" s="11">
        <f t="shared" si="316"/>
        <v>2</v>
      </c>
      <c r="BM308" s="11">
        <f t="shared" si="317"/>
        <v>50</v>
      </c>
      <c r="BN308" s="11">
        <f t="shared" si="318"/>
        <v>0</v>
      </c>
      <c r="BO308" s="20">
        <f t="shared" si="319"/>
        <v>0.61982638888888353</v>
      </c>
      <c r="BP308" s="11">
        <f t="shared" si="320"/>
        <v>1</v>
      </c>
      <c r="BQ308" s="11">
        <f t="shared" si="321"/>
        <v>0</v>
      </c>
      <c r="BR308" s="11">
        <f t="shared" si="322"/>
        <v>0</v>
      </c>
      <c r="BS308" s="11">
        <f t="shared" si="335"/>
        <v>1</v>
      </c>
      <c r="BT308" s="25">
        <f t="shared" si="336"/>
        <v>1657766.8394102836</v>
      </c>
      <c r="BU308" s="24" t="str">
        <f t="shared" si="325"/>
        <v>Юг</v>
      </c>
      <c r="BV308" s="11">
        <f t="shared" si="326"/>
        <v>1</v>
      </c>
      <c r="BW308" s="24" t="str">
        <f>VLOOKUP(BV308,'Типы препятствий'!$A$1:$B$12,2)</f>
        <v>Светофор</v>
      </c>
      <c r="BX308" s="24">
        <f t="shared" si="327"/>
        <v>2</v>
      </c>
      <c r="BY308" s="25">
        <f t="shared" si="328"/>
        <v>1657922.9260658121</v>
      </c>
      <c r="BZ308" s="25">
        <f t="shared" si="337"/>
        <v>156.08665552851744</v>
      </c>
      <c r="CA308" s="25">
        <f t="shared" si="330"/>
        <v>1657934.9260658121</v>
      </c>
      <c r="CB308" s="12">
        <f t="shared" si="338"/>
        <v>168.08665552851744</v>
      </c>
      <c r="CC308" s="11">
        <f t="shared" si="332"/>
        <v>2</v>
      </c>
      <c r="CD308" s="42">
        <f t="shared" si="332"/>
        <v>0.35</v>
      </c>
      <c r="CE308" s="42">
        <f t="shared" si="283"/>
        <v>0.4</v>
      </c>
      <c r="CF308" s="42">
        <f t="shared" si="282"/>
        <v>0.4</v>
      </c>
    </row>
    <row r="309" spans="1:84">
      <c r="A309" s="29">
        <f t="shared" si="284"/>
        <v>28.676171330743539</v>
      </c>
      <c r="B309" s="3">
        <v>308</v>
      </c>
      <c r="C309" s="14">
        <f t="shared" si="285"/>
        <v>28.676171330743539</v>
      </c>
      <c r="D309" s="14">
        <f t="shared" si="286"/>
        <v>28.676171330743539</v>
      </c>
      <c r="E309" s="14">
        <f t="shared" si="287"/>
        <v>45.773195876288767</v>
      </c>
      <c r="F309" s="14">
        <f t="shared" si="288"/>
        <v>0</v>
      </c>
      <c r="G309" s="30">
        <f t="shared" si="289"/>
        <v>-0.47</v>
      </c>
      <c r="H309" s="3">
        <f t="shared" si="279"/>
        <v>40</v>
      </c>
      <c r="I309" s="43">
        <f t="shared" si="290"/>
        <v>0.35</v>
      </c>
      <c r="J309" s="43">
        <f t="shared" si="291"/>
        <v>0.4</v>
      </c>
      <c r="K309" s="43">
        <f t="shared" si="292"/>
        <v>0.4</v>
      </c>
      <c r="L309" s="3">
        <f t="shared" si="280"/>
        <v>0.32</v>
      </c>
      <c r="M309" s="3" t="s">
        <v>721</v>
      </c>
      <c r="N309" s="3" t="s">
        <v>722</v>
      </c>
      <c r="O309" s="3">
        <v>1</v>
      </c>
      <c r="P309" s="3">
        <v>0</v>
      </c>
      <c r="Q309" s="3">
        <v>0</v>
      </c>
      <c r="R309" s="3">
        <v>1</v>
      </c>
      <c r="S309" s="3">
        <v>1</v>
      </c>
      <c r="T309" s="3">
        <v>0</v>
      </c>
      <c r="U309" s="3" t="s">
        <v>66</v>
      </c>
      <c r="V309" s="14">
        <f t="shared" si="293"/>
        <v>1760.8222118572351</v>
      </c>
      <c r="W309" s="3">
        <f t="shared" si="294"/>
        <v>2</v>
      </c>
      <c r="X309" s="3">
        <f t="shared" si="295"/>
        <v>50</v>
      </c>
      <c r="Y309" s="3">
        <f t="shared" si="296"/>
        <v>50</v>
      </c>
      <c r="Z309" s="3">
        <f t="shared" si="297"/>
        <v>0</v>
      </c>
      <c r="AA309" s="3">
        <f t="shared" si="298"/>
        <v>0</v>
      </c>
      <c r="AB309" s="22">
        <f t="shared" si="299"/>
        <v>0.61983217592592055</v>
      </c>
      <c r="AC309" s="23">
        <f t="shared" ca="1" si="281"/>
        <v>41920</v>
      </c>
      <c r="AD309" s="3">
        <v>308</v>
      </c>
      <c r="AE309" s="3">
        <f t="shared" si="300"/>
        <v>1</v>
      </c>
      <c r="AF309" s="3">
        <f t="shared" si="301"/>
        <v>1</v>
      </c>
      <c r="AG309" s="3">
        <v>308</v>
      </c>
      <c r="AH309" s="3">
        <f t="shared" si="302"/>
        <v>0</v>
      </c>
      <c r="AI309" s="3">
        <f t="shared" si="303"/>
        <v>0</v>
      </c>
      <c r="AJ309" s="3">
        <f t="shared" si="304"/>
        <v>1</v>
      </c>
      <c r="AK309" s="14">
        <f t="shared" si="305"/>
        <v>1657770.8222118572</v>
      </c>
      <c r="AL309" s="3" t="str">
        <f t="shared" si="306"/>
        <v>Юг</v>
      </c>
      <c r="AM309" s="3">
        <f t="shared" si="307"/>
        <v>1</v>
      </c>
      <c r="AN309" s="3">
        <f t="shared" si="308"/>
        <v>2</v>
      </c>
      <c r="AO309" s="27">
        <f t="shared" si="309"/>
        <v>152.10385395493358</v>
      </c>
      <c r="AP309" s="14">
        <f t="shared" si="310"/>
        <v>164.10385395493358</v>
      </c>
      <c r="AQ309" s="28"/>
      <c r="AR309" s="3">
        <f t="shared" si="311"/>
        <v>2</v>
      </c>
      <c r="AS309" s="3">
        <v>4581</v>
      </c>
      <c r="AT309" s="3">
        <v>777</v>
      </c>
      <c r="AU309" s="3">
        <v>100</v>
      </c>
      <c r="AV309" s="3">
        <v>400</v>
      </c>
      <c r="AW309" s="3">
        <v>6000</v>
      </c>
      <c r="AX309" s="3">
        <v>0</v>
      </c>
      <c r="AY309" s="3">
        <v>1100</v>
      </c>
      <c r="AZ309" s="3">
        <v>1</v>
      </c>
      <c r="BA309" s="3">
        <v>40</v>
      </c>
      <c r="BB309" s="3">
        <v>0</v>
      </c>
      <c r="BC309" s="3">
        <v>0</v>
      </c>
      <c r="BD309" s="3">
        <v>0</v>
      </c>
      <c r="BE309" s="3">
        <v>0</v>
      </c>
      <c r="BF309" s="17">
        <f t="shared" si="312"/>
        <v>153.5</v>
      </c>
      <c r="BG309" s="26">
        <f t="shared" si="333"/>
        <v>1760.8222118572351</v>
      </c>
      <c r="BH309" s="12">
        <f t="shared" si="334"/>
        <v>28.676171330743539</v>
      </c>
      <c r="BI309" s="13">
        <v>-0.47</v>
      </c>
      <c r="BJ309" s="12">
        <f t="shared" si="315"/>
        <v>0</v>
      </c>
      <c r="BK309" s="12">
        <f t="shared" si="341"/>
        <v>45.773195876288767</v>
      </c>
      <c r="BL309" s="11">
        <f t="shared" si="316"/>
        <v>2</v>
      </c>
      <c r="BM309" s="11">
        <f t="shared" si="317"/>
        <v>50</v>
      </c>
      <c r="BN309" s="11">
        <f t="shared" si="318"/>
        <v>0</v>
      </c>
      <c r="BO309" s="20">
        <f t="shared" si="319"/>
        <v>0.61983217592592055</v>
      </c>
      <c r="BP309" s="11">
        <f t="shared" si="320"/>
        <v>1</v>
      </c>
      <c r="BQ309" s="11">
        <f t="shared" si="321"/>
        <v>0</v>
      </c>
      <c r="BR309" s="11">
        <f t="shared" si="322"/>
        <v>0</v>
      </c>
      <c r="BS309" s="11">
        <f t="shared" si="335"/>
        <v>1</v>
      </c>
      <c r="BT309" s="25">
        <f t="shared" si="336"/>
        <v>1657770.8222118572</v>
      </c>
      <c r="BU309" s="24" t="str">
        <f t="shared" si="325"/>
        <v>Юг</v>
      </c>
      <c r="BV309" s="11">
        <f t="shared" si="326"/>
        <v>1</v>
      </c>
      <c r="BW309" s="24" t="str">
        <f>VLOOKUP(BV309,'Типы препятствий'!$A$1:$B$12,2)</f>
        <v>Светофор</v>
      </c>
      <c r="BX309" s="24">
        <f t="shared" si="327"/>
        <v>2</v>
      </c>
      <c r="BY309" s="25">
        <f t="shared" si="328"/>
        <v>1657922.9260658121</v>
      </c>
      <c r="BZ309" s="25">
        <f t="shared" si="337"/>
        <v>152.10385395493358</v>
      </c>
      <c r="CA309" s="25">
        <f t="shared" si="330"/>
        <v>1657934.9260658121</v>
      </c>
      <c r="CB309" s="12">
        <f t="shared" si="338"/>
        <v>164.10385395493358</v>
      </c>
      <c r="CC309" s="11">
        <f t="shared" si="332"/>
        <v>2</v>
      </c>
      <c r="CD309" s="42">
        <f t="shared" si="332"/>
        <v>0.35</v>
      </c>
      <c r="CE309" s="42">
        <f t="shared" si="283"/>
        <v>0.4</v>
      </c>
      <c r="CF309" s="42">
        <f t="shared" si="282"/>
        <v>0.4</v>
      </c>
    </row>
    <row r="310" spans="1:84">
      <c r="A310" s="29">
        <f t="shared" si="284"/>
        <v>27.830171330743539</v>
      </c>
      <c r="B310" s="3">
        <v>309</v>
      </c>
      <c r="C310" s="14">
        <f t="shared" si="285"/>
        <v>27.830171330743539</v>
      </c>
      <c r="D310" s="14">
        <f t="shared" si="286"/>
        <v>27.830171330743539</v>
      </c>
      <c r="E310" s="14">
        <f t="shared" si="287"/>
        <v>45.154639175257842</v>
      </c>
      <c r="F310" s="14">
        <f t="shared" si="288"/>
        <v>0</v>
      </c>
      <c r="G310" s="30">
        <f t="shared" si="289"/>
        <v>-0.47</v>
      </c>
      <c r="H310" s="3">
        <f t="shared" si="279"/>
        <v>40</v>
      </c>
      <c r="I310" s="43">
        <f t="shared" si="290"/>
        <v>0.35</v>
      </c>
      <c r="J310" s="43">
        <f t="shared" si="291"/>
        <v>0.4</v>
      </c>
      <c r="K310" s="43">
        <f t="shared" si="292"/>
        <v>0.4</v>
      </c>
      <c r="L310" s="3">
        <f t="shared" si="280"/>
        <v>0.32</v>
      </c>
      <c r="M310" s="3" t="s">
        <v>723</v>
      </c>
      <c r="N310" s="3" t="s">
        <v>724</v>
      </c>
      <c r="O310" s="3">
        <v>1</v>
      </c>
      <c r="P310" s="3">
        <v>0</v>
      </c>
      <c r="Q310" s="3">
        <v>0</v>
      </c>
      <c r="R310" s="3">
        <v>1</v>
      </c>
      <c r="S310" s="3">
        <v>1</v>
      </c>
      <c r="T310" s="3">
        <v>0</v>
      </c>
      <c r="U310" s="3" t="s">
        <v>66</v>
      </c>
      <c r="V310" s="14">
        <f t="shared" si="293"/>
        <v>1764.6875134309494</v>
      </c>
      <c r="W310" s="3">
        <f t="shared" si="294"/>
        <v>2</v>
      </c>
      <c r="X310" s="3">
        <f t="shared" si="295"/>
        <v>50</v>
      </c>
      <c r="Y310" s="3">
        <f t="shared" si="296"/>
        <v>50</v>
      </c>
      <c r="Z310" s="3">
        <f t="shared" si="297"/>
        <v>0</v>
      </c>
      <c r="AA310" s="3">
        <f t="shared" si="298"/>
        <v>0</v>
      </c>
      <c r="AB310" s="22">
        <f t="shared" si="299"/>
        <v>0.61983796296295757</v>
      </c>
      <c r="AC310" s="23">
        <f t="shared" ca="1" si="281"/>
        <v>41920</v>
      </c>
      <c r="AD310" s="3">
        <v>309</v>
      </c>
      <c r="AE310" s="3">
        <f t="shared" si="300"/>
        <v>1</v>
      </c>
      <c r="AF310" s="3">
        <f t="shared" si="301"/>
        <v>1</v>
      </c>
      <c r="AG310" s="3">
        <v>309</v>
      </c>
      <c r="AH310" s="3">
        <f t="shared" si="302"/>
        <v>0</v>
      </c>
      <c r="AI310" s="3">
        <f t="shared" si="303"/>
        <v>0</v>
      </c>
      <c r="AJ310" s="3">
        <f t="shared" si="304"/>
        <v>1</v>
      </c>
      <c r="AK310" s="14">
        <f t="shared" si="305"/>
        <v>1657774.6875134308</v>
      </c>
      <c r="AL310" s="3" t="str">
        <f t="shared" si="306"/>
        <v>Юг</v>
      </c>
      <c r="AM310" s="3">
        <f t="shared" si="307"/>
        <v>1</v>
      </c>
      <c r="AN310" s="3">
        <f t="shared" si="308"/>
        <v>2</v>
      </c>
      <c r="AO310" s="27">
        <f t="shared" si="309"/>
        <v>148.23855238128453</v>
      </c>
      <c r="AP310" s="14">
        <f t="shared" si="310"/>
        <v>160.23855238128453</v>
      </c>
      <c r="AQ310" s="28"/>
      <c r="AR310" s="3">
        <f t="shared" si="311"/>
        <v>2</v>
      </c>
      <c r="AS310" s="3">
        <v>4581</v>
      </c>
      <c r="AT310" s="3">
        <v>777</v>
      </c>
      <c r="AU310" s="3">
        <v>100</v>
      </c>
      <c r="AV310" s="3">
        <v>400</v>
      </c>
      <c r="AW310" s="3">
        <v>6000</v>
      </c>
      <c r="AX310" s="3">
        <v>0</v>
      </c>
      <c r="AY310" s="3">
        <v>1100</v>
      </c>
      <c r="AZ310" s="3">
        <v>1</v>
      </c>
      <c r="BA310" s="3">
        <v>40</v>
      </c>
      <c r="BB310" s="3">
        <v>0</v>
      </c>
      <c r="BC310" s="3">
        <v>0</v>
      </c>
      <c r="BD310" s="3">
        <v>0</v>
      </c>
      <c r="BE310" s="3">
        <v>0</v>
      </c>
      <c r="BF310" s="17">
        <f t="shared" si="312"/>
        <v>154</v>
      </c>
      <c r="BG310" s="26">
        <f t="shared" si="333"/>
        <v>1764.6875134309494</v>
      </c>
      <c r="BH310" s="12">
        <f t="shared" si="334"/>
        <v>27.830171330743539</v>
      </c>
      <c r="BI310" s="13">
        <v>-0.47</v>
      </c>
      <c r="BJ310" s="12">
        <f t="shared" si="315"/>
        <v>0</v>
      </c>
      <c r="BK310" s="12">
        <f t="shared" si="341"/>
        <v>45.154639175257842</v>
      </c>
      <c r="BL310" s="11">
        <f t="shared" si="316"/>
        <v>2</v>
      </c>
      <c r="BM310" s="11">
        <f t="shared" si="317"/>
        <v>50</v>
      </c>
      <c r="BN310" s="11">
        <f t="shared" si="318"/>
        <v>0</v>
      </c>
      <c r="BO310" s="20">
        <f t="shared" si="319"/>
        <v>0.61983796296295757</v>
      </c>
      <c r="BP310" s="11">
        <f t="shared" si="320"/>
        <v>1</v>
      </c>
      <c r="BQ310" s="11">
        <f t="shared" si="321"/>
        <v>0</v>
      </c>
      <c r="BR310" s="11">
        <f t="shared" si="322"/>
        <v>0</v>
      </c>
      <c r="BS310" s="11">
        <f t="shared" si="335"/>
        <v>1</v>
      </c>
      <c r="BT310" s="25">
        <f t="shared" si="336"/>
        <v>1657774.6875134308</v>
      </c>
      <c r="BU310" s="24" t="str">
        <f t="shared" si="325"/>
        <v>Юг</v>
      </c>
      <c r="BV310" s="11">
        <f t="shared" si="326"/>
        <v>1</v>
      </c>
      <c r="BW310" s="24" t="str">
        <f>VLOOKUP(BV310,'Типы препятствий'!$A$1:$B$12,2)</f>
        <v>Светофор</v>
      </c>
      <c r="BX310" s="24">
        <f t="shared" si="327"/>
        <v>2</v>
      </c>
      <c r="BY310" s="25">
        <f t="shared" si="328"/>
        <v>1657922.9260658121</v>
      </c>
      <c r="BZ310" s="25">
        <f t="shared" si="337"/>
        <v>148.23855238128453</v>
      </c>
      <c r="CA310" s="25">
        <f t="shared" si="330"/>
        <v>1657934.9260658121</v>
      </c>
      <c r="CB310" s="12">
        <f t="shared" si="338"/>
        <v>160.23855238128453</v>
      </c>
      <c r="CC310" s="11">
        <f t="shared" si="332"/>
        <v>2</v>
      </c>
      <c r="CD310" s="42">
        <f t="shared" si="332"/>
        <v>0.35</v>
      </c>
      <c r="CE310" s="42">
        <f t="shared" si="283"/>
        <v>0.4</v>
      </c>
      <c r="CF310" s="42">
        <f t="shared" si="282"/>
        <v>0.4</v>
      </c>
    </row>
    <row r="311" spans="1:84">
      <c r="A311" s="29">
        <f t="shared" si="284"/>
        <v>26.984171330743539</v>
      </c>
      <c r="B311" s="3">
        <v>310</v>
      </c>
      <c r="C311" s="14">
        <f t="shared" si="285"/>
        <v>26.984171330743539</v>
      </c>
      <c r="D311" s="14">
        <f t="shared" si="286"/>
        <v>26.984171330743539</v>
      </c>
      <c r="E311" s="14">
        <f t="shared" si="287"/>
        <v>44.536082474226916</v>
      </c>
      <c r="F311" s="14">
        <f t="shared" si="288"/>
        <v>0</v>
      </c>
      <c r="G311" s="30">
        <f t="shared" si="289"/>
        <v>-0.48</v>
      </c>
      <c r="H311" s="3">
        <f t="shared" si="279"/>
        <v>40</v>
      </c>
      <c r="I311" s="43">
        <f t="shared" si="290"/>
        <v>0.35</v>
      </c>
      <c r="J311" s="43">
        <f t="shared" si="291"/>
        <v>0.4</v>
      </c>
      <c r="K311" s="43">
        <f t="shared" si="292"/>
        <v>0.4</v>
      </c>
      <c r="L311" s="3">
        <f t="shared" si="280"/>
        <v>0.32</v>
      </c>
      <c r="M311" s="3" t="s">
        <v>725</v>
      </c>
      <c r="N311" s="3" t="s">
        <v>726</v>
      </c>
      <c r="O311" s="3">
        <v>1</v>
      </c>
      <c r="P311" s="3">
        <v>0</v>
      </c>
      <c r="Q311" s="3">
        <v>0</v>
      </c>
      <c r="R311" s="3">
        <v>1</v>
      </c>
      <c r="S311" s="3">
        <v>1</v>
      </c>
      <c r="T311" s="3">
        <v>0</v>
      </c>
      <c r="U311" s="3" t="s">
        <v>66</v>
      </c>
      <c r="V311" s="14">
        <f t="shared" si="293"/>
        <v>1768.4353150046638</v>
      </c>
      <c r="W311" s="3">
        <f t="shared" si="294"/>
        <v>2</v>
      </c>
      <c r="X311" s="3">
        <f t="shared" si="295"/>
        <v>50</v>
      </c>
      <c r="Y311" s="3">
        <f t="shared" si="296"/>
        <v>50</v>
      </c>
      <c r="Z311" s="3">
        <f t="shared" si="297"/>
        <v>0</v>
      </c>
      <c r="AA311" s="3">
        <f t="shared" si="298"/>
        <v>0</v>
      </c>
      <c r="AB311" s="22">
        <f t="shared" si="299"/>
        <v>0.61984374999999459</v>
      </c>
      <c r="AC311" s="23">
        <f t="shared" ca="1" si="281"/>
        <v>41920</v>
      </c>
      <c r="AD311" s="3">
        <v>310</v>
      </c>
      <c r="AE311" s="3">
        <f t="shared" si="300"/>
        <v>1</v>
      </c>
      <c r="AF311" s="3">
        <f t="shared" si="301"/>
        <v>1</v>
      </c>
      <c r="AG311" s="3">
        <v>310</v>
      </c>
      <c r="AH311" s="3">
        <f t="shared" si="302"/>
        <v>0</v>
      </c>
      <c r="AI311" s="3">
        <f t="shared" si="303"/>
        <v>0</v>
      </c>
      <c r="AJ311" s="3">
        <f t="shared" si="304"/>
        <v>1</v>
      </c>
      <c r="AK311" s="14">
        <f t="shared" si="305"/>
        <v>1657778.4353150045</v>
      </c>
      <c r="AL311" s="3" t="str">
        <f t="shared" si="306"/>
        <v>Юг</v>
      </c>
      <c r="AM311" s="3">
        <f t="shared" si="307"/>
        <v>1</v>
      </c>
      <c r="AN311" s="3">
        <f t="shared" si="308"/>
        <v>2</v>
      </c>
      <c r="AO311" s="27">
        <f t="shared" si="309"/>
        <v>144.49075080757029</v>
      </c>
      <c r="AP311" s="14">
        <f t="shared" si="310"/>
        <v>156.49075080757029</v>
      </c>
      <c r="AQ311" s="28"/>
      <c r="AR311" s="3">
        <f t="shared" si="311"/>
        <v>2</v>
      </c>
      <c r="AS311" s="3">
        <v>4581</v>
      </c>
      <c r="AT311" s="3">
        <v>777</v>
      </c>
      <c r="AU311" s="3">
        <v>100</v>
      </c>
      <c r="AV311" s="3">
        <v>400</v>
      </c>
      <c r="AW311" s="3">
        <v>6000</v>
      </c>
      <c r="AX311" s="3">
        <v>0</v>
      </c>
      <c r="AY311" s="3">
        <v>1100</v>
      </c>
      <c r="AZ311" s="3">
        <v>1</v>
      </c>
      <c r="BA311" s="3">
        <v>40</v>
      </c>
      <c r="BB311" s="3">
        <v>0</v>
      </c>
      <c r="BC311" s="3">
        <v>0</v>
      </c>
      <c r="BD311" s="3">
        <v>0</v>
      </c>
      <c r="BE311" s="3">
        <v>0</v>
      </c>
      <c r="BF311" s="17">
        <f t="shared" si="312"/>
        <v>154.5</v>
      </c>
      <c r="BG311" s="26">
        <f t="shared" si="333"/>
        <v>1768.4353150046638</v>
      </c>
      <c r="BH311" s="12">
        <f t="shared" si="334"/>
        <v>26.984171330743539</v>
      </c>
      <c r="BI311" s="13">
        <v>-0.48</v>
      </c>
      <c r="BJ311" s="12">
        <f t="shared" si="315"/>
        <v>0</v>
      </c>
      <c r="BK311" s="12">
        <f t="shared" si="341"/>
        <v>44.536082474226916</v>
      </c>
      <c r="BL311" s="11">
        <f t="shared" si="316"/>
        <v>2</v>
      </c>
      <c r="BM311" s="11">
        <f t="shared" si="317"/>
        <v>50</v>
      </c>
      <c r="BN311" s="11">
        <f t="shared" si="318"/>
        <v>0</v>
      </c>
      <c r="BO311" s="20">
        <f t="shared" si="319"/>
        <v>0.61984374999999459</v>
      </c>
      <c r="BP311" s="11">
        <f t="shared" si="320"/>
        <v>1</v>
      </c>
      <c r="BQ311" s="11">
        <f t="shared" si="321"/>
        <v>0</v>
      </c>
      <c r="BR311" s="11">
        <f t="shared" si="322"/>
        <v>0</v>
      </c>
      <c r="BS311" s="11">
        <f t="shared" si="335"/>
        <v>1</v>
      </c>
      <c r="BT311" s="25">
        <f t="shared" si="336"/>
        <v>1657778.4353150045</v>
      </c>
      <c r="BU311" s="24" t="str">
        <f t="shared" si="325"/>
        <v>Юг</v>
      </c>
      <c r="BV311" s="11">
        <f t="shared" si="326"/>
        <v>1</v>
      </c>
      <c r="BW311" s="24" t="str">
        <f>VLOOKUP(BV311,'Типы препятствий'!$A$1:$B$12,2)</f>
        <v>Светофор</v>
      </c>
      <c r="BX311" s="24">
        <f t="shared" si="327"/>
        <v>2</v>
      </c>
      <c r="BY311" s="25">
        <f t="shared" si="328"/>
        <v>1657922.9260658121</v>
      </c>
      <c r="BZ311" s="25">
        <f t="shared" si="337"/>
        <v>144.49075080757029</v>
      </c>
      <c r="CA311" s="25">
        <f t="shared" si="330"/>
        <v>1657934.9260658121</v>
      </c>
      <c r="CB311" s="12">
        <f t="shared" si="338"/>
        <v>156.49075080757029</v>
      </c>
      <c r="CC311" s="11">
        <f t="shared" si="332"/>
        <v>2</v>
      </c>
      <c r="CD311" s="42">
        <f t="shared" si="332"/>
        <v>0.35</v>
      </c>
      <c r="CE311" s="42">
        <f t="shared" si="283"/>
        <v>0.4</v>
      </c>
      <c r="CF311" s="42">
        <f t="shared" si="282"/>
        <v>0.4</v>
      </c>
    </row>
    <row r="312" spans="1:84">
      <c r="A312" s="29">
        <f t="shared" si="284"/>
        <v>26.120171330743538</v>
      </c>
      <c r="B312" s="3">
        <v>311</v>
      </c>
      <c r="C312" s="14">
        <f t="shared" si="285"/>
        <v>26.120171330743538</v>
      </c>
      <c r="D312" s="14">
        <f t="shared" si="286"/>
        <v>26.120171330743538</v>
      </c>
      <c r="E312" s="14">
        <f t="shared" si="287"/>
        <v>43.91752577319599</v>
      </c>
      <c r="F312" s="14">
        <f t="shared" si="288"/>
        <v>0</v>
      </c>
      <c r="G312" s="30">
        <f t="shared" si="289"/>
        <v>-0.49</v>
      </c>
      <c r="H312" s="3">
        <f t="shared" si="279"/>
        <v>40</v>
      </c>
      <c r="I312" s="43">
        <f t="shared" si="290"/>
        <v>0.35</v>
      </c>
      <c r="J312" s="43">
        <f t="shared" si="291"/>
        <v>0.4</v>
      </c>
      <c r="K312" s="43">
        <f t="shared" si="292"/>
        <v>0.4</v>
      </c>
      <c r="L312" s="3">
        <f t="shared" si="280"/>
        <v>0.32</v>
      </c>
      <c r="M312" s="3" t="s">
        <v>727</v>
      </c>
      <c r="N312" s="3" t="s">
        <v>728</v>
      </c>
      <c r="O312" s="3">
        <v>1</v>
      </c>
      <c r="P312" s="3">
        <v>0</v>
      </c>
      <c r="Q312" s="3">
        <v>0</v>
      </c>
      <c r="R312" s="3">
        <v>1</v>
      </c>
      <c r="S312" s="3">
        <v>1</v>
      </c>
      <c r="T312" s="3">
        <v>0</v>
      </c>
      <c r="U312" s="3" t="s">
        <v>66</v>
      </c>
      <c r="V312" s="14">
        <f t="shared" si="293"/>
        <v>1772.0631165783782</v>
      </c>
      <c r="W312" s="3">
        <f t="shared" si="294"/>
        <v>2</v>
      </c>
      <c r="X312" s="3">
        <f t="shared" si="295"/>
        <v>50</v>
      </c>
      <c r="Y312" s="3">
        <f t="shared" si="296"/>
        <v>50</v>
      </c>
      <c r="Z312" s="3">
        <f t="shared" si="297"/>
        <v>0</v>
      </c>
      <c r="AA312" s="3">
        <f t="shared" si="298"/>
        <v>0</v>
      </c>
      <c r="AB312" s="22">
        <f t="shared" si="299"/>
        <v>0.61984953703703161</v>
      </c>
      <c r="AC312" s="23">
        <f t="shared" ca="1" si="281"/>
        <v>41920</v>
      </c>
      <c r="AD312" s="3">
        <v>311</v>
      </c>
      <c r="AE312" s="3">
        <f t="shared" si="300"/>
        <v>1</v>
      </c>
      <c r="AF312" s="3">
        <f t="shared" si="301"/>
        <v>1</v>
      </c>
      <c r="AG312" s="3">
        <v>311</v>
      </c>
      <c r="AH312" s="3">
        <f t="shared" si="302"/>
        <v>0</v>
      </c>
      <c r="AI312" s="3">
        <f t="shared" si="303"/>
        <v>0</v>
      </c>
      <c r="AJ312" s="3">
        <f t="shared" si="304"/>
        <v>1</v>
      </c>
      <c r="AK312" s="14">
        <f t="shared" si="305"/>
        <v>1657782.0631165784</v>
      </c>
      <c r="AL312" s="3" t="str">
        <f t="shared" si="306"/>
        <v>Юг</v>
      </c>
      <c r="AM312" s="3">
        <f t="shared" si="307"/>
        <v>1</v>
      </c>
      <c r="AN312" s="3">
        <f t="shared" si="308"/>
        <v>2</v>
      </c>
      <c r="AO312" s="27">
        <f t="shared" si="309"/>
        <v>140.86294923373498</v>
      </c>
      <c r="AP312" s="14">
        <f t="shared" si="310"/>
        <v>152.86294923373498</v>
      </c>
      <c r="AQ312" s="28"/>
      <c r="AR312" s="3">
        <f t="shared" si="311"/>
        <v>2</v>
      </c>
      <c r="AS312" s="3">
        <v>4581</v>
      </c>
      <c r="AT312" s="3">
        <v>777</v>
      </c>
      <c r="AU312" s="3">
        <v>100</v>
      </c>
      <c r="AV312" s="3">
        <v>400</v>
      </c>
      <c r="AW312" s="3">
        <v>6000</v>
      </c>
      <c r="AX312" s="3">
        <v>0</v>
      </c>
      <c r="AY312" s="3">
        <v>1100</v>
      </c>
      <c r="AZ312" s="3">
        <v>1</v>
      </c>
      <c r="BA312" s="3">
        <v>40</v>
      </c>
      <c r="BB312" s="3">
        <v>0</v>
      </c>
      <c r="BC312" s="3">
        <v>0</v>
      </c>
      <c r="BD312" s="3">
        <v>0</v>
      </c>
      <c r="BE312" s="3">
        <v>0</v>
      </c>
      <c r="BF312" s="17">
        <f t="shared" si="312"/>
        <v>155</v>
      </c>
      <c r="BG312" s="26">
        <f t="shared" si="333"/>
        <v>1772.0631165783782</v>
      </c>
      <c r="BH312" s="12">
        <f t="shared" si="334"/>
        <v>26.120171330743538</v>
      </c>
      <c r="BI312" s="13">
        <v>-0.49</v>
      </c>
      <c r="BJ312" s="12">
        <f t="shared" si="315"/>
        <v>0</v>
      </c>
      <c r="BK312" s="12">
        <f t="shared" si="341"/>
        <v>43.91752577319599</v>
      </c>
      <c r="BL312" s="11">
        <f t="shared" si="316"/>
        <v>2</v>
      </c>
      <c r="BM312" s="11">
        <f t="shared" si="317"/>
        <v>50</v>
      </c>
      <c r="BN312" s="11">
        <f t="shared" si="318"/>
        <v>0</v>
      </c>
      <c r="BO312" s="20">
        <f t="shared" si="319"/>
        <v>0.61984953703703161</v>
      </c>
      <c r="BP312" s="11">
        <f t="shared" si="320"/>
        <v>1</v>
      </c>
      <c r="BQ312" s="11">
        <f t="shared" si="321"/>
        <v>0</v>
      </c>
      <c r="BR312" s="11">
        <f t="shared" si="322"/>
        <v>0</v>
      </c>
      <c r="BS312" s="11">
        <f t="shared" si="335"/>
        <v>1</v>
      </c>
      <c r="BT312" s="25">
        <f t="shared" si="336"/>
        <v>1657782.0631165784</v>
      </c>
      <c r="BU312" s="24" t="str">
        <f t="shared" si="325"/>
        <v>Юг</v>
      </c>
      <c r="BV312" s="11">
        <f t="shared" si="326"/>
        <v>1</v>
      </c>
      <c r="BW312" s="24" t="str">
        <f>VLOOKUP(BV312,'Типы препятствий'!$A$1:$B$12,2)</f>
        <v>Светофор</v>
      </c>
      <c r="BX312" s="24">
        <f t="shared" si="327"/>
        <v>2</v>
      </c>
      <c r="BY312" s="25">
        <f t="shared" si="328"/>
        <v>1657922.9260658121</v>
      </c>
      <c r="BZ312" s="25">
        <f t="shared" si="337"/>
        <v>140.86294923373498</v>
      </c>
      <c r="CA312" s="25">
        <f t="shared" si="330"/>
        <v>1657934.9260658121</v>
      </c>
      <c r="CB312" s="12">
        <f t="shared" si="338"/>
        <v>152.86294923373498</v>
      </c>
      <c r="CC312" s="11">
        <f t="shared" si="332"/>
        <v>2</v>
      </c>
      <c r="CD312" s="42">
        <f t="shared" si="332"/>
        <v>0.35</v>
      </c>
      <c r="CE312" s="42">
        <f t="shared" si="283"/>
        <v>0.4</v>
      </c>
      <c r="CF312" s="42">
        <f t="shared" si="282"/>
        <v>0.4</v>
      </c>
    </row>
    <row r="313" spans="1:84">
      <c r="A313" s="29">
        <f t="shared" si="284"/>
        <v>25.238171330743537</v>
      </c>
      <c r="B313" s="3">
        <v>312</v>
      </c>
      <c r="C313" s="14">
        <f t="shared" si="285"/>
        <v>25.238171330743537</v>
      </c>
      <c r="D313" s="14">
        <f t="shared" si="286"/>
        <v>25.238171330743537</v>
      </c>
      <c r="E313" s="14">
        <f t="shared" si="287"/>
        <v>43.298969072165065</v>
      </c>
      <c r="F313" s="14">
        <f t="shared" si="288"/>
        <v>0</v>
      </c>
      <c r="G313" s="30">
        <f t="shared" si="289"/>
        <v>-0.49</v>
      </c>
      <c r="H313" s="3">
        <f t="shared" si="279"/>
        <v>40</v>
      </c>
      <c r="I313" s="43">
        <f t="shared" si="290"/>
        <v>0.35</v>
      </c>
      <c r="J313" s="43">
        <f t="shared" si="291"/>
        <v>0.4</v>
      </c>
      <c r="K313" s="43">
        <f t="shared" si="292"/>
        <v>0.4</v>
      </c>
      <c r="L313" s="3">
        <f t="shared" si="280"/>
        <v>0.32</v>
      </c>
      <c r="M313" s="3" t="s">
        <v>729</v>
      </c>
      <c r="N313" s="3" t="s">
        <v>730</v>
      </c>
      <c r="O313" s="3">
        <v>1</v>
      </c>
      <c r="P313" s="3">
        <v>0</v>
      </c>
      <c r="Q313" s="3">
        <v>0</v>
      </c>
      <c r="R313" s="3">
        <v>1</v>
      </c>
      <c r="S313" s="3">
        <v>1</v>
      </c>
      <c r="T313" s="3">
        <v>0</v>
      </c>
      <c r="U313" s="3" t="s">
        <v>66</v>
      </c>
      <c r="V313" s="14">
        <f t="shared" si="293"/>
        <v>1775.5684181520926</v>
      </c>
      <c r="W313" s="3">
        <f t="shared" si="294"/>
        <v>2</v>
      </c>
      <c r="X313" s="3">
        <f t="shared" si="295"/>
        <v>50</v>
      </c>
      <c r="Y313" s="3">
        <f t="shared" si="296"/>
        <v>50</v>
      </c>
      <c r="Z313" s="3">
        <f t="shared" si="297"/>
        <v>0</v>
      </c>
      <c r="AA313" s="3">
        <f t="shared" si="298"/>
        <v>0</v>
      </c>
      <c r="AB313" s="22">
        <f t="shared" si="299"/>
        <v>0.61985532407406863</v>
      </c>
      <c r="AC313" s="23">
        <f t="shared" ca="1" si="281"/>
        <v>41920</v>
      </c>
      <c r="AD313" s="3">
        <v>312</v>
      </c>
      <c r="AE313" s="3">
        <f t="shared" si="300"/>
        <v>1</v>
      </c>
      <c r="AF313" s="3">
        <f t="shared" si="301"/>
        <v>1</v>
      </c>
      <c r="AG313" s="3">
        <v>312</v>
      </c>
      <c r="AH313" s="3">
        <f t="shared" si="302"/>
        <v>0</v>
      </c>
      <c r="AI313" s="3">
        <f t="shared" si="303"/>
        <v>0</v>
      </c>
      <c r="AJ313" s="3">
        <f t="shared" si="304"/>
        <v>1</v>
      </c>
      <c r="AK313" s="14">
        <f t="shared" si="305"/>
        <v>1657785.5684181522</v>
      </c>
      <c r="AL313" s="3" t="str">
        <f t="shared" si="306"/>
        <v>Юг</v>
      </c>
      <c r="AM313" s="3">
        <f t="shared" si="307"/>
        <v>1</v>
      </c>
      <c r="AN313" s="3">
        <f t="shared" si="308"/>
        <v>2</v>
      </c>
      <c r="AO313" s="27">
        <f t="shared" si="309"/>
        <v>137.35764765995555</v>
      </c>
      <c r="AP313" s="14">
        <f t="shared" si="310"/>
        <v>149.35764765995555</v>
      </c>
      <c r="AQ313" s="28"/>
      <c r="AR313" s="3">
        <f t="shared" si="311"/>
        <v>2</v>
      </c>
      <c r="AS313" s="3">
        <v>4581</v>
      </c>
      <c r="AT313" s="3">
        <v>777</v>
      </c>
      <c r="AU313" s="3">
        <v>100</v>
      </c>
      <c r="AV313" s="3">
        <v>400</v>
      </c>
      <c r="AW313" s="3">
        <v>6000</v>
      </c>
      <c r="AX313" s="3">
        <v>0</v>
      </c>
      <c r="AY313" s="3">
        <v>1100</v>
      </c>
      <c r="AZ313" s="3">
        <v>1</v>
      </c>
      <c r="BA313" s="3">
        <v>40</v>
      </c>
      <c r="BB313" s="3">
        <v>0</v>
      </c>
      <c r="BC313" s="3">
        <v>0</v>
      </c>
      <c r="BD313" s="3">
        <v>0</v>
      </c>
      <c r="BE313" s="3">
        <v>0</v>
      </c>
      <c r="BF313" s="17">
        <f t="shared" si="312"/>
        <v>155.5</v>
      </c>
      <c r="BG313" s="26">
        <f t="shared" si="333"/>
        <v>1775.5684181520926</v>
      </c>
      <c r="BH313" s="12">
        <f t="shared" si="334"/>
        <v>25.238171330743537</v>
      </c>
      <c r="BI313" s="13">
        <v>-0.49</v>
      </c>
      <c r="BJ313" s="12">
        <f t="shared" si="315"/>
        <v>0</v>
      </c>
      <c r="BK313" s="12">
        <f t="shared" si="341"/>
        <v>43.298969072165065</v>
      </c>
      <c r="BL313" s="11">
        <f t="shared" si="316"/>
        <v>2</v>
      </c>
      <c r="BM313" s="11">
        <f t="shared" si="317"/>
        <v>50</v>
      </c>
      <c r="BN313" s="11">
        <f t="shared" si="318"/>
        <v>0</v>
      </c>
      <c r="BO313" s="20">
        <f t="shared" si="319"/>
        <v>0.61985532407406863</v>
      </c>
      <c r="BP313" s="11">
        <f t="shared" si="320"/>
        <v>1</v>
      </c>
      <c r="BQ313" s="11">
        <f t="shared" si="321"/>
        <v>0</v>
      </c>
      <c r="BR313" s="11">
        <f t="shared" si="322"/>
        <v>0</v>
      </c>
      <c r="BS313" s="11">
        <f t="shared" si="335"/>
        <v>1</v>
      </c>
      <c r="BT313" s="25">
        <f t="shared" si="336"/>
        <v>1657785.5684181522</v>
      </c>
      <c r="BU313" s="24" t="str">
        <f t="shared" si="325"/>
        <v>Юг</v>
      </c>
      <c r="BV313" s="11">
        <f t="shared" si="326"/>
        <v>1</v>
      </c>
      <c r="BW313" s="24" t="str">
        <f>VLOOKUP(BV313,'Типы препятствий'!$A$1:$B$12,2)</f>
        <v>Светофор</v>
      </c>
      <c r="BX313" s="24">
        <f t="shared" si="327"/>
        <v>2</v>
      </c>
      <c r="BY313" s="25">
        <f t="shared" si="328"/>
        <v>1657922.9260658121</v>
      </c>
      <c r="BZ313" s="25">
        <f t="shared" si="337"/>
        <v>137.35764765995555</v>
      </c>
      <c r="CA313" s="25">
        <f t="shared" si="330"/>
        <v>1657934.9260658121</v>
      </c>
      <c r="CB313" s="12">
        <f t="shared" si="338"/>
        <v>149.35764765995555</v>
      </c>
      <c r="CC313" s="11">
        <f t="shared" si="332"/>
        <v>2</v>
      </c>
      <c r="CD313" s="42">
        <f t="shared" si="332"/>
        <v>0.35</v>
      </c>
      <c r="CE313" s="42">
        <f t="shared" si="283"/>
        <v>0.4</v>
      </c>
      <c r="CF313" s="42">
        <f t="shared" si="282"/>
        <v>0.4</v>
      </c>
    </row>
    <row r="314" spans="1:84">
      <c r="A314" s="29">
        <f t="shared" si="284"/>
        <v>24.356171330743535</v>
      </c>
      <c r="B314" s="3">
        <v>313</v>
      </c>
      <c r="C314" s="14">
        <f t="shared" si="285"/>
        <v>24.356171330743535</v>
      </c>
      <c r="D314" s="14">
        <f t="shared" si="286"/>
        <v>24.356171330743535</v>
      </c>
      <c r="E314" s="14">
        <f t="shared" si="287"/>
        <v>42.680412371134139</v>
      </c>
      <c r="F314" s="14">
        <f t="shared" si="288"/>
        <v>0</v>
      </c>
      <c r="G314" s="30">
        <f t="shared" si="289"/>
        <v>-0.49</v>
      </c>
      <c r="H314" s="3">
        <f t="shared" si="279"/>
        <v>40</v>
      </c>
      <c r="I314" s="43">
        <f t="shared" si="290"/>
        <v>0.35</v>
      </c>
      <c r="J314" s="43">
        <f t="shared" si="291"/>
        <v>0.4</v>
      </c>
      <c r="K314" s="43">
        <f t="shared" si="292"/>
        <v>0.4</v>
      </c>
      <c r="L314" s="3">
        <f t="shared" si="280"/>
        <v>0.32</v>
      </c>
      <c r="M314" s="3" t="s">
        <v>731</v>
      </c>
      <c r="N314" s="3" t="s">
        <v>732</v>
      </c>
      <c r="O314" s="3">
        <v>1</v>
      </c>
      <c r="P314" s="3">
        <v>0</v>
      </c>
      <c r="Q314" s="3">
        <v>0</v>
      </c>
      <c r="R314" s="3">
        <v>1</v>
      </c>
      <c r="S314" s="3">
        <v>1</v>
      </c>
      <c r="T314" s="3">
        <v>0</v>
      </c>
      <c r="U314" s="3" t="s">
        <v>66</v>
      </c>
      <c r="V314" s="14">
        <f t="shared" si="293"/>
        <v>1778.9512197258071</v>
      </c>
      <c r="W314" s="3">
        <f t="shared" si="294"/>
        <v>2</v>
      </c>
      <c r="X314" s="3">
        <f t="shared" si="295"/>
        <v>50</v>
      </c>
      <c r="Y314" s="3">
        <f t="shared" si="296"/>
        <v>50</v>
      </c>
      <c r="Z314" s="3">
        <f t="shared" si="297"/>
        <v>0</v>
      </c>
      <c r="AA314" s="3">
        <f t="shared" si="298"/>
        <v>0</v>
      </c>
      <c r="AB314" s="22">
        <f t="shared" si="299"/>
        <v>0.61986111111110564</v>
      </c>
      <c r="AC314" s="23">
        <f t="shared" ca="1" si="281"/>
        <v>41920</v>
      </c>
      <c r="AD314" s="3">
        <v>313</v>
      </c>
      <c r="AE314" s="3">
        <f t="shared" si="300"/>
        <v>1</v>
      </c>
      <c r="AF314" s="3">
        <f t="shared" si="301"/>
        <v>1</v>
      </c>
      <c r="AG314" s="3">
        <v>313</v>
      </c>
      <c r="AH314" s="3">
        <f t="shared" si="302"/>
        <v>0</v>
      </c>
      <c r="AI314" s="3">
        <f t="shared" si="303"/>
        <v>0</v>
      </c>
      <c r="AJ314" s="3">
        <f t="shared" si="304"/>
        <v>1</v>
      </c>
      <c r="AK314" s="14">
        <f t="shared" si="305"/>
        <v>1657788.9512197259</v>
      </c>
      <c r="AL314" s="3" t="str">
        <f t="shared" si="306"/>
        <v>Юг</v>
      </c>
      <c r="AM314" s="3">
        <f t="shared" si="307"/>
        <v>1</v>
      </c>
      <c r="AN314" s="3">
        <f t="shared" si="308"/>
        <v>2</v>
      </c>
      <c r="AO314" s="27">
        <f t="shared" si="309"/>
        <v>133.97484608623199</v>
      </c>
      <c r="AP314" s="14">
        <f t="shared" si="310"/>
        <v>145.97484608623199</v>
      </c>
      <c r="AQ314" s="28"/>
      <c r="AR314" s="3">
        <f t="shared" si="311"/>
        <v>2</v>
      </c>
      <c r="AS314" s="3">
        <v>4581</v>
      </c>
      <c r="AT314" s="3">
        <v>777</v>
      </c>
      <c r="AU314" s="3">
        <v>100</v>
      </c>
      <c r="AV314" s="3">
        <v>400</v>
      </c>
      <c r="AW314" s="3">
        <v>6000</v>
      </c>
      <c r="AX314" s="3">
        <v>0</v>
      </c>
      <c r="AY314" s="3">
        <v>1100</v>
      </c>
      <c r="AZ314" s="3">
        <v>1</v>
      </c>
      <c r="BA314" s="3">
        <v>40</v>
      </c>
      <c r="BB314" s="3">
        <v>0</v>
      </c>
      <c r="BC314" s="3">
        <v>0</v>
      </c>
      <c r="BD314" s="3">
        <v>0</v>
      </c>
      <c r="BE314" s="3">
        <v>0</v>
      </c>
      <c r="BF314" s="17">
        <f t="shared" si="312"/>
        <v>156</v>
      </c>
      <c r="BG314" s="26">
        <f t="shared" si="333"/>
        <v>1778.9512197258071</v>
      </c>
      <c r="BH314" s="12">
        <f t="shared" si="334"/>
        <v>24.356171330743535</v>
      </c>
      <c r="BI314" s="13">
        <v>-0.49</v>
      </c>
      <c r="BJ314" s="12">
        <f t="shared" si="315"/>
        <v>0</v>
      </c>
      <c r="BK314" s="12">
        <f t="shared" si="341"/>
        <v>42.680412371134139</v>
      </c>
      <c r="BL314" s="11">
        <f t="shared" si="316"/>
        <v>2</v>
      </c>
      <c r="BM314" s="11">
        <f t="shared" si="317"/>
        <v>50</v>
      </c>
      <c r="BN314" s="11">
        <f t="shared" si="318"/>
        <v>0</v>
      </c>
      <c r="BO314" s="20">
        <f t="shared" si="319"/>
        <v>0.61986111111110564</v>
      </c>
      <c r="BP314" s="11">
        <f t="shared" si="320"/>
        <v>1</v>
      </c>
      <c r="BQ314" s="11">
        <f t="shared" si="321"/>
        <v>0</v>
      </c>
      <c r="BR314" s="11">
        <f t="shared" si="322"/>
        <v>0</v>
      </c>
      <c r="BS314" s="11">
        <f t="shared" si="335"/>
        <v>1</v>
      </c>
      <c r="BT314" s="25">
        <f t="shared" si="336"/>
        <v>1657788.9512197259</v>
      </c>
      <c r="BU314" s="24" t="str">
        <f t="shared" si="325"/>
        <v>Юг</v>
      </c>
      <c r="BV314" s="11">
        <f t="shared" si="326"/>
        <v>1</v>
      </c>
      <c r="BW314" s="24" t="str">
        <f>VLOOKUP(BV314,'Типы препятствий'!$A$1:$B$12,2)</f>
        <v>Светофор</v>
      </c>
      <c r="BX314" s="24">
        <f t="shared" si="327"/>
        <v>2</v>
      </c>
      <c r="BY314" s="25">
        <f t="shared" si="328"/>
        <v>1657922.9260658121</v>
      </c>
      <c r="BZ314" s="25">
        <f t="shared" si="337"/>
        <v>133.97484608623199</v>
      </c>
      <c r="CA314" s="25">
        <f t="shared" si="330"/>
        <v>1657934.9260658121</v>
      </c>
      <c r="CB314" s="12">
        <f t="shared" si="338"/>
        <v>145.97484608623199</v>
      </c>
      <c r="CC314" s="11">
        <f t="shared" si="332"/>
        <v>2</v>
      </c>
      <c r="CD314" s="42">
        <f t="shared" si="332"/>
        <v>0.35</v>
      </c>
      <c r="CE314" s="42">
        <f t="shared" si="283"/>
        <v>0.4</v>
      </c>
      <c r="CF314" s="42">
        <f t="shared" si="282"/>
        <v>0.4</v>
      </c>
    </row>
    <row r="315" spans="1:84">
      <c r="A315" s="29">
        <f t="shared" si="284"/>
        <v>23.474171330743534</v>
      </c>
      <c r="B315" s="3">
        <v>314</v>
      </c>
      <c r="C315" s="14">
        <f t="shared" si="285"/>
        <v>23.474171330743534</v>
      </c>
      <c r="D315" s="14">
        <f t="shared" si="286"/>
        <v>23.474171330743534</v>
      </c>
      <c r="E315" s="14">
        <f t="shared" si="287"/>
        <v>42.061855670103213</v>
      </c>
      <c r="F315" s="14">
        <f t="shared" si="288"/>
        <v>0</v>
      </c>
      <c r="G315" s="30">
        <f t="shared" si="289"/>
        <v>-0.49</v>
      </c>
      <c r="H315" s="3">
        <f t="shared" si="279"/>
        <v>40</v>
      </c>
      <c r="I315" s="43">
        <f t="shared" si="290"/>
        <v>0.35</v>
      </c>
      <c r="J315" s="43">
        <f t="shared" si="291"/>
        <v>0.4</v>
      </c>
      <c r="K315" s="43">
        <f t="shared" si="292"/>
        <v>0.4</v>
      </c>
      <c r="L315" s="3">
        <f t="shared" si="280"/>
        <v>0.32</v>
      </c>
      <c r="M315" s="3" t="s">
        <v>733</v>
      </c>
      <c r="N315" s="3" t="s">
        <v>734</v>
      </c>
      <c r="O315" s="3">
        <v>1</v>
      </c>
      <c r="P315" s="3">
        <v>0</v>
      </c>
      <c r="Q315" s="3">
        <v>0</v>
      </c>
      <c r="R315" s="3">
        <v>1</v>
      </c>
      <c r="S315" s="3">
        <v>1</v>
      </c>
      <c r="T315" s="3">
        <v>0</v>
      </c>
      <c r="U315" s="3" t="s">
        <v>66</v>
      </c>
      <c r="V315" s="14">
        <f t="shared" si="293"/>
        <v>1782.2115212995213</v>
      </c>
      <c r="W315" s="3">
        <f t="shared" si="294"/>
        <v>2</v>
      </c>
      <c r="X315" s="3">
        <f t="shared" si="295"/>
        <v>50</v>
      </c>
      <c r="Y315" s="3">
        <f t="shared" si="296"/>
        <v>50</v>
      </c>
      <c r="Z315" s="3">
        <f t="shared" si="297"/>
        <v>0</v>
      </c>
      <c r="AA315" s="3">
        <f t="shared" si="298"/>
        <v>0</v>
      </c>
      <c r="AB315" s="22">
        <f t="shared" si="299"/>
        <v>0.61986689814814266</v>
      </c>
      <c r="AC315" s="23">
        <f t="shared" ca="1" si="281"/>
        <v>41920</v>
      </c>
      <c r="AD315" s="3">
        <v>314</v>
      </c>
      <c r="AE315" s="3">
        <f t="shared" si="300"/>
        <v>1</v>
      </c>
      <c r="AF315" s="3">
        <f t="shared" si="301"/>
        <v>1</v>
      </c>
      <c r="AG315" s="3">
        <v>314</v>
      </c>
      <c r="AH315" s="3">
        <f t="shared" si="302"/>
        <v>0</v>
      </c>
      <c r="AI315" s="3">
        <f t="shared" si="303"/>
        <v>0</v>
      </c>
      <c r="AJ315" s="3">
        <f t="shared" si="304"/>
        <v>1</v>
      </c>
      <c r="AK315" s="14">
        <f t="shared" si="305"/>
        <v>1657792.2115212996</v>
      </c>
      <c r="AL315" s="3" t="str">
        <f t="shared" si="306"/>
        <v>Юг</v>
      </c>
      <c r="AM315" s="3">
        <f t="shared" si="307"/>
        <v>1</v>
      </c>
      <c r="AN315" s="3">
        <f t="shared" si="308"/>
        <v>2</v>
      </c>
      <c r="AO315" s="27">
        <f t="shared" si="309"/>
        <v>130.71454451256432</v>
      </c>
      <c r="AP315" s="14">
        <f t="shared" si="310"/>
        <v>142.71454451256432</v>
      </c>
      <c r="AQ315" s="28"/>
      <c r="AR315" s="3">
        <f t="shared" si="311"/>
        <v>2</v>
      </c>
      <c r="AS315" s="3">
        <v>4581</v>
      </c>
      <c r="AT315" s="3">
        <v>777</v>
      </c>
      <c r="AU315" s="3">
        <v>100</v>
      </c>
      <c r="AV315" s="3">
        <v>400</v>
      </c>
      <c r="AW315" s="3">
        <v>6000</v>
      </c>
      <c r="AX315" s="3">
        <v>0</v>
      </c>
      <c r="AY315" s="3">
        <v>1100</v>
      </c>
      <c r="AZ315" s="3">
        <v>1</v>
      </c>
      <c r="BA315" s="3">
        <v>40</v>
      </c>
      <c r="BB315" s="3">
        <v>0</v>
      </c>
      <c r="BC315" s="3">
        <v>0</v>
      </c>
      <c r="BD315" s="3">
        <v>0</v>
      </c>
      <c r="BE315" s="3">
        <v>0</v>
      </c>
      <c r="BF315" s="17">
        <f t="shared" si="312"/>
        <v>156.5</v>
      </c>
      <c r="BG315" s="26">
        <f t="shared" si="333"/>
        <v>1782.2115212995213</v>
      </c>
      <c r="BH315" s="12">
        <f t="shared" si="334"/>
        <v>23.474171330743534</v>
      </c>
      <c r="BI315" s="13">
        <v>-0.49</v>
      </c>
      <c r="BJ315" s="12">
        <f t="shared" si="315"/>
        <v>0</v>
      </c>
      <c r="BK315" s="12">
        <f t="shared" si="341"/>
        <v>42.061855670103213</v>
      </c>
      <c r="BL315" s="11">
        <f t="shared" si="316"/>
        <v>2</v>
      </c>
      <c r="BM315" s="11">
        <f t="shared" si="317"/>
        <v>50</v>
      </c>
      <c r="BN315" s="11">
        <f t="shared" si="318"/>
        <v>0</v>
      </c>
      <c r="BO315" s="20">
        <f t="shared" si="319"/>
        <v>0.61986689814814266</v>
      </c>
      <c r="BP315" s="11">
        <f t="shared" si="320"/>
        <v>1</v>
      </c>
      <c r="BQ315" s="11">
        <f t="shared" si="321"/>
        <v>0</v>
      </c>
      <c r="BR315" s="11">
        <f t="shared" si="322"/>
        <v>0</v>
      </c>
      <c r="BS315" s="11">
        <f t="shared" si="335"/>
        <v>1</v>
      </c>
      <c r="BT315" s="25">
        <f t="shared" si="336"/>
        <v>1657792.2115212996</v>
      </c>
      <c r="BU315" s="24" t="str">
        <f t="shared" si="325"/>
        <v>Юг</v>
      </c>
      <c r="BV315" s="11">
        <f t="shared" si="326"/>
        <v>1</v>
      </c>
      <c r="BW315" s="24" t="str">
        <f>VLOOKUP(BV315,'Типы препятствий'!$A$1:$B$12,2)</f>
        <v>Светофор</v>
      </c>
      <c r="BX315" s="24">
        <f t="shared" si="327"/>
        <v>2</v>
      </c>
      <c r="BY315" s="25">
        <f t="shared" si="328"/>
        <v>1657922.9260658121</v>
      </c>
      <c r="BZ315" s="25">
        <f t="shared" si="337"/>
        <v>130.71454451256432</v>
      </c>
      <c r="CA315" s="25">
        <f t="shared" si="330"/>
        <v>1657934.9260658121</v>
      </c>
      <c r="CB315" s="12">
        <f t="shared" si="338"/>
        <v>142.71454451256432</v>
      </c>
      <c r="CC315" s="11">
        <f t="shared" si="332"/>
        <v>2</v>
      </c>
      <c r="CD315" s="42">
        <f t="shared" si="332"/>
        <v>0.35</v>
      </c>
      <c r="CE315" s="42">
        <f t="shared" si="283"/>
        <v>0.4</v>
      </c>
      <c r="CF315" s="42">
        <f t="shared" si="282"/>
        <v>0.4</v>
      </c>
    </row>
    <row r="316" spans="1:84">
      <c r="A316" s="29">
        <f t="shared" si="284"/>
        <v>22.592171330743533</v>
      </c>
      <c r="B316" s="3">
        <v>315</v>
      </c>
      <c r="C316" s="14">
        <f t="shared" si="285"/>
        <v>22.592171330743533</v>
      </c>
      <c r="D316" s="14">
        <f t="shared" si="286"/>
        <v>22.592171330743533</v>
      </c>
      <c r="E316" s="14">
        <f t="shared" si="287"/>
        <v>41.443298969072288</v>
      </c>
      <c r="F316" s="14">
        <f t="shared" si="288"/>
        <v>0</v>
      </c>
      <c r="G316" s="30">
        <f t="shared" si="289"/>
        <v>-0.46549999999999997</v>
      </c>
      <c r="H316" s="3">
        <f t="shared" si="279"/>
        <v>40</v>
      </c>
      <c r="I316" s="43">
        <f t="shared" si="290"/>
        <v>0.35</v>
      </c>
      <c r="J316" s="43">
        <f t="shared" si="291"/>
        <v>0.4</v>
      </c>
      <c r="K316" s="43">
        <f t="shared" si="292"/>
        <v>0.4</v>
      </c>
      <c r="L316" s="3">
        <f t="shared" si="280"/>
        <v>0.32</v>
      </c>
      <c r="M316" s="3" t="s">
        <v>735</v>
      </c>
      <c r="N316" s="3" t="s">
        <v>736</v>
      </c>
      <c r="O316" s="3">
        <v>1</v>
      </c>
      <c r="P316" s="3">
        <v>0</v>
      </c>
      <c r="Q316" s="3">
        <v>0</v>
      </c>
      <c r="R316" s="3">
        <v>1</v>
      </c>
      <c r="S316" s="3">
        <v>1</v>
      </c>
      <c r="T316" s="3">
        <v>0</v>
      </c>
      <c r="U316" s="3" t="s">
        <v>66</v>
      </c>
      <c r="V316" s="14">
        <f t="shared" si="293"/>
        <v>1785.3493228732357</v>
      </c>
      <c r="W316" s="3">
        <f t="shared" si="294"/>
        <v>2</v>
      </c>
      <c r="X316" s="3">
        <f t="shared" si="295"/>
        <v>50</v>
      </c>
      <c r="Y316" s="3">
        <f t="shared" si="296"/>
        <v>50</v>
      </c>
      <c r="Z316" s="3">
        <f t="shared" si="297"/>
        <v>0</v>
      </c>
      <c r="AA316" s="3">
        <f t="shared" si="298"/>
        <v>0</v>
      </c>
      <c r="AB316" s="22">
        <f t="shared" si="299"/>
        <v>0.61987268518517968</v>
      </c>
      <c r="AC316" s="23">
        <f t="shared" ca="1" si="281"/>
        <v>41920</v>
      </c>
      <c r="AD316" s="3">
        <v>315</v>
      </c>
      <c r="AE316" s="3">
        <f t="shared" si="300"/>
        <v>1</v>
      </c>
      <c r="AF316" s="3">
        <f t="shared" si="301"/>
        <v>1</v>
      </c>
      <c r="AG316" s="3">
        <v>315</v>
      </c>
      <c r="AH316" s="3">
        <f t="shared" si="302"/>
        <v>0</v>
      </c>
      <c r="AI316" s="3">
        <f t="shared" si="303"/>
        <v>0</v>
      </c>
      <c r="AJ316" s="3">
        <f t="shared" si="304"/>
        <v>1</v>
      </c>
      <c r="AK316" s="14">
        <f t="shared" si="305"/>
        <v>1657795.3493228732</v>
      </c>
      <c r="AL316" s="3" t="str">
        <f t="shared" si="306"/>
        <v>Юг</v>
      </c>
      <c r="AM316" s="3">
        <f t="shared" si="307"/>
        <v>1</v>
      </c>
      <c r="AN316" s="3">
        <f t="shared" si="308"/>
        <v>2</v>
      </c>
      <c r="AO316" s="27">
        <f t="shared" si="309"/>
        <v>127.57674293895252</v>
      </c>
      <c r="AP316" s="14">
        <f t="shared" si="310"/>
        <v>139.57674293895252</v>
      </c>
      <c r="AQ316" s="28"/>
      <c r="AR316" s="3">
        <f t="shared" si="311"/>
        <v>2</v>
      </c>
      <c r="AS316" s="3">
        <v>4581</v>
      </c>
      <c r="AT316" s="3">
        <v>777</v>
      </c>
      <c r="AU316" s="3">
        <v>100</v>
      </c>
      <c r="AV316" s="3">
        <v>400</v>
      </c>
      <c r="AW316" s="3">
        <v>6000</v>
      </c>
      <c r="AX316" s="3">
        <v>0</v>
      </c>
      <c r="AY316" s="3">
        <v>1100</v>
      </c>
      <c r="AZ316" s="3">
        <v>1</v>
      </c>
      <c r="BA316" s="3">
        <v>40</v>
      </c>
      <c r="BB316" s="3">
        <v>0</v>
      </c>
      <c r="BC316" s="3">
        <v>0</v>
      </c>
      <c r="BD316" s="3">
        <v>0</v>
      </c>
      <c r="BE316" s="3">
        <v>0</v>
      </c>
      <c r="BF316" s="17">
        <f t="shared" si="312"/>
        <v>157</v>
      </c>
      <c r="BG316" s="26">
        <f t="shared" si="333"/>
        <v>1785.3493228732357</v>
      </c>
      <c r="BH316" s="12">
        <f t="shared" si="334"/>
        <v>22.592171330743533</v>
      </c>
      <c r="BI316" s="13">
        <f t="shared" si="339"/>
        <v>-0.46549999999999997</v>
      </c>
      <c r="BJ316" s="12">
        <f t="shared" si="315"/>
        <v>0</v>
      </c>
      <c r="BK316" s="12">
        <f t="shared" si="341"/>
        <v>41.443298969072288</v>
      </c>
      <c r="BL316" s="11">
        <f t="shared" si="316"/>
        <v>2</v>
      </c>
      <c r="BM316" s="11">
        <f t="shared" si="317"/>
        <v>50</v>
      </c>
      <c r="BN316" s="11">
        <f t="shared" si="318"/>
        <v>0</v>
      </c>
      <c r="BO316" s="20">
        <f t="shared" si="319"/>
        <v>0.61987268518517968</v>
      </c>
      <c r="BP316" s="11">
        <f t="shared" si="320"/>
        <v>1</v>
      </c>
      <c r="BQ316" s="11">
        <f t="shared" si="321"/>
        <v>0</v>
      </c>
      <c r="BR316" s="11">
        <f t="shared" si="322"/>
        <v>0</v>
      </c>
      <c r="BS316" s="11">
        <f t="shared" si="335"/>
        <v>1</v>
      </c>
      <c r="BT316" s="25">
        <f t="shared" si="336"/>
        <v>1657795.3493228732</v>
      </c>
      <c r="BU316" s="24" t="str">
        <f t="shared" si="325"/>
        <v>Юг</v>
      </c>
      <c r="BV316" s="11">
        <f t="shared" si="326"/>
        <v>1</v>
      </c>
      <c r="BW316" s="24" t="str">
        <f>VLOOKUP(BV316,'Типы препятствий'!$A$1:$B$12,2)</f>
        <v>Светофор</v>
      </c>
      <c r="BX316" s="24">
        <f t="shared" si="327"/>
        <v>2</v>
      </c>
      <c r="BY316" s="25">
        <f t="shared" si="328"/>
        <v>1657922.9260658121</v>
      </c>
      <c r="BZ316" s="25">
        <f t="shared" si="337"/>
        <v>127.57674293895252</v>
      </c>
      <c r="CA316" s="25">
        <f t="shared" si="330"/>
        <v>1657934.9260658121</v>
      </c>
      <c r="CB316" s="12">
        <f t="shared" si="338"/>
        <v>139.57674293895252</v>
      </c>
      <c r="CC316" s="11">
        <f t="shared" si="332"/>
        <v>2</v>
      </c>
      <c r="CD316" s="42">
        <f t="shared" si="332"/>
        <v>0.35</v>
      </c>
      <c r="CE316" s="42">
        <f t="shared" si="283"/>
        <v>0.4</v>
      </c>
      <c r="CF316" s="42">
        <f t="shared" si="282"/>
        <v>0.4</v>
      </c>
    </row>
    <row r="317" spans="1:84">
      <c r="A317" s="29">
        <f t="shared" si="284"/>
        <v>21.754271330743531</v>
      </c>
      <c r="B317" s="3">
        <v>316</v>
      </c>
      <c r="C317" s="14">
        <f t="shared" si="285"/>
        <v>21.754271330743531</v>
      </c>
      <c r="D317" s="14">
        <f t="shared" si="286"/>
        <v>21.754271330743531</v>
      </c>
      <c r="E317" s="14">
        <f t="shared" si="287"/>
        <v>40.824742268041362</v>
      </c>
      <c r="F317" s="14">
        <f t="shared" si="288"/>
        <v>0</v>
      </c>
      <c r="G317" s="30">
        <f t="shared" si="289"/>
        <v>-0.47099999999999997</v>
      </c>
      <c r="H317" s="3">
        <f t="shared" si="279"/>
        <v>40</v>
      </c>
      <c r="I317" s="43">
        <f t="shared" si="290"/>
        <v>0.35</v>
      </c>
      <c r="J317" s="43">
        <f t="shared" si="291"/>
        <v>0.4</v>
      </c>
      <c r="K317" s="43">
        <f t="shared" si="292"/>
        <v>0.4</v>
      </c>
      <c r="L317" s="3">
        <f t="shared" si="280"/>
        <v>0.32</v>
      </c>
      <c r="M317" s="3" t="s">
        <v>737</v>
      </c>
      <c r="N317" s="3" t="s">
        <v>738</v>
      </c>
      <c r="O317" s="3">
        <v>1</v>
      </c>
      <c r="P317" s="3">
        <v>0</v>
      </c>
      <c r="Q317" s="3">
        <v>0</v>
      </c>
      <c r="R317" s="3">
        <v>1</v>
      </c>
      <c r="S317" s="3">
        <v>1</v>
      </c>
      <c r="T317" s="3">
        <v>0</v>
      </c>
      <c r="U317" s="3" t="s">
        <v>66</v>
      </c>
      <c r="V317" s="14">
        <f t="shared" si="293"/>
        <v>1788.37074944695</v>
      </c>
      <c r="W317" s="3">
        <f t="shared" si="294"/>
        <v>2</v>
      </c>
      <c r="X317" s="3">
        <f t="shared" si="295"/>
        <v>50</v>
      </c>
      <c r="Y317" s="3">
        <f t="shared" si="296"/>
        <v>50</v>
      </c>
      <c r="Z317" s="3">
        <f t="shared" si="297"/>
        <v>0</v>
      </c>
      <c r="AA317" s="3">
        <f t="shared" si="298"/>
        <v>0</v>
      </c>
      <c r="AB317" s="22">
        <f t="shared" si="299"/>
        <v>0.6198784722222167</v>
      </c>
      <c r="AC317" s="23">
        <f t="shared" ca="1" si="281"/>
        <v>41920</v>
      </c>
      <c r="AD317" s="3">
        <v>316</v>
      </c>
      <c r="AE317" s="3">
        <f t="shared" si="300"/>
        <v>1</v>
      </c>
      <c r="AF317" s="3">
        <f t="shared" si="301"/>
        <v>1</v>
      </c>
      <c r="AG317" s="3">
        <v>316</v>
      </c>
      <c r="AH317" s="3">
        <f t="shared" si="302"/>
        <v>0</v>
      </c>
      <c r="AI317" s="3">
        <f t="shared" si="303"/>
        <v>0</v>
      </c>
      <c r="AJ317" s="3">
        <f t="shared" si="304"/>
        <v>1</v>
      </c>
      <c r="AK317" s="14">
        <f t="shared" si="305"/>
        <v>1657798.370749447</v>
      </c>
      <c r="AL317" s="3" t="str">
        <f t="shared" si="306"/>
        <v>Юг</v>
      </c>
      <c r="AM317" s="3">
        <f t="shared" si="307"/>
        <v>1</v>
      </c>
      <c r="AN317" s="3">
        <f t="shared" si="308"/>
        <v>2</v>
      </c>
      <c r="AO317" s="27">
        <f t="shared" si="309"/>
        <v>124.55531636509113</v>
      </c>
      <c r="AP317" s="14">
        <f t="shared" si="310"/>
        <v>136.55531636509113</v>
      </c>
      <c r="AQ317" s="28"/>
      <c r="AR317" s="3">
        <f t="shared" si="311"/>
        <v>2</v>
      </c>
      <c r="AS317" s="3">
        <v>4581</v>
      </c>
      <c r="AT317" s="3">
        <v>777</v>
      </c>
      <c r="AU317" s="3">
        <v>100</v>
      </c>
      <c r="AV317" s="3">
        <v>400</v>
      </c>
      <c r="AW317" s="3">
        <v>6000</v>
      </c>
      <c r="AX317" s="3">
        <v>0</v>
      </c>
      <c r="AY317" s="3">
        <v>1100</v>
      </c>
      <c r="AZ317" s="3">
        <v>1</v>
      </c>
      <c r="BA317" s="3">
        <v>40</v>
      </c>
      <c r="BB317" s="3">
        <v>0</v>
      </c>
      <c r="BC317" s="3">
        <v>0</v>
      </c>
      <c r="BD317" s="3">
        <v>0</v>
      </c>
      <c r="BE317" s="3">
        <v>0</v>
      </c>
      <c r="BF317" s="17">
        <f t="shared" si="312"/>
        <v>157.5</v>
      </c>
      <c r="BG317" s="26">
        <f t="shared" si="333"/>
        <v>1788.37074944695</v>
      </c>
      <c r="BH317" s="12">
        <f t="shared" si="334"/>
        <v>21.754271330743531</v>
      </c>
      <c r="BI317" s="13">
        <v>-0.47099999999999997</v>
      </c>
      <c r="BJ317" s="12">
        <f t="shared" si="315"/>
        <v>0</v>
      </c>
      <c r="BK317" s="12">
        <f t="shared" si="341"/>
        <v>40.824742268041362</v>
      </c>
      <c r="BL317" s="11">
        <f t="shared" si="316"/>
        <v>2</v>
      </c>
      <c r="BM317" s="11">
        <f t="shared" si="317"/>
        <v>50</v>
      </c>
      <c r="BN317" s="11">
        <f t="shared" si="318"/>
        <v>0</v>
      </c>
      <c r="BO317" s="20">
        <f t="shared" si="319"/>
        <v>0.6198784722222167</v>
      </c>
      <c r="BP317" s="11">
        <f t="shared" si="320"/>
        <v>1</v>
      </c>
      <c r="BQ317" s="11">
        <f t="shared" si="321"/>
        <v>0</v>
      </c>
      <c r="BR317" s="11">
        <f t="shared" si="322"/>
        <v>0</v>
      </c>
      <c r="BS317" s="11">
        <f t="shared" si="335"/>
        <v>1</v>
      </c>
      <c r="BT317" s="25">
        <f t="shared" si="336"/>
        <v>1657798.370749447</v>
      </c>
      <c r="BU317" s="24" t="str">
        <f t="shared" si="325"/>
        <v>Юг</v>
      </c>
      <c r="BV317" s="11">
        <f t="shared" si="326"/>
        <v>1</v>
      </c>
      <c r="BW317" s="24" t="str">
        <f>VLOOKUP(BV317,'Типы препятствий'!$A$1:$B$12,2)</f>
        <v>Светофор</v>
      </c>
      <c r="BX317" s="24">
        <f t="shared" si="327"/>
        <v>2</v>
      </c>
      <c r="BY317" s="25">
        <f t="shared" si="328"/>
        <v>1657922.9260658121</v>
      </c>
      <c r="BZ317" s="25">
        <f t="shared" si="337"/>
        <v>124.55531636509113</v>
      </c>
      <c r="CA317" s="25">
        <f t="shared" si="330"/>
        <v>1657934.9260658121</v>
      </c>
      <c r="CB317" s="12">
        <f t="shared" si="338"/>
        <v>136.55531636509113</v>
      </c>
      <c r="CC317" s="11">
        <f t="shared" si="332"/>
        <v>2</v>
      </c>
      <c r="CD317" s="42">
        <f t="shared" si="332"/>
        <v>0.35</v>
      </c>
      <c r="CE317" s="42">
        <f t="shared" si="283"/>
        <v>0.4</v>
      </c>
      <c r="CF317" s="42">
        <f t="shared" si="282"/>
        <v>0.4</v>
      </c>
    </row>
    <row r="318" spans="1:84">
      <c r="A318" s="29">
        <f t="shared" si="284"/>
        <v>20.906471330743532</v>
      </c>
      <c r="B318" s="3">
        <v>317</v>
      </c>
      <c r="C318" s="14">
        <f t="shared" si="285"/>
        <v>20.906471330743532</v>
      </c>
      <c r="D318" s="14">
        <f t="shared" si="286"/>
        <v>20.906471330743532</v>
      </c>
      <c r="E318" s="14">
        <f t="shared" si="287"/>
        <v>40.206185567010436</v>
      </c>
      <c r="F318" s="14">
        <f t="shared" si="288"/>
        <v>0</v>
      </c>
      <c r="G318" s="30">
        <f t="shared" si="289"/>
        <v>-0.48</v>
      </c>
      <c r="H318" s="3">
        <f t="shared" si="279"/>
        <v>40</v>
      </c>
      <c r="I318" s="43">
        <f t="shared" si="290"/>
        <v>0.35</v>
      </c>
      <c r="J318" s="43">
        <f t="shared" si="291"/>
        <v>0.4</v>
      </c>
      <c r="K318" s="43">
        <f t="shared" si="292"/>
        <v>0.4</v>
      </c>
      <c r="L318" s="3">
        <f t="shared" si="280"/>
        <v>0.32</v>
      </c>
      <c r="M318" s="3" t="s">
        <v>739</v>
      </c>
      <c r="N318" s="3" t="s">
        <v>740</v>
      </c>
      <c r="O318" s="3">
        <v>1</v>
      </c>
      <c r="P318" s="3">
        <v>0</v>
      </c>
      <c r="Q318" s="3">
        <v>0</v>
      </c>
      <c r="R318" s="3">
        <v>1</v>
      </c>
      <c r="S318" s="3">
        <v>1</v>
      </c>
      <c r="T318" s="3">
        <v>0</v>
      </c>
      <c r="U318" s="3" t="s">
        <v>66</v>
      </c>
      <c r="V318" s="14">
        <f t="shared" si="293"/>
        <v>1791.2744260206644</v>
      </c>
      <c r="W318" s="3">
        <f t="shared" si="294"/>
        <v>2</v>
      </c>
      <c r="X318" s="3">
        <f t="shared" si="295"/>
        <v>50</v>
      </c>
      <c r="Y318" s="3">
        <f t="shared" si="296"/>
        <v>50</v>
      </c>
      <c r="Z318" s="3">
        <f t="shared" si="297"/>
        <v>0</v>
      </c>
      <c r="AA318" s="3">
        <f t="shared" si="298"/>
        <v>0</v>
      </c>
      <c r="AB318" s="22">
        <f t="shared" si="299"/>
        <v>0.61988425925925372</v>
      </c>
      <c r="AC318" s="23">
        <f t="shared" ca="1" si="281"/>
        <v>41920</v>
      </c>
      <c r="AD318" s="3">
        <v>317</v>
      </c>
      <c r="AE318" s="3">
        <f t="shared" si="300"/>
        <v>1</v>
      </c>
      <c r="AF318" s="3">
        <f t="shared" si="301"/>
        <v>1</v>
      </c>
      <c r="AG318" s="3">
        <v>317</v>
      </c>
      <c r="AH318" s="3">
        <f t="shared" si="302"/>
        <v>0</v>
      </c>
      <c r="AI318" s="3">
        <f t="shared" si="303"/>
        <v>0</v>
      </c>
      <c r="AJ318" s="3">
        <f t="shared" si="304"/>
        <v>1</v>
      </c>
      <c r="AK318" s="14">
        <f t="shared" si="305"/>
        <v>1657801.2744260207</v>
      </c>
      <c r="AL318" s="3" t="str">
        <f t="shared" si="306"/>
        <v>Юг</v>
      </c>
      <c r="AM318" s="3">
        <f t="shared" si="307"/>
        <v>1</v>
      </c>
      <c r="AN318" s="3">
        <f t="shared" si="308"/>
        <v>2</v>
      </c>
      <c r="AO318" s="27">
        <f t="shared" si="309"/>
        <v>121.65163979143836</v>
      </c>
      <c r="AP318" s="14">
        <f t="shared" si="310"/>
        <v>133.65163979143836</v>
      </c>
      <c r="AQ318" s="28"/>
      <c r="AR318" s="3">
        <f t="shared" si="311"/>
        <v>2</v>
      </c>
      <c r="AS318" s="3">
        <v>4581</v>
      </c>
      <c r="AT318" s="3">
        <v>777</v>
      </c>
      <c r="AU318" s="3">
        <v>100</v>
      </c>
      <c r="AV318" s="3">
        <v>400</v>
      </c>
      <c r="AW318" s="3">
        <v>6000</v>
      </c>
      <c r="AX318" s="3">
        <v>0</v>
      </c>
      <c r="AY318" s="3">
        <v>1100</v>
      </c>
      <c r="AZ318" s="3">
        <v>1</v>
      </c>
      <c r="BA318" s="3">
        <v>40</v>
      </c>
      <c r="BB318" s="3">
        <v>0</v>
      </c>
      <c r="BC318" s="3">
        <v>0</v>
      </c>
      <c r="BD318" s="3">
        <v>0</v>
      </c>
      <c r="BE318" s="3">
        <v>0</v>
      </c>
      <c r="BF318" s="17">
        <f t="shared" si="312"/>
        <v>158</v>
      </c>
      <c r="BG318" s="26">
        <f t="shared" si="333"/>
        <v>1791.2744260206644</v>
      </c>
      <c r="BH318" s="12">
        <f t="shared" si="334"/>
        <v>20.906471330743532</v>
      </c>
      <c r="BI318" s="13">
        <v>-0.48</v>
      </c>
      <c r="BJ318" s="12">
        <f t="shared" si="315"/>
        <v>0</v>
      </c>
      <c r="BK318" s="12">
        <f t="shared" si="341"/>
        <v>40.206185567010436</v>
      </c>
      <c r="BL318" s="11">
        <f t="shared" si="316"/>
        <v>2</v>
      </c>
      <c r="BM318" s="11">
        <f t="shared" si="317"/>
        <v>50</v>
      </c>
      <c r="BN318" s="11">
        <f t="shared" si="318"/>
        <v>0</v>
      </c>
      <c r="BO318" s="20">
        <f t="shared" si="319"/>
        <v>0.61988425925925372</v>
      </c>
      <c r="BP318" s="11">
        <f t="shared" si="320"/>
        <v>1</v>
      </c>
      <c r="BQ318" s="11">
        <f t="shared" si="321"/>
        <v>0</v>
      </c>
      <c r="BR318" s="11">
        <f t="shared" si="322"/>
        <v>0</v>
      </c>
      <c r="BS318" s="11">
        <f t="shared" si="335"/>
        <v>1</v>
      </c>
      <c r="BT318" s="25">
        <f t="shared" si="336"/>
        <v>1657801.2744260207</v>
      </c>
      <c r="BU318" s="24" t="str">
        <f t="shared" si="325"/>
        <v>Юг</v>
      </c>
      <c r="BV318" s="11">
        <f t="shared" si="326"/>
        <v>1</v>
      </c>
      <c r="BW318" s="24" t="str">
        <f>VLOOKUP(BV318,'Типы препятствий'!$A$1:$B$12,2)</f>
        <v>Светофор</v>
      </c>
      <c r="BX318" s="24">
        <f t="shared" si="327"/>
        <v>2</v>
      </c>
      <c r="BY318" s="25">
        <f t="shared" si="328"/>
        <v>1657922.9260658121</v>
      </c>
      <c r="BZ318" s="25">
        <f t="shared" si="337"/>
        <v>121.65163979143836</v>
      </c>
      <c r="CA318" s="25">
        <f t="shared" si="330"/>
        <v>1657934.9260658121</v>
      </c>
      <c r="CB318" s="12">
        <f t="shared" si="338"/>
        <v>133.65163979143836</v>
      </c>
      <c r="CC318" s="11">
        <f t="shared" si="332"/>
        <v>2</v>
      </c>
      <c r="CD318" s="42">
        <f t="shared" si="332"/>
        <v>0.35</v>
      </c>
      <c r="CE318" s="42">
        <f t="shared" si="283"/>
        <v>0.4</v>
      </c>
      <c r="CF318" s="42">
        <f t="shared" si="282"/>
        <v>0.4</v>
      </c>
    </row>
    <row r="319" spans="1:84">
      <c r="A319" s="29">
        <f t="shared" si="284"/>
        <v>20.042471330743531</v>
      </c>
      <c r="B319" s="3">
        <v>318</v>
      </c>
      <c r="C319" s="14">
        <f t="shared" si="285"/>
        <v>20.042471330743531</v>
      </c>
      <c r="D319" s="14">
        <f t="shared" si="286"/>
        <v>20.042471330743531</v>
      </c>
      <c r="E319" s="14">
        <f t="shared" si="287"/>
        <v>39.587628865979511</v>
      </c>
      <c r="F319" s="14">
        <f t="shared" si="288"/>
        <v>0</v>
      </c>
      <c r="G319" s="30">
        <f t="shared" si="289"/>
        <v>-0.42</v>
      </c>
      <c r="H319" s="3">
        <f t="shared" si="279"/>
        <v>40</v>
      </c>
      <c r="I319" s="43">
        <f t="shared" si="290"/>
        <v>0.35</v>
      </c>
      <c r="J319" s="43">
        <f t="shared" si="291"/>
        <v>0.4</v>
      </c>
      <c r="K319" s="43">
        <f t="shared" si="292"/>
        <v>0.45</v>
      </c>
      <c r="L319" s="3">
        <f t="shared" si="280"/>
        <v>0.32</v>
      </c>
      <c r="M319" s="3" t="s">
        <v>741</v>
      </c>
      <c r="N319" s="3" t="s">
        <v>742</v>
      </c>
      <c r="O319" s="3">
        <v>1</v>
      </c>
      <c r="P319" s="3">
        <v>0</v>
      </c>
      <c r="Q319" s="3">
        <v>0</v>
      </c>
      <c r="R319" s="3">
        <v>1</v>
      </c>
      <c r="S319" s="3">
        <v>1</v>
      </c>
      <c r="T319" s="3">
        <v>0</v>
      </c>
      <c r="U319" s="3" t="s">
        <v>66</v>
      </c>
      <c r="V319" s="14">
        <f t="shared" si="293"/>
        <v>1794.0581025943786</v>
      </c>
      <c r="W319" s="3">
        <f t="shared" si="294"/>
        <v>2</v>
      </c>
      <c r="X319" s="3">
        <f t="shared" si="295"/>
        <v>50</v>
      </c>
      <c r="Y319" s="3">
        <f t="shared" si="296"/>
        <v>50</v>
      </c>
      <c r="Z319" s="3">
        <f t="shared" si="297"/>
        <v>0</v>
      </c>
      <c r="AA319" s="3">
        <f t="shared" si="298"/>
        <v>0</v>
      </c>
      <c r="AB319" s="22">
        <f t="shared" si="299"/>
        <v>0.61989004629629074</v>
      </c>
      <c r="AC319" s="23">
        <f t="shared" ca="1" si="281"/>
        <v>41920</v>
      </c>
      <c r="AD319" s="3">
        <v>318</v>
      </c>
      <c r="AE319" s="3">
        <f t="shared" si="300"/>
        <v>1</v>
      </c>
      <c r="AF319" s="3">
        <f t="shared" si="301"/>
        <v>1</v>
      </c>
      <c r="AG319" s="3">
        <v>318</v>
      </c>
      <c r="AH319" s="3">
        <f t="shared" si="302"/>
        <v>0</v>
      </c>
      <c r="AI319" s="3">
        <f t="shared" si="303"/>
        <v>0</v>
      </c>
      <c r="AJ319" s="3">
        <f t="shared" si="304"/>
        <v>1</v>
      </c>
      <c r="AK319" s="14">
        <f t="shared" si="305"/>
        <v>1657804.0581025945</v>
      </c>
      <c r="AL319" s="3" t="str">
        <f t="shared" si="306"/>
        <v>Юг</v>
      </c>
      <c r="AM319" s="3">
        <f t="shared" si="307"/>
        <v>1</v>
      </c>
      <c r="AN319" s="3">
        <f t="shared" si="308"/>
        <v>2</v>
      </c>
      <c r="AO319" s="27">
        <f t="shared" si="309"/>
        <v>118.86796321766451</v>
      </c>
      <c r="AP319" s="14">
        <f t="shared" si="310"/>
        <v>130.86796321766451</v>
      </c>
      <c r="AQ319" s="28"/>
      <c r="AR319" s="3">
        <f t="shared" si="311"/>
        <v>2</v>
      </c>
      <c r="AS319" s="3">
        <v>4581</v>
      </c>
      <c r="AT319" s="3">
        <v>777</v>
      </c>
      <c r="AU319" s="3">
        <v>100</v>
      </c>
      <c r="AV319" s="3">
        <v>400</v>
      </c>
      <c r="AW319" s="3">
        <v>6000</v>
      </c>
      <c r="AX319" s="3">
        <v>0</v>
      </c>
      <c r="AY319" s="3">
        <v>1100</v>
      </c>
      <c r="AZ319" s="3">
        <v>1</v>
      </c>
      <c r="BA319" s="3">
        <v>40</v>
      </c>
      <c r="BB319" s="3">
        <v>0</v>
      </c>
      <c r="BC319" s="3">
        <v>0</v>
      </c>
      <c r="BD319" s="3">
        <v>0</v>
      </c>
      <c r="BE319" s="3">
        <v>0</v>
      </c>
      <c r="BF319" s="17">
        <f t="shared" si="312"/>
        <v>158.5</v>
      </c>
      <c r="BG319" s="26">
        <f t="shared" si="333"/>
        <v>1794.0581025943786</v>
      </c>
      <c r="BH319" s="12">
        <f t="shared" si="334"/>
        <v>20.042471330743531</v>
      </c>
      <c r="BI319" s="13">
        <v>-0.42</v>
      </c>
      <c r="BJ319" s="12">
        <f t="shared" si="315"/>
        <v>0</v>
      </c>
      <c r="BK319" s="12">
        <f t="shared" si="341"/>
        <v>39.587628865979511</v>
      </c>
      <c r="BL319" s="11">
        <f t="shared" si="316"/>
        <v>2</v>
      </c>
      <c r="BM319" s="11">
        <f t="shared" si="317"/>
        <v>50</v>
      </c>
      <c r="BN319" s="11">
        <f t="shared" si="318"/>
        <v>0</v>
      </c>
      <c r="BO319" s="20">
        <f t="shared" si="319"/>
        <v>0.61989004629629074</v>
      </c>
      <c r="BP319" s="11">
        <f t="shared" si="320"/>
        <v>1</v>
      </c>
      <c r="BQ319" s="11">
        <f t="shared" si="321"/>
        <v>0</v>
      </c>
      <c r="BR319" s="11">
        <f t="shared" si="322"/>
        <v>0</v>
      </c>
      <c r="BS319" s="11">
        <f t="shared" si="335"/>
        <v>1</v>
      </c>
      <c r="BT319" s="25">
        <f t="shared" si="336"/>
        <v>1657804.0581025945</v>
      </c>
      <c r="BU319" s="24" t="str">
        <f t="shared" si="325"/>
        <v>Юг</v>
      </c>
      <c r="BV319" s="11">
        <f t="shared" si="326"/>
        <v>1</v>
      </c>
      <c r="BW319" s="24" t="str">
        <f>VLOOKUP(BV319,'Типы препятствий'!$A$1:$B$12,2)</f>
        <v>Светофор</v>
      </c>
      <c r="BX319" s="24">
        <f t="shared" si="327"/>
        <v>2</v>
      </c>
      <c r="BY319" s="25">
        <f t="shared" si="328"/>
        <v>1657922.9260658121</v>
      </c>
      <c r="BZ319" s="25">
        <f t="shared" si="337"/>
        <v>118.86796321766451</v>
      </c>
      <c r="CA319" s="25">
        <f t="shared" si="330"/>
        <v>1657934.9260658121</v>
      </c>
      <c r="CB319" s="12">
        <f t="shared" si="338"/>
        <v>130.86796321766451</v>
      </c>
      <c r="CC319" s="11">
        <f t="shared" si="332"/>
        <v>2</v>
      </c>
      <c r="CD319" s="42">
        <f t="shared" si="332"/>
        <v>0.35</v>
      </c>
      <c r="CE319" s="42">
        <f t="shared" si="283"/>
        <v>0.4</v>
      </c>
      <c r="CF319" s="42">
        <v>0.45</v>
      </c>
    </row>
    <row r="320" spans="1:84">
      <c r="A320" s="29">
        <f t="shared" si="284"/>
        <v>19.286471330743531</v>
      </c>
      <c r="B320" s="3">
        <v>319</v>
      </c>
      <c r="C320" s="14">
        <f t="shared" si="285"/>
        <v>19.286471330743531</v>
      </c>
      <c r="D320" s="14">
        <f t="shared" si="286"/>
        <v>19.286471330743531</v>
      </c>
      <c r="E320" s="14">
        <f t="shared" si="287"/>
        <v>38.969072164948585</v>
      </c>
      <c r="F320" s="14">
        <f t="shared" si="288"/>
        <v>0</v>
      </c>
      <c r="G320" s="30">
        <f t="shared" si="289"/>
        <v>-0.38</v>
      </c>
      <c r="H320" s="3">
        <f t="shared" si="279"/>
        <v>40</v>
      </c>
      <c r="I320" s="43">
        <f t="shared" si="290"/>
        <v>0.28999999999999998</v>
      </c>
      <c r="J320" s="43">
        <f t="shared" si="291"/>
        <v>0.42500000000000004</v>
      </c>
      <c r="K320" s="43">
        <f t="shared" si="292"/>
        <v>0.45</v>
      </c>
      <c r="L320" s="3">
        <f t="shared" si="280"/>
        <v>0.32</v>
      </c>
      <c r="M320" s="3" t="s">
        <v>743</v>
      </c>
      <c r="N320" s="3" t="s">
        <v>744</v>
      </c>
      <c r="O320" s="3">
        <v>1</v>
      </c>
      <c r="P320" s="3">
        <v>0</v>
      </c>
      <c r="Q320" s="3">
        <v>0</v>
      </c>
      <c r="R320" s="3">
        <v>1</v>
      </c>
      <c r="S320" s="3">
        <v>1</v>
      </c>
      <c r="T320" s="3">
        <v>0</v>
      </c>
      <c r="U320" s="3" t="s">
        <v>66</v>
      </c>
      <c r="V320" s="14">
        <f t="shared" si="293"/>
        <v>1796.7367791680931</v>
      </c>
      <c r="W320" s="3">
        <f t="shared" si="294"/>
        <v>2</v>
      </c>
      <c r="X320" s="3">
        <f t="shared" si="295"/>
        <v>50</v>
      </c>
      <c r="Y320" s="3">
        <f t="shared" si="296"/>
        <v>50</v>
      </c>
      <c r="Z320" s="3">
        <f t="shared" si="297"/>
        <v>0</v>
      </c>
      <c r="AA320" s="3">
        <f t="shared" si="298"/>
        <v>0</v>
      </c>
      <c r="AB320" s="22">
        <f t="shared" si="299"/>
        <v>0.61989583333332776</v>
      </c>
      <c r="AC320" s="23">
        <f t="shared" ca="1" si="281"/>
        <v>41920</v>
      </c>
      <c r="AD320" s="3">
        <v>319</v>
      </c>
      <c r="AE320" s="3">
        <f t="shared" si="300"/>
        <v>1</v>
      </c>
      <c r="AF320" s="3">
        <f t="shared" si="301"/>
        <v>1</v>
      </c>
      <c r="AG320" s="3">
        <v>319</v>
      </c>
      <c r="AH320" s="3">
        <f t="shared" si="302"/>
        <v>0</v>
      </c>
      <c r="AI320" s="3">
        <f t="shared" si="303"/>
        <v>0</v>
      </c>
      <c r="AJ320" s="3">
        <f t="shared" si="304"/>
        <v>1</v>
      </c>
      <c r="AK320" s="14">
        <f t="shared" si="305"/>
        <v>1657806.736779168</v>
      </c>
      <c r="AL320" s="3" t="str">
        <f t="shared" si="306"/>
        <v>Юг</v>
      </c>
      <c r="AM320" s="3">
        <f t="shared" si="307"/>
        <v>1</v>
      </c>
      <c r="AN320" s="3">
        <f t="shared" si="308"/>
        <v>2</v>
      </c>
      <c r="AO320" s="27">
        <f t="shared" si="309"/>
        <v>116.18928664410487</v>
      </c>
      <c r="AP320" s="14">
        <f t="shared" si="310"/>
        <v>128.18928664410487</v>
      </c>
      <c r="AQ320" s="28"/>
      <c r="AR320" s="3">
        <f t="shared" si="311"/>
        <v>2</v>
      </c>
      <c r="AS320" s="3">
        <v>4581</v>
      </c>
      <c r="AT320" s="3">
        <v>777</v>
      </c>
      <c r="AU320" s="3">
        <v>100</v>
      </c>
      <c r="AV320" s="3">
        <v>400</v>
      </c>
      <c r="AW320" s="3">
        <v>6000</v>
      </c>
      <c r="AX320" s="3">
        <v>0</v>
      </c>
      <c r="AY320" s="3">
        <v>1100</v>
      </c>
      <c r="AZ320" s="3">
        <v>1</v>
      </c>
      <c r="BA320" s="3">
        <v>40</v>
      </c>
      <c r="BB320" s="3">
        <v>0</v>
      </c>
      <c r="BC320" s="3">
        <v>0</v>
      </c>
      <c r="BD320" s="3">
        <v>0</v>
      </c>
      <c r="BE320" s="3">
        <v>0</v>
      </c>
      <c r="BF320" s="17">
        <f t="shared" si="312"/>
        <v>159</v>
      </c>
      <c r="BG320" s="26">
        <f t="shared" ref="BG320:BG362" si="342">BG319+(BH320/3.6) * $CO$2</f>
        <v>1796.7367791680931</v>
      </c>
      <c r="BH320" s="12">
        <f t="shared" ref="BH320:BH362" si="343">BH319+(BI319*$CO$2)*3.6</f>
        <v>19.286471330743531</v>
      </c>
      <c r="BI320" s="13">
        <v>-0.38</v>
      </c>
      <c r="BJ320" s="12">
        <f t="shared" si="315"/>
        <v>0</v>
      </c>
      <c r="BK320" s="12">
        <f t="shared" si="341"/>
        <v>38.969072164948585</v>
      </c>
      <c r="BL320" s="11">
        <f t="shared" si="316"/>
        <v>2</v>
      </c>
      <c r="BM320" s="11">
        <f t="shared" si="317"/>
        <v>50</v>
      </c>
      <c r="BN320" s="11">
        <f t="shared" si="318"/>
        <v>0</v>
      </c>
      <c r="BO320" s="20">
        <f t="shared" si="319"/>
        <v>0.61989583333332776</v>
      </c>
      <c r="BP320" s="11">
        <f t="shared" si="320"/>
        <v>1</v>
      </c>
      <c r="BQ320" s="11">
        <f t="shared" si="321"/>
        <v>0</v>
      </c>
      <c r="BR320" s="11">
        <f t="shared" si="322"/>
        <v>0</v>
      </c>
      <c r="BS320" s="11">
        <f t="shared" ref="BS320:BS362" si="344">SIGN(BH320)</f>
        <v>1</v>
      </c>
      <c r="BT320" s="25">
        <f t="shared" ref="BT320:BT362" si="345">$CO$9+BG320</f>
        <v>1657806.736779168</v>
      </c>
      <c r="BU320" s="24" t="str">
        <f t="shared" si="325"/>
        <v>Юг</v>
      </c>
      <c r="BV320" s="11">
        <f t="shared" si="326"/>
        <v>1</v>
      </c>
      <c r="BW320" s="24" t="str">
        <f>VLOOKUP(BV320,'Типы препятствий'!$A$1:$B$12,2)</f>
        <v>Светофор</v>
      </c>
      <c r="BX320" s="24">
        <f t="shared" si="327"/>
        <v>2</v>
      </c>
      <c r="BY320" s="25">
        <f t="shared" si="328"/>
        <v>1657922.9260658121</v>
      </c>
      <c r="BZ320" s="25">
        <f t="shared" ref="BZ320:BZ362" si="346">BY320-BT320</f>
        <v>116.18928664410487</v>
      </c>
      <c r="CA320" s="25">
        <f t="shared" si="330"/>
        <v>1657934.9260658121</v>
      </c>
      <c r="CB320" s="12">
        <f t="shared" ref="CB320:CB362" si="347">CA320-BT320</f>
        <v>128.18928664410487</v>
      </c>
      <c r="CC320" s="11">
        <f t="shared" si="332"/>
        <v>2</v>
      </c>
      <c r="CD320" s="42">
        <v>0.28999999999999998</v>
      </c>
      <c r="CE320" s="42">
        <f t="shared" si="283"/>
        <v>0.42500000000000004</v>
      </c>
      <c r="CF320" s="42">
        <f t="shared" si="282"/>
        <v>0.45</v>
      </c>
    </row>
    <row r="321" spans="1:84">
      <c r="A321" s="29">
        <f t="shared" si="284"/>
        <v>18.60247133074353</v>
      </c>
      <c r="B321" s="3">
        <v>320</v>
      </c>
      <c r="C321" s="14">
        <f t="shared" si="285"/>
        <v>18.60247133074353</v>
      </c>
      <c r="D321" s="14">
        <f t="shared" si="286"/>
        <v>18.60247133074353</v>
      </c>
      <c r="E321" s="14">
        <f t="shared" si="287"/>
        <v>38.35051546391766</v>
      </c>
      <c r="F321" s="14">
        <f t="shared" si="288"/>
        <v>0</v>
      </c>
      <c r="G321" s="30">
        <f t="shared" si="289"/>
        <v>-0.37</v>
      </c>
      <c r="H321" s="3">
        <f t="shared" si="279"/>
        <v>40</v>
      </c>
      <c r="I321" s="43">
        <f t="shared" si="290"/>
        <v>0.15</v>
      </c>
      <c r="J321" s="43">
        <f t="shared" si="291"/>
        <v>0.45</v>
      </c>
      <c r="K321" s="43">
        <f t="shared" si="292"/>
        <v>0.45</v>
      </c>
      <c r="L321" s="3">
        <f t="shared" si="280"/>
        <v>0.32</v>
      </c>
      <c r="M321" s="3" t="s">
        <v>745</v>
      </c>
      <c r="N321" s="3" t="s">
        <v>746</v>
      </c>
      <c r="O321" s="3">
        <v>1</v>
      </c>
      <c r="P321" s="3">
        <v>0</v>
      </c>
      <c r="Q321" s="3">
        <v>0</v>
      </c>
      <c r="R321" s="3">
        <v>1</v>
      </c>
      <c r="S321" s="3">
        <v>1</v>
      </c>
      <c r="T321" s="3">
        <v>0</v>
      </c>
      <c r="U321" s="3" t="s">
        <v>66</v>
      </c>
      <c r="V321" s="14">
        <f t="shared" si="293"/>
        <v>1799.3204557418076</v>
      </c>
      <c r="W321" s="3">
        <f t="shared" si="294"/>
        <v>2</v>
      </c>
      <c r="X321" s="3">
        <f t="shared" si="295"/>
        <v>50</v>
      </c>
      <c r="Y321" s="3">
        <f t="shared" si="296"/>
        <v>50</v>
      </c>
      <c r="Z321" s="3">
        <f t="shared" si="297"/>
        <v>0</v>
      </c>
      <c r="AA321" s="3">
        <f t="shared" si="298"/>
        <v>0</v>
      </c>
      <c r="AB321" s="22">
        <f t="shared" si="299"/>
        <v>0.61990162037036478</v>
      </c>
      <c r="AC321" s="23">
        <f t="shared" ca="1" si="281"/>
        <v>41920</v>
      </c>
      <c r="AD321" s="3">
        <v>320</v>
      </c>
      <c r="AE321" s="3">
        <f t="shared" si="300"/>
        <v>1</v>
      </c>
      <c r="AF321" s="3">
        <f t="shared" si="301"/>
        <v>1</v>
      </c>
      <c r="AG321" s="3">
        <v>320</v>
      </c>
      <c r="AH321" s="3">
        <f t="shared" si="302"/>
        <v>0</v>
      </c>
      <c r="AI321" s="3">
        <f t="shared" si="303"/>
        <v>0</v>
      </c>
      <c r="AJ321" s="3">
        <f t="shared" si="304"/>
        <v>1</v>
      </c>
      <c r="AK321" s="14">
        <f t="shared" si="305"/>
        <v>1657809.3204557418</v>
      </c>
      <c r="AL321" s="3" t="str">
        <f t="shared" si="306"/>
        <v>Юг</v>
      </c>
      <c r="AM321" s="3">
        <f t="shared" si="307"/>
        <v>1</v>
      </c>
      <c r="AN321" s="3">
        <f t="shared" si="308"/>
        <v>2</v>
      </c>
      <c r="AO321" s="27">
        <f t="shared" si="309"/>
        <v>113.60561007028446</v>
      </c>
      <c r="AP321" s="14">
        <f t="shared" si="310"/>
        <v>125.60561007028446</v>
      </c>
      <c r="AQ321" s="28"/>
      <c r="AR321" s="3">
        <f t="shared" si="311"/>
        <v>2</v>
      </c>
      <c r="AS321" s="3">
        <v>4581</v>
      </c>
      <c r="AT321" s="3">
        <v>777</v>
      </c>
      <c r="AU321" s="3">
        <v>100</v>
      </c>
      <c r="AV321" s="3">
        <v>400</v>
      </c>
      <c r="AW321" s="3">
        <v>6000</v>
      </c>
      <c r="AX321" s="3">
        <v>0</v>
      </c>
      <c r="AY321" s="3">
        <v>1100</v>
      </c>
      <c r="AZ321" s="3">
        <v>1</v>
      </c>
      <c r="BA321" s="3">
        <v>40</v>
      </c>
      <c r="BB321" s="3">
        <v>0</v>
      </c>
      <c r="BC321" s="3">
        <v>0</v>
      </c>
      <c r="BD321" s="3">
        <v>0</v>
      </c>
      <c r="BE321" s="3">
        <v>0</v>
      </c>
      <c r="BF321" s="17">
        <f t="shared" si="312"/>
        <v>159.5</v>
      </c>
      <c r="BG321" s="26">
        <f t="shared" si="342"/>
        <v>1799.3204557418076</v>
      </c>
      <c r="BH321" s="12">
        <f t="shared" si="343"/>
        <v>18.60247133074353</v>
      </c>
      <c r="BI321" s="13">
        <v>-0.37</v>
      </c>
      <c r="BJ321" s="12">
        <f t="shared" si="315"/>
        <v>0</v>
      </c>
      <c r="BK321" s="12">
        <f t="shared" si="341"/>
        <v>38.35051546391766</v>
      </c>
      <c r="BL321" s="11">
        <f t="shared" si="316"/>
        <v>2</v>
      </c>
      <c r="BM321" s="11">
        <f t="shared" si="317"/>
        <v>50</v>
      </c>
      <c r="BN321" s="11">
        <f t="shared" si="318"/>
        <v>0</v>
      </c>
      <c r="BO321" s="20">
        <f t="shared" si="319"/>
        <v>0.61990162037036478</v>
      </c>
      <c r="BP321" s="11">
        <f t="shared" si="320"/>
        <v>1</v>
      </c>
      <c r="BQ321" s="11">
        <f t="shared" si="321"/>
        <v>0</v>
      </c>
      <c r="BR321" s="11">
        <f t="shared" si="322"/>
        <v>0</v>
      </c>
      <c r="BS321" s="11">
        <f t="shared" si="344"/>
        <v>1</v>
      </c>
      <c r="BT321" s="25">
        <f t="shared" si="345"/>
        <v>1657809.3204557418</v>
      </c>
      <c r="BU321" s="24" t="str">
        <f t="shared" si="325"/>
        <v>Юг</v>
      </c>
      <c r="BV321" s="11">
        <f t="shared" si="326"/>
        <v>1</v>
      </c>
      <c r="BW321" s="24" t="str">
        <f>VLOOKUP(BV321,'Типы препятствий'!$A$1:$B$12,2)</f>
        <v>Светофор</v>
      </c>
      <c r="BX321" s="24">
        <f t="shared" si="327"/>
        <v>2</v>
      </c>
      <c r="BY321" s="25">
        <f t="shared" si="328"/>
        <v>1657922.9260658121</v>
      </c>
      <c r="BZ321" s="25">
        <f t="shared" si="346"/>
        <v>113.60561007028446</v>
      </c>
      <c r="CA321" s="25">
        <f t="shared" si="330"/>
        <v>1657934.9260658121</v>
      </c>
      <c r="CB321" s="12">
        <f t="shared" si="347"/>
        <v>125.60561007028446</v>
      </c>
      <c r="CC321" s="11">
        <f t="shared" si="332"/>
        <v>2</v>
      </c>
      <c r="CD321" s="42">
        <v>0.15</v>
      </c>
      <c r="CE321" s="42">
        <f t="shared" si="283"/>
        <v>0.45</v>
      </c>
      <c r="CF321" s="42">
        <f t="shared" si="282"/>
        <v>0.45</v>
      </c>
    </row>
    <row r="322" spans="1:84">
      <c r="A322" s="29">
        <f t="shared" si="284"/>
        <v>17.93647133074353</v>
      </c>
      <c r="B322" s="3">
        <v>321</v>
      </c>
      <c r="C322" s="14">
        <f t="shared" si="285"/>
        <v>17.93647133074353</v>
      </c>
      <c r="D322" s="14">
        <f t="shared" si="286"/>
        <v>17.93647133074353</v>
      </c>
      <c r="E322" s="14">
        <f t="shared" si="287"/>
        <v>37.731958762886734</v>
      </c>
      <c r="F322" s="14">
        <f t="shared" si="288"/>
        <v>0</v>
      </c>
      <c r="G322" s="30">
        <f t="shared" si="289"/>
        <v>-0.36</v>
      </c>
      <c r="H322" s="3">
        <f t="shared" si="279"/>
        <v>40</v>
      </c>
      <c r="I322" s="43">
        <f t="shared" si="290"/>
        <v>0.15</v>
      </c>
      <c r="J322" s="43">
        <f t="shared" si="291"/>
        <v>0.45</v>
      </c>
      <c r="K322" s="43">
        <f t="shared" si="292"/>
        <v>0.45</v>
      </c>
      <c r="L322" s="3">
        <f t="shared" si="280"/>
        <v>0.32</v>
      </c>
      <c r="M322" s="3" t="s">
        <v>747</v>
      </c>
      <c r="N322" s="3" t="s">
        <v>748</v>
      </c>
      <c r="O322" s="3">
        <v>1</v>
      </c>
      <c r="P322" s="3">
        <v>0</v>
      </c>
      <c r="Q322" s="3">
        <v>0</v>
      </c>
      <c r="R322" s="3">
        <v>1</v>
      </c>
      <c r="S322" s="3">
        <v>1</v>
      </c>
      <c r="T322" s="3">
        <v>0</v>
      </c>
      <c r="U322" s="3" t="s">
        <v>66</v>
      </c>
      <c r="V322" s="14">
        <f t="shared" si="293"/>
        <v>1801.811632315522</v>
      </c>
      <c r="W322" s="3">
        <f t="shared" si="294"/>
        <v>2</v>
      </c>
      <c r="X322" s="3">
        <f t="shared" si="295"/>
        <v>50</v>
      </c>
      <c r="Y322" s="3">
        <f t="shared" si="296"/>
        <v>50</v>
      </c>
      <c r="Z322" s="3">
        <f t="shared" si="297"/>
        <v>0</v>
      </c>
      <c r="AA322" s="3">
        <f t="shared" si="298"/>
        <v>0</v>
      </c>
      <c r="AB322" s="22">
        <f t="shared" si="299"/>
        <v>0.6199074074074018</v>
      </c>
      <c r="AC322" s="23">
        <f t="shared" ca="1" si="281"/>
        <v>41920</v>
      </c>
      <c r="AD322" s="3">
        <v>321</v>
      </c>
      <c r="AE322" s="3">
        <f t="shared" si="300"/>
        <v>1</v>
      </c>
      <c r="AF322" s="3">
        <f t="shared" si="301"/>
        <v>1</v>
      </c>
      <c r="AG322" s="3">
        <v>321</v>
      </c>
      <c r="AH322" s="3">
        <f t="shared" si="302"/>
        <v>0</v>
      </c>
      <c r="AI322" s="3">
        <f t="shared" si="303"/>
        <v>0</v>
      </c>
      <c r="AJ322" s="3">
        <f t="shared" si="304"/>
        <v>1</v>
      </c>
      <c r="AK322" s="14">
        <f t="shared" si="305"/>
        <v>1657811.8116323156</v>
      </c>
      <c r="AL322" s="3" t="str">
        <f t="shared" si="306"/>
        <v>Юг</v>
      </c>
      <c r="AM322" s="3">
        <f t="shared" si="307"/>
        <v>1</v>
      </c>
      <c r="AN322" s="3">
        <f t="shared" si="308"/>
        <v>2</v>
      </c>
      <c r="AO322" s="27">
        <f t="shared" si="309"/>
        <v>111.11443349649198</v>
      </c>
      <c r="AP322" s="14">
        <f t="shared" si="310"/>
        <v>123.11443349649198</v>
      </c>
      <c r="AQ322" s="28"/>
      <c r="AR322" s="3">
        <f t="shared" si="311"/>
        <v>2</v>
      </c>
      <c r="AS322" s="3">
        <v>4581</v>
      </c>
      <c r="AT322" s="3">
        <v>777</v>
      </c>
      <c r="AU322" s="3">
        <v>100</v>
      </c>
      <c r="AV322" s="3">
        <v>400</v>
      </c>
      <c r="AW322" s="3">
        <v>6000</v>
      </c>
      <c r="AX322" s="3">
        <v>0</v>
      </c>
      <c r="AY322" s="3">
        <v>1100</v>
      </c>
      <c r="AZ322" s="3">
        <v>1</v>
      </c>
      <c r="BA322" s="3">
        <v>40</v>
      </c>
      <c r="BB322" s="3">
        <v>0</v>
      </c>
      <c r="BC322" s="3">
        <v>0</v>
      </c>
      <c r="BD322" s="3">
        <v>0</v>
      </c>
      <c r="BE322" s="3">
        <v>0</v>
      </c>
      <c r="BF322" s="17">
        <f t="shared" si="312"/>
        <v>160</v>
      </c>
      <c r="BG322" s="26">
        <f t="shared" si="342"/>
        <v>1801.811632315522</v>
      </c>
      <c r="BH322" s="12">
        <f t="shared" si="343"/>
        <v>17.93647133074353</v>
      </c>
      <c r="BI322" s="13">
        <v>-0.36</v>
      </c>
      <c r="BJ322" s="12">
        <f t="shared" si="315"/>
        <v>0</v>
      </c>
      <c r="BK322" s="12">
        <f t="shared" si="341"/>
        <v>37.731958762886734</v>
      </c>
      <c r="BL322" s="11">
        <f t="shared" si="316"/>
        <v>2</v>
      </c>
      <c r="BM322" s="11">
        <f t="shared" si="317"/>
        <v>50</v>
      </c>
      <c r="BN322" s="11">
        <f t="shared" si="318"/>
        <v>0</v>
      </c>
      <c r="BO322" s="20">
        <f t="shared" si="319"/>
        <v>0.6199074074074018</v>
      </c>
      <c r="BP322" s="11">
        <f t="shared" si="320"/>
        <v>1</v>
      </c>
      <c r="BQ322" s="11">
        <f t="shared" si="321"/>
        <v>0</v>
      </c>
      <c r="BR322" s="11">
        <f t="shared" si="322"/>
        <v>0</v>
      </c>
      <c r="BS322" s="11">
        <f t="shared" si="344"/>
        <v>1</v>
      </c>
      <c r="BT322" s="25">
        <f t="shared" si="345"/>
        <v>1657811.8116323156</v>
      </c>
      <c r="BU322" s="24" t="str">
        <f t="shared" si="325"/>
        <v>Юг</v>
      </c>
      <c r="BV322" s="11">
        <f t="shared" si="326"/>
        <v>1</v>
      </c>
      <c r="BW322" s="24" t="str">
        <f>VLOOKUP(BV322,'Типы препятствий'!$A$1:$B$12,2)</f>
        <v>Светофор</v>
      </c>
      <c r="BX322" s="24">
        <f t="shared" si="327"/>
        <v>2</v>
      </c>
      <c r="BY322" s="25">
        <f t="shared" si="328"/>
        <v>1657922.9260658121</v>
      </c>
      <c r="BZ322" s="25">
        <f t="shared" si="346"/>
        <v>111.11443349649198</v>
      </c>
      <c r="CA322" s="25">
        <f t="shared" si="330"/>
        <v>1657934.9260658121</v>
      </c>
      <c r="CB322" s="12">
        <f t="shared" si="347"/>
        <v>123.11443349649198</v>
      </c>
      <c r="CC322" s="11">
        <f t="shared" si="332"/>
        <v>2</v>
      </c>
      <c r="CD322" s="42">
        <f t="shared" si="332"/>
        <v>0.15</v>
      </c>
      <c r="CE322" s="42">
        <f t="shared" si="283"/>
        <v>0.45</v>
      </c>
      <c r="CF322" s="42">
        <f t="shared" si="282"/>
        <v>0.45</v>
      </c>
    </row>
    <row r="323" spans="1:84">
      <c r="A323" s="29">
        <f t="shared" si="284"/>
        <v>17.28847133074353</v>
      </c>
      <c r="B323" s="3">
        <v>322</v>
      </c>
      <c r="C323" s="14">
        <f t="shared" si="285"/>
        <v>17.28847133074353</v>
      </c>
      <c r="D323" s="14">
        <f t="shared" si="286"/>
        <v>17.28847133074353</v>
      </c>
      <c r="E323" s="14">
        <f t="shared" si="287"/>
        <v>37.113402061855808</v>
      </c>
      <c r="F323" s="14">
        <f t="shared" si="288"/>
        <v>0</v>
      </c>
      <c r="G323" s="30">
        <f t="shared" si="289"/>
        <v>-0.37</v>
      </c>
      <c r="H323" s="3">
        <f t="shared" ref="H323:H383" si="348">$CO$3</f>
        <v>40</v>
      </c>
      <c r="I323" s="43">
        <f t="shared" si="290"/>
        <v>0.15</v>
      </c>
      <c r="J323" s="43">
        <f t="shared" si="291"/>
        <v>0.45</v>
      </c>
      <c r="K323" s="43">
        <f t="shared" si="292"/>
        <v>0.45</v>
      </c>
      <c r="L323" s="3">
        <f t="shared" ref="L323:L383" si="349">$CO$5</f>
        <v>0.32</v>
      </c>
      <c r="M323" s="3" t="s">
        <v>749</v>
      </c>
      <c r="N323" s="3" t="s">
        <v>750</v>
      </c>
      <c r="O323" s="3">
        <v>1</v>
      </c>
      <c r="P323" s="3">
        <v>0</v>
      </c>
      <c r="Q323" s="3">
        <v>0</v>
      </c>
      <c r="R323" s="3">
        <v>1</v>
      </c>
      <c r="S323" s="3">
        <v>1</v>
      </c>
      <c r="T323" s="3">
        <v>0</v>
      </c>
      <c r="U323" s="3" t="s">
        <v>66</v>
      </c>
      <c r="V323" s="14">
        <f t="shared" si="293"/>
        <v>1804.2128088892364</v>
      </c>
      <c r="W323" s="3">
        <f t="shared" si="294"/>
        <v>2</v>
      </c>
      <c r="X323" s="3">
        <f t="shared" si="295"/>
        <v>50</v>
      </c>
      <c r="Y323" s="3">
        <f t="shared" si="296"/>
        <v>50</v>
      </c>
      <c r="Z323" s="3">
        <f t="shared" si="297"/>
        <v>0</v>
      </c>
      <c r="AA323" s="3">
        <f t="shared" si="298"/>
        <v>0</v>
      </c>
      <c r="AB323" s="22">
        <f t="shared" si="299"/>
        <v>0.61991319444443882</v>
      </c>
      <c r="AC323" s="23">
        <f t="shared" ref="AC323:AC383" ca="1" si="350">$CO$7</f>
        <v>41920</v>
      </c>
      <c r="AD323" s="3">
        <v>322</v>
      </c>
      <c r="AE323" s="3">
        <f t="shared" si="300"/>
        <v>1</v>
      </c>
      <c r="AF323" s="3">
        <f t="shared" si="301"/>
        <v>1</v>
      </c>
      <c r="AG323" s="3">
        <v>322</v>
      </c>
      <c r="AH323" s="3">
        <f t="shared" si="302"/>
        <v>0</v>
      </c>
      <c r="AI323" s="3">
        <f t="shared" si="303"/>
        <v>0</v>
      </c>
      <c r="AJ323" s="3">
        <f t="shared" si="304"/>
        <v>1</v>
      </c>
      <c r="AK323" s="14">
        <f t="shared" si="305"/>
        <v>1657814.2128088893</v>
      </c>
      <c r="AL323" s="3" t="str">
        <f t="shared" si="306"/>
        <v>Юг</v>
      </c>
      <c r="AM323" s="3">
        <f t="shared" si="307"/>
        <v>1</v>
      </c>
      <c r="AN323" s="3">
        <f t="shared" si="308"/>
        <v>2</v>
      </c>
      <c r="AO323" s="27">
        <f t="shared" si="309"/>
        <v>108.71325692278333</v>
      </c>
      <c r="AP323" s="14">
        <f t="shared" si="310"/>
        <v>120.71325692278333</v>
      </c>
      <c r="AQ323" s="28"/>
      <c r="AR323" s="3">
        <f t="shared" si="311"/>
        <v>2</v>
      </c>
      <c r="AS323" s="3">
        <v>4581</v>
      </c>
      <c r="AT323" s="3">
        <v>777</v>
      </c>
      <c r="AU323" s="3">
        <v>100</v>
      </c>
      <c r="AV323" s="3">
        <v>400</v>
      </c>
      <c r="AW323" s="3">
        <v>6000</v>
      </c>
      <c r="AX323" s="3">
        <v>0</v>
      </c>
      <c r="AY323" s="3">
        <v>1100</v>
      </c>
      <c r="AZ323" s="3">
        <v>1</v>
      </c>
      <c r="BA323" s="3">
        <v>40</v>
      </c>
      <c r="BB323" s="3">
        <v>0</v>
      </c>
      <c r="BC323" s="3">
        <v>0</v>
      </c>
      <c r="BD323" s="3">
        <v>0</v>
      </c>
      <c r="BE323" s="3">
        <v>0</v>
      </c>
      <c r="BF323" s="17">
        <f t="shared" si="312"/>
        <v>160.5</v>
      </c>
      <c r="BG323" s="26">
        <f t="shared" si="342"/>
        <v>1804.2128088892364</v>
      </c>
      <c r="BH323" s="12">
        <f t="shared" si="343"/>
        <v>17.28847133074353</v>
      </c>
      <c r="BI323" s="13">
        <v>-0.37</v>
      </c>
      <c r="BJ323" s="12">
        <f t="shared" si="315"/>
        <v>0</v>
      </c>
      <c r="BK323" s="12">
        <f t="shared" si="341"/>
        <v>37.113402061855808</v>
      </c>
      <c r="BL323" s="11">
        <f t="shared" si="316"/>
        <v>2</v>
      </c>
      <c r="BM323" s="11">
        <f t="shared" si="317"/>
        <v>50</v>
      </c>
      <c r="BN323" s="11">
        <f t="shared" si="318"/>
        <v>0</v>
      </c>
      <c r="BO323" s="20">
        <f t="shared" si="319"/>
        <v>0.61991319444443882</v>
      </c>
      <c r="BP323" s="11">
        <f t="shared" si="320"/>
        <v>1</v>
      </c>
      <c r="BQ323" s="11">
        <f t="shared" si="321"/>
        <v>0</v>
      </c>
      <c r="BR323" s="11">
        <f t="shared" si="322"/>
        <v>0</v>
      </c>
      <c r="BS323" s="11">
        <f t="shared" si="344"/>
        <v>1</v>
      </c>
      <c r="BT323" s="25">
        <f t="shared" si="345"/>
        <v>1657814.2128088893</v>
      </c>
      <c r="BU323" s="24" t="str">
        <f t="shared" si="325"/>
        <v>Юг</v>
      </c>
      <c r="BV323" s="11">
        <f t="shared" si="326"/>
        <v>1</v>
      </c>
      <c r="BW323" s="24" t="str">
        <f>VLOOKUP(BV323,'Типы препятствий'!$A$1:$B$12,2)</f>
        <v>Светофор</v>
      </c>
      <c r="BX323" s="24">
        <f t="shared" si="327"/>
        <v>2</v>
      </c>
      <c r="BY323" s="25">
        <f t="shared" si="328"/>
        <v>1657922.9260658121</v>
      </c>
      <c r="BZ323" s="25">
        <f t="shared" si="346"/>
        <v>108.71325692278333</v>
      </c>
      <c r="CA323" s="25">
        <f t="shared" si="330"/>
        <v>1657934.9260658121</v>
      </c>
      <c r="CB323" s="12">
        <f t="shared" si="347"/>
        <v>120.71325692278333</v>
      </c>
      <c r="CC323" s="11">
        <f t="shared" si="332"/>
        <v>2</v>
      </c>
      <c r="CD323" s="42">
        <f t="shared" si="332"/>
        <v>0.15</v>
      </c>
      <c r="CE323" s="42">
        <f t="shared" si="283"/>
        <v>0.45</v>
      </c>
      <c r="CF323" s="42">
        <f t="shared" si="282"/>
        <v>0.45</v>
      </c>
    </row>
    <row r="324" spans="1:84">
      <c r="A324" s="29">
        <f t="shared" si="284"/>
        <v>16.622471330743529</v>
      </c>
      <c r="B324" s="3">
        <v>323</v>
      </c>
      <c r="C324" s="14">
        <f t="shared" si="285"/>
        <v>16.622471330743529</v>
      </c>
      <c r="D324" s="14">
        <f t="shared" si="286"/>
        <v>16.622471330743529</v>
      </c>
      <c r="E324" s="14">
        <f t="shared" si="287"/>
        <v>36.494845360824883</v>
      </c>
      <c r="F324" s="14">
        <f t="shared" si="288"/>
        <v>0</v>
      </c>
      <c r="G324" s="30">
        <f t="shared" si="289"/>
        <v>-0.38</v>
      </c>
      <c r="H324" s="3">
        <f t="shared" si="348"/>
        <v>40</v>
      </c>
      <c r="I324" s="43">
        <f t="shared" si="290"/>
        <v>0.15</v>
      </c>
      <c r="J324" s="43">
        <f t="shared" si="291"/>
        <v>0.45</v>
      </c>
      <c r="K324" s="43">
        <f t="shared" si="292"/>
        <v>0.45</v>
      </c>
      <c r="L324" s="3">
        <f t="shared" si="349"/>
        <v>0.32</v>
      </c>
      <c r="M324" s="3" t="s">
        <v>751</v>
      </c>
      <c r="N324" s="3" t="s">
        <v>752</v>
      </c>
      <c r="O324" s="3">
        <v>1</v>
      </c>
      <c r="P324" s="3">
        <v>0</v>
      </c>
      <c r="Q324" s="3">
        <v>0</v>
      </c>
      <c r="R324" s="3">
        <v>1</v>
      </c>
      <c r="S324" s="3">
        <v>1</v>
      </c>
      <c r="T324" s="3">
        <v>0</v>
      </c>
      <c r="U324" s="3" t="s">
        <v>66</v>
      </c>
      <c r="V324" s="14">
        <f t="shared" si="293"/>
        <v>1806.5214854629507</v>
      </c>
      <c r="W324" s="3">
        <f t="shared" si="294"/>
        <v>2</v>
      </c>
      <c r="X324" s="3">
        <f t="shared" si="295"/>
        <v>50</v>
      </c>
      <c r="Y324" s="3">
        <f t="shared" si="296"/>
        <v>50</v>
      </c>
      <c r="Z324" s="3">
        <f t="shared" si="297"/>
        <v>0</v>
      </c>
      <c r="AA324" s="3">
        <f t="shared" si="298"/>
        <v>0</v>
      </c>
      <c r="AB324" s="22">
        <f t="shared" si="299"/>
        <v>0.61991898148147584</v>
      </c>
      <c r="AC324" s="23">
        <f t="shared" ca="1" si="350"/>
        <v>41920</v>
      </c>
      <c r="AD324" s="3">
        <v>323</v>
      </c>
      <c r="AE324" s="3">
        <f t="shared" si="300"/>
        <v>1</v>
      </c>
      <c r="AF324" s="3">
        <f t="shared" si="301"/>
        <v>1</v>
      </c>
      <c r="AG324" s="3">
        <v>323</v>
      </c>
      <c r="AH324" s="3">
        <f t="shared" si="302"/>
        <v>0</v>
      </c>
      <c r="AI324" s="3">
        <f t="shared" si="303"/>
        <v>0</v>
      </c>
      <c r="AJ324" s="3">
        <f t="shared" si="304"/>
        <v>1</v>
      </c>
      <c r="AK324" s="14">
        <f t="shared" si="305"/>
        <v>1657816.521485463</v>
      </c>
      <c r="AL324" s="3" t="str">
        <f t="shared" si="306"/>
        <v>Юг</v>
      </c>
      <c r="AM324" s="3">
        <f t="shared" si="307"/>
        <v>1</v>
      </c>
      <c r="AN324" s="3">
        <f t="shared" si="308"/>
        <v>2</v>
      </c>
      <c r="AO324" s="27">
        <f t="shared" si="309"/>
        <v>106.40458034910262</v>
      </c>
      <c r="AP324" s="14">
        <f t="shared" si="310"/>
        <v>118.40458034910262</v>
      </c>
      <c r="AQ324" s="28"/>
      <c r="AR324" s="3">
        <f t="shared" si="311"/>
        <v>2</v>
      </c>
      <c r="AS324" s="3">
        <v>4581</v>
      </c>
      <c r="AT324" s="3">
        <v>777</v>
      </c>
      <c r="AU324" s="3">
        <v>100</v>
      </c>
      <c r="AV324" s="3">
        <v>400</v>
      </c>
      <c r="AW324" s="3">
        <v>6000</v>
      </c>
      <c r="AX324" s="3">
        <v>0</v>
      </c>
      <c r="AY324" s="3">
        <v>1100</v>
      </c>
      <c r="AZ324" s="3">
        <v>1</v>
      </c>
      <c r="BA324" s="3">
        <v>40</v>
      </c>
      <c r="BB324" s="3">
        <v>0</v>
      </c>
      <c r="BC324" s="3">
        <v>0</v>
      </c>
      <c r="BD324" s="3">
        <v>0</v>
      </c>
      <c r="BE324" s="3">
        <v>0</v>
      </c>
      <c r="BF324" s="17">
        <f t="shared" si="312"/>
        <v>161</v>
      </c>
      <c r="BG324" s="26">
        <f t="shared" si="342"/>
        <v>1806.5214854629507</v>
      </c>
      <c r="BH324" s="12">
        <f t="shared" si="343"/>
        <v>16.622471330743529</v>
      </c>
      <c r="BI324" s="13">
        <v>-0.38</v>
      </c>
      <c r="BJ324" s="12">
        <f t="shared" si="315"/>
        <v>0</v>
      </c>
      <c r="BK324" s="12">
        <f t="shared" si="341"/>
        <v>36.494845360824883</v>
      </c>
      <c r="BL324" s="11">
        <f t="shared" si="316"/>
        <v>2</v>
      </c>
      <c r="BM324" s="11">
        <f t="shared" si="317"/>
        <v>50</v>
      </c>
      <c r="BN324" s="11">
        <f t="shared" si="318"/>
        <v>0</v>
      </c>
      <c r="BO324" s="20">
        <f t="shared" si="319"/>
        <v>0.61991898148147584</v>
      </c>
      <c r="BP324" s="11">
        <f t="shared" si="320"/>
        <v>1</v>
      </c>
      <c r="BQ324" s="11">
        <f t="shared" si="321"/>
        <v>0</v>
      </c>
      <c r="BR324" s="11">
        <f t="shared" si="322"/>
        <v>0</v>
      </c>
      <c r="BS324" s="11">
        <f t="shared" si="344"/>
        <v>1</v>
      </c>
      <c r="BT324" s="25">
        <f t="shared" si="345"/>
        <v>1657816.521485463</v>
      </c>
      <c r="BU324" s="24" t="str">
        <f t="shared" si="325"/>
        <v>Юг</v>
      </c>
      <c r="BV324" s="11">
        <f t="shared" si="326"/>
        <v>1</v>
      </c>
      <c r="BW324" s="24" t="str">
        <f>VLOOKUP(BV324,'Типы препятствий'!$A$1:$B$12,2)</f>
        <v>Светофор</v>
      </c>
      <c r="BX324" s="24">
        <f t="shared" si="327"/>
        <v>2</v>
      </c>
      <c r="BY324" s="25">
        <f t="shared" si="328"/>
        <v>1657922.9260658121</v>
      </c>
      <c r="BZ324" s="25">
        <f t="shared" si="346"/>
        <v>106.40458034910262</v>
      </c>
      <c r="CA324" s="25">
        <f t="shared" si="330"/>
        <v>1657934.9260658121</v>
      </c>
      <c r="CB324" s="12">
        <f t="shared" si="347"/>
        <v>118.40458034910262</v>
      </c>
      <c r="CC324" s="11">
        <f t="shared" si="332"/>
        <v>2</v>
      </c>
      <c r="CD324" s="42">
        <f t="shared" si="332"/>
        <v>0.15</v>
      </c>
      <c r="CE324" s="42">
        <f t="shared" si="283"/>
        <v>0.45</v>
      </c>
      <c r="CF324" s="42">
        <f t="shared" ref="CF324:CF383" si="351">CF323</f>
        <v>0.45</v>
      </c>
    </row>
    <row r="325" spans="1:84">
      <c r="A325" s="29">
        <f t="shared" si="284"/>
        <v>15.93847133074353</v>
      </c>
      <c r="B325" s="3">
        <v>324</v>
      </c>
      <c r="C325" s="14">
        <f t="shared" si="285"/>
        <v>15.93847133074353</v>
      </c>
      <c r="D325" s="14">
        <f t="shared" si="286"/>
        <v>15.93847133074353</v>
      </c>
      <c r="E325" s="14">
        <f t="shared" si="287"/>
        <v>35.876288659793957</v>
      </c>
      <c r="F325" s="14">
        <f t="shared" si="288"/>
        <v>0</v>
      </c>
      <c r="G325" s="30">
        <f t="shared" si="289"/>
        <v>-0.34</v>
      </c>
      <c r="H325" s="3">
        <f t="shared" si="348"/>
        <v>40</v>
      </c>
      <c r="I325" s="43">
        <f t="shared" si="290"/>
        <v>0.15</v>
      </c>
      <c r="J325" s="43">
        <f t="shared" si="291"/>
        <v>0.45</v>
      </c>
      <c r="K325" s="43">
        <f t="shared" si="292"/>
        <v>0.45</v>
      </c>
      <c r="L325" s="3">
        <f t="shared" si="349"/>
        <v>0.32</v>
      </c>
      <c r="M325" s="3" t="s">
        <v>753</v>
      </c>
      <c r="N325" s="3" t="s">
        <v>754</v>
      </c>
      <c r="O325" s="3">
        <v>1</v>
      </c>
      <c r="P325" s="3">
        <v>0</v>
      </c>
      <c r="Q325" s="3">
        <v>0</v>
      </c>
      <c r="R325" s="3">
        <v>1</v>
      </c>
      <c r="S325" s="3">
        <v>1</v>
      </c>
      <c r="T325" s="3">
        <v>0</v>
      </c>
      <c r="U325" s="3" t="s">
        <v>66</v>
      </c>
      <c r="V325" s="14">
        <f t="shared" si="293"/>
        <v>1808.7351620366651</v>
      </c>
      <c r="W325" s="3">
        <f t="shared" si="294"/>
        <v>2</v>
      </c>
      <c r="X325" s="3">
        <f t="shared" si="295"/>
        <v>50</v>
      </c>
      <c r="Y325" s="3">
        <f t="shared" si="296"/>
        <v>50</v>
      </c>
      <c r="Z325" s="3">
        <f t="shared" si="297"/>
        <v>0</v>
      </c>
      <c r="AA325" s="3">
        <f t="shared" si="298"/>
        <v>0</v>
      </c>
      <c r="AB325" s="22">
        <f t="shared" si="299"/>
        <v>0.61992476851851286</v>
      </c>
      <c r="AC325" s="23">
        <f t="shared" ca="1" si="350"/>
        <v>41920</v>
      </c>
      <c r="AD325" s="3">
        <v>324</v>
      </c>
      <c r="AE325" s="3">
        <f t="shared" si="300"/>
        <v>1</v>
      </c>
      <c r="AF325" s="3">
        <f t="shared" si="301"/>
        <v>1</v>
      </c>
      <c r="AG325" s="3">
        <v>324</v>
      </c>
      <c r="AH325" s="3">
        <f t="shared" si="302"/>
        <v>0</v>
      </c>
      <c r="AI325" s="3">
        <f t="shared" si="303"/>
        <v>0</v>
      </c>
      <c r="AJ325" s="3">
        <f t="shared" si="304"/>
        <v>1</v>
      </c>
      <c r="AK325" s="14">
        <f t="shared" si="305"/>
        <v>1657818.7351620367</v>
      </c>
      <c r="AL325" s="3" t="str">
        <f t="shared" si="306"/>
        <v>Юг</v>
      </c>
      <c r="AM325" s="3">
        <f t="shared" si="307"/>
        <v>1</v>
      </c>
      <c r="AN325" s="3">
        <f t="shared" si="308"/>
        <v>2</v>
      </c>
      <c r="AO325" s="27">
        <f t="shared" si="309"/>
        <v>104.19090377539396</v>
      </c>
      <c r="AP325" s="14">
        <f t="shared" si="310"/>
        <v>116.19090377539396</v>
      </c>
      <c r="AQ325" s="28"/>
      <c r="AR325" s="3">
        <f t="shared" si="311"/>
        <v>2</v>
      </c>
      <c r="AS325" s="3">
        <v>4581</v>
      </c>
      <c r="AT325" s="3">
        <v>777</v>
      </c>
      <c r="AU325" s="3">
        <v>100</v>
      </c>
      <c r="AV325" s="3">
        <v>400</v>
      </c>
      <c r="AW325" s="3">
        <v>6000</v>
      </c>
      <c r="AX325" s="3">
        <v>0</v>
      </c>
      <c r="AY325" s="3">
        <v>1100</v>
      </c>
      <c r="AZ325" s="3">
        <v>1</v>
      </c>
      <c r="BA325" s="3">
        <v>40</v>
      </c>
      <c r="BB325" s="3">
        <v>0</v>
      </c>
      <c r="BC325" s="3">
        <v>0</v>
      </c>
      <c r="BD325" s="3">
        <v>0</v>
      </c>
      <c r="BE325" s="3">
        <v>0</v>
      </c>
      <c r="BF325" s="17">
        <f t="shared" si="312"/>
        <v>161.5</v>
      </c>
      <c r="BG325" s="26">
        <f t="shared" si="342"/>
        <v>1808.7351620366651</v>
      </c>
      <c r="BH325" s="12">
        <f t="shared" si="343"/>
        <v>15.93847133074353</v>
      </c>
      <c r="BI325" s="13">
        <v>-0.34</v>
      </c>
      <c r="BJ325" s="12">
        <f t="shared" si="315"/>
        <v>0</v>
      </c>
      <c r="BK325" s="12">
        <f t="shared" si="341"/>
        <v>35.876288659793957</v>
      </c>
      <c r="BL325" s="11">
        <f t="shared" si="316"/>
        <v>2</v>
      </c>
      <c r="BM325" s="11">
        <f t="shared" si="317"/>
        <v>50</v>
      </c>
      <c r="BN325" s="11">
        <f t="shared" si="318"/>
        <v>0</v>
      </c>
      <c r="BO325" s="20">
        <f t="shared" si="319"/>
        <v>0.61992476851851286</v>
      </c>
      <c r="BP325" s="11">
        <f t="shared" si="320"/>
        <v>1</v>
      </c>
      <c r="BQ325" s="11">
        <f t="shared" si="321"/>
        <v>0</v>
      </c>
      <c r="BR325" s="11">
        <f t="shared" si="322"/>
        <v>0</v>
      </c>
      <c r="BS325" s="11">
        <f t="shared" si="344"/>
        <v>1</v>
      </c>
      <c r="BT325" s="25">
        <f t="shared" si="345"/>
        <v>1657818.7351620367</v>
      </c>
      <c r="BU325" s="24" t="str">
        <f t="shared" si="325"/>
        <v>Юг</v>
      </c>
      <c r="BV325" s="11">
        <f t="shared" si="326"/>
        <v>1</v>
      </c>
      <c r="BW325" s="24" t="str">
        <f>VLOOKUP(BV325,'Типы препятствий'!$A$1:$B$12,2)</f>
        <v>Светофор</v>
      </c>
      <c r="BX325" s="24">
        <f t="shared" si="327"/>
        <v>2</v>
      </c>
      <c r="BY325" s="25">
        <f t="shared" si="328"/>
        <v>1657922.9260658121</v>
      </c>
      <c r="BZ325" s="25">
        <f t="shared" si="346"/>
        <v>104.19090377539396</v>
      </c>
      <c r="CA325" s="25">
        <f t="shared" si="330"/>
        <v>1657934.9260658121</v>
      </c>
      <c r="CB325" s="12">
        <f t="shared" si="347"/>
        <v>116.19090377539396</v>
      </c>
      <c r="CC325" s="11">
        <f t="shared" si="332"/>
        <v>2</v>
      </c>
      <c r="CD325" s="42">
        <f t="shared" si="332"/>
        <v>0.15</v>
      </c>
      <c r="CE325" s="42">
        <f t="shared" ref="CE325:CE383" si="352">AVERAGE(CF323:CF324)</f>
        <v>0.45</v>
      </c>
      <c r="CF325" s="42">
        <f t="shared" si="351"/>
        <v>0.45</v>
      </c>
    </row>
    <row r="326" spans="1:84">
      <c r="A326" s="29">
        <f t="shared" si="284"/>
        <v>15.32647133074353</v>
      </c>
      <c r="B326" s="3">
        <v>325</v>
      </c>
      <c r="C326" s="14">
        <f t="shared" si="285"/>
        <v>15.32647133074353</v>
      </c>
      <c r="D326" s="14">
        <f t="shared" si="286"/>
        <v>15.32647133074353</v>
      </c>
      <c r="E326" s="14">
        <f t="shared" si="287"/>
        <v>35.257731958763031</v>
      </c>
      <c r="F326" s="14">
        <f t="shared" si="288"/>
        <v>0</v>
      </c>
      <c r="G326" s="30">
        <f t="shared" si="289"/>
        <v>-0.31</v>
      </c>
      <c r="H326" s="3">
        <f t="shared" si="348"/>
        <v>40</v>
      </c>
      <c r="I326" s="43">
        <f t="shared" si="290"/>
        <v>0.15</v>
      </c>
      <c r="J326" s="43">
        <f t="shared" si="291"/>
        <v>0.45</v>
      </c>
      <c r="K326" s="43">
        <f t="shared" si="292"/>
        <v>0.45</v>
      </c>
      <c r="L326" s="3">
        <f t="shared" si="349"/>
        <v>0.32</v>
      </c>
      <c r="M326" s="3" t="s">
        <v>755</v>
      </c>
      <c r="N326" s="3" t="s">
        <v>756</v>
      </c>
      <c r="O326" s="3">
        <v>1</v>
      </c>
      <c r="P326" s="3">
        <v>0</v>
      </c>
      <c r="Q326" s="3">
        <v>0</v>
      </c>
      <c r="R326" s="3">
        <v>1</v>
      </c>
      <c r="S326" s="3">
        <v>1</v>
      </c>
      <c r="T326" s="3">
        <v>0</v>
      </c>
      <c r="U326" s="3" t="s">
        <v>66</v>
      </c>
      <c r="V326" s="14">
        <f t="shared" si="293"/>
        <v>1810.8638386103794</v>
      </c>
      <c r="W326" s="3">
        <f t="shared" si="294"/>
        <v>2</v>
      </c>
      <c r="X326" s="3">
        <f t="shared" si="295"/>
        <v>50</v>
      </c>
      <c r="Y326" s="3">
        <f t="shared" si="296"/>
        <v>50</v>
      </c>
      <c r="Z326" s="3">
        <f t="shared" si="297"/>
        <v>0</v>
      </c>
      <c r="AA326" s="3">
        <f t="shared" si="298"/>
        <v>0</v>
      </c>
      <c r="AB326" s="22">
        <f t="shared" si="299"/>
        <v>0.61993055555554988</v>
      </c>
      <c r="AC326" s="23">
        <f t="shared" ca="1" si="350"/>
        <v>41920</v>
      </c>
      <c r="AD326" s="3">
        <v>325</v>
      </c>
      <c r="AE326" s="3">
        <f t="shared" si="300"/>
        <v>1</v>
      </c>
      <c r="AF326" s="3">
        <f t="shared" si="301"/>
        <v>1</v>
      </c>
      <c r="AG326" s="3">
        <v>325</v>
      </c>
      <c r="AH326" s="3">
        <f t="shared" si="302"/>
        <v>0</v>
      </c>
      <c r="AI326" s="3">
        <f t="shared" si="303"/>
        <v>0</v>
      </c>
      <c r="AJ326" s="3">
        <f t="shared" si="304"/>
        <v>1</v>
      </c>
      <c r="AK326" s="14">
        <f t="shared" si="305"/>
        <v>1657820.8638386105</v>
      </c>
      <c r="AL326" s="3" t="str">
        <f t="shared" si="306"/>
        <v>Юг</v>
      </c>
      <c r="AM326" s="3">
        <f t="shared" si="307"/>
        <v>1</v>
      </c>
      <c r="AN326" s="3">
        <f t="shared" si="308"/>
        <v>2</v>
      </c>
      <c r="AO326" s="27">
        <f t="shared" si="309"/>
        <v>102.06222720164806</v>
      </c>
      <c r="AP326" s="14">
        <f t="shared" si="310"/>
        <v>114.06222720164806</v>
      </c>
      <c r="AQ326" s="28"/>
      <c r="AR326" s="3">
        <f t="shared" si="311"/>
        <v>2</v>
      </c>
      <c r="AS326" s="3">
        <v>4581</v>
      </c>
      <c r="AT326" s="3">
        <v>777</v>
      </c>
      <c r="AU326" s="3">
        <v>100</v>
      </c>
      <c r="AV326" s="3">
        <v>400</v>
      </c>
      <c r="AW326" s="3">
        <v>6000</v>
      </c>
      <c r="AX326" s="3">
        <v>0</v>
      </c>
      <c r="AY326" s="3">
        <v>1100</v>
      </c>
      <c r="AZ326" s="3">
        <v>1</v>
      </c>
      <c r="BA326" s="3">
        <v>40</v>
      </c>
      <c r="BB326" s="3">
        <v>0</v>
      </c>
      <c r="BC326" s="3">
        <v>0</v>
      </c>
      <c r="BD326" s="3">
        <v>0</v>
      </c>
      <c r="BE326" s="3">
        <v>0</v>
      </c>
      <c r="BF326" s="17">
        <f t="shared" si="312"/>
        <v>162</v>
      </c>
      <c r="BG326" s="26">
        <f t="shared" si="342"/>
        <v>1810.8638386103794</v>
      </c>
      <c r="BH326" s="12">
        <f t="shared" si="343"/>
        <v>15.32647133074353</v>
      </c>
      <c r="BI326" s="13">
        <v>-0.31</v>
      </c>
      <c r="BJ326" s="12">
        <f t="shared" si="315"/>
        <v>0</v>
      </c>
      <c r="BK326" s="12">
        <f t="shared" si="341"/>
        <v>35.257731958763031</v>
      </c>
      <c r="BL326" s="11">
        <f t="shared" si="316"/>
        <v>2</v>
      </c>
      <c r="BM326" s="11">
        <f t="shared" si="317"/>
        <v>50</v>
      </c>
      <c r="BN326" s="11">
        <f t="shared" si="318"/>
        <v>0</v>
      </c>
      <c r="BO326" s="20">
        <f t="shared" si="319"/>
        <v>0.61993055555554988</v>
      </c>
      <c r="BP326" s="11">
        <f t="shared" si="320"/>
        <v>1</v>
      </c>
      <c r="BQ326" s="11">
        <f t="shared" si="321"/>
        <v>0</v>
      </c>
      <c r="BR326" s="11">
        <f t="shared" si="322"/>
        <v>0</v>
      </c>
      <c r="BS326" s="11">
        <f t="shared" si="344"/>
        <v>1</v>
      </c>
      <c r="BT326" s="25">
        <f t="shared" si="345"/>
        <v>1657820.8638386105</v>
      </c>
      <c r="BU326" s="24" t="str">
        <f t="shared" si="325"/>
        <v>Юг</v>
      </c>
      <c r="BV326" s="11">
        <f t="shared" si="326"/>
        <v>1</v>
      </c>
      <c r="BW326" s="24" t="str">
        <f>VLOOKUP(BV326,'Типы препятствий'!$A$1:$B$12,2)</f>
        <v>Светофор</v>
      </c>
      <c r="BX326" s="24">
        <f t="shared" si="327"/>
        <v>2</v>
      </c>
      <c r="BY326" s="25">
        <f t="shared" si="328"/>
        <v>1657922.9260658121</v>
      </c>
      <c r="BZ326" s="25">
        <f t="shared" si="346"/>
        <v>102.06222720164806</v>
      </c>
      <c r="CA326" s="25">
        <f t="shared" si="330"/>
        <v>1657934.9260658121</v>
      </c>
      <c r="CB326" s="12">
        <f t="shared" si="347"/>
        <v>114.06222720164806</v>
      </c>
      <c r="CC326" s="11">
        <f t="shared" si="332"/>
        <v>2</v>
      </c>
      <c r="CD326" s="42">
        <f t="shared" si="332"/>
        <v>0.15</v>
      </c>
      <c r="CE326" s="42">
        <f t="shared" si="352"/>
        <v>0.45</v>
      </c>
      <c r="CF326" s="42">
        <f t="shared" si="351"/>
        <v>0.45</v>
      </c>
    </row>
    <row r="327" spans="1:84">
      <c r="A327" s="29">
        <f t="shared" ref="A327:A383" si="353">ABS(BH327)</f>
        <v>14.76847133074353</v>
      </c>
      <c r="B327" s="3">
        <v>326</v>
      </c>
      <c r="C327" s="14">
        <f t="shared" ref="C327:C383" si="354">A327</f>
        <v>14.76847133074353</v>
      </c>
      <c r="D327" s="14">
        <f t="shared" ref="D327:D383" si="355">A327</f>
        <v>14.76847133074353</v>
      </c>
      <c r="E327" s="14">
        <f t="shared" ref="E327:E383" si="356">BK327</f>
        <v>34.639175257732106</v>
      </c>
      <c r="F327" s="14">
        <f t="shared" ref="F327:F383" si="357">BJ327</f>
        <v>0</v>
      </c>
      <c r="G327" s="30">
        <f t="shared" ref="G327:G383" si="358">BI327</f>
        <v>-0.3</v>
      </c>
      <c r="H327" s="3">
        <f t="shared" si="348"/>
        <v>40</v>
      </c>
      <c r="I327" s="43">
        <f t="shared" ref="I327:I383" si="359">CD327</f>
        <v>0.15</v>
      </c>
      <c r="J327" s="43">
        <f t="shared" ref="J327:J383" si="360">CE327</f>
        <v>0.45</v>
      </c>
      <c r="K327" s="43">
        <f t="shared" ref="K327:K383" si="361">CF327</f>
        <v>0.45</v>
      </c>
      <c r="L327" s="3">
        <f t="shared" si="349"/>
        <v>0.32</v>
      </c>
      <c r="M327" s="3" t="s">
        <v>757</v>
      </c>
      <c r="N327" s="3" t="s">
        <v>758</v>
      </c>
      <c r="O327" s="3">
        <v>1</v>
      </c>
      <c r="P327" s="3">
        <v>0</v>
      </c>
      <c r="Q327" s="3">
        <v>0</v>
      </c>
      <c r="R327" s="3">
        <v>1</v>
      </c>
      <c r="S327" s="3">
        <v>1</v>
      </c>
      <c r="T327" s="3">
        <v>0</v>
      </c>
      <c r="U327" s="3" t="s">
        <v>66</v>
      </c>
      <c r="V327" s="14">
        <f t="shared" ref="V327:V383" si="362">BG327</f>
        <v>1812.9150151840938</v>
      </c>
      <c r="W327" s="3">
        <f t="shared" ref="W327:W383" si="363">BL327</f>
        <v>2</v>
      </c>
      <c r="X327" s="3">
        <f t="shared" ref="X327:X383" si="364">BM327</f>
        <v>50</v>
      </c>
      <c r="Y327" s="3">
        <f t="shared" ref="Y327:Y383" si="365">BM327</f>
        <v>50</v>
      </c>
      <c r="Z327" s="3">
        <f t="shared" ref="Z327:Z383" si="366">BN327</f>
        <v>0</v>
      </c>
      <c r="AA327" s="3">
        <f t="shared" ref="AA327:AA383" si="367">BN327</f>
        <v>0</v>
      </c>
      <c r="AB327" s="22">
        <f t="shared" ref="AB327:AB383" si="368">BO327</f>
        <v>0.6199363425925869</v>
      </c>
      <c r="AC327" s="23">
        <f t="shared" ca="1" si="350"/>
        <v>41920</v>
      </c>
      <c r="AD327" s="3">
        <v>326</v>
      </c>
      <c r="AE327" s="3">
        <f t="shared" ref="AE327:AE383" si="369">BP327</f>
        <v>1</v>
      </c>
      <c r="AF327" s="3">
        <f t="shared" ref="AF327:AF383" si="370">BP327</f>
        <v>1</v>
      </c>
      <c r="AG327" s="3">
        <v>326</v>
      </c>
      <c r="AH327" s="3">
        <f t="shared" ref="AH327:AH383" si="371">BQ327</f>
        <v>0</v>
      </c>
      <c r="AI327" s="3">
        <f t="shared" ref="AI327:AI383" si="372">BR327</f>
        <v>0</v>
      </c>
      <c r="AJ327" s="3">
        <f t="shared" ref="AJ327:AJ383" si="373">BS327</f>
        <v>1</v>
      </c>
      <c r="AK327" s="14">
        <f t="shared" ref="AK327:AK383" si="374">BT327</f>
        <v>1657822.9150151841</v>
      </c>
      <c r="AL327" s="3" t="str">
        <f t="shared" ref="AL327:AL383" si="375">BU327</f>
        <v>Юг</v>
      </c>
      <c r="AM327" s="3">
        <f t="shared" ref="AM327:AM383" si="376">BV327</f>
        <v>1</v>
      </c>
      <c r="AN327" s="3">
        <f t="shared" ref="AN327:AN383" si="377">BX327</f>
        <v>2</v>
      </c>
      <c r="AO327" s="27">
        <f t="shared" ref="AO327:AO383" si="378">BZ327</f>
        <v>100.01105062803254</v>
      </c>
      <c r="AP327" s="14">
        <f t="shared" ref="AP327:AP383" si="379">CB327</f>
        <v>112.01105062803254</v>
      </c>
      <c r="AQ327" s="28"/>
      <c r="AR327" s="3">
        <f t="shared" ref="AR327:AR383" si="380">CC327</f>
        <v>2</v>
      </c>
      <c r="AS327" s="3">
        <v>4581</v>
      </c>
      <c r="AT327" s="3">
        <v>777</v>
      </c>
      <c r="AU327" s="3">
        <v>100</v>
      </c>
      <c r="AV327" s="3">
        <v>400</v>
      </c>
      <c r="AW327" s="3">
        <v>6000</v>
      </c>
      <c r="AX327" s="3">
        <v>0</v>
      </c>
      <c r="AY327" s="3">
        <v>1100</v>
      </c>
      <c r="AZ327" s="3">
        <v>1</v>
      </c>
      <c r="BA327" s="3">
        <v>40</v>
      </c>
      <c r="BB327" s="3">
        <v>0</v>
      </c>
      <c r="BC327" s="3">
        <v>0</v>
      </c>
      <c r="BD327" s="3">
        <v>0</v>
      </c>
      <c r="BE327" s="3">
        <v>0</v>
      </c>
      <c r="BF327" s="17">
        <f t="shared" ref="BF327:BF383" si="381">BF326+$CO$2</f>
        <v>162.5</v>
      </c>
      <c r="BG327" s="26">
        <f t="shared" si="342"/>
        <v>1812.9150151840938</v>
      </c>
      <c r="BH327" s="12">
        <f t="shared" si="343"/>
        <v>14.76847133074353</v>
      </c>
      <c r="BI327" s="13">
        <v>-0.3</v>
      </c>
      <c r="BJ327" s="12">
        <f t="shared" ref="BJ327:BJ383" si="382">BJ326</f>
        <v>0</v>
      </c>
      <c r="BK327" s="12">
        <f t="shared" si="341"/>
        <v>34.639175257732106</v>
      </c>
      <c r="BL327" s="11">
        <f t="shared" ref="BL327:BN342" si="383">BL326</f>
        <v>2</v>
      </c>
      <c r="BM327" s="11">
        <f t="shared" si="383"/>
        <v>50</v>
      </c>
      <c r="BN327" s="11">
        <f t="shared" si="383"/>
        <v>0</v>
      </c>
      <c r="BO327" s="20">
        <f t="shared" ref="BO327:BO383" si="384">BO326+$CO$2/24/60/60</f>
        <v>0.6199363425925869</v>
      </c>
      <c r="BP327" s="11">
        <f t="shared" ref="BP327:BP383" si="385">$CO$8</f>
        <v>1</v>
      </c>
      <c r="BQ327" s="11">
        <f t="shared" ref="BQ327:BR342" si="386">BQ326</f>
        <v>0</v>
      </c>
      <c r="BR327" s="11">
        <f t="shared" si="386"/>
        <v>0</v>
      </c>
      <c r="BS327" s="11">
        <f t="shared" si="344"/>
        <v>1</v>
      </c>
      <c r="BT327" s="25">
        <f t="shared" si="345"/>
        <v>1657822.9150151841</v>
      </c>
      <c r="BU327" s="24" t="str">
        <f t="shared" ref="BU327:BV342" si="387">BU326</f>
        <v>Юг</v>
      </c>
      <c r="BV327" s="11">
        <f t="shared" si="387"/>
        <v>1</v>
      </c>
      <c r="BW327" s="24" t="str">
        <f>VLOOKUP(BV327,'Типы препятствий'!$A$1:$B$12,2)</f>
        <v>Светофор</v>
      </c>
      <c r="BX327" s="24">
        <f t="shared" ref="BX327:BY342" si="388">BX326</f>
        <v>2</v>
      </c>
      <c r="BY327" s="25">
        <f t="shared" si="388"/>
        <v>1657922.9260658121</v>
      </c>
      <c r="BZ327" s="25">
        <f t="shared" si="346"/>
        <v>100.01105062803254</v>
      </c>
      <c r="CA327" s="25">
        <f t="shared" ref="CA327:CA383" si="389">CA326</f>
        <v>1657934.9260658121</v>
      </c>
      <c r="CB327" s="12">
        <f t="shared" si="347"/>
        <v>112.01105062803254</v>
      </c>
      <c r="CC327" s="11">
        <f t="shared" ref="CC327:CD383" si="390">CC326</f>
        <v>2</v>
      </c>
      <c r="CD327" s="42">
        <f t="shared" si="390"/>
        <v>0.15</v>
      </c>
      <c r="CE327" s="42">
        <f t="shared" si="352"/>
        <v>0.45</v>
      </c>
      <c r="CF327" s="42">
        <f t="shared" si="351"/>
        <v>0.45</v>
      </c>
    </row>
    <row r="328" spans="1:84">
      <c r="A328" s="29">
        <f t="shared" si="353"/>
        <v>14.228471330743531</v>
      </c>
      <c r="B328" s="3">
        <v>327</v>
      </c>
      <c r="C328" s="14">
        <f t="shared" si="354"/>
        <v>14.228471330743531</v>
      </c>
      <c r="D328" s="14">
        <f t="shared" si="355"/>
        <v>14.228471330743531</v>
      </c>
      <c r="E328" s="14">
        <f t="shared" si="356"/>
        <v>34.02061855670118</v>
      </c>
      <c r="F328" s="14">
        <f t="shared" si="357"/>
        <v>0</v>
      </c>
      <c r="G328" s="30">
        <f t="shared" si="358"/>
        <v>-0.28000000000000003</v>
      </c>
      <c r="H328" s="3">
        <f t="shared" si="348"/>
        <v>40</v>
      </c>
      <c r="I328" s="43">
        <f t="shared" si="359"/>
        <v>0.15</v>
      </c>
      <c r="J328" s="43">
        <f t="shared" si="360"/>
        <v>0.45</v>
      </c>
      <c r="K328" s="43">
        <f t="shared" si="361"/>
        <v>0.45</v>
      </c>
      <c r="L328" s="3">
        <f t="shared" si="349"/>
        <v>0.32</v>
      </c>
      <c r="M328" s="3" t="s">
        <v>759</v>
      </c>
      <c r="N328" s="3" t="s">
        <v>760</v>
      </c>
      <c r="O328" s="3">
        <v>1</v>
      </c>
      <c r="P328" s="3">
        <v>0</v>
      </c>
      <c r="Q328" s="3">
        <v>0</v>
      </c>
      <c r="R328" s="3">
        <v>1</v>
      </c>
      <c r="S328" s="3">
        <v>1</v>
      </c>
      <c r="T328" s="3">
        <v>0</v>
      </c>
      <c r="U328" s="3" t="s">
        <v>66</v>
      </c>
      <c r="V328" s="14">
        <f t="shared" si="362"/>
        <v>1814.8911917578082</v>
      </c>
      <c r="W328" s="3">
        <f t="shared" si="363"/>
        <v>2</v>
      </c>
      <c r="X328" s="3">
        <f t="shared" si="364"/>
        <v>50</v>
      </c>
      <c r="Y328" s="3">
        <f t="shared" si="365"/>
        <v>50</v>
      </c>
      <c r="Z328" s="3">
        <f t="shared" si="366"/>
        <v>0</v>
      </c>
      <c r="AA328" s="3">
        <f t="shared" si="367"/>
        <v>0</v>
      </c>
      <c r="AB328" s="22">
        <f t="shared" si="368"/>
        <v>0.61994212962962392</v>
      </c>
      <c r="AC328" s="23">
        <f t="shared" ca="1" si="350"/>
        <v>41920</v>
      </c>
      <c r="AD328" s="3">
        <v>327</v>
      </c>
      <c r="AE328" s="3">
        <f t="shared" si="369"/>
        <v>1</v>
      </c>
      <c r="AF328" s="3">
        <f t="shared" si="370"/>
        <v>1</v>
      </c>
      <c r="AG328" s="3">
        <v>327</v>
      </c>
      <c r="AH328" s="3">
        <f t="shared" si="371"/>
        <v>0</v>
      </c>
      <c r="AI328" s="3">
        <f t="shared" si="372"/>
        <v>0</v>
      </c>
      <c r="AJ328" s="3">
        <f t="shared" si="373"/>
        <v>1</v>
      </c>
      <c r="AK328" s="14">
        <f t="shared" si="374"/>
        <v>1657824.8911917577</v>
      </c>
      <c r="AL328" s="3" t="str">
        <f t="shared" si="375"/>
        <v>Юг</v>
      </c>
      <c r="AM328" s="3">
        <f t="shared" si="376"/>
        <v>1</v>
      </c>
      <c r="AN328" s="3">
        <f t="shared" si="377"/>
        <v>2</v>
      </c>
      <c r="AO328" s="27">
        <f t="shared" si="378"/>
        <v>98.034874054370448</v>
      </c>
      <c r="AP328" s="14">
        <f t="shared" si="379"/>
        <v>110.03487405437045</v>
      </c>
      <c r="AQ328" s="28"/>
      <c r="AR328" s="3">
        <f t="shared" si="380"/>
        <v>2</v>
      </c>
      <c r="AS328" s="3">
        <v>4581</v>
      </c>
      <c r="AT328" s="3">
        <v>777</v>
      </c>
      <c r="AU328" s="3">
        <v>100</v>
      </c>
      <c r="AV328" s="3">
        <v>400</v>
      </c>
      <c r="AW328" s="3">
        <v>6000</v>
      </c>
      <c r="AX328" s="3">
        <v>0</v>
      </c>
      <c r="AY328" s="3">
        <v>1100</v>
      </c>
      <c r="AZ328" s="3">
        <v>1</v>
      </c>
      <c r="BA328" s="3">
        <v>40</v>
      </c>
      <c r="BB328" s="3">
        <v>0</v>
      </c>
      <c r="BC328" s="3">
        <v>0</v>
      </c>
      <c r="BD328" s="3">
        <v>0</v>
      </c>
      <c r="BE328" s="3">
        <v>0</v>
      </c>
      <c r="BF328" s="17">
        <f t="shared" si="381"/>
        <v>163</v>
      </c>
      <c r="BG328" s="26">
        <f t="shared" si="342"/>
        <v>1814.8911917578082</v>
      </c>
      <c r="BH328" s="12">
        <f t="shared" si="343"/>
        <v>14.228471330743531</v>
      </c>
      <c r="BI328" s="13">
        <v>-0.28000000000000003</v>
      </c>
      <c r="BJ328" s="12">
        <f t="shared" si="382"/>
        <v>0</v>
      </c>
      <c r="BK328" s="12">
        <f t="shared" si="341"/>
        <v>34.02061855670118</v>
      </c>
      <c r="BL328" s="11">
        <f t="shared" si="383"/>
        <v>2</v>
      </c>
      <c r="BM328" s="11">
        <f t="shared" si="383"/>
        <v>50</v>
      </c>
      <c r="BN328" s="11">
        <f t="shared" si="383"/>
        <v>0</v>
      </c>
      <c r="BO328" s="20">
        <f t="shared" si="384"/>
        <v>0.61994212962962392</v>
      </c>
      <c r="BP328" s="11">
        <f t="shared" si="385"/>
        <v>1</v>
      </c>
      <c r="BQ328" s="11">
        <f t="shared" si="386"/>
        <v>0</v>
      </c>
      <c r="BR328" s="11">
        <f t="shared" si="386"/>
        <v>0</v>
      </c>
      <c r="BS328" s="11">
        <f t="shared" si="344"/>
        <v>1</v>
      </c>
      <c r="BT328" s="25">
        <f t="shared" si="345"/>
        <v>1657824.8911917577</v>
      </c>
      <c r="BU328" s="24" t="str">
        <f t="shared" si="387"/>
        <v>Юг</v>
      </c>
      <c r="BV328" s="11">
        <f t="shared" si="387"/>
        <v>1</v>
      </c>
      <c r="BW328" s="24" t="str">
        <f>VLOOKUP(BV328,'Типы препятствий'!$A$1:$B$12,2)</f>
        <v>Светофор</v>
      </c>
      <c r="BX328" s="24">
        <f t="shared" si="388"/>
        <v>2</v>
      </c>
      <c r="BY328" s="25">
        <f t="shared" si="388"/>
        <v>1657922.9260658121</v>
      </c>
      <c r="BZ328" s="25">
        <f t="shared" si="346"/>
        <v>98.034874054370448</v>
      </c>
      <c r="CA328" s="25">
        <f t="shared" si="389"/>
        <v>1657934.9260658121</v>
      </c>
      <c r="CB328" s="12">
        <f t="shared" si="347"/>
        <v>110.03487405437045</v>
      </c>
      <c r="CC328" s="11">
        <f t="shared" si="390"/>
        <v>2</v>
      </c>
      <c r="CD328" s="42">
        <f t="shared" si="390"/>
        <v>0.15</v>
      </c>
      <c r="CE328" s="42">
        <f t="shared" si="352"/>
        <v>0.45</v>
      </c>
      <c r="CF328" s="42">
        <f t="shared" si="351"/>
        <v>0.45</v>
      </c>
    </row>
    <row r="329" spans="1:84">
      <c r="A329" s="29">
        <f t="shared" si="353"/>
        <v>13.724471330743532</v>
      </c>
      <c r="B329" s="3">
        <v>328</v>
      </c>
      <c r="C329" s="14">
        <f t="shared" si="354"/>
        <v>13.724471330743532</v>
      </c>
      <c r="D329" s="14">
        <f t="shared" si="355"/>
        <v>13.724471330743532</v>
      </c>
      <c r="E329" s="14">
        <f t="shared" si="356"/>
        <v>33.402061855670254</v>
      </c>
      <c r="F329" s="14">
        <f t="shared" si="357"/>
        <v>0</v>
      </c>
      <c r="G329" s="30">
        <f t="shared" si="358"/>
        <v>-0.28999999999999998</v>
      </c>
      <c r="H329" s="3">
        <f t="shared" si="348"/>
        <v>40</v>
      </c>
      <c r="I329" s="43">
        <f t="shared" si="359"/>
        <v>0.15</v>
      </c>
      <c r="J329" s="43">
        <f t="shared" si="360"/>
        <v>0.45</v>
      </c>
      <c r="K329" s="43">
        <f t="shared" si="361"/>
        <v>0.45</v>
      </c>
      <c r="L329" s="3">
        <f t="shared" si="349"/>
        <v>0.32</v>
      </c>
      <c r="M329" s="3" t="s">
        <v>761</v>
      </c>
      <c r="N329" s="3" t="s">
        <v>762</v>
      </c>
      <c r="O329" s="3">
        <v>1</v>
      </c>
      <c r="P329" s="3">
        <v>0</v>
      </c>
      <c r="Q329" s="3">
        <v>0</v>
      </c>
      <c r="R329" s="3">
        <v>1</v>
      </c>
      <c r="S329" s="3">
        <v>1</v>
      </c>
      <c r="T329" s="3">
        <v>0</v>
      </c>
      <c r="U329" s="3" t="s">
        <v>66</v>
      </c>
      <c r="V329" s="14">
        <f t="shared" si="362"/>
        <v>1816.7973683315226</v>
      </c>
      <c r="W329" s="3">
        <f t="shared" si="363"/>
        <v>2</v>
      </c>
      <c r="X329" s="3">
        <f t="shared" si="364"/>
        <v>50</v>
      </c>
      <c r="Y329" s="3">
        <f t="shared" si="365"/>
        <v>50</v>
      </c>
      <c r="Z329" s="3">
        <f t="shared" si="366"/>
        <v>0</v>
      </c>
      <c r="AA329" s="3">
        <f t="shared" si="367"/>
        <v>0</v>
      </c>
      <c r="AB329" s="22">
        <f t="shared" si="368"/>
        <v>0.61994791666666094</v>
      </c>
      <c r="AC329" s="23">
        <f t="shared" ca="1" si="350"/>
        <v>41920</v>
      </c>
      <c r="AD329" s="3">
        <v>328</v>
      </c>
      <c r="AE329" s="3">
        <f t="shared" si="369"/>
        <v>1</v>
      </c>
      <c r="AF329" s="3">
        <f t="shared" si="370"/>
        <v>1</v>
      </c>
      <c r="AG329" s="3">
        <v>328</v>
      </c>
      <c r="AH329" s="3">
        <f t="shared" si="371"/>
        <v>0</v>
      </c>
      <c r="AI329" s="3">
        <f t="shared" si="372"/>
        <v>0</v>
      </c>
      <c r="AJ329" s="3">
        <f t="shared" si="373"/>
        <v>1</v>
      </c>
      <c r="AK329" s="14">
        <f t="shared" si="374"/>
        <v>1657826.7973683316</v>
      </c>
      <c r="AL329" s="3" t="str">
        <f t="shared" si="375"/>
        <v>Юг</v>
      </c>
      <c r="AM329" s="3">
        <f t="shared" si="376"/>
        <v>1</v>
      </c>
      <c r="AN329" s="3">
        <f t="shared" si="377"/>
        <v>2</v>
      </c>
      <c r="AO329" s="27">
        <f t="shared" si="378"/>
        <v>96.128697480540723</v>
      </c>
      <c r="AP329" s="14">
        <f t="shared" si="379"/>
        <v>108.12869748054072</v>
      </c>
      <c r="AQ329" s="28"/>
      <c r="AR329" s="3">
        <f t="shared" si="380"/>
        <v>2</v>
      </c>
      <c r="AS329" s="3">
        <v>4581</v>
      </c>
      <c r="AT329" s="3">
        <v>777</v>
      </c>
      <c r="AU329" s="3">
        <v>100</v>
      </c>
      <c r="AV329" s="3">
        <v>400</v>
      </c>
      <c r="AW329" s="3">
        <v>6000</v>
      </c>
      <c r="AX329" s="3">
        <v>0</v>
      </c>
      <c r="AY329" s="3">
        <v>1100</v>
      </c>
      <c r="AZ329" s="3">
        <v>1</v>
      </c>
      <c r="BA329" s="3">
        <v>40</v>
      </c>
      <c r="BB329" s="3">
        <v>0</v>
      </c>
      <c r="BC329" s="3">
        <v>0</v>
      </c>
      <c r="BD329" s="3">
        <v>0</v>
      </c>
      <c r="BE329" s="3">
        <v>0</v>
      </c>
      <c r="BF329" s="17">
        <f t="shared" si="381"/>
        <v>163.5</v>
      </c>
      <c r="BG329" s="26">
        <f t="shared" si="342"/>
        <v>1816.7973683315226</v>
      </c>
      <c r="BH329" s="12">
        <f t="shared" si="343"/>
        <v>13.724471330743532</v>
      </c>
      <c r="BI329" s="13">
        <v>-0.28999999999999998</v>
      </c>
      <c r="BJ329" s="12">
        <f t="shared" si="382"/>
        <v>0</v>
      </c>
      <c r="BK329" s="12">
        <f t="shared" si="341"/>
        <v>33.402061855670254</v>
      </c>
      <c r="BL329" s="11">
        <f t="shared" si="383"/>
        <v>2</v>
      </c>
      <c r="BM329" s="11">
        <f t="shared" si="383"/>
        <v>50</v>
      </c>
      <c r="BN329" s="11">
        <f t="shared" si="383"/>
        <v>0</v>
      </c>
      <c r="BO329" s="20">
        <f t="shared" si="384"/>
        <v>0.61994791666666094</v>
      </c>
      <c r="BP329" s="11">
        <f t="shared" si="385"/>
        <v>1</v>
      </c>
      <c r="BQ329" s="11">
        <f t="shared" si="386"/>
        <v>0</v>
      </c>
      <c r="BR329" s="11">
        <f t="shared" si="386"/>
        <v>0</v>
      </c>
      <c r="BS329" s="11">
        <f t="shared" si="344"/>
        <v>1</v>
      </c>
      <c r="BT329" s="25">
        <f t="shared" si="345"/>
        <v>1657826.7973683316</v>
      </c>
      <c r="BU329" s="24" t="str">
        <f t="shared" si="387"/>
        <v>Юг</v>
      </c>
      <c r="BV329" s="11">
        <f t="shared" si="387"/>
        <v>1</v>
      </c>
      <c r="BW329" s="24" t="str">
        <f>VLOOKUP(BV329,'Типы препятствий'!$A$1:$B$12,2)</f>
        <v>Светофор</v>
      </c>
      <c r="BX329" s="24">
        <f t="shared" si="388"/>
        <v>2</v>
      </c>
      <c r="BY329" s="25">
        <f t="shared" si="388"/>
        <v>1657922.9260658121</v>
      </c>
      <c r="BZ329" s="25">
        <f t="shared" si="346"/>
        <v>96.128697480540723</v>
      </c>
      <c r="CA329" s="25">
        <f t="shared" si="389"/>
        <v>1657934.9260658121</v>
      </c>
      <c r="CB329" s="12">
        <f t="shared" si="347"/>
        <v>108.12869748054072</v>
      </c>
      <c r="CC329" s="11">
        <f t="shared" si="390"/>
        <v>2</v>
      </c>
      <c r="CD329" s="42">
        <f t="shared" si="390"/>
        <v>0.15</v>
      </c>
      <c r="CE329" s="42">
        <f t="shared" si="352"/>
        <v>0.45</v>
      </c>
      <c r="CF329" s="42">
        <f t="shared" si="351"/>
        <v>0.45</v>
      </c>
    </row>
    <row r="330" spans="1:84">
      <c r="A330" s="29">
        <f t="shared" si="353"/>
        <v>13.202471330743531</v>
      </c>
      <c r="B330" s="3">
        <v>329</v>
      </c>
      <c r="C330" s="14">
        <f t="shared" si="354"/>
        <v>13.202471330743531</v>
      </c>
      <c r="D330" s="14">
        <f t="shared" si="355"/>
        <v>13.202471330743531</v>
      </c>
      <c r="E330" s="14">
        <f t="shared" si="356"/>
        <v>32.783505154639329</v>
      </c>
      <c r="F330" s="14">
        <f t="shared" si="357"/>
        <v>0</v>
      </c>
      <c r="G330" s="30">
        <f t="shared" si="358"/>
        <v>-0.32</v>
      </c>
      <c r="H330" s="3">
        <f t="shared" si="348"/>
        <v>40</v>
      </c>
      <c r="I330" s="43">
        <f t="shared" si="359"/>
        <v>0.15</v>
      </c>
      <c r="J330" s="43">
        <f t="shared" si="360"/>
        <v>0.45</v>
      </c>
      <c r="K330" s="43">
        <f t="shared" si="361"/>
        <v>0.45</v>
      </c>
      <c r="L330" s="3">
        <f t="shared" si="349"/>
        <v>0.32</v>
      </c>
      <c r="M330" s="3" t="s">
        <v>763</v>
      </c>
      <c r="N330" s="3" t="s">
        <v>764</v>
      </c>
      <c r="O330" s="3">
        <v>1</v>
      </c>
      <c r="P330" s="3">
        <v>0</v>
      </c>
      <c r="Q330" s="3">
        <v>0</v>
      </c>
      <c r="R330" s="3">
        <v>1</v>
      </c>
      <c r="S330" s="3">
        <v>1</v>
      </c>
      <c r="T330" s="3">
        <v>0</v>
      </c>
      <c r="U330" s="3" t="s">
        <v>66</v>
      </c>
      <c r="V330" s="14">
        <f t="shared" si="362"/>
        <v>1818.6310449052371</v>
      </c>
      <c r="W330" s="3">
        <f t="shared" si="363"/>
        <v>2</v>
      </c>
      <c r="X330" s="3">
        <f t="shared" si="364"/>
        <v>50</v>
      </c>
      <c r="Y330" s="3">
        <f t="shared" si="365"/>
        <v>50</v>
      </c>
      <c r="Z330" s="3">
        <f t="shared" si="366"/>
        <v>0</v>
      </c>
      <c r="AA330" s="3">
        <f t="shared" si="367"/>
        <v>0</v>
      </c>
      <c r="AB330" s="22">
        <f t="shared" si="368"/>
        <v>0.61995370370369796</v>
      </c>
      <c r="AC330" s="23">
        <f t="shared" ca="1" si="350"/>
        <v>41920</v>
      </c>
      <c r="AD330" s="3">
        <v>329</v>
      </c>
      <c r="AE330" s="3">
        <f t="shared" si="369"/>
        <v>1</v>
      </c>
      <c r="AF330" s="3">
        <f t="shared" si="370"/>
        <v>1</v>
      </c>
      <c r="AG330" s="3">
        <v>329</v>
      </c>
      <c r="AH330" s="3">
        <f t="shared" si="371"/>
        <v>0</v>
      </c>
      <c r="AI330" s="3">
        <f t="shared" si="372"/>
        <v>0</v>
      </c>
      <c r="AJ330" s="3">
        <f t="shared" si="373"/>
        <v>1</v>
      </c>
      <c r="AK330" s="14">
        <f t="shared" si="374"/>
        <v>1657828.6310449052</v>
      </c>
      <c r="AL330" s="3" t="str">
        <f t="shared" si="375"/>
        <v>Юг</v>
      </c>
      <c r="AM330" s="3">
        <f t="shared" si="376"/>
        <v>1</v>
      </c>
      <c r="AN330" s="3">
        <f t="shared" si="377"/>
        <v>2</v>
      </c>
      <c r="AO330" s="27">
        <f t="shared" si="378"/>
        <v>94.295020906953141</v>
      </c>
      <c r="AP330" s="14">
        <f t="shared" si="379"/>
        <v>106.29502090695314</v>
      </c>
      <c r="AQ330" s="28"/>
      <c r="AR330" s="3">
        <f t="shared" si="380"/>
        <v>2</v>
      </c>
      <c r="AS330" s="3">
        <v>4581</v>
      </c>
      <c r="AT330" s="3">
        <v>777</v>
      </c>
      <c r="AU330" s="3">
        <v>100</v>
      </c>
      <c r="AV330" s="3">
        <v>400</v>
      </c>
      <c r="AW330" s="3">
        <v>6000</v>
      </c>
      <c r="AX330" s="3">
        <v>0</v>
      </c>
      <c r="AY330" s="3">
        <v>1100</v>
      </c>
      <c r="AZ330" s="3">
        <v>1</v>
      </c>
      <c r="BA330" s="3">
        <v>40</v>
      </c>
      <c r="BB330" s="3">
        <v>0</v>
      </c>
      <c r="BC330" s="3">
        <v>0</v>
      </c>
      <c r="BD330" s="3">
        <v>0</v>
      </c>
      <c r="BE330" s="3">
        <v>0</v>
      </c>
      <c r="BF330" s="17">
        <f t="shared" si="381"/>
        <v>164</v>
      </c>
      <c r="BG330" s="26">
        <f t="shared" si="342"/>
        <v>1818.6310449052371</v>
      </c>
      <c r="BH330" s="12">
        <f t="shared" si="343"/>
        <v>13.202471330743531</v>
      </c>
      <c r="BI330" s="13">
        <v>-0.32</v>
      </c>
      <c r="BJ330" s="12">
        <f t="shared" si="382"/>
        <v>0</v>
      </c>
      <c r="BK330" s="12">
        <f t="shared" si="341"/>
        <v>32.783505154639329</v>
      </c>
      <c r="BL330" s="11">
        <f t="shared" si="383"/>
        <v>2</v>
      </c>
      <c r="BM330" s="11">
        <f t="shared" si="383"/>
        <v>50</v>
      </c>
      <c r="BN330" s="11">
        <f t="shared" si="383"/>
        <v>0</v>
      </c>
      <c r="BO330" s="20">
        <f t="shared" si="384"/>
        <v>0.61995370370369796</v>
      </c>
      <c r="BP330" s="11">
        <f t="shared" si="385"/>
        <v>1</v>
      </c>
      <c r="BQ330" s="11">
        <f t="shared" si="386"/>
        <v>0</v>
      </c>
      <c r="BR330" s="11">
        <f t="shared" si="386"/>
        <v>0</v>
      </c>
      <c r="BS330" s="11">
        <f t="shared" si="344"/>
        <v>1</v>
      </c>
      <c r="BT330" s="25">
        <f t="shared" si="345"/>
        <v>1657828.6310449052</v>
      </c>
      <c r="BU330" s="24" t="str">
        <f t="shared" si="387"/>
        <v>Юг</v>
      </c>
      <c r="BV330" s="11">
        <f t="shared" si="387"/>
        <v>1</v>
      </c>
      <c r="BW330" s="24" t="str">
        <f>VLOOKUP(BV330,'Типы препятствий'!$A$1:$B$12,2)</f>
        <v>Светофор</v>
      </c>
      <c r="BX330" s="24">
        <f t="shared" si="388"/>
        <v>2</v>
      </c>
      <c r="BY330" s="25">
        <f t="shared" si="388"/>
        <v>1657922.9260658121</v>
      </c>
      <c r="BZ330" s="25">
        <f t="shared" si="346"/>
        <v>94.295020906953141</v>
      </c>
      <c r="CA330" s="25">
        <f t="shared" si="389"/>
        <v>1657934.9260658121</v>
      </c>
      <c r="CB330" s="12">
        <f t="shared" si="347"/>
        <v>106.29502090695314</v>
      </c>
      <c r="CC330" s="11">
        <f t="shared" si="390"/>
        <v>2</v>
      </c>
      <c r="CD330" s="42">
        <f t="shared" si="390"/>
        <v>0.15</v>
      </c>
      <c r="CE330" s="42">
        <f t="shared" si="352"/>
        <v>0.45</v>
      </c>
      <c r="CF330" s="42">
        <f t="shared" si="351"/>
        <v>0.45</v>
      </c>
    </row>
    <row r="331" spans="1:84">
      <c r="A331" s="29">
        <f t="shared" si="353"/>
        <v>12.626471330743531</v>
      </c>
      <c r="B331" s="3">
        <v>330</v>
      </c>
      <c r="C331" s="14">
        <f t="shared" si="354"/>
        <v>12.626471330743531</v>
      </c>
      <c r="D331" s="14">
        <f t="shared" si="355"/>
        <v>12.626471330743531</v>
      </c>
      <c r="E331" s="14">
        <f t="shared" si="356"/>
        <v>32.164948453608403</v>
      </c>
      <c r="F331" s="14">
        <f t="shared" si="357"/>
        <v>0</v>
      </c>
      <c r="G331" s="30">
        <f t="shared" si="358"/>
        <v>-0.31</v>
      </c>
      <c r="H331" s="3">
        <f t="shared" si="348"/>
        <v>40</v>
      </c>
      <c r="I331" s="43">
        <f t="shared" si="359"/>
        <v>0.15</v>
      </c>
      <c r="J331" s="43">
        <f t="shared" si="360"/>
        <v>0.45</v>
      </c>
      <c r="K331" s="43">
        <f t="shared" si="361"/>
        <v>0.45</v>
      </c>
      <c r="L331" s="3">
        <f t="shared" si="349"/>
        <v>0.32</v>
      </c>
      <c r="M331" s="3" t="s">
        <v>765</v>
      </c>
      <c r="N331" s="3" t="s">
        <v>766</v>
      </c>
      <c r="O331" s="3">
        <v>1</v>
      </c>
      <c r="P331" s="3">
        <v>0</v>
      </c>
      <c r="Q331" s="3">
        <v>0</v>
      </c>
      <c r="R331" s="3">
        <v>1</v>
      </c>
      <c r="S331" s="3">
        <v>1</v>
      </c>
      <c r="T331" s="3">
        <v>0</v>
      </c>
      <c r="U331" s="3" t="s">
        <v>66</v>
      </c>
      <c r="V331" s="14">
        <f t="shared" si="362"/>
        <v>1820.3847214789514</v>
      </c>
      <c r="W331" s="3">
        <f t="shared" si="363"/>
        <v>2</v>
      </c>
      <c r="X331" s="3">
        <f t="shared" si="364"/>
        <v>50</v>
      </c>
      <c r="Y331" s="3">
        <f t="shared" si="365"/>
        <v>50</v>
      </c>
      <c r="Z331" s="3">
        <f t="shared" si="366"/>
        <v>0</v>
      </c>
      <c r="AA331" s="3">
        <f t="shared" si="367"/>
        <v>0</v>
      </c>
      <c r="AB331" s="22">
        <f t="shared" si="368"/>
        <v>0.61995949074073498</v>
      </c>
      <c r="AC331" s="23">
        <f t="shared" ca="1" si="350"/>
        <v>41920</v>
      </c>
      <c r="AD331" s="3">
        <v>330</v>
      </c>
      <c r="AE331" s="3">
        <f t="shared" si="369"/>
        <v>1</v>
      </c>
      <c r="AF331" s="3">
        <f t="shared" si="370"/>
        <v>1</v>
      </c>
      <c r="AG331" s="3">
        <v>330</v>
      </c>
      <c r="AH331" s="3">
        <f t="shared" si="371"/>
        <v>0</v>
      </c>
      <c r="AI331" s="3">
        <f t="shared" si="372"/>
        <v>0</v>
      </c>
      <c r="AJ331" s="3">
        <f t="shared" si="373"/>
        <v>1</v>
      </c>
      <c r="AK331" s="14">
        <f t="shared" si="374"/>
        <v>1657830.3847214789</v>
      </c>
      <c r="AL331" s="3" t="str">
        <f t="shared" si="375"/>
        <v>Юг</v>
      </c>
      <c r="AM331" s="3">
        <f t="shared" si="376"/>
        <v>1</v>
      </c>
      <c r="AN331" s="3">
        <f t="shared" si="377"/>
        <v>2</v>
      </c>
      <c r="AO331" s="27">
        <f t="shared" si="378"/>
        <v>92.541344333207235</v>
      </c>
      <c r="AP331" s="14">
        <f t="shared" si="379"/>
        <v>104.54134433320723</v>
      </c>
      <c r="AQ331" s="28"/>
      <c r="AR331" s="3">
        <f t="shared" si="380"/>
        <v>2</v>
      </c>
      <c r="AS331" s="3">
        <v>4581</v>
      </c>
      <c r="AT331" s="3">
        <v>777</v>
      </c>
      <c r="AU331" s="3">
        <v>100</v>
      </c>
      <c r="AV331" s="3">
        <v>400</v>
      </c>
      <c r="AW331" s="3">
        <v>6000</v>
      </c>
      <c r="AX331" s="3">
        <v>0</v>
      </c>
      <c r="AY331" s="3">
        <v>1100</v>
      </c>
      <c r="AZ331" s="3">
        <v>1</v>
      </c>
      <c r="BA331" s="3">
        <v>40</v>
      </c>
      <c r="BB331" s="3">
        <v>0</v>
      </c>
      <c r="BC331" s="3">
        <v>0</v>
      </c>
      <c r="BD331" s="3">
        <v>0</v>
      </c>
      <c r="BE331" s="3">
        <v>0</v>
      </c>
      <c r="BF331" s="17">
        <f t="shared" si="381"/>
        <v>164.5</v>
      </c>
      <c r="BG331" s="26">
        <f t="shared" si="342"/>
        <v>1820.3847214789514</v>
      </c>
      <c r="BH331" s="12">
        <f t="shared" si="343"/>
        <v>12.626471330743531</v>
      </c>
      <c r="BI331" s="13">
        <v>-0.31</v>
      </c>
      <c r="BJ331" s="12">
        <f t="shared" si="382"/>
        <v>0</v>
      </c>
      <c r="BK331" s="12">
        <f t="shared" si="341"/>
        <v>32.164948453608403</v>
      </c>
      <c r="BL331" s="11">
        <f t="shared" si="383"/>
        <v>2</v>
      </c>
      <c r="BM331" s="11">
        <f t="shared" si="383"/>
        <v>50</v>
      </c>
      <c r="BN331" s="11">
        <f t="shared" si="383"/>
        <v>0</v>
      </c>
      <c r="BO331" s="20">
        <f t="shared" si="384"/>
        <v>0.61995949074073498</v>
      </c>
      <c r="BP331" s="11">
        <f t="shared" si="385"/>
        <v>1</v>
      </c>
      <c r="BQ331" s="11">
        <f t="shared" si="386"/>
        <v>0</v>
      </c>
      <c r="BR331" s="11">
        <f t="shared" si="386"/>
        <v>0</v>
      </c>
      <c r="BS331" s="11">
        <f t="shared" si="344"/>
        <v>1</v>
      </c>
      <c r="BT331" s="25">
        <f t="shared" si="345"/>
        <v>1657830.3847214789</v>
      </c>
      <c r="BU331" s="24" t="str">
        <f t="shared" si="387"/>
        <v>Юг</v>
      </c>
      <c r="BV331" s="11">
        <f t="shared" si="387"/>
        <v>1</v>
      </c>
      <c r="BW331" s="24" t="str">
        <f>VLOOKUP(BV331,'Типы препятствий'!$A$1:$B$12,2)</f>
        <v>Светофор</v>
      </c>
      <c r="BX331" s="24">
        <f t="shared" si="388"/>
        <v>2</v>
      </c>
      <c r="BY331" s="25">
        <f t="shared" si="388"/>
        <v>1657922.9260658121</v>
      </c>
      <c r="BZ331" s="25">
        <f t="shared" si="346"/>
        <v>92.541344333207235</v>
      </c>
      <c r="CA331" s="25">
        <f t="shared" si="389"/>
        <v>1657934.9260658121</v>
      </c>
      <c r="CB331" s="12">
        <f t="shared" si="347"/>
        <v>104.54134433320723</v>
      </c>
      <c r="CC331" s="11">
        <f t="shared" si="390"/>
        <v>2</v>
      </c>
      <c r="CD331" s="42">
        <f t="shared" si="390"/>
        <v>0.15</v>
      </c>
      <c r="CE331" s="42">
        <f t="shared" si="352"/>
        <v>0.45</v>
      </c>
      <c r="CF331" s="42">
        <f t="shared" si="351"/>
        <v>0.45</v>
      </c>
    </row>
    <row r="332" spans="1:84">
      <c r="A332" s="29">
        <f t="shared" si="353"/>
        <v>12.068471330743531</v>
      </c>
      <c r="B332" s="3">
        <v>331</v>
      </c>
      <c r="C332" s="14">
        <f t="shared" si="354"/>
        <v>12.068471330743531</v>
      </c>
      <c r="D332" s="14">
        <f t="shared" si="355"/>
        <v>12.068471330743531</v>
      </c>
      <c r="E332" s="14">
        <f t="shared" si="356"/>
        <v>31.546391752577474</v>
      </c>
      <c r="F332" s="14">
        <f t="shared" si="357"/>
        <v>0</v>
      </c>
      <c r="G332" s="30">
        <f t="shared" si="358"/>
        <v>-0.25</v>
      </c>
      <c r="H332" s="3">
        <f t="shared" si="348"/>
        <v>40</v>
      </c>
      <c r="I332" s="43">
        <f t="shared" si="359"/>
        <v>0.15</v>
      </c>
      <c r="J332" s="43">
        <f t="shared" si="360"/>
        <v>0.45</v>
      </c>
      <c r="K332" s="43">
        <f t="shared" si="361"/>
        <v>0.45</v>
      </c>
      <c r="L332" s="3">
        <f t="shared" si="349"/>
        <v>0.32</v>
      </c>
      <c r="M332" s="3" t="s">
        <v>767</v>
      </c>
      <c r="N332" s="3" t="s">
        <v>768</v>
      </c>
      <c r="O332" s="3">
        <v>1</v>
      </c>
      <c r="P332" s="3">
        <v>0</v>
      </c>
      <c r="Q332" s="3">
        <v>0</v>
      </c>
      <c r="R332" s="3">
        <v>1</v>
      </c>
      <c r="S332" s="3">
        <v>1</v>
      </c>
      <c r="T332" s="3">
        <v>0</v>
      </c>
      <c r="U332" s="3" t="s">
        <v>66</v>
      </c>
      <c r="V332" s="14">
        <f t="shared" si="362"/>
        <v>1822.0608980526658</v>
      </c>
      <c r="W332" s="3">
        <f t="shared" si="363"/>
        <v>2</v>
      </c>
      <c r="X332" s="3">
        <f t="shared" si="364"/>
        <v>50</v>
      </c>
      <c r="Y332" s="3">
        <f t="shared" si="365"/>
        <v>50</v>
      </c>
      <c r="Z332" s="3">
        <f t="shared" si="366"/>
        <v>0</v>
      </c>
      <c r="AA332" s="3">
        <f t="shared" si="367"/>
        <v>0</v>
      </c>
      <c r="AB332" s="22">
        <f t="shared" si="368"/>
        <v>0.61996527777777199</v>
      </c>
      <c r="AC332" s="23">
        <f t="shared" ca="1" si="350"/>
        <v>41920</v>
      </c>
      <c r="AD332" s="3">
        <v>331</v>
      </c>
      <c r="AE332" s="3">
        <f t="shared" si="369"/>
        <v>1</v>
      </c>
      <c r="AF332" s="3">
        <f t="shared" si="370"/>
        <v>1</v>
      </c>
      <c r="AG332" s="3">
        <v>331</v>
      </c>
      <c r="AH332" s="3">
        <f t="shared" si="371"/>
        <v>0</v>
      </c>
      <c r="AI332" s="3">
        <f t="shared" si="372"/>
        <v>0</v>
      </c>
      <c r="AJ332" s="3">
        <f t="shared" si="373"/>
        <v>1</v>
      </c>
      <c r="AK332" s="14">
        <f t="shared" si="374"/>
        <v>1657832.0608980528</v>
      </c>
      <c r="AL332" s="3" t="str">
        <f t="shared" si="375"/>
        <v>Юг</v>
      </c>
      <c r="AM332" s="3">
        <f t="shared" si="376"/>
        <v>1</v>
      </c>
      <c r="AN332" s="3">
        <f t="shared" si="377"/>
        <v>2</v>
      </c>
      <c r="AO332" s="27">
        <f t="shared" si="378"/>
        <v>90.865167759358883</v>
      </c>
      <c r="AP332" s="14">
        <f t="shared" si="379"/>
        <v>102.86516775935888</v>
      </c>
      <c r="AQ332" s="28"/>
      <c r="AR332" s="3">
        <f t="shared" si="380"/>
        <v>2</v>
      </c>
      <c r="AS332" s="3">
        <v>4581</v>
      </c>
      <c r="AT332" s="3">
        <v>777</v>
      </c>
      <c r="AU332" s="3">
        <v>100</v>
      </c>
      <c r="AV332" s="3">
        <v>400</v>
      </c>
      <c r="AW332" s="3">
        <v>6000</v>
      </c>
      <c r="AX332" s="3">
        <v>0</v>
      </c>
      <c r="AY332" s="3">
        <v>1100</v>
      </c>
      <c r="AZ332" s="3">
        <v>1</v>
      </c>
      <c r="BA332" s="3">
        <v>40</v>
      </c>
      <c r="BB332" s="3">
        <v>0</v>
      </c>
      <c r="BC332" s="3">
        <v>0</v>
      </c>
      <c r="BD332" s="3">
        <v>0</v>
      </c>
      <c r="BE332" s="3">
        <v>0</v>
      </c>
      <c r="BF332" s="17">
        <f t="shared" si="381"/>
        <v>165</v>
      </c>
      <c r="BG332" s="26">
        <f t="shared" si="342"/>
        <v>1822.0608980526658</v>
      </c>
      <c r="BH332" s="12">
        <f t="shared" si="343"/>
        <v>12.068471330743531</v>
      </c>
      <c r="BI332" s="13">
        <v>-0.25</v>
      </c>
      <c r="BJ332" s="12">
        <f t="shared" si="382"/>
        <v>0</v>
      </c>
      <c r="BK332" s="12">
        <f t="shared" si="341"/>
        <v>31.546391752577474</v>
      </c>
      <c r="BL332" s="11">
        <f t="shared" si="383"/>
        <v>2</v>
      </c>
      <c r="BM332" s="11">
        <f t="shared" si="383"/>
        <v>50</v>
      </c>
      <c r="BN332" s="11">
        <f t="shared" si="383"/>
        <v>0</v>
      </c>
      <c r="BO332" s="20">
        <f t="shared" si="384"/>
        <v>0.61996527777777199</v>
      </c>
      <c r="BP332" s="11">
        <f t="shared" si="385"/>
        <v>1</v>
      </c>
      <c r="BQ332" s="11">
        <f t="shared" si="386"/>
        <v>0</v>
      </c>
      <c r="BR332" s="11">
        <f t="shared" si="386"/>
        <v>0</v>
      </c>
      <c r="BS332" s="11">
        <f t="shared" si="344"/>
        <v>1</v>
      </c>
      <c r="BT332" s="25">
        <f t="shared" si="345"/>
        <v>1657832.0608980528</v>
      </c>
      <c r="BU332" s="24" t="str">
        <f t="shared" si="387"/>
        <v>Юг</v>
      </c>
      <c r="BV332" s="11">
        <f t="shared" si="387"/>
        <v>1</v>
      </c>
      <c r="BW332" s="24" t="str">
        <f>VLOOKUP(BV332,'Типы препятствий'!$A$1:$B$12,2)</f>
        <v>Светофор</v>
      </c>
      <c r="BX332" s="24">
        <f t="shared" si="388"/>
        <v>2</v>
      </c>
      <c r="BY332" s="25">
        <f t="shared" si="388"/>
        <v>1657922.9260658121</v>
      </c>
      <c r="BZ332" s="25">
        <f t="shared" si="346"/>
        <v>90.865167759358883</v>
      </c>
      <c r="CA332" s="25">
        <f t="shared" si="389"/>
        <v>1657934.9260658121</v>
      </c>
      <c r="CB332" s="12">
        <f t="shared" si="347"/>
        <v>102.86516775935888</v>
      </c>
      <c r="CC332" s="11">
        <f t="shared" si="390"/>
        <v>2</v>
      </c>
      <c r="CD332" s="42">
        <f t="shared" si="390"/>
        <v>0.15</v>
      </c>
      <c r="CE332" s="42">
        <f t="shared" si="352"/>
        <v>0.45</v>
      </c>
      <c r="CF332" s="42">
        <f t="shared" si="351"/>
        <v>0.45</v>
      </c>
    </row>
    <row r="333" spans="1:84">
      <c r="A333" s="29">
        <f t="shared" si="353"/>
        <v>11.618471330743532</v>
      </c>
      <c r="B333" s="3">
        <v>332</v>
      </c>
      <c r="C333" s="14">
        <f t="shared" si="354"/>
        <v>11.618471330743532</v>
      </c>
      <c r="D333" s="14">
        <f t="shared" si="355"/>
        <v>11.618471330743532</v>
      </c>
      <c r="E333" s="14">
        <f t="shared" si="356"/>
        <v>30.927835051546545</v>
      </c>
      <c r="F333" s="14">
        <f t="shared" si="357"/>
        <v>0</v>
      </c>
      <c r="G333" s="30">
        <f t="shared" si="358"/>
        <v>-0.21</v>
      </c>
      <c r="H333" s="3">
        <f t="shared" si="348"/>
        <v>40</v>
      </c>
      <c r="I333" s="43">
        <f t="shared" si="359"/>
        <v>0.15</v>
      </c>
      <c r="J333" s="43">
        <f t="shared" si="360"/>
        <v>0.45</v>
      </c>
      <c r="K333" s="43">
        <f t="shared" si="361"/>
        <v>0.45</v>
      </c>
      <c r="L333" s="3">
        <f t="shared" si="349"/>
        <v>0.32</v>
      </c>
      <c r="M333" s="3" t="s">
        <v>769</v>
      </c>
      <c r="N333" s="3" t="s">
        <v>770</v>
      </c>
      <c r="O333" s="3">
        <v>1</v>
      </c>
      <c r="P333" s="3">
        <v>0</v>
      </c>
      <c r="Q333" s="3">
        <v>0</v>
      </c>
      <c r="R333" s="3">
        <v>1</v>
      </c>
      <c r="S333" s="3">
        <v>1</v>
      </c>
      <c r="T333" s="3">
        <v>0</v>
      </c>
      <c r="U333" s="3" t="s">
        <v>66</v>
      </c>
      <c r="V333" s="14">
        <f t="shared" si="362"/>
        <v>1823.6745746263803</v>
      </c>
      <c r="W333" s="3">
        <f t="shared" si="363"/>
        <v>2</v>
      </c>
      <c r="X333" s="3">
        <f t="shared" si="364"/>
        <v>50</v>
      </c>
      <c r="Y333" s="3">
        <f t="shared" si="365"/>
        <v>50</v>
      </c>
      <c r="Z333" s="3">
        <f t="shared" si="366"/>
        <v>0</v>
      </c>
      <c r="AA333" s="3">
        <f t="shared" si="367"/>
        <v>0</v>
      </c>
      <c r="AB333" s="22">
        <f t="shared" si="368"/>
        <v>0.61997106481480901</v>
      </c>
      <c r="AC333" s="23">
        <f t="shared" ca="1" si="350"/>
        <v>41920</v>
      </c>
      <c r="AD333" s="3">
        <v>332</v>
      </c>
      <c r="AE333" s="3">
        <f t="shared" si="369"/>
        <v>1</v>
      </c>
      <c r="AF333" s="3">
        <f t="shared" si="370"/>
        <v>1</v>
      </c>
      <c r="AG333" s="3">
        <v>332</v>
      </c>
      <c r="AH333" s="3">
        <f t="shared" si="371"/>
        <v>0</v>
      </c>
      <c r="AI333" s="3">
        <f t="shared" si="372"/>
        <v>0</v>
      </c>
      <c r="AJ333" s="3">
        <f t="shared" si="373"/>
        <v>1</v>
      </c>
      <c r="AK333" s="14">
        <f t="shared" si="374"/>
        <v>1657833.6745746264</v>
      </c>
      <c r="AL333" s="3" t="str">
        <f t="shared" si="375"/>
        <v>Юг</v>
      </c>
      <c r="AM333" s="3">
        <f t="shared" si="376"/>
        <v>1</v>
      </c>
      <c r="AN333" s="3">
        <f t="shared" si="377"/>
        <v>2</v>
      </c>
      <c r="AO333" s="27">
        <f t="shared" si="378"/>
        <v>89.251491185743362</v>
      </c>
      <c r="AP333" s="14">
        <f t="shared" si="379"/>
        <v>101.25149118574336</v>
      </c>
      <c r="AQ333" s="28"/>
      <c r="AR333" s="3">
        <f t="shared" si="380"/>
        <v>2</v>
      </c>
      <c r="AS333" s="3">
        <v>4581</v>
      </c>
      <c r="AT333" s="3">
        <v>777</v>
      </c>
      <c r="AU333" s="3">
        <v>100</v>
      </c>
      <c r="AV333" s="3">
        <v>400</v>
      </c>
      <c r="AW333" s="3">
        <v>6000</v>
      </c>
      <c r="AX333" s="3">
        <v>0</v>
      </c>
      <c r="AY333" s="3">
        <v>1100</v>
      </c>
      <c r="AZ333" s="3">
        <v>1</v>
      </c>
      <c r="BA333" s="3">
        <v>40</v>
      </c>
      <c r="BB333" s="3">
        <v>0</v>
      </c>
      <c r="BC333" s="3">
        <v>0</v>
      </c>
      <c r="BD333" s="3">
        <v>0</v>
      </c>
      <c r="BE333" s="3">
        <v>0</v>
      </c>
      <c r="BF333" s="17">
        <f t="shared" si="381"/>
        <v>165.5</v>
      </c>
      <c r="BG333" s="26">
        <f t="shared" si="342"/>
        <v>1823.6745746263803</v>
      </c>
      <c r="BH333" s="12">
        <f t="shared" si="343"/>
        <v>11.618471330743532</v>
      </c>
      <c r="BI333" s="13">
        <v>-0.21</v>
      </c>
      <c r="BJ333" s="12">
        <f t="shared" si="382"/>
        <v>0</v>
      </c>
      <c r="BK333" s="12">
        <f t="shared" si="341"/>
        <v>30.927835051546545</v>
      </c>
      <c r="BL333" s="11">
        <f t="shared" si="383"/>
        <v>2</v>
      </c>
      <c r="BM333" s="11">
        <f t="shared" si="383"/>
        <v>50</v>
      </c>
      <c r="BN333" s="11">
        <f t="shared" si="383"/>
        <v>0</v>
      </c>
      <c r="BO333" s="20">
        <f t="shared" si="384"/>
        <v>0.61997106481480901</v>
      </c>
      <c r="BP333" s="11">
        <f t="shared" si="385"/>
        <v>1</v>
      </c>
      <c r="BQ333" s="11">
        <f t="shared" si="386"/>
        <v>0</v>
      </c>
      <c r="BR333" s="11">
        <f t="shared" si="386"/>
        <v>0</v>
      </c>
      <c r="BS333" s="11">
        <f t="shared" si="344"/>
        <v>1</v>
      </c>
      <c r="BT333" s="25">
        <f t="shared" si="345"/>
        <v>1657833.6745746264</v>
      </c>
      <c r="BU333" s="24" t="str">
        <f t="shared" si="387"/>
        <v>Юг</v>
      </c>
      <c r="BV333" s="11">
        <f t="shared" si="387"/>
        <v>1</v>
      </c>
      <c r="BW333" s="24" t="str">
        <f>VLOOKUP(BV333,'Типы препятствий'!$A$1:$B$12,2)</f>
        <v>Светофор</v>
      </c>
      <c r="BX333" s="24">
        <f t="shared" si="388"/>
        <v>2</v>
      </c>
      <c r="BY333" s="25">
        <f t="shared" si="388"/>
        <v>1657922.9260658121</v>
      </c>
      <c r="BZ333" s="25">
        <f t="shared" si="346"/>
        <v>89.251491185743362</v>
      </c>
      <c r="CA333" s="25">
        <f t="shared" si="389"/>
        <v>1657934.9260658121</v>
      </c>
      <c r="CB333" s="12">
        <f t="shared" si="347"/>
        <v>101.25149118574336</v>
      </c>
      <c r="CC333" s="11">
        <f t="shared" si="390"/>
        <v>2</v>
      </c>
      <c r="CD333" s="42">
        <f t="shared" si="390"/>
        <v>0.15</v>
      </c>
      <c r="CE333" s="42">
        <f t="shared" si="352"/>
        <v>0.45</v>
      </c>
      <c r="CF333" s="42">
        <f t="shared" si="351"/>
        <v>0.45</v>
      </c>
    </row>
    <row r="334" spans="1:84">
      <c r="A334" s="29">
        <f t="shared" si="353"/>
        <v>11.240471330743532</v>
      </c>
      <c r="B334" s="3">
        <v>333</v>
      </c>
      <c r="C334" s="14">
        <f t="shared" si="354"/>
        <v>11.240471330743532</v>
      </c>
      <c r="D334" s="14">
        <f t="shared" si="355"/>
        <v>11.240471330743532</v>
      </c>
      <c r="E334" s="14">
        <f t="shared" si="356"/>
        <v>30.309278350515616</v>
      </c>
      <c r="F334" s="14">
        <f t="shared" si="357"/>
        <v>0</v>
      </c>
      <c r="G334" s="30">
        <f t="shared" si="358"/>
        <v>-0.21</v>
      </c>
      <c r="H334" s="3">
        <f t="shared" si="348"/>
        <v>40</v>
      </c>
      <c r="I334" s="43">
        <f t="shared" si="359"/>
        <v>0.15</v>
      </c>
      <c r="J334" s="43">
        <f t="shared" si="360"/>
        <v>0.45</v>
      </c>
      <c r="K334" s="43">
        <f t="shared" si="361"/>
        <v>0.45</v>
      </c>
      <c r="L334" s="3">
        <f t="shared" si="349"/>
        <v>0.32</v>
      </c>
      <c r="M334" s="3" t="s">
        <v>771</v>
      </c>
      <c r="N334" s="3" t="s">
        <v>772</v>
      </c>
      <c r="O334" s="3">
        <v>1</v>
      </c>
      <c r="P334" s="3">
        <v>0</v>
      </c>
      <c r="Q334" s="3">
        <v>0</v>
      </c>
      <c r="R334" s="3">
        <v>1</v>
      </c>
      <c r="S334" s="3">
        <v>1</v>
      </c>
      <c r="T334" s="3">
        <v>0</v>
      </c>
      <c r="U334" s="3" t="s">
        <v>66</v>
      </c>
      <c r="V334" s="14">
        <f t="shared" si="362"/>
        <v>1825.2357512000947</v>
      </c>
      <c r="W334" s="3">
        <f t="shared" si="363"/>
        <v>2</v>
      </c>
      <c r="X334" s="3">
        <f t="shared" si="364"/>
        <v>50</v>
      </c>
      <c r="Y334" s="3">
        <f t="shared" si="365"/>
        <v>50</v>
      </c>
      <c r="Z334" s="3">
        <f t="shared" si="366"/>
        <v>0</v>
      </c>
      <c r="AA334" s="3">
        <f t="shared" si="367"/>
        <v>0</v>
      </c>
      <c r="AB334" s="22">
        <f t="shared" si="368"/>
        <v>0.61997685185184603</v>
      </c>
      <c r="AC334" s="23">
        <f t="shared" ca="1" si="350"/>
        <v>41920</v>
      </c>
      <c r="AD334" s="3">
        <v>333</v>
      </c>
      <c r="AE334" s="3">
        <f t="shared" si="369"/>
        <v>1</v>
      </c>
      <c r="AF334" s="3">
        <f t="shared" si="370"/>
        <v>1</v>
      </c>
      <c r="AG334" s="3">
        <v>333</v>
      </c>
      <c r="AH334" s="3">
        <f t="shared" si="371"/>
        <v>0</v>
      </c>
      <c r="AI334" s="3">
        <f t="shared" si="372"/>
        <v>0</v>
      </c>
      <c r="AJ334" s="3">
        <f t="shared" si="373"/>
        <v>1</v>
      </c>
      <c r="AK334" s="14">
        <f t="shared" si="374"/>
        <v>1657835.2357512</v>
      </c>
      <c r="AL334" s="3" t="str">
        <f t="shared" si="375"/>
        <v>Юг</v>
      </c>
      <c r="AM334" s="3">
        <f t="shared" si="376"/>
        <v>1</v>
      </c>
      <c r="AN334" s="3">
        <f t="shared" si="377"/>
        <v>2</v>
      </c>
      <c r="AO334" s="27">
        <f t="shared" si="378"/>
        <v>87.690314612118527</v>
      </c>
      <c r="AP334" s="14">
        <f t="shared" si="379"/>
        <v>99.690314612118527</v>
      </c>
      <c r="AQ334" s="28"/>
      <c r="AR334" s="3">
        <f t="shared" si="380"/>
        <v>2</v>
      </c>
      <c r="AS334" s="3">
        <v>4581</v>
      </c>
      <c r="AT334" s="3">
        <v>777</v>
      </c>
      <c r="AU334" s="3">
        <v>100</v>
      </c>
      <c r="AV334" s="3">
        <v>400</v>
      </c>
      <c r="AW334" s="3">
        <v>6000</v>
      </c>
      <c r="AX334" s="3">
        <v>0</v>
      </c>
      <c r="AY334" s="3">
        <v>1100</v>
      </c>
      <c r="AZ334" s="3">
        <v>1</v>
      </c>
      <c r="BA334" s="3">
        <v>40</v>
      </c>
      <c r="BB334" s="3">
        <v>0</v>
      </c>
      <c r="BC334" s="3">
        <v>0</v>
      </c>
      <c r="BD334" s="3">
        <v>0</v>
      </c>
      <c r="BE334" s="3">
        <v>0</v>
      </c>
      <c r="BF334" s="17">
        <f t="shared" si="381"/>
        <v>166</v>
      </c>
      <c r="BG334" s="26">
        <f t="shared" si="342"/>
        <v>1825.2357512000947</v>
      </c>
      <c r="BH334" s="12">
        <f t="shared" si="343"/>
        <v>11.240471330743532</v>
      </c>
      <c r="BI334" s="13">
        <v>-0.21</v>
      </c>
      <c r="BJ334" s="12">
        <f t="shared" si="382"/>
        <v>0</v>
      </c>
      <c r="BK334" s="12">
        <f t="shared" si="341"/>
        <v>30.309278350515616</v>
      </c>
      <c r="BL334" s="11">
        <f t="shared" si="383"/>
        <v>2</v>
      </c>
      <c r="BM334" s="11">
        <f t="shared" si="383"/>
        <v>50</v>
      </c>
      <c r="BN334" s="11">
        <f t="shared" si="383"/>
        <v>0</v>
      </c>
      <c r="BO334" s="20">
        <f t="shared" si="384"/>
        <v>0.61997685185184603</v>
      </c>
      <c r="BP334" s="11">
        <f t="shared" si="385"/>
        <v>1</v>
      </c>
      <c r="BQ334" s="11">
        <f t="shared" si="386"/>
        <v>0</v>
      </c>
      <c r="BR334" s="11">
        <f t="shared" si="386"/>
        <v>0</v>
      </c>
      <c r="BS334" s="11">
        <f t="shared" si="344"/>
        <v>1</v>
      </c>
      <c r="BT334" s="25">
        <f t="shared" si="345"/>
        <v>1657835.2357512</v>
      </c>
      <c r="BU334" s="24" t="str">
        <f t="shared" si="387"/>
        <v>Юг</v>
      </c>
      <c r="BV334" s="11">
        <f t="shared" si="387"/>
        <v>1</v>
      </c>
      <c r="BW334" s="24" t="str">
        <f>VLOOKUP(BV334,'Типы препятствий'!$A$1:$B$12,2)</f>
        <v>Светофор</v>
      </c>
      <c r="BX334" s="24">
        <f t="shared" si="388"/>
        <v>2</v>
      </c>
      <c r="BY334" s="25">
        <f t="shared" si="388"/>
        <v>1657922.9260658121</v>
      </c>
      <c r="BZ334" s="25">
        <f t="shared" si="346"/>
        <v>87.690314612118527</v>
      </c>
      <c r="CA334" s="25">
        <f t="shared" si="389"/>
        <v>1657934.9260658121</v>
      </c>
      <c r="CB334" s="12">
        <f t="shared" si="347"/>
        <v>99.690314612118527</v>
      </c>
      <c r="CC334" s="11">
        <f t="shared" si="390"/>
        <v>2</v>
      </c>
      <c r="CD334" s="42">
        <f t="shared" si="390"/>
        <v>0.15</v>
      </c>
      <c r="CE334" s="42">
        <f t="shared" si="352"/>
        <v>0.45</v>
      </c>
      <c r="CF334" s="42">
        <f t="shared" si="351"/>
        <v>0.45</v>
      </c>
    </row>
    <row r="335" spans="1:84">
      <c r="A335" s="29">
        <f t="shared" si="353"/>
        <v>10.862471330743531</v>
      </c>
      <c r="B335" s="3">
        <v>334</v>
      </c>
      <c r="C335" s="14">
        <f t="shared" si="354"/>
        <v>10.862471330743531</v>
      </c>
      <c r="D335" s="14">
        <f t="shared" si="355"/>
        <v>10.862471330743531</v>
      </c>
      <c r="E335" s="14">
        <f t="shared" si="356"/>
        <v>29.690721649484686</v>
      </c>
      <c r="F335" s="14">
        <f t="shared" si="357"/>
        <v>0</v>
      </c>
      <c r="G335" s="30">
        <f t="shared" si="358"/>
        <v>-0.21</v>
      </c>
      <c r="H335" s="3">
        <f t="shared" si="348"/>
        <v>40</v>
      </c>
      <c r="I335" s="43">
        <f t="shared" si="359"/>
        <v>0.15</v>
      </c>
      <c r="J335" s="43">
        <f t="shared" si="360"/>
        <v>0.45</v>
      </c>
      <c r="K335" s="43">
        <f t="shared" si="361"/>
        <v>0.45</v>
      </c>
      <c r="L335" s="3">
        <f t="shared" si="349"/>
        <v>0.32</v>
      </c>
      <c r="M335" s="3" t="s">
        <v>773</v>
      </c>
      <c r="N335" s="3" t="s">
        <v>774</v>
      </c>
      <c r="O335" s="3">
        <v>1</v>
      </c>
      <c r="P335" s="3">
        <v>0</v>
      </c>
      <c r="Q335" s="3">
        <v>0</v>
      </c>
      <c r="R335" s="3">
        <v>1</v>
      </c>
      <c r="S335" s="3">
        <v>1</v>
      </c>
      <c r="T335" s="3">
        <v>0</v>
      </c>
      <c r="U335" s="3" t="s">
        <v>66</v>
      </c>
      <c r="V335" s="14">
        <f t="shared" si="362"/>
        <v>1826.7444277738091</v>
      </c>
      <c r="W335" s="3">
        <f t="shared" si="363"/>
        <v>2</v>
      </c>
      <c r="X335" s="3">
        <f t="shared" si="364"/>
        <v>50</v>
      </c>
      <c r="Y335" s="3">
        <f t="shared" si="365"/>
        <v>50</v>
      </c>
      <c r="Z335" s="3">
        <f t="shared" si="366"/>
        <v>0</v>
      </c>
      <c r="AA335" s="3">
        <f t="shared" si="367"/>
        <v>0</v>
      </c>
      <c r="AB335" s="22">
        <f t="shared" si="368"/>
        <v>0.61998263888888305</v>
      </c>
      <c r="AC335" s="23">
        <f t="shared" ca="1" si="350"/>
        <v>41920</v>
      </c>
      <c r="AD335" s="3">
        <v>334</v>
      </c>
      <c r="AE335" s="3">
        <f t="shared" si="369"/>
        <v>1</v>
      </c>
      <c r="AF335" s="3">
        <f t="shared" si="370"/>
        <v>1</v>
      </c>
      <c r="AG335" s="3">
        <v>334</v>
      </c>
      <c r="AH335" s="3">
        <f t="shared" si="371"/>
        <v>0</v>
      </c>
      <c r="AI335" s="3">
        <f t="shared" si="372"/>
        <v>0</v>
      </c>
      <c r="AJ335" s="3">
        <f t="shared" si="373"/>
        <v>1</v>
      </c>
      <c r="AK335" s="14">
        <f t="shared" si="374"/>
        <v>1657836.7444277739</v>
      </c>
      <c r="AL335" s="3" t="str">
        <f t="shared" si="375"/>
        <v>Юг</v>
      </c>
      <c r="AM335" s="3">
        <f t="shared" si="376"/>
        <v>1</v>
      </c>
      <c r="AN335" s="3">
        <f t="shared" si="377"/>
        <v>2</v>
      </c>
      <c r="AO335" s="27">
        <f t="shared" si="378"/>
        <v>86.181638038251549</v>
      </c>
      <c r="AP335" s="14">
        <f t="shared" si="379"/>
        <v>98.181638038251549</v>
      </c>
      <c r="AQ335" s="28"/>
      <c r="AR335" s="3">
        <f t="shared" si="380"/>
        <v>2</v>
      </c>
      <c r="AS335" s="3">
        <v>4581</v>
      </c>
      <c r="AT335" s="3">
        <v>777</v>
      </c>
      <c r="AU335" s="3">
        <v>100</v>
      </c>
      <c r="AV335" s="3">
        <v>400</v>
      </c>
      <c r="AW335" s="3">
        <v>6000</v>
      </c>
      <c r="AX335" s="3">
        <v>0</v>
      </c>
      <c r="AY335" s="3">
        <v>1100</v>
      </c>
      <c r="AZ335" s="3">
        <v>1</v>
      </c>
      <c r="BA335" s="3">
        <v>40</v>
      </c>
      <c r="BB335" s="3">
        <v>0</v>
      </c>
      <c r="BC335" s="3">
        <v>0</v>
      </c>
      <c r="BD335" s="3">
        <v>0</v>
      </c>
      <c r="BE335" s="3">
        <v>0</v>
      </c>
      <c r="BF335" s="17">
        <f t="shared" si="381"/>
        <v>166.5</v>
      </c>
      <c r="BG335" s="26">
        <f t="shared" si="342"/>
        <v>1826.7444277738091</v>
      </c>
      <c r="BH335" s="12">
        <f t="shared" si="343"/>
        <v>10.862471330743531</v>
      </c>
      <c r="BI335" s="13">
        <v>-0.21</v>
      </c>
      <c r="BJ335" s="12">
        <f t="shared" si="382"/>
        <v>0</v>
      </c>
      <c r="BK335" s="12">
        <f t="shared" si="341"/>
        <v>29.690721649484686</v>
      </c>
      <c r="BL335" s="11">
        <f t="shared" si="383"/>
        <v>2</v>
      </c>
      <c r="BM335" s="11">
        <f t="shared" si="383"/>
        <v>50</v>
      </c>
      <c r="BN335" s="11">
        <f t="shared" si="383"/>
        <v>0</v>
      </c>
      <c r="BO335" s="20">
        <f t="shared" si="384"/>
        <v>0.61998263888888305</v>
      </c>
      <c r="BP335" s="11">
        <f t="shared" si="385"/>
        <v>1</v>
      </c>
      <c r="BQ335" s="11">
        <f t="shared" si="386"/>
        <v>0</v>
      </c>
      <c r="BR335" s="11">
        <f t="shared" si="386"/>
        <v>0</v>
      </c>
      <c r="BS335" s="11">
        <f t="shared" si="344"/>
        <v>1</v>
      </c>
      <c r="BT335" s="25">
        <f t="shared" si="345"/>
        <v>1657836.7444277739</v>
      </c>
      <c r="BU335" s="24" t="str">
        <f t="shared" si="387"/>
        <v>Юг</v>
      </c>
      <c r="BV335" s="11">
        <f t="shared" si="387"/>
        <v>1</v>
      </c>
      <c r="BW335" s="24" t="str">
        <f>VLOOKUP(BV335,'Типы препятствий'!$A$1:$B$12,2)</f>
        <v>Светофор</v>
      </c>
      <c r="BX335" s="24">
        <f t="shared" si="388"/>
        <v>2</v>
      </c>
      <c r="BY335" s="25">
        <f t="shared" si="388"/>
        <v>1657922.9260658121</v>
      </c>
      <c r="BZ335" s="25">
        <f t="shared" si="346"/>
        <v>86.181638038251549</v>
      </c>
      <c r="CA335" s="25">
        <f t="shared" si="389"/>
        <v>1657934.9260658121</v>
      </c>
      <c r="CB335" s="12">
        <f t="shared" si="347"/>
        <v>98.181638038251549</v>
      </c>
      <c r="CC335" s="11">
        <f t="shared" si="390"/>
        <v>2</v>
      </c>
      <c r="CD335" s="42">
        <f t="shared" si="390"/>
        <v>0.15</v>
      </c>
      <c r="CE335" s="42">
        <f t="shared" si="352"/>
        <v>0.45</v>
      </c>
      <c r="CF335" s="42">
        <f t="shared" si="351"/>
        <v>0.45</v>
      </c>
    </row>
    <row r="336" spans="1:84">
      <c r="A336" s="29">
        <f t="shared" si="353"/>
        <v>10.484471330743531</v>
      </c>
      <c r="B336" s="3">
        <v>335</v>
      </c>
      <c r="C336" s="14">
        <f t="shared" si="354"/>
        <v>10.484471330743531</v>
      </c>
      <c r="D336" s="14">
        <f t="shared" si="355"/>
        <v>10.484471330743531</v>
      </c>
      <c r="E336" s="14">
        <f t="shared" si="356"/>
        <v>29.072164948453757</v>
      </c>
      <c r="F336" s="14">
        <f t="shared" si="357"/>
        <v>0</v>
      </c>
      <c r="G336" s="30">
        <f t="shared" si="358"/>
        <v>-0.2</v>
      </c>
      <c r="H336" s="3">
        <f t="shared" si="348"/>
        <v>40</v>
      </c>
      <c r="I336" s="43">
        <f t="shared" si="359"/>
        <v>0.15</v>
      </c>
      <c r="J336" s="43">
        <f t="shared" si="360"/>
        <v>0.45</v>
      </c>
      <c r="K336" s="43">
        <f t="shared" si="361"/>
        <v>0.45</v>
      </c>
      <c r="L336" s="3">
        <f t="shared" si="349"/>
        <v>0.32</v>
      </c>
      <c r="M336" s="3" t="s">
        <v>775</v>
      </c>
      <c r="N336" s="3" t="s">
        <v>776</v>
      </c>
      <c r="O336" s="3">
        <v>1</v>
      </c>
      <c r="P336" s="3">
        <v>0</v>
      </c>
      <c r="Q336" s="3">
        <v>0</v>
      </c>
      <c r="R336" s="3">
        <v>1</v>
      </c>
      <c r="S336" s="3">
        <v>1</v>
      </c>
      <c r="T336" s="3">
        <v>0</v>
      </c>
      <c r="U336" s="3" t="s">
        <v>66</v>
      </c>
      <c r="V336" s="14">
        <f t="shared" si="362"/>
        <v>1828.2006043475235</v>
      </c>
      <c r="W336" s="3">
        <f t="shared" si="363"/>
        <v>2</v>
      </c>
      <c r="X336" s="3">
        <f t="shared" si="364"/>
        <v>50</v>
      </c>
      <c r="Y336" s="3">
        <f t="shared" si="365"/>
        <v>50</v>
      </c>
      <c r="Z336" s="3">
        <f t="shared" si="366"/>
        <v>0</v>
      </c>
      <c r="AA336" s="3">
        <f t="shared" si="367"/>
        <v>0</v>
      </c>
      <c r="AB336" s="22">
        <f t="shared" si="368"/>
        <v>0.61998842592592007</v>
      </c>
      <c r="AC336" s="23">
        <f t="shared" ca="1" si="350"/>
        <v>41920</v>
      </c>
      <c r="AD336" s="3">
        <v>335</v>
      </c>
      <c r="AE336" s="3">
        <f t="shared" si="369"/>
        <v>1</v>
      </c>
      <c r="AF336" s="3">
        <f t="shared" si="370"/>
        <v>1</v>
      </c>
      <c r="AG336" s="3">
        <v>335</v>
      </c>
      <c r="AH336" s="3">
        <f t="shared" si="371"/>
        <v>0</v>
      </c>
      <c r="AI336" s="3">
        <f t="shared" si="372"/>
        <v>0</v>
      </c>
      <c r="AJ336" s="3">
        <f t="shared" si="373"/>
        <v>1</v>
      </c>
      <c r="AK336" s="14">
        <f t="shared" si="374"/>
        <v>1657838.2006043475</v>
      </c>
      <c r="AL336" s="3" t="str">
        <f t="shared" si="375"/>
        <v>Юг</v>
      </c>
      <c r="AM336" s="3">
        <f t="shared" si="376"/>
        <v>1</v>
      </c>
      <c r="AN336" s="3">
        <f t="shared" si="377"/>
        <v>2</v>
      </c>
      <c r="AO336" s="27">
        <f t="shared" si="378"/>
        <v>84.725461464608088</v>
      </c>
      <c r="AP336" s="14">
        <f t="shared" si="379"/>
        <v>96.725461464608088</v>
      </c>
      <c r="AQ336" s="28"/>
      <c r="AR336" s="3">
        <f t="shared" si="380"/>
        <v>2</v>
      </c>
      <c r="AS336" s="3">
        <v>4581</v>
      </c>
      <c r="AT336" s="3">
        <v>777</v>
      </c>
      <c r="AU336" s="3">
        <v>100</v>
      </c>
      <c r="AV336" s="3">
        <v>400</v>
      </c>
      <c r="AW336" s="3">
        <v>6000</v>
      </c>
      <c r="AX336" s="3">
        <v>0</v>
      </c>
      <c r="AY336" s="3">
        <v>1100</v>
      </c>
      <c r="AZ336" s="3">
        <v>1</v>
      </c>
      <c r="BA336" s="3">
        <v>40</v>
      </c>
      <c r="BB336" s="3">
        <v>0</v>
      </c>
      <c r="BC336" s="3">
        <v>0</v>
      </c>
      <c r="BD336" s="3">
        <v>0</v>
      </c>
      <c r="BE336" s="3">
        <v>0</v>
      </c>
      <c r="BF336" s="17">
        <f t="shared" si="381"/>
        <v>167</v>
      </c>
      <c r="BG336" s="26">
        <f t="shared" si="342"/>
        <v>1828.2006043475235</v>
      </c>
      <c r="BH336" s="12">
        <f t="shared" si="343"/>
        <v>10.484471330743531</v>
      </c>
      <c r="BI336" s="13">
        <v>-0.2</v>
      </c>
      <c r="BJ336" s="12">
        <f t="shared" si="382"/>
        <v>0</v>
      </c>
      <c r="BK336" s="12">
        <f t="shared" si="341"/>
        <v>29.072164948453757</v>
      </c>
      <c r="BL336" s="11">
        <f t="shared" si="383"/>
        <v>2</v>
      </c>
      <c r="BM336" s="11">
        <f t="shared" si="383"/>
        <v>50</v>
      </c>
      <c r="BN336" s="11">
        <f t="shared" si="383"/>
        <v>0</v>
      </c>
      <c r="BO336" s="20">
        <f t="shared" si="384"/>
        <v>0.61998842592592007</v>
      </c>
      <c r="BP336" s="11">
        <f t="shared" si="385"/>
        <v>1</v>
      </c>
      <c r="BQ336" s="11">
        <f t="shared" si="386"/>
        <v>0</v>
      </c>
      <c r="BR336" s="11">
        <f t="shared" si="386"/>
        <v>0</v>
      </c>
      <c r="BS336" s="11">
        <f t="shared" si="344"/>
        <v>1</v>
      </c>
      <c r="BT336" s="25">
        <f t="shared" si="345"/>
        <v>1657838.2006043475</v>
      </c>
      <c r="BU336" s="24" t="str">
        <f t="shared" si="387"/>
        <v>Юг</v>
      </c>
      <c r="BV336" s="11">
        <f t="shared" si="387"/>
        <v>1</v>
      </c>
      <c r="BW336" s="24" t="str">
        <f>VLOOKUP(BV336,'Типы препятствий'!$A$1:$B$12,2)</f>
        <v>Светофор</v>
      </c>
      <c r="BX336" s="24">
        <f t="shared" si="388"/>
        <v>2</v>
      </c>
      <c r="BY336" s="25">
        <f t="shared" si="388"/>
        <v>1657922.9260658121</v>
      </c>
      <c r="BZ336" s="25">
        <f t="shared" si="346"/>
        <v>84.725461464608088</v>
      </c>
      <c r="CA336" s="25">
        <f t="shared" si="389"/>
        <v>1657934.9260658121</v>
      </c>
      <c r="CB336" s="12">
        <f t="shared" si="347"/>
        <v>96.725461464608088</v>
      </c>
      <c r="CC336" s="11">
        <f t="shared" si="390"/>
        <v>2</v>
      </c>
      <c r="CD336" s="42">
        <f t="shared" si="390"/>
        <v>0.15</v>
      </c>
      <c r="CE336" s="42">
        <f t="shared" si="352"/>
        <v>0.45</v>
      </c>
      <c r="CF336" s="42">
        <f t="shared" si="351"/>
        <v>0.45</v>
      </c>
    </row>
    <row r="337" spans="1:84">
      <c r="A337" s="29">
        <f t="shared" si="353"/>
        <v>10.124471330743532</v>
      </c>
      <c r="B337" s="3">
        <v>336</v>
      </c>
      <c r="C337" s="14">
        <f t="shared" si="354"/>
        <v>10.124471330743532</v>
      </c>
      <c r="D337" s="14">
        <f t="shared" si="355"/>
        <v>10.124471330743532</v>
      </c>
      <c r="E337" s="14">
        <f t="shared" si="356"/>
        <v>28.453608247422828</v>
      </c>
      <c r="F337" s="14">
        <f t="shared" si="357"/>
        <v>0</v>
      </c>
      <c r="G337" s="30">
        <f t="shared" si="358"/>
        <v>-0.19</v>
      </c>
      <c r="H337" s="3">
        <f t="shared" si="348"/>
        <v>40</v>
      </c>
      <c r="I337" s="43">
        <f t="shared" si="359"/>
        <v>0.15</v>
      </c>
      <c r="J337" s="43">
        <f t="shared" si="360"/>
        <v>0.45</v>
      </c>
      <c r="K337" s="43">
        <f t="shared" si="361"/>
        <v>0.45</v>
      </c>
      <c r="L337" s="3">
        <f t="shared" si="349"/>
        <v>0.32</v>
      </c>
      <c r="M337" s="3" t="s">
        <v>777</v>
      </c>
      <c r="N337" s="3" t="s">
        <v>778</v>
      </c>
      <c r="O337" s="3">
        <v>1</v>
      </c>
      <c r="P337" s="3">
        <v>0</v>
      </c>
      <c r="Q337" s="3">
        <v>0</v>
      </c>
      <c r="R337" s="3">
        <v>1</v>
      </c>
      <c r="S337" s="3">
        <v>1</v>
      </c>
      <c r="T337" s="3">
        <v>0</v>
      </c>
      <c r="U337" s="3" t="s">
        <v>66</v>
      </c>
      <c r="V337" s="14">
        <f t="shared" si="362"/>
        <v>1829.6067809212379</v>
      </c>
      <c r="W337" s="3">
        <f t="shared" si="363"/>
        <v>2</v>
      </c>
      <c r="X337" s="3">
        <f t="shared" si="364"/>
        <v>50</v>
      </c>
      <c r="Y337" s="3">
        <f t="shared" si="365"/>
        <v>50</v>
      </c>
      <c r="Z337" s="3">
        <f t="shared" si="366"/>
        <v>0</v>
      </c>
      <c r="AA337" s="3">
        <f t="shared" si="367"/>
        <v>0</v>
      </c>
      <c r="AB337" s="22">
        <f t="shared" si="368"/>
        <v>0.61999421296295709</v>
      </c>
      <c r="AC337" s="23">
        <f t="shared" ca="1" si="350"/>
        <v>41920</v>
      </c>
      <c r="AD337" s="3">
        <v>336</v>
      </c>
      <c r="AE337" s="3">
        <f t="shared" si="369"/>
        <v>1</v>
      </c>
      <c r="AF337" s="3">
        <f t="shared" si="370"/>
        <v>1</v>
      </c>
      <c r="AG337" s="3">
        <v>336</v>
      </c>
      <c r="AH337" s="3">
        <f t="shared" si="371"/>
        <v>0</v>
      </c>
      <c r="AI337" s="3">
        <f t="shared" si="372"/>
        <v>0</v>
      </c>
      <c r="AJ337" s="3">
        <f t="shared" si="373"/>
        <v>1</v>
      </c>
      <c r="AK337" s="14">
        <f t="shared" si="374"/>
        <v>1657839.6067809213</v>
      </c>
      <c r="AL337" s="3" t="str">
        <f t="shared" si="375"/>
        <v>Юг</v>
      </c>
      <c r="AM337" s="3">
        <f t="shared" si="376"/>
        <v>1</v>
      </c>
      <c r="AN337" s="3">
        <f t="shared" si="377"/>
        <v>2</v>
      </c>
      <c r="AO337" s="27">
        <f t="shared" si="378"/>
        <v>83.319284890778363</v>
      </c>
      <c r="AP337" s="14">
        <f t="shared" si="379"/>
        <v>95.319284890778363</v>
      </c>
      <c r="AQ337" s="28"/>
      <c r="AR337" s="3">
        <f t="shared" si="380"/>
        <v>2</v>
      </c>
      <c r="AS337" s="3">
        <v>4581</v>
      </c>
      <c r="AT337" s="3">
        <v>777</v>
      </c>
      <c r="AU337" s="3">
        <v>100</v>
      </c>
      <c r="AV337" s="3">
        <v>400</v>
      </c>
      <c r="AW337" s="3">
        <v>6000</v>
      </c>
      <c r="AX337" s="3">
        <v>0</v>
      </c>
      <c r="AY337" s="3">
        <v>1100</v>
      </c>
      <c r="AZ337" s="3">
        <v>1</v>
      </c>
      <c r="BA337" s="3">
        <v>40</v>
      </c>
      <c r="BB337" s="3">
        <v>0</v>
      </c>
      <c r="BC337" s="3">
        <v>0</v>
      </c>
      <c r="BD337" s="3">
        <v>0</v>
      </c>
      <c r="BE337" s="3">
        <v>0</v>
      </c>
      <c r="BF337" s="17">
        <f t="shared" si="381"/>
        <v>167.5</v>
      </c>
      <c r="BG337" s="26">
        <f t="shared" si="342"/>
        <v>1829.6067809212379</v>
      </c>
      <c r="BH337" s="12">
        <f t="shared" si="343"/>
        <v>10.124471330743532</v>
      </c>
      <c r="BI337" s="13">
        <v>-0.19</v>
      </c>
      <c r="BJ337" s="12">
        <f t="shared" si="382"/>
        <v>0</v>
      </c>
      <c r="BK337" s="12">
        <f t="shared" si="341"/>
        <v>28.453608247422828</v>
      </c>
      <c r="BL337" s="11">
        <f t="shared" si="383"/>
        <v>2</v>
      </c>
      <c r="BM337" s="11">
        <f t="shared" si="383"/>
        <v>50</v>
      </c>
      <c r="BN337" s="11">
        <f t="shared" si="383"/>
        <v>0</v>
      </c>
      <c r="BO337" s="20">
        <f t="shared" si="384"/>
        <v>0.61999421296295709</v>
      </c>
      <c r="BP337" s="11">
        <f t="shared" si="385"/>
        <v>1</v>
      </c>
      <c r="BQ337" s="11">
        <f t="shared" si="386"/>
        <v>0</v>
      </c>
      <c r="BR337" s="11">
        <f t="shared" si="386"/>
        <v>0</v>
      </c>
      <c r="BS337" s="11">
        <f t="shared" si="344"/>
        <v>1</v>
      </c>
      <c r="BT337" s="25">
        <f t="shared" si="345"/>
        <v>1657839.6067809213</v>
      </c>
      <c r="BU337" s="24" t="str">
        <f t="shared" si="387"/>
        <v>Юг</v>
      </c>
      <c r="BV337" s="11">
        <f t="shared" si="387"/>
        <v>1</v>
      </c>
      <c r="BW337" s="24" t="str">
        <f>VLOOKUP(BV337,'Типы препятствий'!$A$1:$B$12,2)</f>
        <v>Светофор</v>
      </c>
      <c r="BX337" s="24">
        <f t="shared" si="388"/>
        <v>2</v>
      </c>
      <c r="BY337" s="25">
        <f t="shared" si="388"/>
        <v>1657922.9260658121</v>
      </c>
      <c r="BZ337" s="25">
        <f t="shared" si="346"/>
        <v>83.319284890778363</v>
      </c>
      <c r="CA337" s="25">
        <f t="shared" si="389"/>
        <v>1657934.9260658121</v>
      </c>
      <c r="CB337" s="12">
        <f t="shared" si="347"/>
        <v>95.319284890778363</v>
      </c>
      <c r="CC337" s="11">
        <f t="shared" si="390"/>
        <v>2</v>
      </c>
      <c r="CD337" s="42">
        <f t="shared" si="390"/>
        <v>0.15</v>
      </c>
      <c r="CE337" s="42">
        <f t="shared" si="352"/>
        <v>0.45</v>
      </c>
      <c r="CF337" s="42">
        <f t="shared" si="351"/>
        <v>0.45</v>
      </c>
    </row>
    <row r="338" spans="1:84">
      <c r="A338" s="29">
        <f t="shared" si="353"/>
        <v>9.7824713307435314</v>
      </c>
      <c r="B338" s="3">
        <v>337</v>
      </c>
      <c r="C338" s="14">
        <f t="shared" si="354"/>
        <v>9.7824713307435314</v>
      </c>
      <c r="D338" s="14">
        <f t="shared" si="355"/>
        <v>9.7824713307435314</v>
      </c>
      <c r="E338" s="14">
        <f t="shared" si="356"/>
        <v>27.835051546391899</v>
      </c>
      <c r="F338" s="14">
        <f t="shared" si="357"/>
        <v>0</v>
      </c>
      <c r="G338" s="30">
        <f t="shared" si="358"/>
        <v>-0.18049999999999999</v>
      </c>
      <c r="H338" s="3">
        <f t="shared" si="348"/>
        <v>40</v>
      </c>
      <c r="I338" s="43">
        <f t="shared" si="359"/>
        <v>0.15</v>
      </c>
      <c r="J338" s="43">
        <f t="shared" si="360"/>
        <v>0.45</v>
      </c>
      <c r="K338" s="43">
        <f t="shared" si="361"/>
        <v>0.51</v>
      </c>
      <c r="L338" s="3">
        <f t="shared" si="349"/>
        <v>0.32</v>
      </c>
      <c r="M338" s="3" t="s">
        <v>779</v>
      </c>
      <c r="N338" s="3" t="s">
        <v>780</v>
      </c>
      <c r="O338" s="3">
        <v>1</v>
      </c>
      <c r="P338" s="3">
        <v>0</v>
      </c>
      <c r="Q338" s="3">
        <v>0</v>
      </c>
      <c r="R338" s="3">
        <v>1</v>
      </c>
      <c r="S338" s="3">
        <v>1</v>
      </c>
      <c r="T338" s="3">
        <v>0</v>
      </c>
      <c r="U338" s="3" t="s">
        <v>66</v>
      </c>
      <c r="V338" s="14">
        <f t="shared" si="362"/>
        <v>1830.9654574949523</v>
      </c>
      <c r="W338" s="3">
        <f t="shared" si="363"/>
        <v>2</v>
      </c>
      <c r="X338" s="3">
        <f t="shared" si="364"/>
        <v>50</v>
      </c>
      <c r="Y338" s="3">
        <f t="shared" si="365"/>
        <v>50</v>
      </c>
      <c r="Z338" s="3">
        <f t="shared" si="366"/>
        <v>0</v>
      </c>
      <c r="AA338" s="3">
        <f t="shared" si="367"/>
        <v>0</v>
      </c>
      <c r="AB338" s="22">
        <f t="shared" si="368"/>
        <v>0.61999999999999411</v>
      </c>
      <c r="AC338" s="23">
        <f t="shared" ca="1" si="350"/>
        <v>41920</v>
      </c>
      <c r="AD338" s="3">
        <v>337</v>
      </c>
      <c r="AE338" s="3">
        <f t="shared" si="369"/>
        <v>1</v>
      </c>
      <c r="AF338" s="3">
        <f t="shared" si="370"/>
        <v>1</v>
      </c>
      <c r="AG338" s="3">
        <v>337</v>
      </c>
      <c r="AH338" s="3">
        <f t="shared" si="371"/>
        <v>0</v>
      </c>
      <c r="AI338" s="3">
        <f t="shared" si="372"/>
        <v>0</v>
      </c>
      <c r="AJ338" s="3">
        <f t="shared" si="373"/>
        <v>1</v>
      </c>
      <c r="AK338" s="14">
        <f t="shared" si="374"/>
        <v>1657840.9654574948</v>
      </c>
      <c r="AL338" s="3" t="str">
        <f t="shared" si="375"/>
        <v>Юг</v>
      </c>
      <c r="AM338" s="3">
        <f t="shared" si="376"/>
        <v>1</v>
      </c>
      <c r="AN338" s="3">
        <f t="shared" si="377"/>
        <v>2</v>
      </c>
      <c r="AO338" s="27">
        <f t="shared" si="378"/>
        <v>81.960608317283913</v>
      </c>
      <c r="AP338" s="14">
        <f t="shared" si="379"/>
        <v>93.960608317283913</v>
      </c>
      <c r="AQ338" s="28"/>
      <c r="AR338" s="3">
        <f t="shared" si="380"/>
        <v>2</v>
      </c>
      <c r="AS338" s="3">
        <v>4581</v>
      </c>
      <c r="AT338" s="3">
        <v>777</v>
      </c>
      <c r="AU338" s="3">
        <v>100</v>
      </c>
      <c r="AV338" s="3">
        <v>400</v>
      </c>
      <c r="AW338" s="3">
        <v>6000</v>
      </c>
      <c r="AX338" s="3">
        <v>0</v>
      </c>
      <c r="AY338" s="3">
        <v>1100</v>
      </c>
      <c r="AZ338" s="3">
        <v>1</v>
      </c>
      <c r="BA338" s="3">
        <v>40</v>
      </c>
      <c r="BB338" s="3">
        <v>0</v>
      </c>
      <c r="BC338" s="3">
        <v>0</v>
      </c>
      <c r="BD338" s="3">
        <v>0</v>
      </c>
      <c r="BE338" s="3">
        <v>0</v>
      </c>
      <c r="BF338" s="17">
        <f t="shared" si="381"/>
        <v>168</v>
      </c>
      <c r="BG338" s="26">
        <f t="shared" si="342"/>
        <v>1830.9654574949523</v>
      </c>
      <c r="BH338" s="12">
        <f t="shared" si="343"/>
        <v>9.7824713307435314</v>
      </c>
      <c r="BI338" s="13">
        <f t="shared" ref="BI338" si="391">BI337*0.95</f>
        <v>-0.18049999999999999</v>
      </c>
      <c r="BJ338" s="12">
        <f t="shared" si="382"/>
        <v>0</v>
      </c>
      <c r="BK338" s="12">
        <f t="shared" si="341"/>
        <v>27.835051546391899</v>
      </c>
      <c r="BL338" s="11">
        <f t="shared" si="383"/>
        <v>2</v>
      </c>
      <c r="BM338" s="11">
        <f t="shared" si="383"/>
        <v>50</v>
      </c>
      <c r="BN338" s="11">
        <f t="shared" si="383"/>
        <v>0</v>
      </c>
      <c r="BO338" s="20">
        <f t="shared" si="384"/>
        <v>0.61999999999999411</v>
      </c>
      <c r="BP338" s="11">
        <f t="shared" si="385"/>
        <v>1</v>
      </c>
      <c r="BQ338" s="11">
        <f t="shared" si="386"/>
        <v>0</v>
      </c>
      <c r="BR338" s="11">
        <f t="shared" si="386"/>
        <v>0</v>
      </c>
      <c r="BS338" s="11">
        <f t="shared" si="344"/>
        <v>1</v>
      </c>
      <c r="BT338" s="25">
        <f t="shared" si="345"/>
        <v>1657840.9654574948</v>
      </c>
      <c r="BU338" s="24" t="str">
        <f t="shared" si="387"/>
        <v>Юг</v>
      </c>
      <c r="BV338" s="11">
        <f t="shared" si="387"/>
        <v>1</v>
      </c>
      <c r="BW338" s="24" t="str">
        <f>VLOOKUP(BV338,'Типы препятствий'!$A$1:$B$12,2)</f>
        <v>Светофор</v>
      </c>
      <c r="BX338" s="24">
        <f t="shared" si="388"/>
        <v>2</v>
      </c>
      <c r="BY338" s="25">
        <f t="shared" si="388"/>
        <v>1657922.9260658121</v>
      </c>
      <c r="BZ338" s="25">
        <f t="shared" si="346"/>
        <v>81.960608317283913</v>
      </c>
      <c r="CA338" s="25">
        <f t="shared" si="389"/>
        <v>1657934.9260658121</v>
      </c>
      <c r="CB338" s="12">
        <f t="shared" si="347"/>
        <v>93.960608317283913</v>
      </c>
      <c r="CC338" s="11">
        <f t="shared" si="390"/>
        <v>2</v>
      </c>
      <c r="CD338" s="42">
        <f t="shared" si="390"/>
        <v>0.15</v>
      </c>
      <c r="CE338" s="42">
        <f t="shared" si="352"/>
        <v>0.45</v>
      </c>
      <c r="CF338" s="42">
        <v>0.51</v>
      </c>
    </row>
    <row r="339" spans="1:84">
      <c r="A339" s="29">
        <f t="shared" si="353"/>
        <v>9.4575713307435318</v>
      </c>
      <c r="B339" s="3">
        <v>338</v>
      </c>
      <c r="C339" s="14">
        <f t="shared" si="354"/>
        <v>9.4575713307435318</v>
      </c>
      <c r="D339" s="14">
        <f t="shared" si="355"/>
        <v>9.4575713307435318</v>
      </c>
      <c r="E339" s="14">
        <f t="shared" si="356"/>
        <v>27.21649484536097</v>
      </c>
      <c r="F339" s="14">
        <f t="shared" si="357"/>
        <v>0</v>
      </c>
      <c r="G339" s="30">
        <f t="shared" si="358"/>
        <v>-0.19</v>
      </c>
      <c r="H339" s="3">
        <f t="shared" si="348"/>
        <v>40</v>
      </c>
      <c r="I339" s="43">
        <f t="shared" si="359"/>
        <v>0.15</v>
      </c>
      <c r="J339" s="43">
        <f t="shared" si="360"/>
        <v>0.48</v>
      </c>
      <c r="K339" s="43">
        <f t="shared" si="361"/>
        <v>0.51</v>
      </c>
      <c r="L339" s="3">
        <f t="shared" si="349"/>
        <v>0.32</v>
      </c>
      <c r="M339" s="3" t="s">
        <v>781</v>
      </c>
      <c r="N339" s="3" t="s">
        <v>782</v>
      </c>
      <c r="O339" s="3">
        <v>1</v>
      </c>
      <c r="P339" s="3">
        <v>0</v>
      </c>
      <c r="Q339" s="3">
        <v>0</v>
      </c>
      <c r="R339" s="3">
        <v>1</v>
      </c>
      <c r="S339" s="3">
        <v>1</v>
      </c>
      <c r="T339" s="3">
        <v>0</v>
      </c>
      <c r="U339" s="3" t="s">
        <v>66</v>
      </c>
      <c r="V339" s="14">
        <f t="shared" si="362"/>
        <v>1832.2790090686667</v>
      </c>
      <c r="W339" s="3">
        <f t="shared" si="363"/>
        <v>2</v>
      </c>
      <c r="X339" s="3">
        <f t="shared" si="364"/>
        <v>50</v>
      </c>
      <c r="Y339" s="3">
        <f t="shared" si="365"/>
        <v>50</v>
      </c>
      <c r="Z339" s="3">
        <f t="shared" si="366"/>
        <v>0</v>
      </c>
      <c r="AA339" s="3">
        <f t="shared" si="367"/>
        <v>0</v>
      </c>
      <c r="AB339" s="22">
        <f t="shared" si="368"/>
        <v>0.62000578703703113</v>
      </c>
      <c r="AC339" s="23">
        <f t="shared" ca="1" si="350"/>
        <v>41920</v>
      </c>
      <c r="AD339" s="3">
        <v>338</v>
      </c>
      <c r="AE339" s="3">
        <f t="shared" si="369"/>
        <v>1</v>
      </c>
      <c r="AF339" s="3">
        <f t="shared" si="370"/>
        <v>1</v>
      </c>
      <c r="AG339" s="3">
        <v>338</v>
      </c>
      <c r="AH339" s="3">
        <f t="shared" si="371"/>
        <v>0</v>
      </c>
      <c r="AI339" s="3">
        <f t="shared" si="372"/>
        <v>0</v>
      </c>
      <c r="AJ339" s="3">
        <f t="shared" si="373"/>
        <v>1</v>
      </c>
      <c r="AK339" s="14">
        <f t="shared" si="374"/>
        <v>1657842.2790090686</v>
      </c>
      <c r="AL339" s="3" t="str">
        <f t="shared" si="375"/>
        <v>Юг</v>
      </c>
      <c r="AM339" s="3">
        <f t="shared" si="376"/>
        <v>1</v>
      </c>
      <c r="AN339" s="3">
        <f t="shared" si="377"/>
        <v>2</v>
      </c>
      <c r="AO339" s="27">
        <f t="shared" si="378"/>
        <v>80.647056743502617</v>
      </c>
      <c r="AP339" s="14">
        <f t="shared" si="379"/>
        <v>92.647056743502617</v>
      </c>
      <c r="AQ339" s="28"/>
      <c r="AR339" s="3">
        <f t="shared" si="380"/>
        <v>2</v>
      </c>
      <c r="AS339" s="3">
        <v>4581</v>
      </c>
      <c r="AT339" s="3">
        <v>777</v>
      </c>
      <c r="AU339" s="3">
        <v>100</v>
      </c>
      <c r="AV339" s="3">
        <v>400</v>
      </c>
      <c r="AW339" s="3">
        <v>6000</v>
      </c>
      <c r="AX339" s="3">
        <v>0</v>
      </c>
      <c r="AY339" s="3">
        <v>1100</v>
      </c>
      <c r="AZ339" s="3">
        <v>1</v>
      </c>
      <c r="BA339" s="3">
        <v>40</v>
      </c>
      <c r="BB339" s="3">
        <v>0</v>
      </c>
      <c r="BC339" s="3">
        <v>0</v>
      </c>
      <c r="BD339" s="3">
        <v>0</v>
      </c>
      <c r="BE339" s="3">
        <v>0</v>
      </c>
      <c r="BF339" s="17">
        <f t="shared" si="381"/>
        <v>168.5</v>
      </c>
      <c r="BG339" s="26">
        <f t="shared" si="342"/>
        <v>1832.2790090686667</v>
      </c>
      <c r="BH339" s="12">
        <f t="shared" si="343"/>
        <v>9.4575713307435318</v>
      </c>
      <c r="BI339" s="13">
        <v>-0.19</v>
      </c>
      <c r="BJ339" s="12">
        <f t="shared" si="382"/>
        <v>0</v>
      </c>
      <c r="BK339" s="12">
        <f t="shared" si="341"/>
        <v>27.21649484536097</v>
      </c>
      <c r="BL339" s="11">
        <f t="shared" si="383"/>
        <v>2</v>
      </c>
      <c r="BM339" s="11">
        <f t="shared" si="383"/>
        <v>50</v>
      </c>
      <c r="BN339" s="11">
        <f t="shared" si="383"/>
        <v>0</v>
      </c>
      <c r="BO339" s="20">
        <f t="shared" si="384"/>
        <v>0.62000578703703113</v>
      </c>
      <c r="BP339" s="11">
        <f t="shared" si="385"/>
        <v>1</v>
      </c>
      <c r="BQ339" s="11">
        <f t="shared" si="386"/>
        <v>0</v>
      </c>
      <c r="BR339" s="11">
        <f t="shared" si="386"/>
        <v>0</v>
      </c>
      <c r="BS339" s="11">
        <f t="shared" si="344"/>
        <v>1</v>
      </c>
      <c r="BT339" s="25">
        <f t="shared" si="345"/>
        <v>1657842.2790090686</v>
      </c>
      <c r="BU339" s="24" t="str">
        <f t="shared" si="387"/>
        <v>Юг</v>
      </c>
      <c r="BV339" s="11">
        <f t="shared" si="387"/>
        <v>1</v>
      </c>
      <c r="BW339" s="24" t="str">
        <f>VLOOKUP(BV339,'Типы препятствий'!$A$1:$B$12,2)</f>
        <v>Светофор</v>
      </c>
      <c r="BX339" s="24">
        <f t="shared" si="388"/>
        <v>2</v>
      </c>
      <c r="BY339" s="25">
        <f t="shared" si="388"/>
        <v>1657922.9260658121</v>
      </c>
      <c r="BZ339" s="25">
        <f t="shared" si="346"/>
        <v>80.647056743502617</v>
      </c>
      <c r="CA339" s="25">
        <f t="shared" si="389"/>
        <v>1657934.9260658121</v>
      </c>
      <c r="CB339" s="12">
        <f t="shared" si="347"/>
        <v>92.647056743502617</v>
      </c>
      <c r="CC339" s="11">
        <f t="shared" si="390"/>
        <v>2</v>
      </c>
      <c r="CD339" s="42">
        <f t="shared" si="390"/>
        <v>0.15</v>
      </c>
      <c r="CE339" s="42">
        <f t="shared" si="352"/>
        <v>0.48</v>
      </c>
      <c r="CF339" s="42">
        <f t="shared" si="351"/>
        <v>0.51</v>
      </c>
    </row>
    <row r="340" spans="1:84">
      <c r="A340" s="29">
        <f t="shared" si="353"/>
        <v>9.1155713307435313</v>
      </c>
      <c r="B340" s="3">
        <v>339</v>
      </c>
      <c r="C340" s="14">
        <f t="shared" si="354"/>
        <v>9.1155713307435313</v>
      </c>
      <c r="D340" s="14">
        <f t="shared" si="355"/>
        <v>9.1155713307435313</v>
      </c>
      <c r="E340" s="14">
        <f t="shared" si="356"/>
        <v>26.59793814433004</v>
      </c>
      <c r="F340" s="14">
        <f t="shared" si="357"/>
        <v>0</v>
      </c>
      <c r="G340" s="30">
        <f t="shared" si="358"/>
        <v>-0.05</v>
      </c>
      <c r="H340" s="3">
        <f t="shared" si="348"/>
        <v>40</v>
      </c>
      <c r="I340" s="43">
        <f t="shared" si="359"/>
        <v>0.15</v>
      </c>
      <c r="J340" s="43">
        <f t="shared" si="360"/>
        <v>0.51</v>
      </c>
      <c r="K340" s="43">
        <f t="shared" si="361"/>
        <v>0.51</v>
      </c>
      <c r="L340" s="3">
        <f t="shared" si="349"/>
        <v>0.32</v>
      </c>
      <c r="M340" s="3" t="s">
        <v>783</v>
      </c>
      <c r="N340" s="3" t="s">
        <v>784</v>
      </c>
      <c r="O340" s="3">
        <v>1</v>
      </c>
      <c r="P340" s="3">
        <v>0</v>
      </c>
      <c r="Q340" s="3">
        <v>0</v>
      </c>
      <c r="R340" s="3">
        <v>1</v>
      </c>
      <c r="S340" s="3">
        <v>1</v>
      </c>
      <c r="T340" s="3">
        <v>0</v>
      </c>
      <c r="U340" s="3" t="s">
        <v>66</v>
      </c>
      <c r="V340" s="14">
        <f t="shared" si="362"/>
        <v>1833.545060642381</v>
      </c>
      <c r="W340" s="3">
        <f t="shared" si="363"/>
        <v>2</v>
      </c>
      <c r="X340" s="3">
        <f t="shared" si="364"/>
        <v>50</v>
      </c>
      <c r="Y340" s="3">
        <f t="shared" si="365"/>
        <v>50</v>
      </c>
      <c r="Z340" s="3">
        <f t="shared" si="366"/>
        <v>0</v>
      </c>
      <c r="AA340" s="3">
        <f t="shared" si="367"/>
        <v>0</v>
      </c>
      <c r="AB340" s="22">
        <f t="shared" si="368"/>
        <v>0.62001157407406815</v>
      </c>
      <c r="AC340" s="23">
        <f t="shared" ca="1" si="350"/>
        <v>41920</v>
      </c>
      <c r="AD340" s="3">
        <v>339</v>
      </c>
      <c r="AE340" s="3">
        <f t="shared" si="369"/>
        <v>1</v>
      </c>
      <c r="AF340" s="3">
        <f t="shared" si="370"/>
        <v>1</v>
      </c>
      <c r="AG340" s="3">
        <v>339</v>
      </c>
      <c r="AH340" s="3">
        <f t="shared" si="371"/>
        <v>0</v>
      </c>
      <c r="AI340" s="3">
        <f t="shared" si="372"/>
        <v>0</v>
      </c>
      <c r="AJ340" s="3">
        <f t="shared" si="373"/>
        <v>1</v>
      </c>
      <c r="AK340" s="14">
        <f t="shared" si="374"/>
        <v>1657843.5450606423</v>
      </c>
      <c r="AL340" s="3" t="str">
        <f t="shared" si="375"/>
        <v>Юг</v>
      </c>
      <c r="AM340" s="3">
        <f t="shared" si="376"/>
        <v>1</v>
      </c>
      <c r="AN340" s="3">
        <f t="shared" si="377"/>
        <v>2</v>
      </c>
      <c r="AO340" s="27">
        <f t="shared" si="378"/>
        <v>79.381005169823766</v>
      </c>
      <c r="AP340" s="14">
        <f t="shared" si="379"/>
        <v>91.381005169823766</v>
      </c>
      <c r="AQ340" s="28"/>
      <c r="AR340" s="3">
        <f t="shared" si="380"/>
        <v>2</v>
      </c>
      <c r="AS340" s="3">
        <v>4581</v>
      </c>
      <c r="AT340" s="3">
        <v>777</v>
      </c>
      <c r="AU340" s="3">
        <v>100</v>
      </c>
      <c r="AV340" s="3">
        <v>400</v>
      </c>
      <c r="AW340" s="3">
        <v>6000</v>
      </c>
      <c r="AX340" s="3">
        <v>0</v>
      </c>
      <c r="AY340" s="3">
        <v>1100</v>
      </c>
      <c r="AZ340" s="3">
        <v>1</v>
      </c>
      <c r="BA340" s="3">
        <v>40</v>
      </c>
      <c r="BB340" s="3">
        <v>0</v>
      </c>
      <c r="BC340" s="3">
        <v>0</v>
      </c>
      <c r="BD340" s="3">
        <v>0</v>
      </c>
      <c r="BE340" s="3">
        <v>0</v>
      </c>
      <c r="BF340" s="17">
        <f t="shared" si="381"/>
        <v>169</v>
      </c>
      <c r="BG340" s="26">
        <f t="shared" si="342"/>
        <v>1833.545060642381</v>
      </c>
      <c r="BH340" s="12">
        <f t="shared" si="343"/>
        <v>9.1155713307435313</v>
      </c>
      <c r="BI340" s="13">
        <v>-0.05</v>
      </c>
      <c r="BJ340" s="12">
        <f t="shared" si="382"/>
        <v>0</v>
      </c>
      <c r="BK340" s="12">
        <f t="shared" si="341"/>
        <v>26.59793814433004</v>
      </c>
      <c r="BL340" s="11">
        <f t="shared" si="383"/>
        <v>2</v>
      </c>
      <c r="BM340" s="11">
        <f t="shared" si="383"/>
        <v>50</v>
      </c>
      <c r="BN340" s="11">
        <f t="shared" si="383"/>
        <v>0</v>
      </c>
      <c r="BO340" s="20">
        <f t="shared" si="384"/>
        <v>0.62001157407406815</v>
      </c>
      <c r="BP340" s="11">
        <f t="shared" si="385"/>
        <v>1</v>
      </c>
      <c r="BQ340" s="11">
        <f t="shared" si="386"/>
        <v>0</v>
      </c>
      <c r="BR340" s="11">
        <f t="shared" si="386"/>
        <v>0</v>
      </c>
      <c r="BS340" s="11">
        <f t="shared" si="344"/>
        <v>1</v>
      </c>
      <c r="BT340" s="25">
        <f t="shared" si="345"/>
        <v>1657843.5450606423</v>
      </c>
      <c r="BU340" s="24" t="str">
        <f t="shared" si="387"/>
        <v>Юг</v>
      </c>
      <c r="BV340" s="11">
        <f t="shared" si="387"/>
        <v>1</v>
      </c>
      <c r="BW340" s="24" t="str">
        <f>VLOOKUP(BV340,'Типы препятствий'!$A$1:$B$12,2)</f>
        <v>Светофор</v>
      </c>
      <c r="BX340" s="24">
        <f t="shared" si="388"/>
        <v>2</v>
      </c>
      <c r="BY340" s="25">
        <f t="shared" si="388"/>
        <v>1657922.9260658121</v>
      </c>
      <c r="BZ340" s="25">
        <f t="shared" si="346"/>
        <v>79.381005169823766</v>
      </c>
      <c r="CA340" s="25">
        <f t="shared" si="389"/>
        <v>1657934.9260658121</v>
      </c>
      <c r="CB340" s="12">
        <f t="shared" si="347"/>
        <v>91.381005169823766</v>
      </c>
      <c r="CC340" s="11">
        <f t="shared" si="390"/>
        <v>2</v>
      </c>
      <c r="CD340" s="42">
        <f t="shared" si="390"/>
        <v>0.15</v>
      </c>
      <c r="CE340" s="42">
        <f t="shared" si="352"/>
        <v>0.51</v>
      </c>
      <c r="CF340" s="42">
        <f t="shared" si="351"/>
        <v>0.51</v>
      </c>
    </row>
    <row r="341" spans="1:84">
      <c r="A341" s="29">
        <f t="shared" si="353"/>
        <v>9.0255713307435315</v>
      </c>
      <c r="B341" s="3">
        <v>340</v>
      </c>
      <c r="C341" s="14">
        <f t="shared" si="354"/>
        <v>9.0255713307435315</v>
      </c>
      <c r="D341" s="14">
        <f t="shared" si="355"/>
        <v>9.0255713307435315</v>
      </c>
      <c r="E341" s="14">
        <f t="shared" si="356"/>
        <v>25.979381443299111</v>
      </c>
      <c r="F341" s="14">
        <f t="shared" si="357"/>
        <v>0</v>
      </c>
      <c r="G341" s="30">
        <f t="shared" si="358"/>
        <v>-0.01</v>
      </c>
      <c r="H341" s="3">
        <f t="shared" si="348"/>
        <v>40</v>
      </c>
      <c r="I341" s="43">
        <f t="shared" si="359"/>
        <v>0.15</v>
      </c>
      <c r="J341" s="43">
        <f t="shared" si="360"/>
        <v>0.51</v>
      </c>
      <c r="K341" s="43">
        <f t="shared" si="361"/>
        <v>0.51</v>
      </c>
      <c r="L341" s="3">
        <f t="shared" si="349"/>
        <v>0.32</v>
      </c>
      <c r="M341" s="3" t="s">
        <v>785</v>
      </c>
      <c r="N341" s="3" t="s">
        <v>786</v>
      </c>
      <c r="O341" s="3">
        <v>1</v>
      </c>
      <c r="P341" s="3">
        <v>0</v>
      </c>
      <c r="Q341" s="3">
        <v>0</v>
      </c>
      <c r="R341" s="3">
        <v>1</v>
      </c>
      <c r="S341" s="3">
        <v>1</v>
      </c>
      <c r="T341" s="3">
        <v>0</v>
      </c>
      <c r="U341" s="3" t="s">
        <v>66</v>
      </c>
      <c r="V341" s="14">
        <f t="shared" si="362"/>
        <v>1834.7986122160953</v>
      </c>
      <c r="W341" s="3">
        <f t="shared" si="363"/>
        <v>2</v>
      </c>
      <c r="X341" s="3">
        <f t="shared" si="364"/>
        <v>50</v>
      </c>
      <c r="Y341" s="3">
        <f t="shared" si="365"/>
        <v>50</v>
      </c>
      <c r="Z341" s="3">
        <f t="shared" si="366"/>
        <v>0</v>
      </c>
      <c r="AA341" s="3">
        <f t="shared" si="367"/>
        <v>0</v>
      </c>
      <c r="AB341" s="22">
        <f t="shared" si="368"/>
        <v>0.62001736111110517</v>
      </c>
      <c r="AC341" s="23">
        <f t="shared" ca="1" si="350"/>
        <v>41920</v>
      </c>
      <c r="AD341" s="3">
        <v>340</v>
      </c>
      <c r="AE341" s="3">
        <f t="shared" si="369"/>
        <v>1</v>
      </c>
      <c r="AF341" s="3">
        <f t="shared" si="370"/>
        <v>1</v>
      </c>
      <c r="AG341" s="3">
        <v>340</v>
      </c>
      <c r="AH341" s="3">
        <f t="shared" si="371"/>
        <v>0</v>
      </c>
      <c r="AI341" s="3">
        <f t="shared" si="372"/>
        <v>0</v>
      </c>
      <c r="AJ341" s="3">
        <f t="shared" si="373"/>
        <v>1</v>
      </c>
      <c r="AK341" s="14">
        <f t="shared" si="374"/>
        <v>1657844.798612216</v>
      </c>
      <c r="AL341" s="3" t="str">
        <f t="shared" si="375"/>
        <v>Юг</v>
      </c>
      <c r="AM341" s="3">
        <f t="shared" si="376"/>
        <v>1</v>
      </c>
      <c r="AN341" s="3">
        <f t="shared" si="377"/>
        <v>2</v>
      </c>
      <c r="AO341" s="27">
        <f t="shared" si="378"/>
        <v>78.127453596098348</v>
      </c>
      <c r="AP341" s="14">
        <f t="shared" si="379"/>
        <v>90.127453596098348</v>
      </c>
      <c r="AQ341" s="28"/>
      <c r="AR341" s="3">
        <f t="shared" si="380"/>
        <v>2</v>
      </c>
      <c r="AS341" s="3">
        <v>4581</v>
      </c>
      <c r="AT341" s="3">
        <v>777</v>
      </c>
      <c r="AU341" s="3">
        <v>100</v>
      </c>
      <c r="AV341" s="3">
        <v>400</v>
      </c>
      <c r="AW341" s="3">
        <v>6000</v>
      </c>
      <c r="AX341" s="3">
        <v>0</v>
      </c>
      <c r="AY341" s="3">
        <v>1100</v>
      </c>
      <c r="AZ341" s="3">
        <v>1</v>
      </c>
      <c r="BA341" s="3">
        <v>40</v>
      </c>
      <c r="BB341" s="3">
        <v>0</v>
      </c>
      <c r="BC341" s="3">
        <v>0</v>
      </c>
      <c r="BD341" s="3">
        <v>0</v>
      </c>
      <c r="BE341" s="3">
        <v>0</v>
      </c>
      <c r="BF341" s="17">
        <f t="shared" si="381"/>
        <v>169.5</v>
      </c>
      <c r="BG341" s="26">
        <f t="shared" si="342"/>
        <v>1834.7986122160953</v>
      </c>
      <c r="BH341" s="12">
        <f t="shared" si="343"/>
        <v>9.0255713307435315</v>
      </c>
      <c r="BI341" s="13">
        <v>-0.01</v>
      </c>
      <c r="BJ341" s="12">
        <f t="shared" si="382"/>
        <v>0</v>
      </c>
      <c r="BK341" s="12">
        <f t="shared" si="341"/>
        <v>25.979381443299111</v>
      </c>
      <c r="BL341" s="11">
        <f t="shared" si="383"/>
        <v>2</v>
      </c>
      <c r="BM341" s="11">
        <f t="shared" si="383"/>
        <v>50</v>
      </c>
      <c r="BN341" s="11">
        <f t="shared" si="383"/>
        <v>0</v>
      </c>
      <c r="BO341" s="20">
        <f t="shared" si="384"/>
        <v>0.62001736111110517</v>
      </c>
      <c r="BP341" s="11">
        <f t="shared" si="385"/>
        <v>1</v>
      </c>
      <c r="BQ341" s="11">
        <f t="shared" si="386"/>
        <v>0</v>
      </c>
      <c r="BR341" s="11">
        <f t="shared" si="386"/>
        <v>0</v>
      </c>
      <c r="BS341" s="11">
        <f t="shared" si="344"/>
        <v>1</v>
      </c>
      <c r="BT341" s="25">
        <f t="shared" si="345"/>
        <v>1657844.798612216</v>
      </c>
      <c r="BU341" s="24" t="str">
        <f t="shared" si="387"/>
        <v>Юг</v>
      </c>
      <c r="BV341" s="11">
        <f t="shared" si="387"/>
        <v>1</v>
      </c>
      <c r="BW341" s="24" t="str">
        <f>VLOOKUP(BV341,'Типы препятствий'!$A$1:$B$12,2)</f>
        <v>Светофор</v>
      </c>
      <c r="BX341" s="24">
        <f t="shared" si="388"/>
        <v>2</v>
      </c>
      <c r="BY341" s="25">
        <f t="shared" si="388"/>
        <v>1657922.9260658121</v>
      </c>
      <c r="BZ341" s="25">
        <f t="shared" si="346"/>
        <v>78.127453596098348</v>
      </c>
      <c r="CA341" s="25">
        <f t="shared" si="389"/>
        <v>1657934.9260658121</v>
      </c>
      <c r="CB341" s="12">
        <f t="shared" si="347"/>
        <v>90.127453596098348</v>
      </c>
      <c r="CC341" s="11">
        <f t="shared" si="390"/>
        <v>2</v>
      </c>
      <c r="CD341" s="42">
        <f t="shared" si="390"/>
        <v>0.15</v>
      </c>
      <c r="CE341" s="42">
        <f t="shared" si="352"/>
        <v>0.51</v>
      </c>
      <c r="CF341" s="42">
        <f t="shared" si="351"/>
        <v>0.51</v>
      </c>
    </row>
    <row r="342" spans="1:84">
      <c r="A342" s="29">
        <f t="shared" si="353"/>
        <v>9.0075713307435308</v>
      </c>
      <c r="B342" s="3">
        <v>341</v>
      </c>
      <c r="C342" s="14">
        <f t="shared" si="354"/>
        <v>9.0075713307435308</v>
      </c>
      <c r="D342" s="14">
        <f t="shared" si="355"/>
        <v>9.0075713307435308</v>
      </c>
      <c r="E342" s="14">
        <f t="shared" si="356"/>
        <v>25.360824742268182</v>
      </c>
      <c r="F342" s="14">
        <f t="shared" si="357"/>
        <v>0</v>
      </c>
      <c r="G342" s="30">
        <f t="shared" si="358"/>
        <v>-9.4999999999999998E-3</v>
      </c>
      <c r="H342" s="3">
        <f t="shared" si="348"/>
        <v>40</v>
      </c>
      <c r="I342" s="43">
        <f t="shared" si="359"/>
        <v>0.15</v>
      </c>
      <c r="J342" s="43">
        <f t="shared" si="360"/>
        <v>0.51</v>
      </c>
      <c r="K342" s="43">
        <f t="shared" si="361"/>
        <v>0.51</v>
      </c>
      <c r="L342" s="3">
        <f t="shared" si="349"/>
        <v>0.32</v>
      </c>
      <c r="M342" s="3" t="s">
        <v>787</v>
      </c>
      <c r="N342" s="3" t="s">
        <v>788</v>
      </c>
      <c r="O342" s="3">
        <v>1</v>
      </c>
      <c r="P342" s="3">
        <v>0</v>
      </c>
      <c r="Q342" s="3">
        <v>0</v>
      </c>
      <c r="R342" s="3">
        <v>1</v>
      </c>
      <c r="S342" s="3">
        <v>1</v>
      </c>
      <c r="T342" s="3">
        <v>0</v>
      </c>
      <c r="U342" s="3" t="s">
        <v>66</v>
      </c>
      <c r="V342" s="14">
        <f t="shared" si="362"/>
        <v>1836.0496637898098</v>
      </c>
      <c r="W342" s="3">
        <f t="shared" si="363"/>
        <v>2</v>
      </c>
      <c r="X342" s="3">
        <f t="shared" si="364"/>
        <v>50</v>
      </c>
      <c r="Y342" s="3">
        <f t="shared" si="365"/>
        <v>50</v>
      </c>
      <c r="Z342" s="3">
        <f t="shared" si="366"/>
        <v>0</v>
      </c>
      <c r="AA342" s="3">
        <f t="shared" si="367"/>
        <v>0</v>
      </c>
      <c r="AB342" s="22">
        <f t="shared" si="368"/>
        <v>0.62002314814814219</v>
      </c>
      <c r="AC342" s="23">
        <f t="shared" ca="1" si="350"/>
        <v>41920</v>
      </c>
      <c r="AD342" s="3">
        <v>341</v>
      </c>
      <c r="AE342" s="3">
        <f t="shared" si="369"/>
        <v>1</v>
      </c>
      <c r="AF342" s="3">
        <f t="shared" si="370"/>
        <v>1</v>
      </c>
      <c r="AG342" s="3">
        <v>341</v>
      </c>
      <c r="AH342" s="3">
        <f t="shared" si="371"/>
        <v>0</v>
      </c>
      <c r="AI342" s="3">
        <f t="shared" si="372"/>
        <v>0</v>
      </c>
      <c r="AJ342" s="3">
        <f t="shared" si="373"/>
        <v>1</v>
      </c>
      <c r="AK342" s="14">
        <f t="shared" si="374"/>
        <v>1657846.0496637898</v>
      </c>
      <c r="AL342" s="3" t="str">
        <f t="shared" si="375"/>
        <v>Юг</v>
      </c>
      <c r="AM342" s="3">
        <f t="shared" si="376"/>
        <v>1</v>
      </c>
      <c r="AN342" s="3">
        <f t="shared" si="377"/>
        <v>2</v>
      </c>
      <c r="AO342" s="27">
        <f t="shared" si="378"/>
        <v>76.876402022317052</v>
      </c>
      <c r="AP342" s="14">
        <f t="shared" si="379"/>
        <v>88.876402022317052</v>
      </c>
      <c r="AQ342" s="28"/>
      <c r="AR342" s="3">
        <f t="shared" si="380"/>
        <v>2</v>
      </c>
      <c r="AS342" s="3">
        <v>4581</v>
      </c>
      <c r="AT342" s="3">
        <v>777</v>
      </c>
      <c r="AU342" s="3">
        <v>100</v>
      </c>
      <c r="AV342" s="3">
        <v>400</v>
      </c>
      <c r="AW342" s="3">
        <v>6000</v>
      </c>
      <c r="AX342" s="3">
        <v>0</v>
      </c>
      <c r="AY342" s="3">
        <v>1100</v>
      </c>
      <c r="AZ342" s="3">
        <v>1</v>
      </c>
      <c r="BA342" s="3">
        <v>40</v>
      </c>
      <c r="BB342" s="3">
        <v>0</v>
      </c>
      <c r="BC342" s="3">
        <v>0</v>
      </c>
      <c r="BD342" s="3">
        <v>0</v>
      </c>
      <c r="BE342" s="3">
        <v>0</v>
      </c>
      <c r="BF342" s="17">
        <f t="shared" si="381"/>
        <v>170</v>
      </c>
      <c r="BG342" s="26">
        <f t="shared" si="342"/>
        <v>1836.0496637898098</v>
      </c>
      <c r="BH342" s="12">
        <f t="shared" si="343"/>
        <v>9.0075713307435308</v>
      </c>
      <c r="BI342" s="13">
        <f t="shared" ref="BI342:BI383" si="392">BI341*0.95</f>
        <v>-9.4999999999999998E-3</v>
      </c>
      <c r="BJ342" s="12">
        <f t="shared" si="382"/>
        <v>0</v>
      </c>
      <c r="BK342" s="12">
        <f t="shared" si="341"/>
        <v>25.360824742268182</v>
      </c>
      <c r="BL342" s="11">
        <f t="shared" si="383"/>
        <v>2</v>
      </c>
      <c r="BM342" s="11">
        <f t="shared" si="383"/>
        <v>50</v>
      </c>
      <c r="BN342" s="11">
        <f t="shared" si="383"/>
        <v>0</v>
      </c>
      <c r="BO342" s="20">
        <f t="shared" si="384"/>
        <v>0.62002314814814219</v>
      </c>
      <c r="BP342" s="11">
        <f t="shared" si="385"/>
        <v>1</v>
      </c>
      <c r="BQ342" s="11">
        <f t="shared" si="386"/>
        <v>0</v>
      </c>
      <c r="BR342" s="11">
        <f t="shared" si="386"/>
        <v>0</v>
      </c>
      <c r="BS342" s="11">
        <f t="shared" si="344"/>
        <v>1</v>
      </c>
      <c r="BT342" s="25">
        <f t="shared" si="345"/>
        <v>1657846.0496637898</v>
      </c>
      <c r="BU342" s="24" t="str">
        <f t="shared" si="387"/>
        <v>Юг</v>
      </c>
      <c r="BV342" s="11">
        <f t="shared" si="387"/>
        <v>1</v>
      </c>
      <c r="BW342" s="24" t="str">
        <f>VLOOKUP(BV342,'Типы препятствий'!$A$1:$B$12,2)</f>
        <v>Светофор</v>
      </c>
      <c r="BX342" s="24">
        <f t="shared" si="388"/>
        <v>2</v>
      </c>
      <c r="BY342" s="25">
        <f t="shared" si="388"/>
        <v>1657922.9260658121</v>
      </c>
      <c r="BZ342" s="25">
        <f t="shared" si="346"/>
        <v>76.876402022317052</v>
      </c>
      <c r="CA342" s="25">
        <f t="shared" si="389"/>
        <v>1657934.9260658121</v>
      </c>
      <c r="CB342" s="12">
        <f t="shared" si="347"/>
        <v>88.876402022317052</v>
      </c>
      <c r="CC342" s="11">
        <f t="shared" si="390"/>
        <v>2</v>
      </c>
      <c r="CD342" s="42">
        <f t="shared" si="390"/>
        <v>0.15</v>
      </c>
      <c r="CE342" s="42">
        <f t="shared" si="352"/>
        <v>0.51</v>
      </c>
      <c r="CF342" s="42">
        <f t="shared" si="351"/>
        <v>0.51</v>
      </c>
    </row>
    <row r="343" spans="1:84">
      <c r="A343" s="29">
        <f t="shared" si="353"/>
        <v>8.9904713307435316</v>
      </c>
      <c r="B343" s="3">
        <v>342</v>
      </c>
      <c r="C343" s="14">
        <f t="shared" si="354"/>
        <v>8.9904713307435316</v>
      </c>
      <c r="D343" s="14">
        <f t="shared" si="355"/>
        <v>8.9904713307435316</v>
      </c>
      <c r="E343" s="14">
        <f t="shared" si="356"/>
        <v>24.742268041237253</v>
      </c>
      <c r="F343" s="14">
        <f t="shared" si="357"/>
        <v>0</v>
      </c>
      <c r="G343" s="30">
        <f t="shared" si="358"/>
        <v>-9.025E-3</v>
      </c>
      <c r="H343" s="3">
        <f t="shared" si="348"/>
        <v>40</v>
      </c>
      <c r="I343" s="43">
        <f t="shared" si="359"/>
        <v>0.15</v>
      </c>
      <c r="J343" s="43">
        <f t="shared" si="360"/>
        <v>0.51</v>
      </c>
      <c r="K343" s="43">
        <f t="shared" si="361"/>
        <v>0.51</v>
      </c>
      <c r="L343" s="3">
        <f t="shared" si="349"/>
        <v>0.32</v>
      </c>
      <c r="M343" s="3" t="s">
        <v>789</v>
      </c>
      <c r="N343" s="3" t="s">
        <v>790</v>
      </c>
      <c r="O343" s="3">
        <v>1</v>
      </c>
      <c r="P343" s="3">
        <v>0</v>
      </c>
      <c r="Q343" s="3">
        <v>0</v>
      </c>
      <c r="R343" s="3">
        <v>1</v>
      </c>
      <c r="S343" s="3">
        <v>1</v>
      </c>
      <c r="T343" s="3">
        <v>0</v>
      </c>
      <c r="U343" s="3" t="s">
        <v>66</v>
      </c>
      <c r="V343" s="14">
        <f t="shared" si="362"/>
        <v>1837.2983403635242</v>
      </c>
      <c r="W343" s="3">
        <f t="shared" si="363"/>
        <v>2</v>
      </c>
      <c r="X343" s="3">
        <f t="shared" si="364"/>
        <v>50</v>
      </c>
      <c r="Y343" s="3">
        <f t="shared" si="365"/>
        <v>50</v>
      </c>
      <c r="Z343" s="3">
        <f t="shared" si="366"/>
        <v>0</v>
      </c>
      <c r="AA343" s="3">
        <f t="shared" si="367"/>
        <v>0</v>
      </c>
      <c r="AB343" s="22">
        <f t="shared" si="368"/>
        <v>0.62002893518517921</v>
      </c>
      <c r="AC343" s="23">
        <f t="shared" ca="1" si="350"/>
        <v>41920</v>
      </c>
      <c r="AD343" s="3">
        <v>342</v>
      </c>
      <c r="AE343" s="3">
        <f t="shared" si="369"/>
        <v>1</v>
      </c>
      <c r="AF343" s="3">
        <f t="shared" si="370"/>
        <v>1</v>
      </c>
      <c r="AG343" s="3">
        <v>342</v>
      </c>
      <c r="AH343" s="3">
        <f t="shared" si="371"/>
        <v>0</v>
      </c>
      <c r="AI343" s="3">
        <f t="shared" si="372"/>
        <v>0</v>
      </c>
      <c r="AJ343" s="3">
        <f t="shared" si="373"/>
        <v>1</v>
      </c>
      <c r="AK343" s="14">
        <f t="shared" si="374"/>
        <v>1657847.2983403634</v>
      </c>
      <c r="AL343" s="3" t="str">
        <f t="shared" si="375"/>
        <v>Юг</v>
      </c>
      <c r="AM343" s="3">
        <f t="shared" si="376"/>
        <v>1</v>
      </c>
      <c r="AN343" s="3">
        <f t="shared" si="377"/>
        <v>2</v>
      </c>
      <c r="AO343" s="27">
        <f t="shared" si="378"/>
        <v>75.627725448692217</v>
      </c>
      <c r="AP343" s="14">
        <f t="shared" si="379"/>
        <v>87.627725448692217</v>
      </c>
      <c r="AQ343" s="28"/>
      <c r="AR343" s="3">
        <f t="shared" si="380"/>
        <v>2</v>
      </c>
      <c r="AS343" s="3">
        <v>4581</v>
      </c>
      <c r="AT343" s="3">
        <v>777</v>
      </c>
      <c r="AU343" s="3">
        <v>100</v>
      </c>
      <c r="AV343" s="3">
        <v>400</v>
      </c>
      <c r="AW343" s="3">
        <v>6000</v>
      </c>
      <c r="AX343" s="3">
        <v>0</v>
      </c>
      <c r="AY343" s="3">
        <v>1100</v>
      </c>
      <c r="AZ343" s="3">
        <v>1</v>
      </c>
      <c r="BA343" s="3">
        <v>40</v>
      </c>
      <c r="BB343" s="3">
        <v>0</v>
      </c>
      <c r="BC343" s="3">
        <v>0</v>
      </c>
      <c r="BD343" s="3">
        <v>0</v>
      </c>
      <c r="BE343" s="3">
        <v>0</v>
      </c>
      <c r="BF343" s="17">
        <f t="shared" si="381"/>
        <v>170.5</v>
      </c>
      <c r="BG343" s="26">
        <f t="shared" si="342"/>
        <v>1837.2983403635242</v>
      </c>
      <c r="BH343" s="12">
        <f t="shared" si="343"/>
        <v>8.9904713307435316</v>
      </c>
      <c r="BI343" s="13">
        <f t="shared" si="392"/>
        <v>-9.025E-3</v>
      </c>
      <c r="BJ343" s="12">
        <f t="shared" si="382"/>
        <v>0</v>
      </c>
      <c r="BK343" s="12">
        <f t="shared" si="341"/>
        <v>24.742268041237253</v>
      </c>
      <c r="BL343" s="11">
        <f t="shared" ref="BL343:BN358" si="393">BL342</f>
        <v>2</v>
      </c>
      <c r="BM343" s="11">
        <f t="shared" si="393"/>
        <v>50</v>
      </c>
      <c r="BN343" s="11">
        <f t="shared" si="393"/>
        <v>0</v>
      </c>
      <c r="BO343" s="20">
        <f t="shared" si="384"/>
        <v>0.62002893518517921</v>
      </c>
      <c r="BP343" s="11">
        <f t="shared" si="385"/>
        <v>1</v>
      </c>
      <c r="BQ343" s="11">
        <f t="shared" ref="BQ343:BR358" si="394">BQ342</f>
        <v>0</v>
      </c>
      <c r="BR343" s="11">
        <f t="shared" si="394"/>
        <v>0</v>
      </c>
      <c r="BS343" s="11">
        <f t="shared" si="344"/>
        <v>1</v>
      </c>
      <c r="BT343" s="25">
        <f t="shared" si="345"/>
        <v>1657847.2983403634</v>
      </c>
      <c r="BU343" s="24" t="str">
        <f t="shared" ref="BU343:BV358" si="395">BU342</f>
        <v>Юг</v>
      </c>
      <c r="BV343" s="11">
        <f t="shared" si="395"/>
        <v>1</v>
      </c>
      <c r="BW343" s="24" t="str">
        <f>VLOOKUP(BV343,'Типы препятствий'!$A$1:$B$12,2)</f>
        <v>Светофор</v>
      </c>
      <c r="BX343" s="24">
        <f t="shared" ref="BX343:BY358" si="396">BX342</f>
        <v>2</v>
      </c>
      <c r="BY343" s="25">
        <f t="shared" si="396"/>
        <v>1657922.9260658121</v>
      </c>
      <c r="BZ343" s="25">
        <f t="shared" si="346"/>
        <v>75.627725448692217</v>
      </c>
      <c r="CA343" s="25">
        <f t="shared" si="389"/>
        <v>1657934.9260658121</v>
      </c>
      <c r="CB343" s="12">
        <f t="shared" si="347"/>
        <v>87.627725448692217</v>
      </c>
      <c r="CC343" s="11">
        <f t="shared" si="390"/>
        <v>2</v>
      </c>
      <c r="CD343" s="42">
        <f t="shared" si="390"/>
        <v>0.15</v>
      </c>
      <c r="CE343" s="42">
        <f t="shared" si="352"/>
        <v>0.51</v>
      </c>
      <c r="CF343" s="42">
        <f t="shared" si="351"/>
        <v>0.51</v>
      </c>
    </row>
    <row r="344" spans="1:84">
      <c r="A344" s="29">
        <f t="shared" si="353"/>
        <v>8.9742263307435319</v>
      </c>
      <c r="B344" s="3">
        <v>343</v>
      </c>
      <c r="C344" s="14">
        <f t="shared" si="354"/>
        <v>8.9742263307435319</v>
      </c>
      <c r="D344" s="14">
        <f t="shared" si="355"/>
        <v>8.9742263307435319</v>
      </c>
      <c r="E344" s="14">
        <f t="shared" si="356"/>
        <v>24.123711340206324</v>
      </c>
      <c r="F344" s="14">
        <f t="shared" si="357"/>
        <v>0</v>
      </c>
      <c r="G344" s="30">
        <f t="shared" si="358"/>
        <v>0</v>
      </c>
      <c r="H344" s="3">
        <f t="shared" si="348"/>
        <v>40</v>
      </c>
      <c r="I344" s="43">
        <f t="shared" si="359"/>
        <v>0.15</v>
      </c>
      <c r="J344" s="43">
        <f t="shared" si="360"/>
        <v>0.51</v>
      </c>
      <c r="K344" s="43">
        <f t="shared" si="361"/>
        <v>0.51</v>
      </c>
      <c r="L344" s="3">
        <f t="shared" si="349"/>
        <v>0.32</v>
      </c>
      <c r="M344" s="3" t="s">
        <v>791</v>
      </c>
      <c r="N344" s="3" t="s">
        <v>792</v>
      </c>
      <c r="O344" s="3">
        <v>1</v>
      </c>
      <c r="P344" s="3">
        <v>0</v>
      </c>
      <c r="Q344" s="3">
        <v>0</v>
      </c>
      <c r="R344" s="3">
        <v>1</v>
      </c>
      <c r="S344" s="3">
        <v>1</v>
      </c>
      <c r="T344" s="3">
        <v>0</v>
      </c>
      <c r="U344" s="3" t="s">
        <v>66</v>
      </c>
      <c r="V344" s="14">
        <f t="shared" si="362"/>
        <v>1838.5447606872385</v>
      </c>
      <c r="W344" s="3">
        <f t="shared" si="363"/>
        <v>2</v>
      </c>
      <c r="X344" s="3">
        <f t="shared" si="364"/>
        <v>50</v>
      </c>
      <c r="Y344" s="3">
        <f t="shared" si="365"/>
        <v>50</v>
      </c>
      <c r="Z344" s="3">
        <f t="shared" si="366"/>
        <v>0</v>
      </c>
      <c r="AA344" s="3">
        <f t="shared" si="367"/>
        <v>0</v>
      </c>
      <c r="AB344" s="22">
        <f t="shared" si="368"/>
        <v>0.62003472222221623</v>
      </c>
      <c r="AC344" s="23">
        <f t="shared" ca="1" si="350"/>
        <v>41920</v>
      </c>
      <c r="AD344" s="3">
        <v>343</v>
      </c>
      <c r="AE344" s="3">
        <f t="shared" si="369"/>
        <v>1</v>
      </c>
      <c r="AF344" s="3">
        <f t="shared" si="370"/>
        <v>1</v>
      </c>
      <c r="AG344" s="3">
        <v>343</v>
      </c>
      <c r="AH344" s="3">
        <f t="shared" si="371"/>
        <v>0</v>
      </c>
      <c r="AI344" s="3">
        <f t="shared" si="372"/>
        <v>0</v>
      </c>
      <c r="AJ344" s="3">
        <f t="shared" si="373"/>
        <v>1</v>
      </c>
      <c r="AK344" s="14">
        <f t="shared" si="374"/>
        <v>1657848.5447606873</v>
      </c>
      <c r="AL344" s="3" t="str">
        <f t="shared" si="375"/>
        <v>Юг</v>
      </c>
      <c r="AM344" s="3">
        <f t="shared" si="376"/>
        <v>1</v>
      </c>
      <c r="AN344" s="3">
        <f t="shared" si="377"/>
        <v>2</v>
      </c>
      <c r="AO344" s="27">
        <f t="shared" si="378"/>
        <v>74.381305124843493</v>
      </c>
      <c r="AP344" s="14">
        <f t="shared" si="379"/>
        <v>86.381305124843493</v>
      </c>
      <c r="AQ344" s="28"/>
      <c r="AR344" s="3">
        <f t="shared" si="380"/>
        <v>2</v>
      </c>
      <c r="AS344" s="3">
        <v>4581</v>
      </c>
      <c r="AT344" s="3">
        <v>777</v>
      </c>
      <c r="AU344" s="3">
        <v>100</v>
      </c>
      <c r="AV344" s="3">
        <v>400</v>
      </c>
      <c r="AW344" s="3">
        <v>6000</v>
      </c>
      <c r="AX344" s="3">
        <v>0</v>
      </c>
      <c r="AY344" s="3">
        <v>1100</v>
      </c>
      <c r="AZ344" s="3">
        <v>1</v>
      </c>
      <c r="BA344" s="3">
        <v>40</v>
      </c>
      <c r="BB344" s="3">
        <v>0</v>
      </c>
      <c r="BC344" s="3">
        <v>0</v>
      </c>
      <c r="BD344" s="3">
        <v>0</v>
      </c>
      <c r="BE344" s="3">
        <v>0</v>
      </c>
      <c r="BF344" s="17">
        <f t="shared" si="381"/>
        <v>171</v>
      </c>
      <c r="BG344" s="26">
        <f t="shared" si="342"/>
        <v>1838.5447606872385</v>
      </c>
      <c r="BH344" s="12">
        <f t="shared" si="343"/>
        <v>8.9742263307435319</v>
      </c>
      <c r="BI344" s="13">
        <v>0</v>
      </c>
      <c r="BJ344" s="12">
        <f t="shared" si="382"/>
        <v>0</v>
      </c>
      <c r="BK344" s="12">
        <f t="shared" si="341"/>
        <v>24.123711340206324</v>
      </c>
      <c r="BL344" s="11">
        <f t="shared" si="393"/>
        <v>2</v>
      </c>
      <c r="BM344" s="11">
        <f t="shared" si="393"/>
        <v>50</v>
      </c>
      <c r="BN344" s="11">
        <f t="shared" si="393"/>
        <v>0</v>
      </c>
      <c r="BO344" s="20">
        <f t="shared" si="384"/>
        <v>0.62003472222221623</v>
      </c>
      <c r="BP344" s="11">
        <f t="shared" si="385"/>
        <v>1</v>
      </c>
      <c r="BQ344" s="11">
        <f t="shared" si="394"/>
        <v>0</v>
      </c>
      <c r="BR344" s="11">
        <f t="shared" si="394"/>
        <v>0</v>
      </c>
      <c r="BS344" s="11">
        <f t="shared" si="344"/>
        <v>1</v>
      </c>
      <c r="BT344" s="25">
        <f t="shared" si="345"/>
        <v>1657848.5447606873</v>
      </c>
      <c r="BU344" s="24" t="str">
        <f t="shared" si="395"/>
        <v>Юг</v>
      </c>
      <c r="BV344" s="11">
        <f t="shared" si="395"/>
        <v>1</v>
      </c>
      <c r="BW344" s="24" t="str">
        <f>VLOOKUP(BV344,'Типы препятствий'!$A$1:$B$12,2)</f>
        <v>Светофор</v>
      </c>
      <c r="BX344" s="24">
        <f t="shared" si="396"/>
        <v>2</v>
      </c>
      <c r="BY344" s="25">
        <f t="shared" si="396"/>
        <v>1657922.9260658121</v>
      </c>
      <c r="BZ344" s="25">
        <f t="shared" si="346"/>
        <v>74.381305124843493</v>
      </c>
      <c r="CA344" s="25">
        <f t="shared" si="389"/>
        <v>1657934.9260658121</v>
      </c>
      <c r="CB344" s="12">
        <f t="shared" si="347"/>
        <v>86.381305124843493</v>
      </c>
      <c r="CC344" s="11">
        <f t="shared" si="390"/>
        <v>2</v>
      </c>
      <c r="CD344" s="42">
        <f t="shared" si="390"/>
        <v>0.15</v>
      </c>
      <c r="CE344" s="42">
        <f t="shared" si="352"/>
        <v>0.51</v>
      </c>
      <c r="CF344" s="42">
        <f t="shared" si="351"/>
        <v>0.51</v>
      </c>
    </row>
    <row r="345" spans="1:84">
      <c r="A345" s="29">
        <f t="shared" si="353"/>
        <v>8.9742263307435319</v>
      </c>
      <c r="B345" s="3">
        <v>344</v>
      </c>
      <c r="C345" s="14">
        <f t="shared" si="354"/>
        <v>8.9742263307435319</v>
      </c>
      <c r="D345" s="14">
        <f t="shared" si="355"/>
        <v>8.9742263307435319</v>
      </c>
      <c r="E345" s="14">
        <f t="shared" si="356"/>
        <v>23.505154639175394</v>
      </c>
      <c r="F345" s="14">
        <f t="shared" si="357"/>
        <v>0</v>
      </c>
      <c r="G345" s="30">
        <f t="shared" si="358"/>
        <v>0</v>
      </c>
      <c r="H345" s="3">
        <f t="shared" si="348"/>
        <v>40</v>
      </c>
      <c r="I345" s="43">
        <f t="shared" si="359"/>
        <v>0.15</v>
      </c>
      <c r="J345" s="43">
        <f t="shared" si="360"/>
        <v>0.51</v>
      </c>
      <c r="K345" s="43">
        <f t="shared" si="361"/>
        <v>0.51</v>
      </c>
      <c r="L345" s="3">
        <f t="shared" si="349"/>
        <v>0.32</v>
      </c>
      <c r="M345" s="3" t="s">
        <v>793</v>
      </c>
      <c r="N345" s="3" t="s">
        <v>794</v>
      </c>
      <c r="O345" s="3">
        <v>1</v>
      </c>
      <c r="P345" s="3">
        <v>0</v>
      </c>
      <c r="Q345" s="3">
        <v>0</v>
      </c>
      <c r="R345" s="3">
        <v>1</v>
      </c>
      <c r="S345" s="3">
        <v>1</v>
      </c>
      <c r="T345" s="3">
        <v>0</v>
      </c>
      <c r="U345" s="3" t="s">
        <v>66</v>
      </c>
      <c r="V345" s="14">
        <f t="shared" si="362"/>
        <v>1839.7911810109529</v>
      </c>
      <c r="W345" s="3">
        <f t="shared" si="363"/>
        <v>2</v>
      </c>
      <c r="X345" s="3">
        <f t="shared" si="364"/>
        <v>50</v>
      </c>
      <c r="Y345" s="3">
        <f t="shared" si="365"/>
        <v>50</v>
      </c>
      <c r="Z345" s="3">
        <f t="shared" si="366"/>
        <v>0</v>
      </c>
      <c r="AA345" s="3">
        <f t="shared" si="367"/>
        <v>0</v>
      </c>
      <c r="AB345" s="22">
        <f t="shared" si="368"/>
        <v>0.62004050925925325</v>
      </c>
      <c r="AC345" s="23">
        <f t="shared" ca="1" si="350"/>
        <v>41920</v>
      </c>
      <c r="AD345" s="3">
        <v>344</v>
      </c>
      <c r="AE345" s="3">
        <f t="shared" si="369"/>
        <v>1</v>
      </c>
      <c r="AF345" s="3">
        <f t="shared" si="370"/>
        <v>1</v>
      </c>
      <c r="AG345" s="3">
        <v>344</v>
      </c>
      <c r="AH345" s="3">
        <f t="shared" si="371"/>
        <v>0</v>
      </c>
      <c r="AI345" s="3">
        <f t="shared" si="372"/>
        <v>0</v>
      </c>
      <c r="AJ345" s="3">
        <f t="shared" si="373"/>
        <v>1</v>
      </c>
      <c r="AK345" s="14">
        <f t="shared" si="374"/>
        <v>1657849.7911810109</v>
      </c>
      <c r="AL345" s="3" t="str">
        <f t="shared" si="375"/>
        <v>Юг</v>
      </c>
      <c r="AM345" s="3">
        <f t="shared" si="376"/>
        <v>1</v>
      </c>
      <c r="AN345" s="3">
        <f t="shared" si="377"/>
        <v>2</v>
      </c>
      <c r="AO345" s="27">
        <f t="shared" si="378"/>
        <v>73.134884801227599</v>
      </c>
      <c r="AP345" s="14">
        <f t="shared" si="379"/>
        <v>85.134884801227599</v>
      </c>
      <c r="AQ345" s="28"/>
      <c r="AR345" s="3">
        <f t="shared" si="380"/>
        <v>2</v>
      </c>
      <c r="AS345" s="3">
        <v>4581</v>
      </c>
      <c r="AT345" s="3">
        <v>777</v>
      </c>
      <c r="AU345" s="3">
        <v>100</v>
      </c>
      <c r="AV345" s="3">
        <v>400</v>
      </c>
      <c r="AW345" s="3">
        <v>6000</v>
      </c>
      <c r="AX345" s="3">
        <v>0</v>
      </c>
      <c r="AY345" s="3">
        <v>1100</v>
      </c>
      <c r="AZ345" s="3">
        <v>1</v>
      </c>
      <c r="BA345" s="3">
        <v>40</v>
      </c>
      <c r="BB345" s="3">
        <v>0</v>
      </c>
      <c r="BC345" s="3">
        <v>0</v>
      </c>
      <c r="BD345" s="3">
        <v>0</v>
      </c>
      <c r="BE345" s="3">
        <v>0</v>
      </c>
      <c r="BF345" s="17">
        <f t="shared" si="381"/>
        <v>171.5</v>
      </c>
      <c r="BG345" s="26">
        <f t="shared" si="342"/>
        <v>1839.7911810109529</v>
      </c>
      <c r="BH345" s="12">
        <f t="shared" si="343"/>
        <v>8.9742263307435319</v>
      </c>
      <c r="BI345" s="13">
        <f t="shared" si="392"/>
        <v>0</v>
      </c>
      <c r="BJ345" s="12">
        <f t="shared" si="382"/>
        <v>0</v>
      </c>
      <c r="BK345" s="12">
        <f t="shared" si="341"/>
        <v>23.505154639175394</v>
      </c>
      <c r="BL345" s="11">
        <f t="shared" si="393"/>
        <v>2</v>
      </c>
      <c r="BM345" s="11">
        <f t="shared" si="393"/>
        <v>50</v>
      </c>
      <c r="BN345" s="11">
        <f t="shared" si="393"/>
        <v>0</v>
      </c>
      <c r="BO345" s="20">
        <f t="shared" si="384"/>
        <v>0.62004050925925325</v>
      </c>
      <c r="BP345" s="11">
        <f t="shared" si="385"/>
        <v>1</v>
      </c>
      <c r="BQ345" s="11">
        <f t="shared" si="394"/>
        <v>0</v>
      </c>
      <c r="BR345" s="11">
        <f t="shared" si="394"/>
        <v>0</v>
      </c>
      <c r="BS345" s="11">
        <f t="shared" si="344"/>
        <v>1</v>
      </c>
      <c r="BT345" s="25">
        <f t="shared" si="345"/>
        <v>1657849.7911810109</v>
      </c>
      <c r="BU345" s="24" t="str">
        <f t="shared" si="395"/>
        <v>Юг</v>
      </c>
      <c r="BV345" s="11">
        <f t="shared" si="395"/>
        <v>1</v>
      </c>
      <c r="BW345" s="24" t="str">
        <f>VLOOKUP(BV345,'Типы препятствий'!$A$1:$B$12,2)</f>
        <v>Светофор</v>
      </c>
      <c r="BX345" s="24">
        <f t="shared" si="396"/>
        <v>2</v>
      </c>
      <c r="BY345" s="25">
        <f t="shared" si="396"/>
        <v>1657922.9260658121</v>
      </c>
      <c r="BZ345" s="25">
        <f t="shared" si="346"/>
        <v>73.134884801227599</v>
      </c>
      <c r="CA345" s="25">
        <f t="shared" si="389"/>
        <v>1657934.9260658121</v>
      </c>
      <c r="CB345" s="12">
        <f t="shared" si="347"/>
        <v>85.134884801227599</v>
      </c>
      <c r="CC345" s="11">
        <f t="shared" si="390"/>
        <v>2</v>
      </c>
      <c r="CD345" s="42">
        <f t="shared" si="390"/>
        <v>0.15</v>
      </c>
      <c r="CE345" s="42">
        <f t="shared" si="352"/>
        <v>0.51</v>
      </c>
      <c r="CF345" s="42">
        <f t="shared" si="351"/>
        <v>0.51</v>
      </c>
    </row>
    <row r="346" spans="1:84">
      <c r="A346" s="29">
        <f t="shared" si="353"/>
        <v>8.9742263307435319</v>
      </c>
      <c r="B346" s="3">
        <v>345</v>
      </c>
      <c r="C346" s="14">
        <f t="shared" si="354"/>
        <v>8.9742263307435319</v>
      </c>
      <c r="D346" s="14">
        <f t="shared" si="355"/>
        <v>8.9742263307435319</v>
      </c>
      <c r="E346" s="14">
        <f t="shared" si="356"/>
        <v>22.886597938144465</v>
      </c>
      <c r="F346" s="14">
        <f t="shared" si="357"/>
        <v>0</v>
      </c>
      <c r="G346" s="30">
        <f t="shared" si="358"/>
        <v>0</v>
      </c>
      <c r="H346" s="3">
        <f t="shared" si="348"/>
        <v>40</v>
      </c>
      <c r="I346" s="43">
        <f t="shared" si="359"/>
        <v>0.15</v>
      </c>
      <c r="J346" s="43">
        <f t="shared" si="360"/>
        <v>0.51</v>
      </c>
      <c r="K346" s="43">
        <f t="shared" si="361"/>
        <v>0.51</v>
      </c>
      <c r="L346" s="3">
        <f t="shared" si="349"/>
        <v>0.32</v>
      </c>
      <c r="M346" s="3" t="s">
        <v>795</v>
      </c>
      <c r="N346" s="3" t="s">
        <v>796</v>
      </c>
      <c r="O346" s="3">
        <v>1</v>
      </c>
      <c r="P346" s="3">
        <v>0</v>
      </c>
      <c r="Q346" s="3">
        <v>0</v>
      </c>
      <c r="R346" s="3">
        <v>1</v>
      </c>
      <c r="S346" s="3">
        <v>1</v>
      </c>
      <c r="T346" s="3">
        <v>0</v>
      </c>
      <c r="U346" s="3" t="s">
        <v>66</v>
      </c>
      <c r="V346" s="14">
        <f t="shared" si="362"/>
        <v>1841.0376013346672</v>
      </c>
      <c r="W346" s="3">
        <f t="shared" si="363"/>
        <v>2</v>
      </c>
      <c r="X346" s="3">
        <f t="shared" si="364"/>
        <v>50</v>
      </c>
      <c r="Y346" s="3">
        <f t="shared" si="365"/>
        <v>50</v>
      </c>
      <c r="Z346" s="3">
        <f t="shared" si="366"/>
        <v>0</v>
      </c>
      <c r="AA346" s="3">
        <f t="shared" si="367"/>
        <v>0</v>
      </c>
      <c r="AB346" s="22">
        <f t="shared" si="368"/>
        <v>0.62004629629629027</v>
      </c>
      <c r="AC346" s="23">
        <f t="shared" ca="1" si="350"/>
        <v>41920</v>
      </c>
      <c r="AD346" s="3">
        <v>345</v>
      </c>
      <c r="AE346" s="3">
        <f t="shared" si="369"/>
        <v>1</v>
      </c>
      <c r="AF346" s="3">
        <f t="shared" si="370"/>
        <v>1</v>
      </c>
      <c r="AG346" s="3">
        <v>345</v>
      </c>
      <c r="AH346" s="3">
        <f t="shared" si="371"/>
        <v>0</v>
      </c>
      <c r="AI346" s="3">
        <f t="shared" si="372"/>
        <v>0</v>
      </c>
      <c r="AJ346" s="3">
        <f t="shared" si="373"/>
        <v>1</v>
      </c>
      <c r="AK346" s="14">
        <f t="shared" si="374"/>
        <v>1657851.0376013347</v>
      </c>
      <c r="AL346" s="3" t="str">
        <f t="shared" si="375"/>
        <v>Юг</v>
      </c>
      <c r="AM346" s="3">
        <f t="shared" si="376"/>
        <v>1</v>
      </c>
      <c r="AN346" s="3">
        <f t="shared" si="377"/>
        <v>2</v>
      </c>
      <c r="AO346" s="27">
        <f t="shared" si="378"/>
        <v>71.888464477378875</v>
      </c>
      <c r="AP346" s="14">
        <f t="shared" si="379"/>
        <v>83.888464477378875</v>
      </c>
      <c r="AQ346" s="28"/>
      <c r="AR346" s="3">
        <f t="shared" si="380"/>
        <v>2</v>
      </c>
      <c r="AS346" s="3">
        <v>4581</v>
      </c>
      <c r="AT346" s="3">
        <v>777</v>
      </c>
      <c r="AU346" s="3">
        <v>100</v>
      </c>
      <c r="AV346" s="3">
        <v>400</v>
      </c>
      <c r="AW346" s="3">
        <v>6000</v>
      </c>
      <c r="AX346" s="3">
        <v>0</v>
      </c>
      <c r="AY346" s="3">
        <v>1100</v>
      </c>
      <c r="AZ346" s="3">
        <v>1</v>
      </c>
      <c r="BA346" s="3">
        <v>40</v>
      </c>
      <c r="BB346" s="3">
        <v>0</v>
      </c>
      <c r="BC346" s="3">
        <v>0</v>
      </c>
      <c r="BD346" s="3">
        <v>0</v>
      </c>
      <c r="BE346" s="3">
        <v>0</v>
      </c>
      <c r="BF346" s="17">
        <f t="shared" si="381"/>
        <v>172</v>
      </c>
      <c r="BG346" s="26">
        <f t="shared" si="342"/>
        <v>1841.0376013346672</v>
      </c>
      <c r="BH346" s="12">
        <f t="shared" si="343"/>
        <v>8.9742263307435319</v>
      </c>
      <c r="BI346" s="13">
        <f t="shared" si="392"/>
        <v>0</v>
      </c>
      <c r="BJ346" s="12">
        <f t="shared" si="382"/>
        <v>0</v>
      </c>
      <c r="BK346" s="12">
        <f t="shared" si="341"/>
        <v>22.886597938144465</v>
      </c>
      <c r="BL346" s="11">
        <f t="shared" si="393"/>
        <v>2</v>
      </c>
      <c r="BM346" s="11">
        <f t="shared" si="393"/>
        <v>50</v>
      </c>
      <c r="BN346" s="11">
        <f t="shared" si="393"/>
        <v>0</v>
      </c>
      <c r="BO346" s="20">
        <f t="shared" si="384"/>
        <v>0.62004629629629027</v>
      </c>
      <c r="BP346" s="11">
        <f t="shared" si="385"/>
        <v>1</v>
      </c>
      <c r="BQ346" s="11">
        <f t="shared" si="394"/>
        <v>0</v>
      </c>
      <c r="BR346" s="11">
        <f t="shared" si="394"/>
        <v>0</v>
      </c>
      <c r="BS346" s="11">
        <f t="shared" si="344"/>
        <v>1</v>
      </c>
      <c r="BT346" s="25">
        <f t="shared" si="345"/>
        <v>1657851.0376013347</v>
      </c>
      <c r="BU346" s="24" t="str">
        <f t="shared" si="395"/>
        <v>Юг</v>
      </c>
      <c r="BV346" s="11">
        <f t="shared" si="395"/>
        <v>1</v>
      </c>
      <c r="BW346" s="24" t="str">
        <f>VLOOKUP(BV346,'Типы препятствий'!$A$1:$B$12,2)</f>
        <v>Светофор</v>
      </c>
      <c r="BX346" s="24">
        <f t="shared" si="396"/>
        <v>2</v>
      </c>
      <c r="BY346" s="25">
        <f t="shared" si="396"/>
        <v>1657922.9260658121</v>
      </c>
      <c r="BZ346" s="25">
        <f t="shared" si="346"/>
        <v>71.888464477378875</v>
      </c>
      <c r="CA346" s="25">
        <f t="shared" si="389"/>
        <v>1657934.9260658121</v>
      </c>
      <c r="CB346" s="12">
        <f t="shared" si="347"/>
        <v>83.888464477378875</v>
      </c>
      <c r="CC346" s="11">
        <f t="shared" si="390"/>
        <v>2</v>
      </c>
      <c r="CD346" s="42">
        <f t="shared" si="390"/>
        <v>0.15</v>
      </c>
      <c r="CE346" s="42">
        <f t="shared" si="352"/>
        <v>0.51</v>
      </c>
      <c r="CF346" s="42">
        <f t="shared" si="351"/>
        <v>0.51</v>
      </c>
    </row>
    <row r="347" spans="1:84">
      <c r="A347" s="29">
        <f t="shared" si="353"/>
        <v>8.9742263307435319</v>
      </c>
      <c r="B347" s="3">
        <v>346</v>
      </c>
      <c r="C347" s="14">
        <f t="shared" si="354"/>
        <v>8.9742263307435319</v>
      </c>
      <c r="D347" s="14">
        <f t="shared" si="355"/>
        <v>8.9742263307435319</v>
      </c>
      <c r="E347" s="14">
        <f t="shared" si="356"/>
        <v>22.268041237113536</v>
      </c>
      <c r="F347" s="14">
        <f t="shared" si="357"/>
        <v>0</v>
      </c>
      <c r="G347" s="30">
        <f t="shared" si="358"/>
        <v>0</v>
      </c>
      <c r="H347" s="3">
        <f t="shared" si="348"/>
        <v>40</v>
      </c>
      <c r="I347" s="43">
        <f t="shared" si="359"/>
        <v>0.15</v>
      </c>
      <c r="J347" s="43">
        <f t="shared" si="360"/>
        <v>0.51</v>
      </c>
      <c r="K347" s="43">
        <f t="shared" si="361"/>
        <v>0.51</v>
      </c>
      <c r="L347" s="3">
        <f t="shared" si="349"/>
        <v>0.32</v>
      </c>
      <c r="M347" s="3" t="s">
        <v>797</v>
      </c>
      <c r="N347" s="3" t="s">
        <v>798</v>
      </c>
      <c r="O347" s="3">
        <v>1</v>
      </c>
      <c r="P347" s="3">
        <v>0</v>
      </c>
      <c r="Q347" s="3">
        <v>0</v>
      </c>
      <c r="R347" s="3">
        <v>1</v>
      </c>
      <c r="S347" s="3">
        <v>1</v>
      </c>
      <c r="T347" s="3">
        <v>0</v>
      </c>
      <c r="U347" s="3" t="s">
        <v>66</v>
      </c>
      <c r="V347" s="14">
        <f t="shared" si="362"/>
        <v>1842.2840216583816</v>
      </c>
      <c r="W347" s="3">
        <f t="shared" si="363"/>
        <v>2</v>
      </c>
      <c r="X347" s="3">
        <f t="shared" si="364"/>
        <v>50</v>
      </c>
      <c r="Y347" s="3">
        <f t="shared" si="365"/>
        <v>50</v>
      </c>
      <c r="Z347" s="3">
        <f t="shared" si="366"/>
        <v>0</v>
      </c>
      <c r="AA347" s="3">
        <f t="shared" si="367"/>
        <v>0</v>
      </c>
      <c r="AB347" s="22">
        <f t="shared" si="368"/>
        <v>0.62005208333332729</v>
      </c>
      <c r="AC347" s="23">
        <f t="shared" ca="1" si="350"/>
        <v>41920</v>
      </c>
      <c r="AD347" s="3">
        <v>346</v>
      </c>
      <c r="AE347" s="3">
        <f t="shared" si="369"/>
        <v>1</v>
      </c>
      <c r="AF347" s="3">
        <f t="shared" si="370"/>
        <v>1</v>
      </c>
      <c r="AG347" s="3">
        <v>346</v>
      </c>
      <c r="AH347" s="3">
        <f t="shared" si="371"/>
        <v>0</v>
      </c>
      <c r="AI347" s="3">
        <f t="shared" si="372"/>
        <v>0</v>
      </c>
      <c r="AJ347" s="3">
        <f t="shared" si="373"/>
        <v>1</v>
      </c>
      <c r="AK347" s="14">
        <f t="shared" si="374"/>
        <v>1657852.2840216584</v>
      </c>
      <c r="AL347" s="3" t="str">
        <f t="shared" si="375"/>
        <v>Юг</v>
      </c>
      <c r="AM347" s="3">
        <f t="shared" si="376"/>
        <v>1</v>
      </c>
      <c r="AN347" s="3">
        <f t="shared" si="377"/>
        <v>2</v>
      </c>
      <c r="AO347" s="27">
        <f t="shared" si="378"/>
        <v>70.642044153762981</v>
      </c>
      <c r="AP347" s="14">
        <f t="shared" si="379"/>
        <v>82.642044153762981</v>
      </c>
      <c r="AQ347" s="28"/>
      <c r="AR347" s="3">
        <f t="shared" si="380"/>
        <v>2</v>
      </c>
      <c r="AS347" s="3">
        <v>4581</v>
      </c>
      <c r="AT347" s="3">
        <v>777</v>
      </c>
      <c r="AU347" s="3">
        <v>100</v>
      </c>
      <c r="AV347" s="3">
        <v>400</v>
      </c>
      <c r="AW347" s="3">
        <v>6000</v>
      </c>
      <c r="AX347" s="3">
        <v>0</v>
      </c>
      <c r="AY347" s="3">
        <v>1100</v>
      </c>
      <c r="AZ347" s="3">
        <v>1</v>
      </c>
      <c r="BA347" s="3">
        <v>40</v>
      </c>
      <c r="BB347" s="3">
        <v>0</v>
      </c>
      <c r="BC347" s="3">
        <v>0</v>
      </c>
      <c r="BD347" s="3">
        <v>0</v>
      </c>
      <c r="BE347" s="3">
        <v>0</v>
      </c>
      <c r="BF347" s="17">
        <f t="shared" si="381"/>
        <v>172.5</v>
      </c>
      <c r="BG347" s="26">
        <f t="shared" si="342"/>
        <v>1842.2840216583816</v>
      </c>
      <c r="BH347" s="12">
        <f t="shared" si="343"/>
        <v>8.9742263307435319</v>
      </c>
      <c r="BI347" s="13">
        <f>BI346</f>
        <v>0</v>
      </c>
      <c r="BJ347" s="12">
        <f t="shared" si="382"/>
        <v>0</v>
      </c>
      <c r="BK347" s="12">
        <f t="shared" si="341"/>
        <v>22.268041237113536</v>
      </c>
      <c r="BL347" s="11">
        <f t="shared" si="393"/>
        <v>2</v>
      </c>
      <c r="BM347" s="11">
        <f t="shared" si="393"/>
        <v>50</v>
      </c>
      <c r="BN347" s="11">
        <f t="shared" si="393"/>
        <v>0</v>
      </c>
      <c r="BO347" s="20">
        <f t="shared" si="384"/>
        <v>0.62005208333332729</v>
      </c>
      <c r="BP347" s="11">
        <f t="shared" si="385"/>
        <v>1</v>
      </c>
      <c r="BQ347" s="11">
        <f t="shared" si="394"/>
        <v>0</v>
      </c>
      <c r="BR347" s="11">
        <f t="shared" si="394"/>
        <v>0</v>
      </c>
      <c r="BS347" s="11">
        <f t="shared" si="344"/>
        <v>1</v>
      </c>
      <c r="BT347" s="25">
        <f t="shared" si="345"/>
        <v>1657852.2840216584</v>
      </c>
      <c r="BU347" s="24" t="str">
        <f t="shared" si="395"/>
        <v>Юг</v>
      </c>
      <c r="BV347" s="11">
        <f t="shared" si="395"/>
        <v>1</v>
      </c>
      <c r="BW347" s="24" t="str">
        <f>VLOOKUP(BV347,'Типы препятствий'!$A$1:$B$12,2)</f>
        <v>Светофор</v>
      </c>
      <c r="BX347" s="24">
        <f t="shared" si="396"/>
        <v>2</v>
      </c>
      <c r="BY347" s="25">
        <f t="shared" si="396"/>
        <v>1657922.9260658121</v>
      </c>
      <c r="BZ347" s="25">
        <f t="shared" si="346"/>
        <v>70.642044153762981</v>
      </c>
      <c r="CA347" s="25">
        <f t="shared" si="389"/>
        <v>1657934.9260658121</v>
      </c>
      <c r="CB347" s="12">
        <f t="shared" si="347"/>
        <v>82.642044153762981</v>
      </c>
      <c r="CC347" s="11">
        <f t="shared" si="390"/>
        <v>2</v>
      </c>
      <c r="CD347" s="42">
        <f t="shared" si="390"/>
        <v>0.15</v>
      </c>
      <c r="CE347" s="42">
        <f t="shared" si="352"/>
        <v>0.51</v>
      </c>
      <c r="CF347" s="42">
        <f t="shared" si="351"/>
        <v>0.51</v>
      </c>
    </row>
    <row r="348" spans="1:84">
      <c r="A348" s="29">
        <f t="shared" si="353"/>
        <v>8.9742263307435319</v>
      </c>
      <c r="B348" s="3">
        <v>347</v>
      </c>
      <c r="C348" s="14">
        <f t="shared" si="354"/>
        <v>8.9742263307435319</v>
      </c>
      <c r="D348" s="14">
        <f t="shared" si="355"/>
        <v>8.9742263307435319</v>
      </c>
      <c r="E348" s="14">
        <f t="shared" si="356"/>
        <v>21.649484536082607</v>
      </c>
      <c r="F348" s="14">
        <f t="shared" si="357"/>
        <v>0</v>
      </c>
      <c r="G348" s="30">
        <f t="shared" si="358"/>
        <v>0</v>
      </c>
      <c r="H348" s="3">
        <f t="shared" si="348"/>
        <v>40</v>
      </c>
      <c r="I348" s="43">
        <f t="shared" si="359"/>
        <v>0.15</v>
      </c>
      <c r="J348" s="43">
        <f t="shared" si="360"/>
        <v>0.51</v>
      </c>
      <c r="K348" s="43">
        <f t="shared" si="361"/>
        <v>0.51</v>
      </c>
      <c r="L348" s="3">
        <f t="shared" si="349"/>
        <v>0.32</v>
      </c>
      <c r="M348" s="3" t="s">
        <v>799</v>
      </c>
      <c r="N348" s="3" t="s">
        <v>800</v>
      </c>
      <c r="O348" s="3">
        <v>1</v>
      </c>
      <c r="P348" s="3">
        <v>0</v>
      </c>
      <c r="Q348" s="3">
        <v>0</v>
      </c>
      <c r="R348" s="3">
        <v>1</v>
      </c>
      <c r="S348" s="3">
        <v>1</v>
      </c>
      <c r="T348" s="3">
        <v>0</v>
      </c>
      <c r="U348" s="3" t="s">
        <v>66</v>
      </c>
      <c r="V348" s="14">
        <f t="shared" si="362"/>
        <v>1843.5304419820959</v>
      </c>
      <c r="W348" s="3">
        <f t="shared" si="363"/>
        <v>2</v>
      </c>
      <c r="X348" s="3">
        <f t="shared" si="364"/>
        <v>50</v>
      </c>
      <c r="Y348" s="3">
        <f t="shared" si="365"/>
        <v>50</v>
      </c>
      <c r="Z348" s="3">
        <f t="shared" si="366"/>
        <v>0</v>
      </c>
      <c r="AA348" s="3">
        <f t="shared" si="367"/>
        <v>0</v>
      </c>
      <c r="AB348" s="22">
        <f t="shared" si="368"/>
        <v>0.62005787037036431</v>
      </c>
      <c r="AC348" s="23">
        <f t="shared" ca="1" si="350"/>
        <v>41920</v>
      </c>
      <c r="AD348" s="3">
        <v>347</v>
      </c>
      <c r="AE348" s="3">
        <f t="shared" si="369"/>
        <v>1</v>
      </c>
      <c r="AF348" s="3">
        <f t="shared" si="370"/>
        <v>1</v>
      </c>
      <c r="AG348" s="3">
        <v>347</v>
      </c>
      <c r="AH348" s="3">
        <f t="shared" si="371"/>
        <v>0</v>
      </c>
      <c r="AI348" s="3">
        <f t="shared" si="372"/>
        <v>0</v>
      </c>
      <c r="AJ348" s="3">
        <f t="shared" si="373"/>
        <v>1</v>
      </c>
      <c r="AK348" s="14">
        <f t="shared" si="374"/>
        <v>1657853.5304419822</v>
      </c>
      <c r="AL348" s="3" t="str">
        <f t="shared" si="375"/>
        <v>Юг</v>
      </c>
      <c r="AM348" s="3">
        <f t="shared" si="376"/>
        <v>1</v>
      </c>
      <c r="AN348" s="3">
        <f t="shared" si="377"/>
        <v>2</v>
      </c>
      <c r="AO348" s="27">
        <f t="shared" si="378"/>
        <v>69.395623829914257</v>
      </c>
      <c r="AP348" s="14">
        <f t="shared" si="379"/>
        <v>81.395623829914257</v>
      </c>
      <c r="AQ348" s="28"/>
      <c r="AR348" s="3">
        <f t="shared" si="380"/>
        <v>2</v>
      </c>
      <c r="AS348" s="3">
        <v>4581</v>
      </c>
      <c r="AT348" s="3">
        <v>777</v>
      </c>
      <c r="AU348" s="3">
        <v>100</v>
      </c>
      <c r="AV348" s="3">
        <v>400</v>
      </c>
      <c r="AW348" s="3">
        <v>6000</v>
      </c>
      <c r="AX348" s="3">
        <v>0</v>
      </c>
      <c r="AY348" s="3">
        <v>1100</v>
      </c>
      <c r="AZ348" s="3">
        <v>1</v>
      </c>
      <c r="BA348" s="3">
        <v>40</v>
      </c>
      <c r="BB348" s="3">
        <v>0</v>
      </c>
      <c r="BC348" s="3">
        <v>0</v>
      </c>
      <c r="BD348" s="3">
        <v>0</v>
      </c>
      <c r="BE348" s="3">
        <v>0</v>
      </c>
      <c r="BF348" s="17">
        <f t="shared" si="381"/>
        <v>173</v>
      </c>
      <c r="BG348" s="26">
        <f t="shared" si="342"/>
        <v>1843.5304419820959</v>
      </c>
      <c r="BH348" s="12">
        <f t="shared" si="343"/>
        <v>8.9742263307435319</v>
      </c>
      <c r="BI348" s="13">
        <f t="shared" ref="BI348:BI350" si="397">BI347</f>
        <v>0</v>
      </c>
      <c r="BJ348" s="12">
        <f t="shared" si="382"/>
        <v>0</v>
      </c>
      <c r="BK348" s="12">
        <f t="shared" si="341"/>
        <v>21.649484536082607</v>
      </c>
      <c r="BL348" s="11">
        <f t="shared" si="393"/>
        <v>2</v>
      </c>
      <c r="BM348" s="11">
        <f t="shared" si="393"/>
        <v>50</v>
      </c>
      <c r="BN348" s="11">
        <f t="shared" si="393"/>
        <v>0</v>
      </c>
      <c r="BO348" s="20">
        <f t="shared" si="384"/>
        <v>0.62005787037036431</v>
      </c>
      <c r="BP348" s="11">
        <f t="shared" si="385"/>
        <v>1</v>
      </c>
      <c r="BQ348" s="11">
        <f t="shared" si="394"/>
        <v>0</v>
      </c>
      <c r="BR348" s="11">
        <f t="shared" si="394"/>
        <v>0</v>
      </c>
      <c r="BS348" s="11">
        <f t="shared" si="344"/>
        <v>1</v>
      </c>
      <c r="BT348" s="25">
        <f t="shared" si="345"/>
        <v>1657853.5304419822</v>
      </c>
      <c r="BU348" s="24" t="str">
        <f t="shared" si="395"/>
        <v>Юг</v>
      </c>
      <c r="BV348" s="11">
        <f t="shared" si="395"/>
        <v>1</v>
      </c>
      <c r="BW348" s="24" t="str">
        <f>VLOOKUP(BV348,'Типы препятствий'!$A$1:$B$12,2)</f>
        <v>Светофор</v>
      </c>
      <c r="BX348" s="24">
        <f t="shared" si="396"/>
        <v>2</v>
      </c>
      <c r="BY348" s="25">
        <f t="shared" si="396"/>
        <v>1657922.9260658121</v>
      </c>
      <c r="BZ348" s="25">
        <f t="shared" si="346"/>
        <v>69.395623829914257</v>
      </c>
      <c r="CA348" s="25">
        <f t="shared" si="389"/>
        <v>1657934.9260658121</v>
      </c>
      <c r="CB348" s="12">
        <f t="shared" si="347"/>
        <v>81.395623829914257</v>
      </c>
      <c r="CC348" s="11">
        <f t="shared" si="390"/>
        <v>2</v>
      </c>
      <c r="CD348" s="42">
        <f t="shared" si="390"/>
        <v>0.15</v>
      </c>
      <c r="CE348" s="42">
        <f t="shared" si="352"/>
        <v>0.51</v>
      </c>
      <c r="CF348" s="42">
        <f t="shared" si="351"/>
        <v>0.51</v>
      </c>
    </row>
    <row r="349" spans="1:84">
      <c r="A349" s="29">
        <f t="shared" si="353"/>
        <v>8.9742263307435319</v>
      </c>
      <c r="B349" s="3">
        <v>348</v>
      </c>
      <c r="C349" s="14">
        <f t="shared" si="354"/>
        <v>8.9742263307435319</v>
      </c>
      <c r="D349" s="14">
        <f t="shared" si="355"/>
        <v>8.9742263307435319</v>
      </c>
      <c r="E349" s="14">
        <f t="shared" si="356"/>
        <v>21.030927835051678</v>
      </c>
      <c r="F349" s="14">
        <f t="shared" si="357"/>
        <v>0</v>
      </c>
      <c r="G349" s="30">
        <f t="shared" si="358"/>
        <v>0</v>
      </c>
      <c r="H349" s="3">
        <f t="shared" si="348"/>
        <v>40</v>
      </c>
      <c r="I349" s="43">
        <f t="shared" si="359"/>
        <v>0.15</v>
      </c>
      <c r="J349" s="43">
        <f t="shared" si="360"/>
        <v>0.51</v>
      </c>
      <c r="K349" s="43">
        <f t="shared" si="361"/>
        <v>0.51</v>
      </c>
      <c r="L349" s="3">
        <f t="shared" si="349"/>
        <v>0.32</v>
      </c>
      <c r="M349" s="3" t="s">
        <v>801</v>
      </c>
      <c r="N349" s="3" t="s">
        <v>802</v>
      </c>
      <c r="O349" s="3">
        <v>1</v>
      </c>
      <c r="P349" s="3">
        <v>0</v>
      </c>
      <c r="Q349" s="3">
        <v>0</v>
      </c>
      <c r="R349" s="3">
        <v>1</v>
      </c>
      <c r="S349" s="3">
        <v>1</v>
      </c>
      <c r="T349" s="3">
        <v>0</v>
      </c>
      <c r="U349" s="3" t="s">
        <v>66</v>
      </c>
      <c r="V349" s="14">
        <f t="shared" si="362"/>
        <v>1844.7768623058103</v>
      </c>
      <c r="W349" s="3">
        <f t="shared" si="363"/>
        <v>2</v>
      </c>
      <c r="X349" s="3">
        <f t="shared" si="364"/>
        <v>50</v>
      </c>
      <c r="Y349" s="3">
        <f t="shared" si="365"/>
        <v>50</v>
      </c>
      <c r="Z349" s="3">
        <f t="shared" si="366"/>
        <v>0</v>
      </c>
      <c r="AA349" s="3">
        <f t="shared" si="367"/>
        <v>0</v>
      </c>
      <c r="AB349" s="22">
        <f t="shared" si="368"/>
        <v>0.62006365740740133</v>
      </c>
      <c r="AC349" s="23">
        <f t="shared" ca="1" si="350"/>
        <v>41920</v>
      </c>
      <c r="AD349" s="3">
        <v>348</v>
      </c>
      <c r="AE349" s="3">
        <f t="shared" si="369"/>
        <v>1</v>
      </c>
      <c r="AF349" s="3">
        <f t="shared" si="370"/>
        <v>1</v>
      </c>
      <c r="AG349" s="3">
        <v>348</v>
      </c>
      <c r="AH349" s="3">
        <f t="shared" si="371"/>
        <v>0</v>
      </c>
      <c r="AI349" s="3">
        <f t="shared" si="372"/>
        <v>0</v>
      </c>
      <c r="AJ349" s="3">
        <f t="shared" si="373"/>
        <v>1</v>
      </c>
      <c r="AK349" s="14">
        <f t="shared" si="374"/>
        <v>1657854.7768623058</v>
      </c>
      <c r="AL349" s="3" t="str">
        <f t="shared" si="375"/>
        <v>Юг</v>
      </c>
      <c r="AM349" s="3">
        <f t="shared" si="376"/>
        <v>1</v>
      </c>
      <c r="AN349" s="3">
        <f t="shared" si="377"/>
        <v>2</v>
      </c>
      <c r="AO349" s="27">
        <f t="shared" si="378"/>
        <v>68.149203506298363</v>
      </c>
      <c r="AP349" s="14">
        <f t="shared" si="379"/>
        <v>80.149203506298363</v>
      </c>
      <c r="AQ349" s="28"/>
      <c r="AR349" s="3">
        <f t="shared" si="380"/>
        <v>2</v>
      </c>
      <c r="AS349" s="3">
        <v>4581</v>
      </c>
      <c r="AT349" s="3">
        <v>777</v>
      </c>
      <c r="AU349" s="3">
        <v>100</v>
      </c>
      <c r="AV349" s="3">
        <v>400</v>
      </c>
      <c r="AW349" s="3">
        <v>6000</v>
      </c>
      <c r="AX349" s="3">
        <v>0</v>
      </c>
      <c r="AY349" s="3">
        <v>1100</v>
      </c>
      <c r="AZ349" s="3">
        <v>1</v>
      </c>
      <c r="BA349" s="3">
        <v>40</v>
      </c>
      <c r="BB349" s="3">
        <v>0</v>
      </c>
      <c r="BC349" s="3">
        <v>0</v>
      </c>
      <c r="BD349" s="3">
        <v>0</v>
      </c>
      <c r="BE349" s="3">
        <v>0</v>
      </c>
      <c r="BF349" s="17">
        <f t="shared" si="381"/>
        <v>173.5</v>
      </c>
      <c r="BG349" s="26">
        <f t="shared" si="342"/>
        <v>1844.7768623058103</v>
      </c>
      <c r="BH349" s="12">
        <f t="shared" si="343"/>
        <v>8.9742263307435319</v>
      </c>
      <c r="BI349" s="13">
        <f t="shared" si="397"/>
        <v>0</v>
      </c>
      <c r="BJ349" s="12">
        <f t="shared" si="382"/>
        <v>0</v>
      </c>
      <c r="BK349" s="12">
        <f t="shared" si="341"/>
        <v>21.030927835051678</v>
      </c>
      <c r="BL349" s="11">
        <f t="shared" si="393"/>
        <v>2</v>
      </c>
      <c r="BM349" s="11">
        <f t="shared" si="393"/>
        <v>50</v>
      </c>
      <c r="BN349" s="11">
        <f t="shared" si="393"/>
        <v>0</v>
      </c>
      <c r="BO349" s="20">
        <f t="shared" si="384"/>
        <v>0.62006365740740133</v>
      </c>
      <c r="BP349" s="11">
        <f t="shared" si="385"/>
        <v>1</v>
      </c>
      <c r="BQ349" s="11">
        <f t="shared" si="394"/>
        <v>0</v>
      </c>
      <c r="BR349" s="11">
        <f t="shared" si="394"/>
        <v>0</v>
      </c>
      <c r="BS349" s="11">
        <f t="shared" si="344"/>
        <v>1</v>
      </c>
      <c r="BT349" s="25">
        <f t="shared" si="345"/>
        <v>1657854.7768623058</v>
      </c>
      <c r="BU349" s="24" t="str">
        <f t="shared" si="395"/>
        <v>Юг</v>
      </c>
      <c r="BV349" s="11">
        <f t="shared" si="395"/>
        <v>1</v>
      </c>
      <c r="BW349" s="24" t="str">
        <f>VLOOKUP(BV349,'Типы препятствий'!$A$1:$B$12,2)</f>
        <v>Светофор</v>
      </c>
      <c r="BX349" s="24">
        <f t="shared" si="396"/>
        <v>2</v>
      </c>
      <c r="BY349" s="25">
        <f t="shared" si="396"/>
        <v>1657922.9260658121</v>
      </c>
      <c r="BZ349" s="25">
        <f t="shared" si="346"/>
        <v>68.149203506298363</v>
      </c>
      <c r="CA349" s="25">
        <f t="shared" si="389"/>
        <v>1657934.9260658121</v>
      </c>
      <c r="CB349" s="12">
        <f t="shared" si="347"/>
        <v>80.149203506298363</v>
      </c>
      <c r="CC349" s="11">
        <f t="shared" si="390"/>
        <v>2</v>
      </c>
      <c r="CD349" s="42">
        <f t="shared" si="390"/>
        <v>0.15</v>
      </c>
      <c r="CE349" s="42">
        <f t="shared" si="352"/>
        <v>0.51</v>
      </c>
      <c r="CF349" s="42">
        <f t="shared" si="351"/>
        <v>0.51</v>
      </c>
    </row>
    <row r="350" spans="1:84">
      <c r="A350" s="29">
        <f t="shared" si="353"/>
        <v>8.9742263307435319</v>
      </c>
      <c r="B350" s="3">
        <v>349</v>
      </c>
      <c r="C350" s="14">
        <f t="shared" si="354"/>
        <v>8.9742263307435319</v>
      </c>
      <c r="D350" s="14">
        <f t="shared" si="355"/>
        <v>8.9742263307435319</v>
      </c>
      <c r="E350" s="14">
        <f t="shared" si="356"/>
        <v>20.412371134020749</v>
      </c>
      <c r="F350" s="14">
        <f t="shared" si="357"/>
        <v>0</v>
      </c>
      <c r="G350" s="30">
        <f t="shared" si="358"/>
        <v>0</v>
      </c>
      <c r="H350" s="3">
        <f t="shared" si="348"/>
        <v>40</v>
      </c>
      <c r="I350" s="43">
        <f t="shared" si="359"/>
        <v>0.15</v>
      </c>
      <c r="J350" s="43">
        <f t="shared" si="360"/>
        <v>0.51</v>
      </c>
      <c r="K350" s="43">
        <f t="shared" si="361"/>
        <v>0.44</v>
      </c>
      <c r="L350" s="3">
        <f t="shared" si="349"/>
        <v>0.32</v>
      </c>
      <c r="M350" s="3" t="s">
        <v>803</v>
      </c>
      <c r="N350" s="3" t="s">
        <v>804</v>
      </c>
      <c r="O350" s="3">
        <v>1</v>
      </c>
      <c r="P350" s="3">
        <v>0</v>
      </c>
      <c r="Q350" s="3">
        <v>0</v>
      </c>
      <c r="R350" s="3">
        <v>1</v>
      </c>
      <c r="S350" s="3">
        <v>1</v>
      </c>
      <c r="T350" s="3">
        <v>0</v>
      </c>
      <c r="U350" s="3" t="s">
        <v>66</v>
      </c>
      <c r="V350" s="14">
        <f t="shared" si="362"/>
        <v>1846.0232826295246</v>
      </c>
      <c r="W350" s="3">
        <f t="shared" si="363"/>
        <v>2</v>
      </c>
      <c r="X350" s="3">
        <f t="shared" si="364"/>
        <v>50</v>
      </c>
      <c r="Y350" s="3">
        <f t="shared" si="365"/>
        <v>50</v>
      </c>
      <c r="Z350" s="3">
        <f t="shared" si="366"/>
        <v>0</v>
      </c>
      <c r="AA350" s="3">
        <f t="shared" si="367"/>
        <v>0</v>
      </c>
      <c r="AB350" s="22">
        <f t="shared" si="368"/>
        <v>0.62006944444443834</v>
      </c>
      <c r="AC350" s="23">
        <f t="shared" ca="1" si="350"/>
        <v>41920</v>
      </c>
      <c r="AD350" s="3">
        <v>349</v>
      </c>
      <c r="AE350" s="3">
        <f t="shared" si="369"/>
        <v>1</v>
      </c>
      <c r="AF350" s="3">
        <f t="shared" si="370"/>
        <v>1</v>
      </c>
      <c r="AG350" s="3">
        <v>349</v>
      </c>
      <c r="AH350" s="3">
        <f t="shared" si="371"/>
        <v>0</v>
      </c>
      <c r="AI350" s="3">
        <f t="shared" si="372"/>
        <v>0</v>
      </c>
      <c r="AJ350" s="3">
        <f t="shared" si="373"/>
        <v>1</v>
      </c>
      <c r="AK350" s="14">
        <f t="shared" si="374"/>
        <v>1657856.0232826294</v>
      </c>
      <c r="AL350" s="3" t="str">
        <f t="shared" si="375"/>
        <v>Юг</v>
      </c>
      <c r="AM350" s="3">
        <f t="shared" si="376"/>
        <v>1</v>
      </c>
      <c r="AN350" s="3">
        <f t="shared" si="377"/>
        <v>2</v>
      </c>
      <c r="AO350" s="27">
        <f t="shared" si="378"/>
        <v>66.902783182682469</v>
      </c>
      <c r="AP350" s="14">
        <f t="shared" si="379"/>
        <v>78.902783182682469</v>
      </c>
      <c r="AQ350" s="28"/>
      <c r="AR350" s="3">
        <f t="shared" si="380"/>
        <v>2</v>
      </c>
      <c r="AS350" s="3">
        <v>4581</v>
      </c>
      <c r="AT350" s="3">
        <v>777</v>
      </c>
      <c r="AU350" s="3">
        <v>100</v>
      </c>
      <c r="AV350" s="3">
        <v>400</v>
      </c>
      <c r="AW350" s="3">
        <v>6000</v>
      </c>
      <c r="AX350" s="3">
        <v>0</v>
      </c>
      <c r="AY350" s="3">
        <v>1100</v>
      </c>
      <c r="AZ350" s="3">
        <v>1</v>
      </c>
      <c r="BA350" s="3">
        <v>40</v>
      </c>
      <c r="BB350" s="3">
        <v>0</v>
      </c>
      <c r="BC350" s="3">
        <v>0</v>
      </c>
      <c r="BD350" s="3">
        <v>0</v>
      </c>
      <c r="BE350" s="3">
        <v>0</v>
      </c>
      <c r="BF350" s="17">
        <f t="shared" si="381"/>
        <v>174</v>
      </c>
      <c r="BG350" s="26">
        <f t="shared" si="342"/>
        <v>1846.0232826295246</v>
      </c>
      <c r="BH350" s="12">
        <f t="shared" si="343"/>
        <v>8.9742263307435319</v>
      </c>
      <c r="BI350" s="13">
        <f t="shared" si="397"/>
        <v>0</v>
      </c>
      <c r="BJ350" s="12">
        <f t="shared" si="382"/>
        <v>0</v>
      </c>
      <c r="BK350" s="12">
        <f t="shared" si="341"/>
        <v>20.412371134020749</v>
      </c>
      <c r="BL350" s="11">
        <f t="shared" si="393"/>
        <v>2</v>
      </c>
      <c r="BM350" s="11">
        <f t="shared" si="393"/>
        <v>50</v>
      </c>
      <c r="BN350" s="11">
        <f t="shared" si="393"/>
        <v>0</v>
      </c>
      <c r="BO350" s="20">
        <f t="shared" si="384"/>
        <v>0.62006944444443834</v>
      </c>
      <c r="BP350" s="11">
        <f t="shared" si="385"/>
        <v>1</v>
      </c>
      <c r="BQ350" s="11">
        <f t="shared" si="394"/>
        <v>0</v>
      </c>
      <c r="BR350" s="11">
        <f t="shared" si="394"/>
        <v>0</v>
      </c>
      <c r="BS350" s="11">
        <f t="shared" si="344"/>
        <v>1</v>
      </c>
      <c r="BT350" s="25">
        <f t="shared" si="345"/>
        <v>1657856.0232826294</v>
      </c>
      <c r="BU350" s="24" t="str">
        <f t="shared" si="395"/>
        <v>Юг</v>
      </c>
      <c r="BV350" s="11">
        <f t="shared" si="395"/>
        <v>1</v>
      </c>
      <c r="BW350" s="24" t="str">
        <f>VLOOKUP(BV350,'Типы препятствий'!$A$1:$B$12,2)</f>
        <v>Светофор</v>
      </c>
      <c r="BX350" s="24">
        <f t="shared" si="396"/>
        <v>2</v>
      </c>
      <c r="BY350" s="25">
        <f t="shared" si="396"/>
        <v>1657922.9260658121</v>
      </c>
      <c r="BZ350" s="25">
        <f t="shared" si="346"/>
        <v>66.902783182682469</v>
      </c>
      <c r="CA350" s="25">
        <f t="shared" si="389"/>
        <v>1657934.9260658121</v>
      </c>
      <c r="CB350" s="12">
        <f t="shared" si="347"/>
        <v>78.902783182682469</v>
      </c>
      <c r="CC350" s="11">
        <f t="shared" si="390"/>
        <v>2</v>
      </c>
      <c r="CD350" s="42">
        <f t="shared" si="390"/>
        <v>0.15</v>
      </c>
      <c r="CE350" s="42">
        <f t="shared" si="352"/>
        <v>0.51</v>
      </c>
      <c r="CF350" s="42">
        <v>0.44</v>
      </c>
    </row>
    <row r="351" spans="1:84">
      <c r="A351" s="29">
        <f t="shared" si="353"/>
        <v>8.9742263307435319</v>
      </c>
      <c r="B351" s="3">
        <v>350</v>
      </c>
      <c r="C351" s="14">
        <f t="shared" si="354"/>
        <v>8.9742263307435319</v>
      </c>
      <c r="D351" s="14">
        <f t="shared" si="355"/>
        <v>8.9742263307435319</v>
      </c>
      <c r="E351" s="14">
        <f t="shared" si="356"/>
        <v>19.793814432989819</v>
      </c>
      <c r="F351" s="14">
        <f t="shared" si="357"/>
        <v>0</v>
      </c>
      <c r="G351" s="30">
        <f t="shared" si="358"/>
        <v>-0.18</v>
      </c>
      <c r="H351" s="3">
        <f t="shared" si="348"/>
        <v>40</v>
      </c>
      <c r="I351" s="43">
        <f t="shared" si="359"/>
        <v>0.21</v>
      </c>
      <c r="J351" s="43">
        <f t="shared" si="360"/>
        <v>0.47499999999999998</v>
      </c>
      <c r="K351" s="43">
        <f t="shared" si="361"/>
        <v>0.44</v>
      </c>
      <c r="L351" s="3">
        <f t="shared" si="349"/>
        <v>0.32</v>
      </c>
      <c r="M351" s="3" t="s">
        <v>805</v>
      </c>
      <c r="N351" s="3" t="s">
        <v>806</v>
      </c>
      <c r="O351" s="3">
        <v>1</v>
      </c>
      <c r="P351" s="3">
        <v>0</v>
      </c>
      <c r="Q351" s="3">
        <v>0</v>
      </c>
      <c r="R351" s="3">
        <v>1</v>
      </c>
      <c r="S351" s="3">
        <v>1</v>
      </c>
      <c r="T351" s="3">
        <v>0</v>
      </c>
      <c r="U351" s="3" t="s">
        <v>66</v>
      </c>
      <c r="V351" s="14">
        <f t="shared" si="362"/>
        <v>1847.2697029532389</v>
      </c>
      <c r="W351" s="3">
        <f t="shared" si="363"/>
        <v>2</v>
      </c>
      <c r="X351" s="3">
        <f t="shared" si="364"/>
        <v>50</v>
      </c>
      <c r="Y351" s="3">
        <f t="shared" si="365"/>
        <v>50</v>
      </c>
      <c r="Z351" s="3">
        <f t="shared" si="366"/>
        <v>0</v>
      </c>
      <c r="AA351" s="3">
        <f t="shared" si="367"/>
        <v>0</v>
      </c>
      <c r="AB351" s="22">
        <f t="shared" si="368"/>
        <v>0.62007523148147536</v>
      </c>
      <c r="AC351" s="23">
        <f t="shared" ca="1" si="350"/>
        <v>41920</v>
      </c>
      <c r="AD351" s="3">
        <v>350</v>
      </c>
      <c r="AE351" s="3">
        <f t="shared" si="369"/>
        <v>1</v>
      </c>
      <c r="AF351" s="3">
        <f t="shared" si="370"/>
        <v>1</v>
      </c>
      <c r="AG351" s="3">
        <v>350</v>
      </c>
      <c r="AH351" s="3">
        <f t="shared" si="371"/>
        <v>0</v>
      </c>
      <c r="AI351" s="3">
        <f t="shared" si="372"/>
        <v>0</v>
      </c>
      <c r="AJ351" s="3">
        <f t="shared" si="373"/>
        <v>1</v>
      </c>
      <c r="AK351" s="14">
        <f t="shared" si="374"/>
        <v>1657857.2697029533</v>
      </c>
      <c r="AL351" s="3" t="str">
        <f t="shared" si="375"/>
        <v>Юг</v>
      </c>
      <c r="AM351" s="3">
        <f t="shared" si="376"/>
        <v>1</v>
      </c>
      <c r="AN351" s="3">
        <f t="shared" si="377"/>
        <v>2</v>
      </c>
      <c r="AO351" s="27">
        <f t="shared" si="378"/>
        <v>65.656362858833745</v>
      </c>
      <c r="AP351" s="14">
        <f t="shared" si="379"/>
        <v>77.656362858833745</v>
      </c>
      <c r="AQ351" s="28"/>
      <c r="AR351" s="3">
        <f t="shared" si="380"/>
        <v>2</v>
      </c>
      <c r="AS351" s="3">
        <v>4581</v>
      </c>
      <c r="AT351" s="3">
        <v>777</v>
      </c>
      <c r="AU351" s="3">
        <v>100</v>
      </c>
      <c r="AV351" s="3">
        <v>400</v>
      </c>
      <c r="AW351" s="3">
        <v>6000</v>
      </c>
      <c r="AX351" s="3">
        <v>0</v>
      </c>
      <c r="AY351" s="3">
        <v>1100</v>
      </c>
      <c r="AZ351" s="3">
        <v>1</v>
      </c>
      <c r="BA351" s="3">
        <v>40</v>
      </c>
      <c r="BB351" s="3">
        <v>0</v>
      </c>
      <c r="BC351" s="3">
        <v>0</v>
      </c>
      <c r="BD351" s="3">
        <v>0</v>
      </c>
      <c r="BE351" s="3">
        <v>0</v>
      </c>
      <c r="BF351" s="17">
        <f t="shared" si="381"/>
        <v>174.5</v>
      </c>
      <c r="BG351" s="26">
        <f t="shared" si="342"/>
        <v>1847.2697029532389</v>
      </c>
      <c r="BH351" s="12">
        <f t="shared" si="343"/>
        <v>8.9742263307435319</v>
      </c>
      <c r="BI351" s="13">
        <v>-0.18</v>
      </c>
      <c r="BJ351" s="12">
        <f t="shared" si="382"/>
        <v>0</v>
      </c>
      <c r="BK351" s="12">
        <f t="shared" si="341"/>
        <v>19.793814432989819</v>
      </c>
      <c r="BL351" s="11">
        <f t="shared" si="393"/>
        <v>2</v>
      </c>
      <c r="BM351" s="11">
        <f t="shared" si="393"/>
        <v>50</v>
      </c>
      <c r="BN351" s="11">
        <f t="shared" si="393"/>
        <v>0</v>
      </c>
      <c r="BO351" s="20">
        <f t="shared" si="384"/>
        <v>0.62007523148147536</v>
      </c>
      <c r="BP351" s="11">
        <f t="shared" si="385"/>
        <v>1</v>
      </c>
      <c r="BQ351" s="11">
        <f t="shared" si="394"/>
        <v>0</v>
      </c>
      <c r="BR351" s="11">
        <f t="shared" si="394"/>
        <v>0</v>
      </c>
      <c r="BS351" s="11">
        <f t="shared" si="344"/>
        <v>1</v>
      </c>
      <c r="BT351" s="25">
        <f t="shared" si="345"/>
        <v>1657857.2697029533</v>
      </c>
      <c r="BU351" s="24" t="str">
        <f t="shared" si="395"/>
        <v>Юг</v>
      </c>
      <c r="BV351" s="11">
        <f t="shared" si="395"/>
        <v>1</v>
      </c>
      <c r="BW351" s="24" t="str">
        <f>VLOOKUP(BV351,'Типы препятствий'!$A$1:$B$12,2)</f>
        <v>Светофор</v>
      </c>
      <c r="BX351" s="24">
        <f t="shared" si="396"/>
        <v>2</v>
      </c>
      <c r="BY351" s="25">
        <f t="shared" si="396"/>
        <v>1657922.9260658121</v>
      </c>
      <c r="BZ351" s="25">
        <f t="shared" si="346"/>
        <v>65.656362858833745</v>
      </c>
      <c r="CA351" s="25">
        <f t="shared" si="389"/>
        <v>1657934.9260658121</v>
      </c>
      <c r="CB351" s="12">
        <f t="shared" si="347"/>
        <v>77.656362858833745</v>
      </c>
      <c r="CC351" s="11">
        <f t="shared" si="390"/>
        <v>2</v>
      </c>
      <c r="CD351" s="42">
        <v>0.21</v>
      </c>
      <c r="CE351" s="42">
        <f t="shared" si="352"/>
        <v>0.47499999999999998</v>
      </c>
      <c r="CF351" s="42">
        <f t="shared" si="351"/>
        <v>0.44</v>
      </c>
    </row>
    <row r="352" spans="1:84">
      <c r="A352" s="29">
        <f t="shared" si="353"/>
        <v>8.6502263307435321</v>
      </c>
      <c r="B352" s="3">
        <v>351</v>
      </c>
      <c r="C352" s="14">
        <f t="shared" si="354"/>
        <v>8.6502263307435321</v>
      </c>
      <c r="D352" s="14">
        <f t="shared" si="355"/>
        <v>8.6502263307435321</v>
      </c>
      <c r="E352" s="14">
        <f t="shared" si="356"/>
        <v>19.17525773195889</v>
      </c>
      <c r="F352" s="14">
        <f t="shared" si="357"/>
        <v>0</v>
      </c>
      <c r="G352" s="30">
        <f t="shared" si="358"/>
        <v>-0.18</v>
      </c>
      <c r="H352" s="3">
        <f t="shared" si="348"/>
        <v>40</v>
      </c>
      <c r="I352" s="43">
        <f t="shared" si="359"/>
        <v>0.37</v>
      </c>
      <c r="J352" s="43">
        <f t="shared" si="360"/>
        <v>0.44</v>
      </c>
      <c r="K352" s="43">
        <f t="shared" si="361"/>
        <v>0.44</v>
      </c>
      <c r="L352" s="3">
        <f t="shared" si="349"/>
        <v>0.32</v>
      </c>
      <c r="M352" s="3" t="s">
        <v>807</v>
      </c>
      <c r="N352" s="3" t="s">
        <v>808</v>
      </c>
      <c r="O352" s="3">
        <v>1</v>
      </c>
      <c r="P352" s="3">
        <v>0</v>
      </c>
      <c r="Q352" s="3">
        <v>0</v>
      </c>
      <c r="R352" s="3">
        <v>1</v>
      </c>
      <c r="S352" s="3">
        <v>1</v>
      </c>
      <c r="T352" s="3">
        <v>0</v>
      </c>
      <c r="U352" s="3" t="s">
        <v>66</v>
      </c>
      <c r="V352" s="14">
        <f t="shared" si="362"/>
        <v>1848.4711232769532</v>
      </c>
      <c r="W352" s="3">
        <f t="shared" si="363"/>
        <v>2</v>
      </c>
      <c r="X352" s="3">
        <f t="shared" si="364"/>
        <v>50</v>
      </c>
      <c r="Y352" s="3">
        <f t="shared" si="365"/>
        <v>50</v>
      </c>
      <c r="Z352" s="3">
        <f t="shared" si="366"/>
        <v>0</v>
      </c>
      <c r="AA352" s="3">
        <f t="shared" si="367"/>
        <v>0</v>
      </c>
      <c r="AB352" s="22">
        <f t="shared" si="368"/>
        <v>0.62008101851851238</v>
      </c>
      <c r="AC352" s="23">
        <f t="shared" ca="1" si="350"/>
        <v>41920</v>
      </c>
      <c r="AD352" s="3">
        <v>351</v>
      </c>
      <c r="AE352" s="3">
        <f t="shared" si="369"/>
        <v>1</v>
      </c>
      <c r="AF352" s="3">
        <f t="shared" si="370"/>
        <v>1</v>
      </c>
      <c r="AG352" s="3">
        <v>351</v>
      </c>
      <c r="AH352" s="3">
        <f t="shared" si="371"/>
        <v>0</v>
      </c>
      <c r="AI352" s="3">
        <f t="shared" si="372"/>
        <v>0</v>
      </c>
      <c r="AJ352" s="3">
        <f t="shared" si="373"/>
        <v>1</v>
      </c>
      <c r="AK352" s="14">
        <f t="shared" si="374"/>
        <v>1657858.471123277</v>
      </c>
      <c r="AL352" s="3" t="str">
        <f t="shared" si="375"/>
        <v>Юг</v>
      </c>
      <c r="AM352" s="3">
        <f t="shared" si="376"/>
        <v>1</v>
      </c>
      <c r="AN352" s="3">
        <f t="shared" si="377"/>
        <v>2</v>
      </c>
      <c r="AO352" s="27">
        <f t="shared" si="378"/>
        <v>64.454942535143346</v>
      </c>
      <c r="AP352" s="14">
        <f t="shared" si="379"/>
        <v>76.454942535143346</v>
      </c>
      <c r="AQ352" s="28"/>
      <c r="AR352" s="3">
        <f t="shared" si="380"/>
        <v>2</v>
      </c>
      <c r="AS352" s="3">
        <v>4581</v>
      </c>
      <c r="AT352" s="3">
        <v>777</v>
      </c>
      <c r="AU352" s="3">
        <v>100</v>
      </c>
      <c r="AV352" s="3">
        <v>400</v>
      </c>
      <c r="AW352" s="3">
        <v>6000</v>
      </c>
      <c r="AX352" s="3">
        <v>0</v>
      </c>
      <c r="AY352" s="3">
        <v>1100</v>
      </c>
      <c r="AZ352" s="3">
        <v>1</v>
      </c>
      <c r="BA352" s="3">
        <v>40</v>
      </c>
      <c r="BB352" s="3">
        <v>0</v>
      </c>
      <c r="BC352" s="3">
        <v>0</v>
      </c>
      <c r="BD352" s="3">
        <v>0</v>
      </c>
      <c r="BE352" s="3">
        <v>0</v>
      </c>
      <c r="BF352" s="17">
        <f t="shared" si="381"/>
        <v>175</v>
      </c>
      <c r="BG352" s="26">
        <f t="shared" si="342"/>
        <v>1848.4711232769532</v>
      </c>
      <c r="BH352" s="12">
        <f t="shared" si="343"/>
        <v>8.6502263307435321</v>
      </c>
      <c r="BI352" s="13">
        <v>-0.18</v>
      </c>
      <c r="BJ352" s="12">
        <f t="shared" si="382"/>
        <v>0</v>
      </c>
      <c r="BK352" s="12">
        <f t="shared" ref="BK352:BK383" si="398">BK351 + (MIN(($BJ$286-$BK$286)/(ROW($BK$383)-ROW($BK$286)), ABS(BJ352-BK351)))</f>
        <v>19.17525773195889</v>
      </c>
      <c r="BL352" s="11">
        <f t="shared" si="393"/>
        <v>2</v>
      </c>
      <c r="BM352" s="11">
        <f t="shared" si="393"/>
        <v>50</v>
      </c>
      <c r="BN352" s="11">
        <f t="shared" si="393"/>
        <v>0</v>
      </c>
      <c r="BO352" s="20">
        <f t="shared" si="384"/>
        <v>0.62008101851851238</v>
      </c>
      <c r="BP352" s="11">
        <f t="shared" si="385"/>
        <v>1</v>
      </c>
      <c r="BQ352" s="11">
        <f t="shared" si="394"/>
        <v>0</v>
      </c>
      <c r="BR352" s="11">
        <f t="shared" si="394"/>
        <v>0</v>
      </c>
      <c r="BS352" s="11">
        <f t="shared" si="344"/>
        <v>1</v>
      </c>
      <c r="BT352" s="25">
        <f t="shared" si="345"/>
        <v>1657858.471123277</v>
      </c>
      <c r="BU352" s="24" t="str">
        <f t="shared" si="395"/>
        <v>Юг</v>
      </c>
      <c r="BV352" s="11">
        <f t="shared" si="395"/>
        <v>1</v>
      </c>
      <c r="BW352" s="24" t="str">
        <f>VLOOKUP(BV352,'Типы препятствий'!$A$1:$B$12,2)</f>
        <v>Светофор</v>
      </c>
      <c r="BX352" s="24">
        <f t="shared" si="396"/>
        <v>2</v>
      </c>
      <c r="BY352" s="25">
        <f t="shared" si="396"/>
        <v>1657922.9260658121</v>
      </c>
      <c r="BZ352" s="25">
        <f t="shared" si="346"/>
        <v>64.454942535143346</v>
      </c>
      <c r="CA352" s="25">
        <f t="shared" si="389"/>
        <v>1657934.9260658121</v>
      </c>
      <c r="CB352" s="12">
        <f t="shared" si="347"/>
        <v>76.454942535143346</v>
      </c>
      <c r="CC352" s="11">
        <f t="shared" si="390"/>
        <v>2</v>
      </c>
      <c r="CD352" s="42">
        <v>0.37</v>
      </c>
      <c r="CE352" s="42">
        <f t="shared" si="352"/>
        <v>0.44</v>
      </c>
      <c r="CF352" s="42">
        <f t="shared" si="351"/>
        <v>0.44</v>
      </c>
    </row>
    <row r="353" spans="1:84">
      <c r="A353" s="29">
        <f t="shared" si="353"/>
        <v>8.3262263307435322</v>
      </c>
      <c r="B353" s="3">
        <v>352</v>
      </c>
      <c r="C353" s="14">
        <f t="shared" si="354"/>
        <v>8.3262263307435322</v>
      </c>
      <c r="D353" s="14">
        <f t="shared" si="355"/>
        <v>8.3262263307435322</v>
      </c>
      <c r="E353" s="14">
        <f t="shared" si="356"/>
        <v>18.556701030927961</v>
      </c>
      <c r="F353" s="14">
        <f t="shared" si="357"/>
        <v>0</v>
      </c>
      <c r="G353" s="30">
        <f t="shared" si="358"/>
        <v>-0.2</v>
      </c>
      <c r="H353" s="3">
        <f t="shared" si="348"/>
        <v>40</v>
      </c>
      <c r="I353" s="43">
        <f t="shared" si="359"/>
        <v>0.37</v>
      </c>
      <c r="J353" s="43">
        <f t="shared" si="360"/>
        <v>0.44</v>
      </c>
      <c r="K353" s="43">
        <f t="shared" si="361"/>
        <v>0.44</v>
      </c>
      <c r="L353" s="3">
        <f t="shared" si="349"/>
        <v>0.32</v>
      </c>
      <c r="M353" s="3" t="s">
        <v>809</v>
      </c>
      <c r="N353" s="3" t="s">
        <v>810</v>
      </c>
      <c r="O353" s="3">
        <v>1</v>
      </c>
      <c r="P353" s="3">
        <v>0</v>
      </c>
      <c r="Q353" s="3">
        <v>0</v>
      </c>
      <c r="R353" s="3">
        <v>1</v>
      </c>
      <c r="S353" s="3">
        <v>1</v>
      </c>
      <c r="T353" s="3">
        <v>0</v>
      </c>
      <c r="U353" s="3" t="s">
        <v>66</v>
      </c>
      <c r="V353" s="14">
        <f t="shared" si="362"/>
        <v>1849.6275436006677</v>
      </c>
      <c r="W353" s="3">
        <f t="shared" si="363"/>
        <v>2</v>
      </c>
      <c r="X353" s="3">
        <f t="shared" si="364"/>
        <v>50</v>
      </c>
      <c r="Y353" s="3">
        <f t="shared" si="365"/>
        <v>50</v>
      </c>
      <c r="Z353" s="3">
        <f t="shared" si="366"/>
        <v>0</v>
      </c>
      <c r="AA353" s="3">
        <f t="shared" si="367"/>
        <v>0</v>
      </c>
      <c r="AB353" s="22">
        <f t="shared" si="368"/>
        <v>0.6200868055555494</v>
      </c>
      <c r="AC353" s="23">
        <f t="shared" ca="1" si="350"/>
        <v>41920</v>
      </c>
      <c r="AD353" s="3">
        <v>352</v>
      </c>
      <c r="AE353" s="3">
        <f t="shared" si="369"/>
        <v>1</v>
      </c>
      <c r="AF353" s="3">
        <f t="shared" si="370"/>
        <v>1</v>
      </c>
      <c r="AG353" s="3">
        <v>352</v>
      </c>
      <c r="AH353" s="3">
        <f t="shared" si="371"/>
        <v>0</v>
      </c>
      <c r="AI353" s="3">
        <f t="shared" si="372"/>
        <v>0</v>
      </c>
      <c r="AJ353" s="3">
        <f t="shared" si="373"/>
        <v>1</v>
      </c>
      <c r="AK353" s="14">
        <f t="shared" si="374"/>
        <v>1657859.6275436007</v>
      </c>
      <c r="AL353" s="3" t="str">
        <f t="shared" si="375"/>
        <v>Юг</v>
      </c>
      <c r="AM353" s="3">
        <f t="shared" si="376"/>
        <v>1</v>
      </c>
      <c r="AN353" s="3">
        <f t="shared" si="377"/>
        <v>2</v>
      </c>
      <c r="AO353" s="27">
        <f t="shared" si="378"/>
        <v>63.29852221137844</v>
      </c>
      <c r="AP353" s="14">
        <f t="shared" si="379"/>
        <v>75.29852221137844</v>
      </c>
      <c r="AQ353" s="28"/>
      <c r="AR353" s="3">
        <f t="shared" si="380"/>
        <v>2</v>
      </c>
      <c r="AS353" s="3">
        <v>4581</v>
      </c>
      <c r="AT353" s="3">
        <v>777</v>
      </c>
      <c r="AU353" s="3">
        <v>100</v>
      </c>
      <c r="AV353" s="3">
        <v>400</v>
      </c>
      <c r="AW353" s="3">
        <v>6000</v>
      </c>
      <c r="AX353" s="3">
        <v>0</v>
      </c>
      <c r="AY353" s="3">
        <v>1100</v>
      </c>
      <c r="AZ353" s="3">
        <v>1</v>
      </c>
      <c r="BA353" s="3">
        <v>40</v>
      </c>
      <c r="BB353" s="3">
        <v>0</v>
      </c>
      <c r="BC353" s="3">
        <v>0</v>
      </c>
      <c r="BD353" s="3">
        <v>0</v>
      </c>
      <c r="BE353" s="3">
        <v>0</v>
      </c>
      <c r="BF353" s="17">
        <f t="shared" si="381"/>
        <v>175.5</v>
      </c>
      <c r="BG353" s="26">
        <f t="shared" si="342"/>
        <v>1849.6275436006677</v>
      </c>
      <c r="BH353" s="12">
        <f t="shared" si="343"/>
        <v>8.3262263307435322</v>
      </c>
      <c r="BI353" s="13">
        <v>-0.2</v>
      </c>
      <c r="BJ353" s="12">
        <f t="shared" si="382"/>
        <v>0</v>
      </c>
      <c r="BK353" s="12">
        <f t="shared" si="398"/>
        <v>18.556701030927961</v>
      </c>
      <c r="BL353" s="11">
        <f t="shared" si="393"/>
        <v>2</v>
      </c>
      <c r="BM353" s="11">
        <f t="shared" si="393"/>
        <v>50</v>
      </c>
      <c r="BN353" s="11">
        <f t="shared" si="393"/>
        <v>0</v>
      </c>
      <c r="BO353" s="20">
        <f t="shared" si="384"/>
        <v>0.6200868055555494</v>
      </c>
      <c r="BP353" s="11">
        <f t="shared" si="385"/>
        <v>1</v>
      </c>
      <c r="BQ353" s="11">
        <f t="shared" si="394"/>
        <v>0</v>
      </c>
      <c r="BR353" s="11">
        <f t="shared" si="394"/>
        <v>0</v>
      </c>
      <c r="BS353" s="11">
        <f t="shared" si="344"/>
        <v>1</v>
      </c>
      <c r="BT353" s="25">
        <f t="shared" si="345"/>
        <v>1657859.6275436007</v>
      </c>
      <c r="BU353" s="24" t="str">
        <f t="shared" si="395"/>
        <v>Юг</v>
      </c>
      <c r="BV353" s="11">
        <f t="shared" si="395"/>
        <v>1</v>
      </c>
      <c r="BW353" s="24" t="str">
        <f>VLOOKUP(BV353,'Типы препятствий'!$A$1:$B$12,2)</f>
        <v>Светофор</v>
      </c>
      <c r="BX353" s="24">
        <f t="shared" si="396"/>
        <v>2</v>
      </c>
      <c r="BY353" s="25">
        <f t="shared" si="396"/>
        <v>1657922.9260658121</v>
      </c>
      <c r="BZ353" s="25">
        <f t="shared" si="346"/>
        <v>63.29852221137844</v>
      </c>
      <c r="CA353" s="25">
        <f t="shared" si="389"/>
        <v>1657934.9260658121</v>
      </c>
      <c r="CB353" s="12">
        <f t="shared" si="347"/>
        <v>75.29852221137844</v>
      </c>
      <c r="CC353" s="11">
        <f t="shared" si="390"/>
        <v>2</v>
      </c>
      <c r="CD353" s="42">
        <f t="shared" si="390"/>
        <v>0.37</v>
      </c>
      <c r="CE353" s="42">
        <f t="shared" si="352"/>
        <v>0.44</v>
      </c>
      <c r="CF353" s="42">
        <f t="shared" si="351"/>
        <v>0.44</v>
      </c>
    </row>
    <row r="354" spans="1:84">
      <c r="A354" s="29">
        <f t="shared" si="353"/>
        <v>7.9662263307435319</v>
      </c>
      <c r="B354" s="3">
        <v>353</v>
      </c>
      <c r="C354" s="14">
        <f t="shared" si="354"/>
        <v>7.9662263307435319</v>
      </c>
      <c r="D354" s="14">
        <f t="shared" si="355"/>
        <v>7.9662263307435319</v>
      </c>
      <c r="E354" s="14">
        <f t="shared" si="356"/>
        <v>17.938144329897032</v>
      </c>
      <c r="F354" s="14">
        <f t="shared" si="357"/>
        <v>0</v>
      </c>
      <c r="G354" s="30">
        <f t="shared" si="358"/>
        <v>-0.2</v>
      </c>
      <c r="H354" s="3">
        <f t="shared" si="348"/>
        <v>40</v>
      </c>
      <c r="I354" s="43">
        <f t="shared" si="359"/>
        <v>0.37</v>
      </c>
      <c r="J354" s="43">
        <f t="shared" si="360"/>
        <v>0.44</v>
      </c>
      <c r="K354" s="43">
        <f t="shared" si="361"/>
        <v>0.44</v>
      </c>
      <c r="L354" s="3">
        <f t="shared" si="349"/>
        <v>0.32</v>
      </c>
      <c r="M354" s="3" t="s">
        <v>811</v>
      </c>
      <c r="N354" s="3" t="s">
        <v>812</v>
      </c>
      <c r="O354" s="3">
        <v>1</v>
      </c>
      <c r="P354" s="3">
        <v>0</v>
      </c>
      <c r="Q354" s="3">
        <v>0</v>
      </c>
      <c r="R354" s="3">
        <v>1</v>
      </c>
      <c r="S354" s="3">
        <v>1</v>
      </c>
      <c r="T354" s="3">
        <v>0</v>
      </c>
      <c r="U354" s="3" t="s">
        <v>66</v>
      </c>
      <c r="V354" s="14">
        <f t="shared" si="362"/>
        <v>1850.7339639243821</v>
      </c>
      <c r="W354" s="3">
        <f t="shared" si="363"/>
        <v>2</v>
      </c>
      <c r="X354" s="3">
        <f t="shared" si="364"/>
        <v>50</v>
      </c>
      <c r="Y354" s="3">
        <f t="shared" si="365"/>
        <v>50</v>
      </c>
      <c r="Z354" s="3">
        <f t="shared" si="366"/>
        <v>0</v>
      </c>
      <c r="AA354" s="3">
        <f t="shared" si="367"/>
        <v>0</v>
      </c>
      <c r="AB354" s="22">
        <f t="shared" si="368"/>
        <v>0.62009259259258642</v>
      </c>
      <c r="AC354" s="23">
        <f t="shared" ca="1" si="350"/>
        <v>41920</v>
      </c>
      <c r="AD354" s="3">
        <v>353</v>
      </c>
      <c r="AE354" s="3">
        <f t="shared" si="369"/>
        <v>1</v>
      </c>
      <c r="AF354" s="3">
        <f t="shared" si="370"/>
        <v>1</v>
      </c>
      <c r="AG354" s="3">
        <v>353</v>
      </c>
      <c r="AH354" s="3">
        <f t="shared" si="371"/>
        <v>0</v>
      </c>
      <c r="AI354" s="3">
        <f t="shared" si="372"/>
        <v>0</v>
      </c>
      <c r="AJ354" s="3">
        <f t="shared" si="373"/>
        <v>1</v>
      </c>
      <c r="AK354" s="14">
        <f t="shared" si="374"/>
        <v>1657860.7339639245</v>
      </c>
      <c r="AL354" s="3" t="str">
        <f t="shared" si="375"/>
        <v>Юг</v>
      </c>
      <c r="AM354" s="3">
        <f t="shared" si="376"/>
        <v>1</v>
      </c>
      <c r="AN354" s="3">
        <f t="shared" si="377"/>
        <v>2</v>
      </c>
      <c r="AO354" s="27">
        <f t="shared" si="378"/>
        <v>62.192101887660101</v>
      </c>
      <c r="AP354" s="14">
        <f t="shared" si="379"/>
        <v>74.192101887660101</v>
      </c>
      <c r="AQ354" s="28"/>
      <c r="AR354" s="3">
        <f t="shared" si="380"/>
        <v>2</v>
      </c>
      <c r="AS354" s="3">
        <v>4581</v>
      </c>
      <c r="AT354" s="3">
        <v>777</v>
      </c>
      <c r="AU354" s="3">
        <v>100</v>
      </c>
      <c r="AV354" s="3">
        <v>400</v>
      </c>
      <c r="AW354" s="3">
        <v>6000</v>
      </c>
      <c r="AX354" s="3">
        <v>0</v>
      </c>
      <c r="AY354" s="3">
        <v>1100</v>
      </c>
      <c r="AZ354" s="3">
        <v>1</v>
      </c>
      <c r="BA354" s="3">
        <v>40</v>
      </c>
      <c r="BB354" s="3">
        <v>0</v>
      </c>
      <c r="BC354" s="3">
        <v>0</v>
      </c>
      <c r="BD354" s="3">
        <v>0</v>
      </c>
      <c r="BE354" s="3">
        <v>0</v>
      </c>
      <c r="BF354" s="17">
        <f t="shared" si="381"/>
        <v>176</v>
      </c>
      <c r="BG354" s="26">
        <f t="shared" si="342"/>
        <v>1850.7339639243821</v>
      </c>
      <c r="BH354" s="12">
        <f t="shared" si="343"/>
        <v>7.9662263307435319</v>
      </c>
      <c r="BI354" s="13">
        <v>-0.2</v>
      </c>
      <c r="BJ354" s="12">
        <f t="shared" si="382"/>
        <v>0</v>
      </c>
      <c r="BK354" s="12">
        <f t="shared" si="398"/>
        <v>17.938144329897032</v>
      </c>
      <c r="BL354" s="11">
        <f t="shared" si="393"/>
        <v>2</v>
      </c>
      <c r="BM354" s="11">
        <f t="shared" si="393"/>
        <v>50</v>
      </c>
      <c r="BN354" s="11">
        <f t="shared" si="393"/>
        <v>0</v>
      </c>
      <c r="BO354" s="20">
        <f t="shared" si="384"/>
        <v>0.62009259259258642</v>
      </c>
      <c r="BP354" s="11">
        <f t="shared" si="385"/>
        <v>1</v>
      </c>
      <c r="BQ354" s="11">
        <f t="shared" si="394"/>
        <v>0</v>
      </c>
      <c r="BR354" s="11">
        <f t="shared" si="394"/>
        <v>0</v>
      </c>
      <c r="BS354" s="11">
        <f t="shared" si="344"/>
        <v>1</v>
      </c>
      <c r="BT354" s="25">
        <f t="shared" si="345"/>
        <v>1657860.7339639245</v>
      </c>
      <c r="BU354" s="24" t="str">
        <f t="shared" si="395"/>
        <v>Юг</v>
      </c>
      <c r="BV354" s="11">
        <f t="shared" si="395"/>
        <v>1</v>
      </c>
      <c r="BW354" s="24" t="str">
        <f>VLOOKUP(BV354,'Типы препятствий'!$A$1:$B$12,2)</f>
        <v>Светофор</v>
      </c>
      <c r="BX354" s="24">
        <f t="shared" si="396"/>
        <v>2</v>
      </c>
      <c r="BY354" s="25">
        <f t="shared" si="396"/>
        <v>1657922.9260658121</v>
      </c>
      <c r="BZ354" s="25">
        <f t="shared" si="346"/>
        <v>62.192101887660101</v>
      </c>
      <c r="CA354" s="25">
        <f t="shared" si="389"/>
        <v>1657934.9260658121</v>
      </c>
      <c r="CB354" s="12">
        <f t="shared" si="347"/>
        <v>74.192101887660101</v>
      </c>
      <c r="CC354" s="11">
        <f t="shared" si="390"/>
        <v>2</v>
      </c>
      <c r="CD354" s="42">
        <f t="shared" si="390"/>
        <v>0.37</v>
      </c>
      <c r="CE354" s="42">
        <f t="shared" si="352"/>
        <v>0.44</v>
      </c>
      <c r="CF354" s="42">
        <f t="shared" si="351"/>
        <v>0.44</v>
      </c>
    </row>
    <row r="355" spans="1:84">
      <c r="A355" s="29">
        <f t="shared" si="353"/>
        <v>7.6062263307435316</v>
      </c>
      <c r="B355" s="3">
        <v>354</v>
      </c>
      <c r="C355" s="14">
        <f t="shared" si="354"/>
        <v>7.6062263307435316</v>
      </c>
      <c r="D355" s="14">
        <f t="shared" si="355"/>
        <v>7.6062263307435316</v>
      </c>
      <c r="E355" s="14">
        <f t="shared" si="356"/>
        <v>17.319587628866103</v>
      </c>
      <c r="F355" s="14">
        <f t="shared" si="357"/>
        <v>0</v>
      </c>
      <c r="G355" s="30">
        <f t="shared" si="358"/>
        <v>-0.2</v>
      </c>
      <c r="H355" s="3">
        <f t="shared" si="348"/>
        <v>40</v>
      </c>
      <c r="I355" s="43">
        <f t="shared" si="359"/>
        <v>0.37</v>
      </c>
      <c r="J355" s="43">
        <f t="shared" si="360"/>
        <v>0.44</v>
      </c>
      <c r="K355" s="43">
        <f t="shared" si="361"/>
        <v>0.44</v>
      </c>
      <c r="L355" s="3">
        <f t="shared" si="349"/>
        <v>0.32</v>
      </c>
      <c r="M355" s="3" t="s">
        <v>813</v>
      </c>
      <c r="N355" s="3" t="s">
        <v>814</v>
      </c>
      <c r="O355" s="3">
        <v>1</v>
      </c>
      <c r="P355" s="3">
        <v>0</v>
      </c>
      <c r="Q355" s="3">
        <v>0</v>
      </c>
      <c r="R355" s="3">
        <v>1</v>
      </c>
      <c r="S355" s="3">
        <v>1</v>
      </c>
      <c r="T355" s="3">
        <v>0</v>
      </c>
      <c r="U355" s="3" t="s">
        <v>66</v>
      </c>
      <c r="V355" s="14">
        <f t="shared" si="362"/>
        <v>1851.7903842480964</v>
      </c>
      <c r="W355" s="3">
        <f t="shared" si="363"/>
        <v>2</v>
      </c>
      <c r="X355" s="3">
        <f t="shared" si="364"/>
        <v>50</v>
      </c>
      <c r="Y355" s="3">
        <f t="shared" si="365"/>
        <v>50</v>
      </c>
      <c r="Z355" s="3">
        <f t="shared" si="366"/>
        <v>0</v>
      </c>
      <c r="AA355" s="3">
        <f t="shared" si="367"/>
        <v>0</v>
      </c>
      <c r="AB355" s="22">
        <f t="shared" si="368"/>
        <v>0.62009837962962344</v>
      </c>
      <c r="AC355" s="23">
        <f t="shared" ca="1" si="350"/>
        <v>41920</v>
      </c>
      <c r="AD355" s="3">
        <v>354</v>
      </c>
      <c r="AE355" s="3">
        <f t="shared" si="369"/>
        <v>1</v>
      </c>
      <c r="AF355" s="3">
        <f t="shared" si="370"/>
        <v>1</v>
      </c>
      <c r="AG355" s="3">
        <v>354</v>
      </c>
      <c r="AH355" s="3">
        <f t="shared" si="371"/>
        <v>0</v>
      </c>
      <c r="AI355" s="3">
        <f t="shared" si="372"/>
        <v>0</v>
      </c>
      <c r="AJ355" s="3">
        <f t="shared" si="373"/>
        <v>1</v>
      </c>
      <c r="AK355" s="14">
        <f t="shared" si="374"/>
        <v>1657861.7903842481</v>
      </c>
      <c r="AL355" s="3" t="str">
        <f t="shared" si="375"/>
        <v>Юг</v>
      </c>
      <c r="AM355" s="3">
        <f t="shared" si="376"/>
        <v>1</v>
      </c>
      <c r="AN355" s="3">
        <f t="shared" si="377"/>
        <v>2</v>
      </c>
      <c r="AO355" s="27">
        <f t="shared" si="378"/>
        <v>61.135681563988328</v>
      </c>
      <c r="AP355" s="14">
        <f t="shared" si="379"/>
        <v>73.135681563988328</v>
      </c>
      <c r="AQ355" s="28"/>
      <c r="AR355" s="3">
        <f t="shared" si="380"/>
        <v>2</v>
      </c>
      <c r="AS355" s="3">
        <v>4581</v>
      </c>
      <c r="AT355" s="3">
        <v>777</v>
      </c>
      <c r="AU355" s="3">
        <v>100</v>
      </c>
      <c r="AV355" s="3">
        <v>400</v>
      </c>
      <c r="AW355" s="3">
        <v>6000</v>
      </c>
      <c r="AX355" s="3">
        <v>0</v>
      </c>
      <c r="AY355" s="3">
        <v>1100</v>
      </c>
      <c r="AZ355" s="3">
        <v>1</v>
      </c>
      <c r="BA355" s="3">
        <v>40</v>
      </c>
      <c r="BB355" s="3">
        <v>0</v>
      </c>
      <c r="BC355" s="3">
        <v>0</v>
      </c>
      <c r="BD355" s="3">
        <v>0</v>
      </c>
      <c r="BE355" s="3">
        <v>0</v>
      </c>
      <c r="BF355" s="17">
        <f t="shared" si="381"/>
        <v>176.5</v>
      </c>
      <c r="BG355" s="26">
        <f t="shared" si="342"/>
        <v>1851.7903842480964</v>
      </c>
      <c r="BH355" s="12">
        <f t="shared" si="343"/>
        <v>7.6062263307435316</v>
      </c>
      <c r="BI355" s="13">
        <v>-0.2</v>
      </c>
      <c r="BJ355" s="12">
        <f t="shared" si="382"/>
        <v>0</v>
      </c>
      <c r="BK355" s="12">
        <f t="shared" si="398"/>
        <v>17.319587628866103</v>
      </c>
      <c r="BL355" s="11">
        <f t="shared" si="393"/>
        <v>2</v>
      </c>
      <c r="BM355" s="11">
        <f t="shared" si="393"/>
        <v>50</v>
      </c>
      <c r="BN355" s="11">
        <f t="shared" si="393"/>
        <v>0</v>
      </c>
      <c r="BO355" s="20">
        <f t="shared" si="384"/>
        <v>0.62009837962962344</v>
      </c>
      <c r="BP355" s="11">
        <f t="shared" si="385"/>
        <v>1</v>
      </c>
      <c r="BQ355" s="11">
        <f t="shared" si="394"/>
        <v>0</v>
      </c>
      <c r="BR355" s="11">
        <f t="shared" si="394"/>
        <v>0</v>
      </c>
      <c r="BS355" s="11">
        <f t="shared" si="344"/>
        <v>1</v>
      </c>
      <c r="BT355" s="25">
        <f t="shared" si="345"/>
        <v>1657861.7903842481</v>
      </c>
      <c r="BU355" s="24" t="str">
        <f t="shared" si="395"/>
        <v>Юг</v>
      </c>
      <c r="BV355" s="11">
        <f t="shared" si="395"/>
        <v>1</v>
      </c>
      <c r="BW355" s="24" t="str">
        <f>VLOOKUP(BV355,'Типы препятствий'!$A$1:$B$12,2)</f>
        <v>Светофор</v>
      </c>
      <c r="BX355" s="24">
        <f t="shared" si="396"/>
        <v>2</v>
      </c>
      <c r="BY355" s="25">
        <f t="shared" si="396"/>
        <v>1657922.9260658121</v>
      </c>
      <c r="BZ355" s="25">
        <f t="shared" si="346"/>
        <v>61.135681563988328</v>
      </c>
      <c r="CA355" s="25">
        <f t="shared" si="389"/>
        <v>1657934.9260658121</v>
      </c>
      <c r="CB355" s="12">
        <f t="shared" si="347"/>
        <v>73.135681563988328</v>
      </c>
      <c r="CC355" s="11">
        <f t="shared" si="390"/>
        <v>2</v>
      </c>
      <c r="CD355" s="42">
        <f t="shared" si="390"/>
        <v>0.37</v>
      </c>
      <c r="CE355" s="42">
        <f t="shared" si="352"/>
        <v>0.44</v>
      </c>
      <c r="CF355" s="42">
        <f t="shared" si="351"/>
        <v>0.44</v>
      </c>
    </row>
    <row r="356" spans="1:84">
      <c r="A356" s="29">
        <f t="shared" si="353"/>
        <v>7.2462263307435313</v>
      </c>
      <c r="B356" s="3">
        <v>355</v>
      </c>
      <c r="C356" s="14">
        <f t="shared" si="354"/>
        <v>7.2462263307435313</v>
      </c>
      <c r="D356" s="14">
        <f t="shared" si="355"/>
        <v>7.2462263307435313</v>
      </c>
      <c r="E356" s="14">
        <f t="shared" si="356"/>
        <v>16.701030927835173</v>
      </c>
      <c r="F356" s="14">
        <f t="shared" si="357"/>
        <v>0</v>
      </c>
      <c r="G356" s="30">
        <f t="shared" si="358"/>
        <v>-0.2</v>
      </c>
      <c r="H356" s="3">
        <f t="shared" si="348"/>
        <v>40</v>
      </c>
      <c r="I356" s="43">
        <f t="shared" si="359"/>
        <v>0.37</v>
      </c>
      <c r="J356" s="43">
        <f t="shared" si="360"/>
        <v>0.44</v>
      </c>
      <c r="K356" s="43">
        <f t="shared" si="361"/>
        <v>0.44</v>
      </c>
      <c r="L356" s="3">
        <f t="shared" si="349"/>
        <v>0.32</v>
      </c>
      <c r="M356" s="3" t="s">
        <v>815</v>
      </c>
      <c r="N356" s="3" t="s">
        <v>816</v>
      </c>
      <c r="O356" s="3">
        <v>1</v>
      </c>
      <c r="P356" s="3">
        <v>0</v>
      </c>
      <c r="Q356" s="3">
        <v>0</v>
      </c>
      <c r="R356" s="3">
        <v>1</v>
      </c>
      <c r="S356" s="3">
        <v>1</v>
      </c>
      <c r="T356" s="3">
        <v>0</v>
      </c>
      <c r="U356" s="3" t="s">
        <v>66</v>
      </c>
      <c r="V356" s="14">
        <f t="shared" si="362"/>
        <v>1852.7968045718108</v>
      </c>
      <c r="W356" s="3">
        <f t="shared" si="363"/>
        <v>2</v>
      </c>
      <c r="X356" s="3">
        <f t="shared" si="364"/>
        <v>50</v>
      </c>
      <c r="Y356" s="3">
        <f t="shared" si="365"/>
        <v>50</v>
      </c>
      <c r="Z356" s="3">
        <f t="shared" si="366"/>
        <v>0</v>
      </c>
      <c r="AA356" s="3">
        <f t="shared" si="367"/>
        <v>0</v>
      </c>
      <c r="AB356" s="22">
        <f t="shared" si="368"/>
        <v>0.62010416666666046</v>
      </c>
      <c r="AC356" s="23">
        <f t="shared" ca="1" si="350"/>
        <v>41920</v>
      </c>
      <c r="AD356" s="3">
        <v>355</v>
      </c>
      <c r="AE356" s="3">
        <f t="shared" si="369"/>
        <v>1</v>
      </c>
      <c r="AF356" s="3">
        <f t="shared" si="370"/>
        <v>1</v>
      </c>
      <c r="AG356" s="3">
        <v>355</v>
      </c>
      <c r="AH356" s="3">
        <f t="shared" si="371"/>
        <v>0</v>
      </c>
      <c r="AI356" s="3">
        <f t="shared" si="372"/>
        <v>0</v>
      </c>
      <c r="AJ356" s="3">
        <f t="shared" si="373"/>
        <v>1</v>
      </c>
      <c r="AK356" s="14">
        <f t="shared" si="374"/>
        <v>1657862.7968045718</v>
      </c>
      <c r="AL356" s="3" t="str">
        <f t="shared" si="375"/>
        <v>Юг</v>
      </c>
      <c r="AM356" s="3">
        <f t="shared" si="376"/>
        <v>1</v>
      </c>
      <c r="AN356" s="3">
        <f t="shared" si="377"/>
        <v>2</v>
      </c>
      <c r="AO356" s="27">
        <f t="shared" si="378"/>
        <v>60.129261240363121</v>
      </c>
      <c r="AP356" s="14">
        <f t="shared" si="379"/>
        <v>72.129261240363121</v>
      </c>
      <c r="AQ356" s="28"/>
      <c r="AR356" s="3">
        <f t="shared" si="380"/>
        <v>2</v>
      </c>
      <c r="AS356" s="3">
        <v>4581</v>
      </c>
      <c r="AT356" s="3">
        <v>777</v>
      </c>
      <c r="AU356" s="3">
        <v>100</v>
      </c>
      <c r="AV356" s="3">
        <v>400</v>
      </c>
      <c r="AW356" s="3">
        <v>6000</v>
      </c>
      <c r="AX356" s="3">
        <v>0</v>
      </c>
      <c r="AY356" s="3">
        <v>1100</v>
      </c>
      <c r="AZ356" s="3">
        <v>1</v>
      </c>
      <c r="BA356" s="3">
        <v>40</v>
      </c>
      <c r="BB356" s="3">
        <v>0</v>
      </c>
      <c r="BC356" s="3">
        <v>0</v>
      </c>
      <c r="BD356" s="3">
        <v>0</v>
      </c>
      <c r="BE356" s="3">
        <v>0</v>
      </c>
      <c r="BF356" s="17">
        <f t="shared" si="381"/>
        <v>177</v>
      </c>
      <c r="BG356" s="26">
        <f t="shared" si="342"/>
        <v>1852.7968045718108</v>
      </c>
      <c r="BH356" s="12">
        <f t="shared" si="343"/>
        <v>7.2462263307435313</v>
      </c>
      <c r="BI356" s="13">
        <v>-0.2</v>
      </c>
      <c r="BJ356" s="12">
        <f t="shared" si="382"/>
        <v>0</v>
      </c>
      <c r="BK356" s="12">
        <f t="shared" si="398"/>
        <v>16.701030927835173</v>
      </c>
      <c r="BL356" s="11">
        <f t="shared" si="393"/>
        <v>2</v>
      </c>
      <c r="BM356" s="11">
        <f t="shared" si="393"/>
        <v>50</v>
      </c>
      <c r="BN356" s="11">
        <f t="shared" si="393"/>
        <v>0</v>
      </c>
      <c r="BO356" s="20">
        <f t="shared" si="384"/>
        <v>0.62010416666666046</v>
      </c>
      <c r="BP356" s="11">
        <f t="shared" si="385"/>
        <v>1</v>
      </c>
      <c r="BQ356" s="11">
        <f t="shared" si="394"/>
        <v>0</v>
      </c>
      <c r="BR356" s="11">
        <f t="shared" si="394"/>
        <v>0</v>
      </c>
      <c r="BS356" s="11">
        <f t="shared" si="344"/>
        <v>1</v>
      </c>
      <c r="BT356" s="25">
        <f t="shared" si="345"/>
        <v>1657862.7968045718</v>
      </c>
      <c r="BU356" s="24" t="str">
        <f t="shared" si="395"/>
        <v>Юг</v>
      </c>
      <c r="BV356" s="11">
        <f t="shared" si="395"/>
        <v>1</v>
      </c>
      <c r="BW356" s="24" t="str">
        <f>VLOOKUP(BV356,'Типы препятствий'!$A$1:$B$12,2)</f>
        <v>Светофор</v>
      </c>
      <c r="BX356" s="24">
        <f t="shared" si="396"/>
        <v>2</v>
      </c>
      <c r="BY356" s="25">
        <f t="shared" si="396"/>
        <v>1657922.9260658121</v>
      </c>
      <c r="BZ356" s="25">
        <f t="shared" si="346"/>
        <v>60.129261240363121</v>
      </c>
      <c r="CA356" s="25">
        <f t="shared" si="389"/>
        <v>1657934.9260658121</v>
      </c>
      <c r="CB356" s="12">
        <f t="shared" si="347"/>
        <v>72.129261240363121</v>
      </c>
      <c r="CC356" s="11">
        <f t="shared" si="390"/>
        <v>2</v>
      </c>
      <c r="CD356" s="42">
        <f t="shared" si="390"/>
        <v>0.37</v>
      </c>
      <c r="CE356" s="42">
        <f t="shared" si="352"/>
        <v>0.44</v>
      </c>
      <c r="CF356" s="42">
        <f t="shared" si="351"/>
        <v>0.44</v>
      </c>
    </row>
    <row r="357" spans="1:84">
      <c r="A357" s="29">
        <f t="shared" si="353"/>
        <v>6.886226330743531</v>
      </c>
      <c r="B357" s="3">
        <v>356</v>
      </c>
      <c r="C357" s="14">
        <f t="shared" si="354"/>
        <v>6.886226330743531</v>
      </c>
      <c r="D357" s="14">
        <f t="shared" si="355"/>
        <v>6.886226330743531</v>
      </c>
      <c r="E357" s="14">
        <f t="shared" si="356"/>
        <v>16.082474226804244</v>
      </c>
      <c r="F357" s="14">
        <f t="shared" si="357"/>
        <v>0</v>
      </c>
      <c r="G357" s="30">
        <f t="shared" si="358"/>
        <v>-0.2</v>
      </c>
      <c r="H357" s="3">
        <f t="shared" si="348"/>
        <v>40</v>
      </c>
      <c r="I357" s="43">
        <f t="shared" si="359"/>
        <v>0.37</v>
      </c>
      <c r="J357" s="43">
        <f t="shared" si="360"/>
        <v>0.44</v>
      </c>
      <c r="K357" s="43">
        <f t="shared" si="361"/>
        <v>0.44</v>
      </c>
      <c r="L357" s="3">
        <f t="shared" si="349"/>
        <v>0.32</v>
      </c>
      <c r="M357" s="3" t="s">
        <v>817</v>
      </c>
      <c r="N357" s="3" t="s">
        <v>818</v>
      </c>
      <c r="O357" s="3">
        <v>1</v>
      </c>
      <c r="P357" s="3">
        <v>0</v>
      </c>
      <c r="Q357" s="3">
        <v>0</v>
      </c>
      <c r="R357" s="3">
        <v>1</v>
      </c>
      <c r="S357" s="3">
        <v>1</v>
      </c>
      <c r="T357" s="3">
        <v>0</v>
      </c>
      <c r="U357" s="3" t="s">
        <v>66</v>
      </c>
      <c r="V357" s="14">
        <f t="shared" si="362"/>
        <v>1853.7532248955251</v>
      </c>
      <c r="W357" s="3">
        <f t="shared" si="363"/>
        <v>2</v>
      </c>
      <c r="X357" s="3">
        <f t="shared" si="364"/>
        <v>50</v>
      </c>
      <c r="Y357" s="3">
        <f t="shared" si="365"/>
        <v>50</v>
      </c>
      <c r="Z357" s="3">
        <f t="shared" si="366"/>
        <v>0</v>
      </c>
      <c r="AA357" s="3">
        <f t="shared" si="367"/>
        <v>0</v>
      </c>
      <c r="AB357" s="22">
        <f t="shared" si="368"/>
        <v>0.62010995370369748</v>
      </c>
      <c r="AC357" s="23">
        <f t="shared" ca="1" si="350"/>
        <v>41920</v>
      </c>
      <c r="AD357" s="3">
        <v>356</v>
      </c>
      <c r="AE357" s="3">
        <f t="shared" si="369"/>
        <v>1</v>
      </c>
      <c r="AF357" s="3">
        <f t="shared" si="370"/>
        <v>1</v>
      </c>
      <c r="AG357" s="3">
        <v>356</v>
      </c>
      <c r="AH357" s="3">
        <f t="shared" si="371"/>
        <v>0</v>
      </c>
      <c r="AI357" s="3">
        <f t="shared" si="372"/>
        <v>0</v>
      </c>
      <c r="AJ357" s="3">
        <f t="shared" si="373"/>
        <v>1</v>
      </c>
      <c r="AK357" s="14">
        <f t="shared" si="374"/>
        <v>1657863.7532248956</v>
      </c>
      <c r="AL357" s="3" t="str">
        <f t="shared" si="375"/>
        <v>Юг</v>
      </c>
      <c r="AM357" s="3">
        <f t="shared" si="376"/>
        <v>1</v>
      </c>
      <c r="AN357" s="3">
        <f t="shared" si="377"/>
        <v>2</v>
      </c>
      <c r="AO357" s="27">
        <f t="shared" si="378"/>
        <v>59.17284091655165</v>
      </c>
      <c r="AP357" s="14">
        <f t="shared" si="379"/>
        <v>71.17284091655165</v>
      </c>
      <c r="AQ357" s="28"/>
      <c r="AR357" s="3">
        <f t="shared" si="380"/>
        <v>2</v>
      </c>
      <c r="AS357" s="3">
        <v>4581</v>
      </c>
      <c r="AT357" s="3">
        <v>777</v>
      </c>
      <c r="AU357" s="3">
        <v>100</v>
      </c>
      <c r="AV357" s="3">
        <v>400</v>
      </c>
      <c r="AW357" s="3">
        <v>6000</v>
      </c>
      <c r="AX357" s="3">
        <v>0</v>
      </c>
      <c r="AY357" s="3">
        <v>1100</v>
      </c>
      <c r="AZ357" s="3">
        <v>1</v>
      </c>
      <c r="BA357" s="3">
        <v>40</v>
      </c>
      <c r="BB357" s="3">
        <v>0</v>
      </c>
      <c r="BC357" s="3">
        <v>0</v>
      </c>
      <c r="BD357" s="3">
        <v>0</v>
      </c>
      <c r="BE357" s="3">
        <v>0</v>
      </c>
      <c r="BF357" s="17">
        <f t="shared" si="381"/>
        <v>177.5</v>
      </c>
      <c r="BG357" s="26">
        <f t="shared" si="342"/>
        <v>1853.7532248955251</v>
      </c>
      <c r="BH357" s="12">
        <f t="shared" si="343"/>
        <v>6.886226330743531</v>
      </c>
      <c r="BI357" s="13">
        <v>-0.2</v>
      </c>
      <c r="BJ357" s="12">
        <f t="shared" si="382"/>
        <v>0</v>
      </c>
      <c r="BK357" s="12">
        <f t="shared" si="398"/>
        <v>16.082474226804244</v>
      </c>
      <c r="BL357" s="11">
        <f t="shared" si="393"/>
        <v>2</v>
      </c>
      <c r="BM357" s="11">
        <f t="shared" si="393"/>
        <v>50</v>
      </c>
      <c r="BN357" s="11">
        <f t="shared" si="393"/>
        <v>0</v>
      </c>
      <c r="BO357" s="20">
        <f t="shared" si="384"/>
        <v>0.62010995370369748</v>
      </c>
      <c r="BP357" s="11">
        <f t="shared" si="385"/>
        <v>1</v>
      </c>
      <c r="BQ357" s="11">
        <f t="shared" si="394"/>
        <v>0</v>
      </c>
      <c r="BR357" s="11">
        <f t="shared" si="394"/>
        <v>0</v>
      </c>
      <c r="BS357" s="11">
        <f t="shared" si="344"/>
        <v>1</v>
      </c>
      <c r="BT357" s="25">
        <f t="shared" si="345"/>
        <v>1657863.7532248956</v>
      </c>
      <c r="BU357" s="24" t="str">
        <f t="shared" si="395"/>
        <v>Юг</v>
      </c>
      <c r="BV357" s="11">
        <f t="shared" si="395"/>
        <v>1</v>
      </c>
      <c r="BW357" s="24" t="str">
        <f>VLOOKUP(BV357,'Типы препятствий'!$A$1:$B$12,2)</f>
        <v>Светофор</v>
      </c>
      <c r="BX357" s="24">
        <f t="shared" si="396"/>
        <v>2</v>
      </c>
      <c r="BY357" s="25">
        <f t="shared" si="396"/>
        <v>1657922.9260658121</v>
      </c>
      <c r="BZ357" s="25">
        <f t="shared" si="346"/>
        <v>59.17284091655165</v>
      </c>
      <c r="CA357" s="25">
        <f t="shared" si="389"/>
        <v>1657934.9260658121</v>
      </c>
      <c r="CB357" s="12">
        <f t="shared" si="347"/>
        <v>71.17284091655165</v>
      </c>
      <c r="CC357" s="11">
        <f t="shared" si="390"/>
        <v>2</v>
      </c>
      <c r="CD357" s="42">
        <f t="shared" si="390"/>
        <v>0.37</v>
      </c>
      <c r="CE357" s="42">
        <f t="shared" si="352"/>
        <v>0.44</v>
      </c>
      <c r="CF357" s="42">
        <f t="shared" si="351"/>
        <v>0.44</v>
      </c>
    </row>
    <row r="358" spans="1:84">
      <c r="A358" s="29">
        <f t="shared" si="353"/>
        <v>6.5262263307435306</v>
      </c>
      <c r="B358" s="3">
        <v>357</v>
      </c>
      <c r="C358" s="14">
        <f t="shared" si="354"/>
        <v>6.5262263307435306</v>
      </c>
      <c r="D358" s="14">
        <f t="shared" si="355"/>
        <v>6.5262263307435306</v>
      </c>
      <c r="E358" s="14">
        <f t="shared" si="356"/>
        <v>15.463917525773315</v>
      </c>
      <c r="F358" s="14">
        <f t="shared" si="357"/>
        <v>0</v>
      </c>
      <c r="G358" s="30">
        <f t="shared" si="358"/>
        <v>-0.21</v>
      </c>
      <c r="H358" s="3">
        <f t="shared" si="348"/>
        <v>40</v>
      </c>
      <c r="I358" s="43">
        <f t="shared" si="359"/>
        <v>0.37</v>
      </c>
      <c r="J358" s="43">
        <f t="shared" si="360"/>
        <v>0.44</v>
      </c>
      <c r="K358" s="43">
        <f t="shared" si="361"/>
        <v>0.44</v>
      </c>
      <c r="L358" s="3">
        <f t="shared" si="349"/>
        <v>0.32</v>
      </c>
      <c r="M358" s="3" t="s">
        <v>819</v>
      </c>
      <c r="N358" s="3" t="s">
        <v>820</v>
      </c>
      <c r="O358" s="3">
        <v>1</v>
      </c>
      <c r="P358" s="3">
        <v>0</v>
      </c>
      <c r="Q358" s="3">
        <v>0</v>
      </c>
      <c r="R358" s="3">
        <v>1</v>
      </c>
      <c r="S358" s="3">
        <v>1</v>
      </c>
      <c r="T358" s="3">
        <v>0</v>
      </c>
      <c r="U358" s="3" t="s">
        <v>66</v>
      </c>
      <c r="V358" s="14">
        <f t="shared" si="362"/>
        <v>1854.6596452192396</v>
      </c>
      <c r="W358" s="3">
        <f t="shared" si="363"/>
        <v>2</v>
      </c>
      <c r="X358" s="3">
        <f t="shared" si="364"/>
        <v>50</v>
      </c>
      <c r="Y358" s="3">
        <f t="shared" si="365"/>
        <v>50</v>
      </c>
      <c r="Z358" s="3">
        <f t="shared" si="366"/>
        <v>0</v>
      </c>
      <c r="AA358" s="3">
        <f t="shared" si="367"/>
        <v>0</v>
      </c>
      <c r="AB358" s="22">
        <f t="shared" si="368"/>
        <v>0.6201157407407345</v>
      </c>
      <c r="AC358" s="23">
        <f t="shared" ca="1" si="350"/>
        <v>41920</v>
      </c>
      <c r="AD358" s="3">
        <v>357</v>
      </c>
      <c r="AE358" s="3">
        <f t="shared" si="369"/>
        <v>1</v>
      </c>
      <c r="AF358" s="3">
        <f t="shared" si="370"/>
        <v>1</v>
      </c>
      <c r="AG358" s="3">
        <v>357</v>
      </c>
      <c r="AH358" s="3">
        <f t="shared" si="371"/>
        <v>0</v>
      </c>
      <c r="AI358" s="3">
        <f t="shared" si="372"/>
        <v>0</v>
      </c>
      <c r="AJ358" s="3">
        <f t="shared" si="373"/>
        <v>1</v>
      </c>
      <c r="AK358" s="14">
        <f t="shared" si="374"/>
        <v>1657864.6596452193</v>
      </c>
      <c r="AL358" s="3" t="str">
        <f t="shared" si="375"/>
        <v>Юг</v>
      </c>
      <c r="AM358" s="3">
        <f t="shared" si="376"/>
        <v>1</v>
      </c>
      <c r="AN358" s="3">
        <f t="shared" si="377"/>
        <v>2</v>
      </c>
      <c r="AO358" s="27">
        <f t="shared" si="378"/>
        <v>58.266420592786744</v>
      </c>
      <c r="AP358" s="14">
        <f t="shared" si="379"/>
        <v>70.266420592786744</v>
      </c>
      <c r="AQ358" s="28"/>
      <c r="AR358" s="3">
        <f t="shared" si="380"/>
        <v>2</v>
      </c>
      <c r="AS358" s="3">
        <v>4581</v>
      </c>
      <c r="AT358" s="3">
        <v>777</v>
      </c>
      <c r="AU358" s="3">
        <v>100</v>
      </c>
      <c r="AV358" s="3">
        <v>400</v>
      </c>
      <c r="AW358" s="3">
        <v>6000</v>
      </c>
      <c r="AX358" s="3">
        <v>0</v>
      </c>
      <c r="AY358" s="3">
        <v>1100</v>
      </c>
      <c r="AZ358" s="3">
        <v>1</v>
      </c>
      <c r="BA358" s="3">
        <v>40</v>
      </c>
      <c r="BB358" s="3">
        <v>0</v>
      </c>
      <c r="BC358" s="3">
        <v>0</v>
      </c>
      <c r="BD358" s="3">
        <v>0</v>
      </c>
      <c r="BE358" s="3">
        <v>0</v>
      </c>
      <c r="BF358" s="17">
        <f t="shared" si="381"/>
        <v>178</v>
      </c>
      <c r="BG358" s="26">
        <f t="shared" si="342"/>
        <v>1854.6596452192396</v>
      </c>
      <c r="BH358" s="12">
        <f t="shared" si="343"/>
        <v>6.5262263307435306</v>
      </c>
      <c r="BI358" s="13">
        <v>-0.21</v>
      </c>
      <c r="BJ358" s="12">
        <f t="shared" si="382"/>
        <v>0</v>
      </c>
      <c r="BK358" s="12">
        <f t="shared" si="398"/>
        <v>15.463917525773315</v>
      </c>
      <c r="BL358" s="11">
        <f t="shared" si="393"/>
        <v>2</v>
      </c>
      <c r="BM358" s="11">
        <f t="shared" si="393"/>
        <v>50</v>
      </c>
      <c r="BN358" s="11">
        <f t="shared" si="393"/>
        <v>0</v>
      </c>
      <c r="BO358" s="20">
        <f t="shared" si="384"/>
        <v>0.6201157407407345</v>
      </c>
      <c r="BP358" s="11">
        <f t="shared" si="385"/>
        <v>1</v>
      </c>
      <c r="BQ358" s="11">
        <f t="shared" si="394"/>
        <v>0</v>
      </c>
      <c r="BR358" s="11">
        <f t="shared" si="394"/>
        <v>0</v>
      </c>
      <c r="BS358" s="11">
        <f t="shared" si="344"/>
        <v>1</v>
      </c>
      <c r="BT358" s="25">
        <f t="shared" si="345"/>
        <v>1657864.6596452193</v>
      </c>
      <c r="BU358" s="24" t="str">
        <f t="shared" si="395"/>
        <v>Юг</v>
      </c>
      <c r="BV358" s="11">
        <f t="shared" si="395"/>
        <v>1</v>
      </c>
      <c r="BW358" s="24" t="str">
        <f>VLOOKUP(BV358,'Типы препятствий'!$A$1:$B$12,2)</f>
        <v>Светофор</v>
      </c>
      <c r="BX358" s="24">
        <f t="shared" si="396"/>
        <v>2</v>
      </c>
      <c r="BY358" s="25">
        <f t="shared" si="396"/>
        <v>1657922.9260658121</v>
      </c>
      <c r="BZ358" s="25">
        <f t="shared" si="346"/>
        <v>58.266420592786744</v>
      </c>
      <c r="CA358" s="25">
        <f t="shared" si="389"/>
        <v>1657934.9260658121</v>
      </c>
      <c r="CB358" s="12">
        <f t="shared" si="347"/>
        <v>70.266420592786744</v>
      </c>
      <c r="CC358" s="11">
        <f t="shared" si="390"/>
        <v>2</v>
      </c>
      <c r="CD358" s="42">
        <f t="shared" si="390"/>
        <v>0.37</v>
      </c>
      <c r="CE358" s="42">
        <f t="shared" si="352"/>
        <v>0.44</v>
      </c>
      <c r="CF358" s="42">
        <f t="shared" si="351"/>
        <v>0.44</v>
      </c>
    </row>
    <row r="359" spans="1:84">
      <c r="A359" s="29">
        <f t="shared" si="353"/>
        <v>6.1482263307435305</v>
      </c>
      <c r="B359" s="3">
        <v>358</v>
      </c>
      <c r="C359" s="14">
        <f t="shared" si="354"/>
        <v>6.1482263307435305</v>
      </c>
      <c r="D359" s="14">
        <f t="shared" si="355"/>
        <v>6.1482263307435305</v>
      </c>
      <c r="E359" s="14">
        <f t="shared" si="356"/>
        <v>14.845360824742386</v>
      </c>
      <c r="F359" s="14">
        <f t="shared" si="357"/>
        <v>0</v>
      </c>
      <c r="G359" s="30">
        <f t="shared" si="358"/>
        <v>-0.19949999999999998</v>
      </c>
      <c r="H359" s="3">
        <f t="shared" si="348"/>
        <v>40</v>
      </c>
      <c r="I359" s="43">
        <f t="shared" si="359"/>
        <v>0.37</v>
      </c>
      <c r="J359" s="43">
        <f t="shared" si="360"/>
        <v>0.44</v>
      </c>
      <c r="K359" s="43">
        <f t="shared" si="361"/>
        <v>0.44</v>
      </c>
      <c r="L359" s="3">
        <f t="shared" si="349"/>
        <v>0.32</v>
      </c>
      <c r="M359" s="3" t="s">
        <v>821</v>
      </c>
      <c r="N359" s="3" t="s">
        <v>822</v>
      </c>
      <c r="O359" s="3">
        <v>1</v>
      </c>
      <c r="P359" s="3">
        <v>0</v>
      </c>
      <c r="Q359" s="3">
        <v>0</v>
      </c>
      <c r="R359" s="3">
        <v>1</v>
      </c>
      <c r="S359" s="3">
        <v>1</v>
      </c>
      <c r="T359" s="3">
        <v>0</v>
      </c>
      <c r="U359" s="3" t="s">
        <v>66</v>
      </c>
      <c r="V359" s="14">
        <f t="shared" si="362"/>
        <v>1855.513565542954</v>
      </c>
      <c r="W359" s="3">
        <f t="shared" si="363"/>
        <v>2</v>
      </c>
      <c r="X359" s="3">
        <f t="shared" si="364"/>
        <v>50</v>
      </c>
      <c r="Y359" s="3">
        <f t="shared" si="365"/>
        <v>50</v>
      </c>
      <c r="Z359" s="3">
        <f t="shared" si="366"/>
        <v>0</v>
      </c>
      <c r="AA359" s="3">
        <f t="shared" si="367"/>
        <v>0</v>
      </c>
      <c r="AB359" s="22">
        <f t="shared" si="368"/>
        <v>0.62012152777777152</v>
      </c>
      <c r="AC359" s="23">
        <f t="shared" ca="1" si="350"/>
        <v>41920</v>
      </c>
      <c r="AD359" s="3">
        <v>358</v>
      </c>
      <c r="AE359" s="3">
        <f t="shared" si="369"/>
        <v>1</v>
      </c>
      <c r="AF359" s="3">
        <f t="shared" si="370"/>
        <v>1</v>
      </c>
      <c r="AG359" s="3">
        <v>358</v>
      </c>
      <c r="AH359" s="3">
        <f t="shared" si="371"/>
        <v>0</v>
      </c>
      <c r="AI359" s="3">
        <f t="shared" si="372"/>
        <v>0</v>
      </c>
      <c r="AJ359" s="3">
        <f t="shared" si="373"/>
        <v>1</v>
      </c>
      <c r="AK359" s="14">
        <f t="shared" si="374"/>
        <v>1657865.5135655429</v>
      </c>
      <c r="AL359" s="3" t="str">
        <f t="shared" si="375"/>
        <v>Юг</v>
      </c>
      <c r="AM359" s="3">
        <f t="shared" si="376"/>
        <v>1</v>
      </c>
      <c r="AN359" s="3">
        <f t="shared" si="377"/>
        <v>2</v>
      </c>
      <c r="AO359" s="27">
        <f t="shared" si="378"/>
        <v>57.412500269245356</v>
      </c>
      <c r="AP359" s="14">
        <f t="shared" si="379"/>
        <v>69.412500269245356</v>
      </c>
      <c r="AQ359" s="28"/>
      <c r="AR359" s="3">
        <f t="shared" si="380"/>
        <v>2</v>
      </c>
      <c r="AS359" s="3">
        <v>4581</v>
      </c>
      <c r="AT359" s="3">
        <v>777</v>
      </c>
      <c r="AU359" s="3">
        <v>100</v>
      </c>
      <c r="AV359" s="3">
        <v>400</v>
      </c>
      <c r="AW359" s="3">
        <v>6000</v>
      </c>
      <c r="AX359" s="3">
        <v>0</v>
      </c>
      <c r="AY359" s="3">
        <v>1100</v>
      </c>
      <c r="AZ359" s="3">
        <v>1</v>
      </c>
      <c r="BA359" s="3">
        <v>40</v>
      </c>
      <c r="BB359" s="3">
        <v>0</v>
      </c>
      <c r="BC359" s="3">
        <v>0</v>
      </c>
      <c r="BD359" s="3">
        <v>0</v>
      </c>
      <c r="BE359" s="3">
        <v>0</v>
      </c>
      <c r="BF359" s="17">
        <f t="shared" si="381"/>
        <v>178.5</v>
      </c>
      <c r="BG359" s="26">
        <f t="shared" si="342"/>
        <v>1855.513565542954</v>
      </c>
      <c r="BH359" s="12">
        <f t="shared" si="343"/>
        <v>6.1482263307435305</v>
      </c>
      <c r="BI359" s="13">
        <f t="shared" si="392"/>
        <v>-0.19949999999999998</v>
      </c>
      <c r="BJ359" s="12">
        <f t="shared" si="382"/>
        <v>0</v>
      </c>
      <c r="BK359" s="12">
        <f t="shared" si="398"/>
        <v>14.845360824742386</v>
      </c>
      <c r="BL359" s="11">
        <f t="shared" ref="BL359:BN362" si="399">BL358</f>
        <v>2</v>
      </c>
      <c r="BM359" s="11">
        <f t="shared" si="399"/>
        <v>50</v>
      </c>
      <c r="BN359" s="11">
        <f t="shared" si="399"/>
        <v>0</v>
      </c>
      <c r="BO359" s="20">
        <f t="shared" si="384"/>
        <v>0.62012152777777152</v>
      </c>
      <c r="BP359" s="11">
        <f t="shared" si="385"/>
        <v>1</v>
      </c>
      <c r="BQ359" s="11">
        <f t="shared" ref="BQ359:BR362" si="400">BQ358</f>
        <v>0</v>
      </c>
      <c r="BR359" s="11">
        <f t="shared" si="400"/>
        <v>0</v>
      </c>
      <c r="BS359" s="11">
        <f t="shared" si="344"/>
        <v>1</v>
      </c>
      <c r="BT359" s="25">
        <f t="shared" si="345"/>
        <v>1657865.5135655429</v>
      </c>
      <c r="BU359" s="24" t="str">
        <f t="shared" ref="BU359:BV362" si="401">BU358</f>
        <v>Юг</v>
      </c>
      <c r="BV359" s="11">
        <f t="shared" si="401"/>
        <v>1</v>
      </c>
      <c r="BW359" s="24" t="str">
        <f>VLOOKUP(BV359,'Типы препятствий'!$A$1:$B$12,2)</f>
        <v>Светофор</v>
      </c>
      <c r="BX359" s="24">
        <f t="shared" ref="BX359:BY362" si="402">BX358</f>
        <v>2</v>
      </c>
      <c r="BY359" s="25">
        <f t="shared" si="402"/>
        <v>1657922.9260658121</v>
      </c>
      <c r="BZ359" s="25">
        <f t="shared" si="346"/>
        <v>57.412500269245356</v>
      </c>
      <c r="CA359" s="25">
        <f t="shared" si="389"/>
        <v>1657934.9260658121</v>
      </c>
      <c r="CB359" s="12">
        <f t="shared" si="347"/>
        <v>69.412500269245356</v>
      </c>
      <c r="CC359" s="11">
        <f t="shared" si="390"/>
        <v>2</v>
      </c>
      <c r="CD359" s="42">
        <f t="shared" si="390"/>
        <v>0.37</v>
      </c>
      <c r="CE359" s="42">
        <f t="shared" si="352"/>
        <v>0.44</v>
      </c>
      <c r="CF359" s="42">
        <f t="shared" si="351"/>
        <v>0.44</v>
      </c>
    </row>
    <row r="360" spans="1:84">
      <c r="A360" s="29">
        <f t="shared" si="353"/>
        <v>5.7891263307435308</v>
      </c>
      <c r="B360" s="3">
        <v>359</v>
      </c>
      <c r="C360" s="14">
        <f t="shared" si="354"/>
        <v>5.7891263307435308</v>
      </c>
      <c r="D360" s="14">
        <f t="shared" si="355"/>
        <v>5.7891263307435308</v>
      </c>
      <c r="E360" s="14">
        <f t="shared" si="356"/>
        <v>14.226804123711457</v>
      </c>
      <c r="F360" s="14">
        <f t="shared" si="357"/>
        <v>0</v>
      </c>
      <c r="G360" s="30">
        <f t="shared" si="358"/>
        <v>-0.21</v>
      </c>
      <c r="H360" s="3">
        <f t="shared" si="348"/>
        <v>40</v>
      </c>
      <c r="I360" s="43">
        <f t="shared" si="359"/>
        <v>0.37</v>
      </c>
      <c r="J360" s="43">
        <f t="shared" si="360"/>
        <v>0.44</v>
      </c>
      <c r="K360" s="43">
        <f t="shared" si="361"/>
        <v>0.44</v>
      </c>
      <c r="L360" s="3">
        <f t="shared" si="349"/>
        <v>0.32</v>
      </c>
      <c r="M360" s="3" t="s">
        <v>823</v>
      </c>
      <c r="N360" s="3" t="s">
        <v>824</v>
      </c>
      <c r="O360" s="3">
        <v>1</v>
      </c>
      <c r="P360" s="3">
        <v>0</v>
      </c>
      <c r="Q360" s="3">
        <v>0</v>
      </c>
      <c r="R360" s="3">
        <v>1</v>
      </c>
      <c r="S360" s="3">
        <v>1</v>
      </c>
      <c r="T360" s="3">
        <v>0</v>
      </c>
      <c r="U360" s="3" t="s">
        <v>66</v>
      </c>
      <c r="V360" s="14">
        <f t="shared" si="362"/>
        <v>1856.3176108666685</v>
      </c>
      <c r="W360" s="3">
        <f t="shared" si="363"/>
        <v>2</v>
      </c>
      <c r="X360" s="3">
        <f t="shared" si="364"/>
        <v>50</v>
      </c>
      <c r="Y360" s="3">
        <f t="shared" si="365"/>
        <v>50</v>
      </c>
      <c r="Z360" s="3">
        <f t="shared" si="366"/>
        <v>0</v>
      </c>
      <c r="AA360" s="3">
        <f t="shared" si="367"/>
        <v>0</v>
      </c>
      <c r="AB360" s="22">
        <f t="shared" si="368"/>
        <v>0.62012731481480854</v>
      </c>
      <c r="AC360" s="23">
        <f t="shared" ca="1" si="350"/>
        <v>41920</v>
      </c>
      <c r="AD360" s="3">
        <v>359</v>
      </c>
      <c r="AE360" s="3">
        <f t="shared" si="369"/>
        <v>1</v>
      </c>
      <c r="AF360" s="3">
        <f t="shared" si="370"/>
        <v>1</v>
      </c>
      <c r="AG360" s="3">
        <v>359</v>
      </c>
      <c r="AH360" s="3">
        <f t="shared" si="371"/>
        <v>0</v>
      </c>
      <c r="AI360" s="3">
        <f t="shared" si="372"/>
        <v>0</v>
      </c>
      <c r="AJ360" s="3">
        <f t="shared" si="373"/>
        <v>1</v>
      </c>
      <c r="AK360" s="14">
        <f t="shared" si="374"/>
        <v>1657866.3176108666</v>
      </c>
      <c r="AL360" s="3" t="str">
        <f t="shared" si="375"/>
        <v>Юг</v>
      </c>
      <c r="AM360" s="3">
        <f t="shared" si="376"/>
        <v>1</v>
      </c>
      <c r="AN360" s="3">
        <f t="shared" si="377"/>
        <v>2</v>
      </c>
      <c r="AO360" s="27">
        <f t="shared" si="378"/>
        <v>56.608454945497215</v>
      </c>
      <c r="AP360" s="14">
        <f t="shared" si="379"/>
        <v>68.608454945497215</v>
      </c>
      <c r="AQ360" s="28"/>
      <c r="AR360" s="3">
        <f t="shared" si="380"/>
        <v>2</v>
      </c>
      <c r="AS360" s="3">
        <v>4581</v>
      </c>
      <c r="AT360" s="3">
        <v>777</v>
      </c>
      <c r="AU360" s="3">
        <v>100</v>
      </c>
      <c r="AV360" s="3">
        <v>400</v>
      </c>
      <c r="AW360" s="3">
        <v>6000</v>
      </c>
      <c r="AX360" s="3">
        <v>0</v>
      </c>
      <c r="AY360" s="3">
        <v>1100</v>
      </c>
      <c r="AZ360" s="3">
        <v>1</v>
      </c>
      <c r="BA360" s="3">
        <v>40</v>
      </c>
      <c r="BB360" s="3">
        <v>0</v>
      </c>
      <c r="BC360" s="3">
        <v>0</v>
      </c>
      <c r="BD360" s="3">
        <v>0</v>
      </c>
      <c r="BE360" s="3">
        <v>0</v>
      </c>
      <c r="BF360" s="17">
        <f t="shared" si="381"/>
        <v>179</v>
      </c>
      <c r="BG360" s="26">
        <f t="shared" si="342"/>
        <v>1856.3176108666685</v>
      </c>
      <c r="BH360" s="12">
        <f t="shared" si="343"/>
        <v>5.7891263307435308</v>
      </c>
      <c r="BI360" s="13">
        <v>-0.21</v>
      </c>
      <c r="BJ360" s="12">
        <f t="shared" si="382"/>
        <v>0</v>
      </c>
      <c r="BK360" s="12">
        <f t="shared" si="398"/>
        <v>14.226804123711457</v>
      </c>
      <c r="BL360" s="11">
        <f t="shared" si="399"/>
        <v>2</v>
      </c>
      <c r="BM360" s="11">
        <f t="shared" si="399"/>
        <v>50</v>
      </c>
      <c r="BN360" s="11">
        <f t="shared" si="399"/>
        <v>0</v>
      </c>
      <c r="BO360" s="20">
        <f t="shared" si="384"/>
        <v>0.62012731481480854</v>
      </c>
      <c r="BP360" s="11">
        <f t="shared" si="385"/>
        <v>1</v>
      </c>
      <c r="BQ360" s="11">
        <f t="shared" si="400"/>
        <v>0</v>
      </c>
      <c r="BR360" s="11">
        <f t="shared" si="400"/>
        <v>0</v>
      </c>
      <c r="BS360" s="11">
        <f t="shared" si="344"/>
        <v>1</v>
      </c>
      <c r="BT360" s="25">
        <f t="shared" si="345"/>
        <v>1657866.3176108666</v>
      </c>
      <c r="BU360" s="24" t="str">
        <f t="shared" si="401"/>
        <v>Юг</v>
      </c>
      <c r="BV360" s="11">
        <f t="shared" si="401"/>
        <v>1</v>
      </c>
      <c r="BW360" s="24" t="str">
        <f>VLOOKUP(BV360,'Типы препятствий'!$A$1:$B$12,2)</f>
        <v>Светофор</v>
      </c>
      <c r="BX360" s="24">
        <f t="shared" si="402"/>
        <v>2</v>
      </c>
      <c r="BY360" s="25">
        <f t="shared" si="402"/>
        <v>1657922.9260658121</v>
      </c>
      <c r="BZ360" s="25">
        <f t="shared" si="346"/>
        <v>56.608454945497215</v>
      </c>
      <c r="CA360" s="25">
        <f t="shared" si="389"/>
        <v>1657934.9260658121</v>
      </c>
      <c r="CB360" s="12">
        <f t="shared" si="347"/>
        <v>68.608454945497215</v>
      </c>
      <c r="CC360" s="11">
        <f t="shared" si="390"/>
        <v>2</v>
      </c>
      <c r="CD360" s="42">
        <f t="shared" si="390"/>
        <v>0.37</v>
      </c>
      <c r="CE360" s="42">
        <f t="shared" si="352"/>
        <v>0.44</v>
      </c>
      <c r="CF360" s="42">
        <f t="shared" si="351"/>
        <v>0.44</v>
      </c>
    </row>
    <row r="361" spans="1:84">
      <c r="A361" s="29">
        <f t="shared" si="353"/>
        <v>5.4111263307435307</v>
      </c>
      <c r="B361" s="3">
        <v>360</v>
      </c>
      <c r="C361" s="14">
        <f t="shared" si="354"/>
        <v>5.4111263307435307</v>
      </c>
      <c r="D361" s="14">
        <f t="shared" si="355"/>
        <v>5.4111263307435307</v>
      </c>
      <c r="E361" s="14">
        <f t="shared" si="356"/>
        <v>13.608247422680527</v>
      </c>
      <c r="F361" s="14">
        <f t="shared" si="357"/>
        <v>0</v>
      </c>
      <c r="G361" s="30">
        <f t="shared" si="358"/>
        <v>-0.19949999999999998</v>
      </c>
      <c r="H361" s="3">
        <f t="shared" si="348"/>
        <v>40</v>
      </c>
      <c r="I361" s="43">
        <f t="shared" si="359"/>
        <v>0.37</v>
      </c>
      <c r="J361" s="43">
        <f t="shared" si="360"/>
        <v>0.44</v>
      </c>
      <c r="K361" s="43">
        <f t="shared" si="361"/>
        <v>0.44</v>
      </c>
      <c r="L361" s="3">
        <f t="shared" si="349"/>
        <v>0.32</v>
      </c>
      <c r="M361" s="3" t="s">
        <v>825</v>
      </c>
      <c r="N361" s="3" t="s">
        <v>826</v>
      </c>
      <c r="O361" s="3">
        <v>1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 t="s">
        <v>66</v>
      </c>
      <c r="V361" s="14">
        <f t="shared" si="362"/>
        <v>1857.069156190383</v>
      </c>
      <c r="W361" s="3">
        <f t="shared" si="363"/>
        <v>2</v>
      </c>
      <c r="X361" s="3">
        <f t="shared" si="364"/>
        <v>50</v>
      </c>
      <c r="Y361" s="3">
        <f t="shared" si="365"/>
        <v>50</v>
      </c>
      <c r="Z361" s="3">
        <f t="shared" si="366"/>
        <v>0</v>
      </c>
      <c r="AA361" s="3">
        <f t="shared" si="367"/>
        <v>0</v>
      </c>
      <c r="AB361" s="22">
        <f t="shared" si="368"/>
        <v>0.62013310185184556</v>
      </c>
      <c r="AC361" s="23">
        <f t="shared" ca="1" si="350"/>
        <v>41920</v>
      </c>
      <c r="AD361" s="3">
        <v>360</v>
      </c>
      <c r="AE361" s="3">
        <f t="shared" si="369"/>
        <v>1</v>
      </c>
      <c r="AF361" s="3">
        <f t="shared" si="370"/>
        <v>1</v>
      </c>
      <c r="AG361" s="3">
        <v>360</v>
      </c>
      <c r="AH361" s="3">
        <f t="shared" si="371"/>
        <v>0</v>
      </c>
      <c r="AI361" s="3">
        <f t="shared" si="372"/>
        <v>0</v>
      </c>
      <c r="AJ361" s="3">
        <f t="shared" si="373"/>
        <v>1</v>
      </c>
      <c r="AK361" s="14">
        <f t="shared" si="374"/>
        <v>1657867.0691561904</v>
      </c>
      <c r="AL361" s="3" t="str">
        <f t="shared" si="375"/>
        <v>Юг</v>
      </c>
      <c r="AM361" s="3">
        <f t="shared" si="376"/>
        <v>1</v>
      </c>
      <c r="AN361" s="3">
        <f t="shared" si="377"/>
        <v>2</v>
      </c>
      <c r="AO361" s="27">
        <f t="shared" si="378"/>
        <v>55.85690962173976</v>
      </c>
      <c r="AP361" s="14">
        <f t="shared" si="379"/>
        <v>67.85690962173976</v>
      </c>
      <c r="AQ361" s="28"/>
      <c r="AR361" s="3">
        <f t="shared" si="380"/>
        <v>2</v>
      </c>
      <c r="AS361" s="3">
        <v>4581</v>
      </c>
      <c r="AT361" s="3">
        <v>777</v>
      </c>
      <c r="AU361" s="3">
        <v>100</v>
      </c>
      <c r="AV361" s="3">
        <v>400</v>
      </c>
      <c r="AW361" s="3">
        <v>6000</v>
      </c>
      <c r="AX361" s="3">
        <v>0</v>
      </c>
      <c r="AY361" s="3">
        <v>1100</v>
      </c>
      <c r="AZ361" s="3">
        <v>1</v>
      </c>
      <c r="BA361" s="3">
        <v>40</v>
      </c>
      <c r="BB361" s="3">
        <v>0</v>
      </c>
      <c r="BC361" s="3">
        <v>0</v>
      </c>
      <c r="BD361" s="3">
        <v>0</v>
      </c>
      <c r="BE361" s="3">
        <v>0</v>
      </c>
      <c r="BF361" s="17">
        <f t="shared" si="381"/>
        <v>179.5</v>
      </c>
      <c r="BG361" s="26">
        <f t="shared" si="342"/>
        <v>1857.069156190383</v>
      </c>
      <c r="BH361" s="12">
        <f t="shared" si="343"/>
        <v>5.4111263307435307</v>
      </c>
      <c r="BI361" s="13">
        <f t="shared" si="392"/>
        <v>-0.19949999999999998</v>
      </c>
      <c r="BJ361" s="12">
        <f t="shared" si="382"/>
        <v>0</v>
      </c>
      <c r="BK361" s="12">
        <f t="shared" si="398"/>
        <v>13.608247422680527</v>
      </c>
      <c r="BL361" s="11">
        <f t="shared" si="399"/>
        <v>2</v>
      </c>
      <c r="BM361" s="11">
        <f t="shared" si="399"/>
        <v>50</v>
      </c>
      <c r="BN361" s="11">
        <f t="shared" si="399"/>
        <v>0</v>
      </c>
      <c r="BO361" s="20">
        <f t="shared" si="384"/>
        <v>0.62013310185184556</v>
      </c>
      <c r="BP361" s="11">
        <f t="shared" si="385"/>
        <v>1</v>
      </c>
      <c r="BQ361" s="11">
        <f t="shared" si="400"/>
        <v>0</v>
      </c>
      <c r="BR361" s="11">
        <f t="shared" si="400"/>
        <v>0</v>
      </c>
      <c r="BS361" s="11">
        <f t="shared" si="344"/>
        <v>1</v>
      </c>
      <c r="BT361" s="25">
        <f t="shared" si="345"/>
        <v>1657867.0691561904</v>
      </c>
      <c r="BU361" s="24" t="str">
        <f t="shared" si="401"/>
        <v>Юг</v>
      </c>
      <c r="BV361" s="11">
        <f t="shared" si="401"/>
        <v>1</v>
      </c>
      <c r="BW361" s="24" t="str">
        <f>VLOOKUP(BV361,'Типы препятствий'!$A$1:$B$12,2)</f>
        <v>Светофор</v>
      </c>
      <c r="BX361" s="24">
        <f t="shared" si="402"/>
        <v>2</v>
      </c>
      <c r="BY361" s="25">
        <f t="shared" si="402"/>
        <v>1657922.9260658121</v>
      </c>
      <c r="BZ361" s="25">
        <f t="shared" si="346"/>
        <v>55.85690962173976</v>
      </c>
      <c r="CA361" s="25">
        <f t="shared" si="389"/>
        <v>1657934.9260658121</v>
      </c>
      <c r="CB361" s="12">
        <f t="shared" si="347"/>
        <v>67.85690962173976</v>
      </c>
      <c r="CC361" s="11">
        <f t="shared" si="390"/>
        <v>2</v>
      </c>
      <c r="CD361" s="42">
        <f t="shared" si="390"/>
        <v>0.37</v>
      </c>
      <c r="CE361" s="42">
        <f t="shared" si="352"/>
        <v>0.44</v>
      </c>
      <c r="CF361" s="42">
        <f t="shared" si="351"/>
        <v>0.44</v>
      </c>
    </row>
    <row r="362" spans="1:84">
      <c r="A362" s="29">
        <f t="shared" si="353"/>
        <v>5.0520263307435309</v>
      </c>
      <c r="B362" s="3">
        <v>361</v>
      </c>
      <c r="C362" s="14">
        <f t="shared" si="354"/>
        <v>5.0520263307435309</v>
      </c>
      <c r="D362" s="14">
        <f t="shared" si="355"/>
        <v>5.0520263307435309</v>
      </c>
      <c r="E362" s="14">
        <f t="shared" si="356"/>
        <v>12.989690721649598</v>
      </c>
      <c r="F362" s="14">
        <f t="shared" si="357"/>
        <v>0</v>
      </c>
      <c r="G362" s="30">
        <f t="shared" si="358"/>
        <v>-0.18952499999999997</v>
      </c>
      <c r="H362" s="3">
        <f t="shared" si="348"/>
        <v>40</v>
      </c>
      <c r="I362" s="43">
        <f t="shared" si="359"/>
        <v>0.37</v>
      </c>
      <c r="J362" s="43">
        <f t="shared" si="360"/>
        <v>0.44</v>
      </c>
      <c r="K362" s="43">
        <f t="shared" si="361"/>
        <v>0.44</v>
      </c>
      <c r="L362" s="3">
        <f t="shared" si="349"/>
        <v>0.32</v>
      </c>
      <c r="M362" s="3" t="s">
        <v>827</v>
      </c>
      <c r="N362" s="3" t="s">
        <v>828</v>
      </c>
      <c r="O362" s="3">
        <v>1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 t="s">
        <v>66</v>
      </c>
      <c r="V362" s="14">
        <f t="shared" si="362"/>
        <v>1857.7708265140973</v>
      </c>
      <c r="W362" s="3">
        <f t="shared" si="363"/>
        <v>2</v>
      </c>
      <c r="X362" s="3">
        <f t="shared" si="364"/>
        <v>50</v>
      </c>
      <c r="Y362" s="3">
        <f t="shared" si="365"/>
        <v>50</v>
      </c>
      <c r="Z362" s="3">
        <f t="shared" si="366"/>
        <v>0</v>
      </c>
      <c r="AA362" s="3">
        <f t="shared" si="367"/>
        <v>0</v>
      </c>
      <c r="AB362" s="22">
        <f t="shared" si="368"/>
        <v>0.62013888888888258</v>
      </c>
      <c r="AC362" s="23">
        <f t="shared" ca="1" si="350"/>
        <v>41920</v>
      </c>
      <c r="AD362" s="3">
        <v>361</v>
      </c>
      <c r="AE362" s="3">
        <f t="shared" si="369"/>
        <v>1</v>
      </c>
      <c r="AF362" s="3">
        <f t="shared" si="370"/>
        <v>1</v>
      </c>
      <c r="AG362" s="3">
        <v>361</v>
      </c>
      <c r="AH362" s="3">
        <f t="shared" si="371"/>
        <v>0</v>
      </c>
      <c r="AI362" s="3">
        <f t="shared" si="372"/>
        <v>0</v>
      </c>
      <c r="AJ362" s="3">
        <f t="shared" si="373"/>
        <v>1</v>
      </c>
      <c r="AK362" s="14">
        <f t="shared" si="374"/>
        <v>1657867.7708265141</v>
      </c>
      <c r="AL362" s="3" t="str">
        <f t="shared" si="375"/>
        <v>Юг</v>
      </c>
      <c r="AM362" s="3">
        <f t="shared" si="376"/>
        <v>1</v>
      </c>
      <c r="AN362" s="3">
        <f t="shared" si="377"/>
        <v>2</v>
      </c>
      <c r="AO362" s="27">
        <f t="shared" si="378"/>
        <v>55.155239298008382</v>
      </c>
      <c r="AP362" s="14">
        <f t="shared" si="379"/>
        <v>67.155239298008382</v>
      </c>
      <c r="AQ362" s="28"/>
      <c r="AR362" s="3">
        <f t="shared" si="380"/>
        <v>2</v>
      </c>
      <c r="AS362" s="3">
        <v>4581</v>
      </c>
      <c r="AT362" s="3">
        <v>777</v>
      </c>
      <c r="AU362" s="3">
        <v>100</v>
      </c>
      <c r="AV362" s="3">
        <v>400</v>
      </c>
      <c r="AW362" s="3">
        <v>6000</v>
      </c>
      <c r="AX362" s="3">
        <v>0</v>
      </c>
      <c r="AY362" s="3">
        <v>1100</v>
      </c>
      <c r="AZ362" s="3">
        <v>1</v>
      </c>
      <c r="BA362" s="3">
        <v>40</v>
      </c>
      <c r="BB362" s="3">
        <v>0</v>
      </c>
      <c r="BC362" s="3">
        <v>0</v>
      </c>
      <c r="BD362" s="3">
        <v>0</v>
      </c>
      <c r="BE362" s="3">
        <v>0</v>
      </c>
      <c r="BF362" s="17">
        <f t="shared" si="381"/>
        <v>180</v>
      </c>
      <c r="BG362" s="26">
        <f t="shared" si="342"/>
        <v>1857.7708265140973</v>
      </c>
      <c r="BH362" s="12">
        <f t="shared" si="343"/>
        <v>5.0520263307435309</v>
      </c>
      <c r="BI362" s="13">
        <f t="shared" si="392"/>
        <v>-0.18952499999999997</v>
      </c>
      <c r="BJ362" s="12">
        <f t="shared" si="382"/>
        <v>0</v>
      </c>
      <c r="BK362" s="12">
        <f t="shared" si="398"/>
        <v>12.989690721649598</v>
      </c>
      <c r="BL362" s="11">
        <f t="shared" si="399"/>
        <v>2</v>
      </c>
      <c r="BM362" s="11">
        <f t="shared" si="399"/>
        <v>50</v>
      </c>
      <c r="BN362" s="11">
        <f t="shared" si="399"/>
        <v>0</v>
      </c>
      <c r="BO362" s="20">
        <f t="shared" si="384"/>
        <v>0.62013888888888258</v>
      </c>
      <c r="BP362" s="11">
        <f t="shared" si="385"/>
        <v>1</v>
      </c>
      <c r="BQ362" s="11">
        <f t="shared" si="400"/>
        <v>0</v>
      </c>
      <c r="BR362" s="11">
        <f t="shared" si="400"/>
        <v>0</v>
      </c>
      <c r="BS362" s="11">
        <f t="shared" si="344"/>
        <v>1</v>
      </c>
      <c r="BT362" s="25">
        <f t="shared" si="345"/>
        <v>1657867.7708265141</v>
      </c>
      <c r="BU362" s="24" t="str">
        <f t="shared" si="401"/>
        <v>Юг</v>
      </c>
      <c r="BV362" s="11">
        <f t="shared" si="401"/>
        <v>1</v>
      </c>
      <c r="BW362" s="24" t="str">
        <f>VLOOKUP(BV362,'Типы препятствий'!$A$1:$B$12,2)</f>
        <v>Светофор</v>
      </c>
      <c r="BX362" s="24">
        <f t="shared" si="402"/>
        <v>2</v>
      </c>
      <c r="BY362" s="25">
        <f t="shared" si="402"/>
        <v>1657922.9260658121</v>
      </c>
      <c r="BZ362" s="25">
        <f t="shared" si="346"/>
        <v>55.155239298008382</v>
      </c>
      <c r="CA362" s="25">
        <f t="shared" si="389"/>
        <v>1657934.9260658121</v>
      </c>
      <c r="CB362" s="12">
        <f t="shared" si="347"/>
        <v>67.155239298008382</v>
      </c>
      <c r="CC362" s="11">
        <f t="shared" si="390"/>
        <v>2</v>
      </c>
      <c r="CD362" s="42">
        <f t="shared" si="390"/>
        <v>0.37</v>
      </c>
      <c r="CE362" s="42">
        <f t="shared" si="352"/>
        <v>0.44</v>
      </c>
      <c r="CF362" s="42">
        <f t="shared" si="351"/>
        <v>0.44</v>
      </c>
    </row>
    <row r="363" spans="1:84">
      <c r="A363" s="29">
        <f t="shared" si="353"/>
        <v>4.7108813307435309</v>
      </c>
      <c r="B363" s="3">
        <v>362</v>
      </c>
      <c r="C363" s="14">
        <f t="shared" si="354"/>
        <v>4.7108813307435309</v>
      </c>
      <c r="D363" s="14">
        <f t="shared" si="355"/>
        <v>4.7108813307435309</v>
      </c>
      <c r="E363" s="14">
        <f t="shared" si="356"/>
        <v>12.371134020618669</v>
      </c>
      <c r="F363" s="14">
        <f t="shared" si="357"/>
        <v>0</v>
      </c>
      <c r="G363" s="30">
        <f t="shared" si="358"/>
        <v>-0.18004874999999995</v>
      </c>
      <c r="H363" s="3">
        <f t="shared" si="348"/>
        <v>40</v>
      </c>
      <c r="I363" s="43">
        <f t="shared" si="359"/>
        <v>0.37</v>
      </c>
      <c r="J363" s="43">
        <f t="shared" si="360"/>
        <v>0.44</v>
      </c>
      <c r="K363" s="43">
        <f t="shared" si="361"/>
        <v>0.44</v>
      </c>
      <c r="L363" s="3">
        <f t="shared" si="349"/>
        <v>0.32</v>
      </c>
      <c r="M363" s="3" t="s">
        <v>829</v>
      </c>
      <c r="N363" s="3" t="s">
        <v>830</v>
      </c>
      <c r="O363" s="3">
        <v>1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 t="s">
        <v>66</v>
      </c>
      <c r="V363" s="14">
        <f t="shared" si="362"/>
        <v>1858.4251155878117</v>
      </c>
      <c r="W363" s="3">
        <f t="shared" si="363"/>
        <v>2</v>
      </c>
      <c r="X363" s="3">
        <f t="shared" si="364"/>
        <v>50</v>
      </c>
      <c r="Y363" s="3">
        <f t="shared" si="365"/>
        <v>50</v>
      </c>
      <c r="Z363" s="3">
        <f t="shared" si="366"/>
        <v>0</v>
      </c>
      <c r="AA363" s="3">
        <f t="shared" si="367"/>
        <v>0</v>
      </c>
      <c r="AB363" s="22">
        <f t="shared" si="368"/>
        <v>0.6201446759259196</v>
      </c>
      <c r="AC363" s="23">
        <f t="shared" ca="1" si="350"/>
        <v>41920</v>
      </c>
      <c r="AD363" s="3">
        <v>362</v>
      </c>
      <c r="AE363" s="3">
        <f t="shared" si="369"/>
        <v>1</v>
      </c>
      <c r="AF363" s="3">
        <f t="shared" si="370"/>
        <v>1</v>
      </c>
      <c r="AG363" s="3">
        <v>362</v>
      </c>
      <c r="AH363" s="3">
        <f t="shared" si="371"/>
        <v>0</v>
      </c>
      <c r="AI363" s="3">
        <f t="shared" si="372"/>
        <v>0</v>
      </c>
      <c r="AJ363" s="3">
        <f t="shared" si="373"/>
        <v>1</v>
      </c>
      <c r="AK363" s="14">
        <f t="shared" si="374"/>
        <v>1657868.4251155879</v>
      </c>
      <c r="AL363" s="3" t="str">
        <f t="shared" si="375"/>
        <v>Юг</v>
      </c>
      <c r="AM363" s="3">
        <f t="shared" si="376"/>
        <v>1</v>
      </c>
      <c r="AN363" s="3">
        <f t="shared" si="377"/>
        <v>2</v>
      </c>
      <c r="AO363" s="27">
        <f t="shared" si="378"/>
        <v>54.500950224231929</v>
      </c>
      <c r="AP363" s="14">
        <f t="shared" si="379"/>
        <v>66.500950224231929</v>
      </c>
      <c r="AQ363" s="28"/>
      <c r="AR363" s="3">
        <f t="shared" si="380"/>
        <v>2</v>
      </c>
      <c r="AS363" s="3">
        <v>4581</v>
      </c>
      <c r="AT363" s="3">
        <v>777</v>
      </c>
      <c r="AU363" s="3">
        <v>100</v>
      </c>
      <c r="AV363" s="3">
        <v>400</v>
      </c>
      <c r="AW363" s="3">
        <v>6000</v>
      </c>
      <c r="AX363" s="3">
        <v>0</v>
      </c>
      <c r="AY363" s="3">
        <v>1100</v>
      </c>
      <c r="AZ363" s="3">
        <v>1</v>
      </c>
      <c r="BA363" s="3">
        <v>40</v>
      </c>
      <c r="BB363" s="3">
        <v>0</v>
      </c>
      <c r="BC363" s="3">
        <v>0</v>
      </c>
      <c r="BD363" s="3">
        <v>0</v>
      </c>
      <c r="BE363" s="3">
        <v>0</v>
      </c>
      <c r="BF363" s="17">
        <f t="shared" si="381"/>
        <v>180.5</v>
      </c>
      <c r="BG363" s="26">
        <f t="shared" ref="BG363:BG373" si="403">BG362+(BH363/3.6) * $CO$2</f>
        <v>1858.4251155878117</v>
      </c>
      <c r="BH363" s="12">
        <f t="shared" ref="BH363:BH373" si="404">BH362+(BI362*$CO$2)*3.6</f>
        <v>4.7108813307435309</v>
      </c>
      <c r="BI363" s="13">
        <f t="shared" si="392"/>
        <v>-0.18004874999999995</v>
      </c>
      <c r="BJ363" s="12">
        <f t="shared" si="382"/>
        <v>0</v>
      </c>
      <c r="BK363" s="12">
        <f t="shared" si="398"/>
        <v>12.371134020618669</v>
      </c>
      <c r="BL363" s="11">
        <f t="shared" ref="BL363:BN363" si="405">BL362</f>
        <v>2</v>
      </c>
      <c r="BM363" s="11">
        <f t="shared" si="405"/>
        <v>50</v>
      </c>
      <c r="BN363" s="11">
        <f t="shared" si="405"/>
        <v>0</v>
      </c>
      <c r="BO363" s="20">
        <f t="shared" si="384"/>
        <v>0.6201446759259196</v>
      </c>
      <c r="BP363" s="11">
        <f t="shared" si="385"/>
        <v>1</v>
      </c>
      <c r="BQ363" s="11">
        <f t="shared" ref="BQ363:BR363" si="406">BQ362</f>
        <v>0</v>
      </c>
      <c r="BR363" s="11">
        <f t="shared" si="406"/>
        <v>0</v>
      </c>
      <c r="BS363" s="11">
        <f t="shared" ref="BS363:BS373" si="407">SIGN(BH363)</f>
        <v>1</v>
      </c>
      <c r="BT363" s="25">
        <f t="shared" ref="BT363:BT373" si="408">$CO$9+BG363</f>
        <v>1657868.4251155879</v>
      </c>
      <c r="BU363" s="24" t="str">
        <f t="shared" ref="BU363:BV363" si="409">BU362</f>
        <v>Юг</v>
      </c>
      <c r="BV363" s="11">
        <f t="shared" si="409"/>
        <v>1</v>
      </c>
      <c r="BW363" s="24" t="str">
        <f>VLOOKUP(BV363,'Типы препятствий'!$A$1:$B$12,2)</f>
        <v>Светофор</v>
      </c>
      <c r="BX363" s="24">
        <f t="shared" ref="BX363:BY363" si="410">BX362</f>
        <v>2</v>
      </c>
      <c r="BY363" s="25">
        <f t="shared" si="410"/>
        <v>1657922.9260658121</v>
      </c>
      <c r="BZ363" s="25">
        <f t="shared" ref="BZ363:BZ373" si="411">BY363-BT363</f>
        <v>54.500950224231929</v>
      </c>
      <c r="CA363" s="25">
        <f t="shared" si="389"/>
        <v>1657934.9260658121</v>
      </c>
      <c r="CB363" s="12">
        <f t="shared" ref="CB363:CB373" si="412">CA363-BT363</f>
        <v>66.500950224231929</v>
      </c>
      <c r="CC363" s="11">
        <f t="shared" si="390"/>
        <v>2</v>
      </c>
      <c r="CD363" s="42">
        <f t="shared" si="390"/>
        <v>0.37</v>
      </c>
      <c r="CE363" s="42">
        <f t="shared" si="352"/>
        <v>0.44</v>
      </c>
      <c r="CF363" s="42">
        <f t="shared" si="351"/>
        <v>0.44</v>
      </c>
    </row>
    <row r="364" spans="1:84">
      <c r="A364" s="29">
        <f t="shared" si="353"/>
        <v>4.3867935807435305</v>
      </c>
      <c r="B364" s="3">
        <v>363</v>
      </c>
      <c r="C364" s="14">
        <f t="shared" si="354"/>
        <v>4.3867935807435305</v>
      </c>
      <c r="D364" s="14">
        <f t="shared" si="355"/>
        <v>4.3867935807435305</v>
      </c>
      <c r="E364" s="14">
        <f t="shared" si="356"/>
        <v>11.75257731958774</v>
      </c>
      <c r="F364" s="14">
        <f t="shared" si="357"/>
        <v>0</v>
      </c>
      <c r="G364" s="30">
        <f t="shared" si="358"/>
        <v>-0.21</v>
      </c>
      <c r="H364" s="3">
        <f t="shared" si="348"/>
        <v>40</v>
      </c>
      <c r="I364" s="43">
        <f t="shared" si="359"/>
        <v>0.37</v>
      </c>
      <c r="J364" s="43">
        <f t="shared" si="360"/>
        <v>0.44</v>
      </c>
      <c r="K364" s="43">
        <f t="shared" si="361"/>
        <v>0.44</v>
      </c>
      <c r="L364" s="3">
        <f t="shared" si="349"/>
        <v>0.32</v>
      </c>
      <c r="M364" s="3" t="s">
        <v>831</v>
      </c>
      <c r="N364" s="3" t="s">
        <v>832</v>
      </c>
      <c r="O364" s="3">
        <v>1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 t="s">
        <v>66</v>
      </c>
      <c r="V364" s="14">
        <f t="shared" si="362"/>
        <v>1859.0343924740259</v>
      </c>
      <c r="W364" s="3">
        <f t="shared" si="363"/>
        <v>2</v>
      </c>
      <c r="X364" s="3">
        <f t="shared" si="364"/>
        <v>50</v>
      </c>
      <c r="Y364" s="3">
        <f t="shared" si="365"/>
        <v>50</v>
      </c>
      <c r="Z364" s="3">
        <f t="shared" si="366"/>
        <v>0</v>
      </c>
      <c r="AA364" s="3">
        <f t="shared" si="367"/>
        <v>0</v>
      </c>
      <c r="AB364" s="22">
        <f t="shared" si="368"/>
        <v>0.62015046296295662</v>
      </c>
      <c r="AC364" s="23">
        <f t="shared" ca="1" si="350"/>
        <v>41920</v>
      </c>
      <c r="AD364" s="3">
        <v>363</v>
      </c>
      <c r="AE364" s="3">
        <f t="shared" si="369"/>
        <v>1</v>
      </c>
      <c r="AF364" s="3">
        <f t="shared" si="370"/>
        <v>1</v>
      </c>
      <c r="AG364" s="3">
        <v>363</v>
      </c>
      <c r="AH364" s="3">
        <f t="shared" si="371"/>
        <v>0</v>
      </c>
      <c r="AI364" s="3">
        <f t="shared" si="372"/>
        <v>0</v>
      </c>
      <c r="AJ364" s="3">
        <f t="shared" si="373"/>
        <v>1</v>
      </c>
      <c r="AK364" s="14">
        <f t="shared" si="374"/>
        <v>1657869.034392474</v>
      </c>
      <c r="AL364" s="3" t="str">
        <f t="shared" si="375"/>
        <v>Юг</v>
      </c>
      <c r="AM364" s="3">
        <f t="shared" si="376"/>
        <v>1</v>
      </c>
      <c r="AN364" s="3">
        <f t="shared" si="377"/>
        <v>2</v>
      </c>
      <c r="AO364" s="27">
        <f t="shared" si="378"/>
        <v>53.891673338133842</v>
      </c>
      <c r="AP364" s="14">
        <f t="shared" si="379"/>
        <v>65.891673338133842</v>
      </c>
      <c r="AQ364" s="28"/>
      <c r="AR364" s="3">
        <f t="shared" si="380"/>
        <v>2</v>
      </c>
      <c r="AS364" s="3">
        <v>4581</v>
      </c>
      <c r="AT364" s="3">
        <v>777</v>
      </c>
      <c r="AU364" s="3">
        <v>100</v>
      </c>
      <c r="AV364" s="3">
        <v>400</v>
      </c>
      <c r="AW364" s="3">
        <v>6000</v>
      </c>
      <c r="AX364" s="3">
        <v>0</v>
      </c>
      <c r="AY364" s="3">
        <v>1100</v>
      </c>
      <c r="AZ364" s="3">
        <v>1</v>
      </c>
      <c r="BA364" s="3">
        <v>40</v>
      </c>
      <c r="BB364" s="3">
        <v>0</v>
      </c>
      <c r="BC364" s="3">
        <v>0</v>
      </c>
      <c r="BD364" s="3">
        <v>0</v>
      </c>
      <c r="BE364" s="3">
        <v>0</v>
      </c>
      <c r="BF364" s="17">
        <f t="shared" si="381"/>
        <v>181</v>
      </c>
      <c r="BG364" s="26">
        <f t="shared" si="403"/>
        <v>1859.0343924740259</v>
      </c>
      <c r="BH364" s="12">
        <f t="shared" si="404"/>
        <v>4.3867935807435305</v>
      </c>
      <c r="BI364" s="13">
        <v>-0.21</v>
      </c>
      <c r="BJ364" s="12">
        <f t="shared" si="382"/>
        <v>0</v>
      </c>
      <c r="BK364" s="12">
        <f t="shared" si="398"/>
        <v>11.75257731958774</v>
      </c>
      <c r="BL364" s="11">
        <f t="shared" ref="BL364:BN364" si="413">BL363</f>
        <v>2</v>
      </c>
      <c r="BM364" s="11">
        <f t="shared" si="413"/>
        <v>50</v>
      </c>
      <c r="BN364" s="11">
        <f t="shared" si="413"/>
        <v>0</v>
      </c>
      <c r="BO364" s="20">
        <f t="shared" si="384"/>
        <v>0.62015046296295662</v>
      </c>
      <c r="BP364" s="11">
        <f t="shared" si="385"/>
        <v>1</v>
      </c>
      <c r="BQ364" s="11">
        <f t="shared" ref="BQ364:BR364" si="414">BQ363</f>
        <v>0</v>
      </c>
      <c r="BR364" s="11">
        <f t="shared" si="414"/>
        <v>0</v>
      </c>
      <c r="BS364" s="11">
        <f t="shared" si="407"/>
        <v>1</v>
      </c>
      <c r="BT364" s="25">
        <f t="shared" si="408"/>
        <v>1657869.034392474</v>
      </c>
      <c r="BU364" s="24" t="str">
        <f t="shared" ref="BU364:BV364" si="415">BU363</f>
        <v>Юг</v>
      </c>
      <c r="BV364" s="11">
        <f t="shared" si="415"/>
        <v>1</v>
      </c>
      <c r="BW364" s="24" t="str">
        <f>VLOOKUP(BV364,'Типы препятствий'!$A$1:$B$12,2)</f>
        <v>Светофор</v>
      </c>
      <c r="BX364" s="24">
        <f t="shared" ref="BX364:BY364" si="416">BX363</f>
        <v>2</v>
      </c>
      <c r="BY364" s="25">
        <f t="shared" si="416"/>
        <v>1657922.9260658121</v>
      </c>
      <c r="BZ364" s="25">
        <f t="shared" si="411"/>
        <v>53.891673338133842</v>
      </c>
      <c r="CA364" s="25">
        <f t="shared" si="389"/>
        <v>1657934.9260658121</v>
      </c>
      <c r="CB364" s="12">
        <f t="shared" si="412"/>
        <v>65.891673338133842</v>
      </c>
      <c r="CC364" s="11">
        <f t="shared" si="390"/>
        <v>2</v>
      </c>
      <c r="CD364" s="42">
        <f t="shared" si="390"/>
        <v>0.37</v>
      </c>
      <c r="CE364" s="42">
        <f t="shared" si="352"/>
        <v>0.44</v>
      </c>
      <c r="CF364" s="42">
        <f t="shared" si="351"/>
        <v>0.44</v>
      </c>
    </row>
    <row r="365" spans="1:84">
      <c r="A365" s="29">
        <f t="shared" si="353"/>
        <v>4.0087935807435304</v>
      </c>
      <c r="B365" s="3">
        <v>364</v>
      </c>
      <c r="C365" s="14">
        <f t="shared" si="354"/>
        <v>4.0087935807435304</v>
      </c>
      <c r="D365" s="14">
        <f t="shared" si="355"/>
        <v>4.0087935807435304</v>
      </c>
      <c r="E365" s="14">
        <f t="shared" si="356"/>
        <v>11.134020618556811</v>
      </c>
      <c r="F365" s="14">
        <f t="shared" si="357"/>
        <v>0</v>
      </c>
      <c r="G365" s="30">
        <f t="shared" si="358"/>
        <v>-0.2</v>
      </c>
      <c r="H365" s="3">
        <f t="shared" si="348"/>
        <v>40</v>
      </c>
      <c r="I365" s="43">
        <f t="shared" si="359"/>
        <v>0.37</v>
      </c>
      <c r="J365" s="43">
        <f t="shared" si="360"/>
        <v>0.44</v>
      </c>
      <c r="K365" s="43">
        <f t="shared" si="361"/>
        <v>0.44</v>
      </c>
      <c r="L365" s="3">
        <f t="shared" si="349"/>
        <v>0.32</v>
      </c>
      <c r="M365" s="3" t="s">
        <v>833</v>
      </c>
      <c r="N365" s="3" t="s">
        <v>834</v>
      </c>
      <c r="O365" s="3">
        <v>1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 t="s">
        <v>66</v>
      </c>
      <c r="V365" s="14">
        <f t="shared" si="362"/>
        <v>1859.5911693602402</v>
      </c>
      <c r="W365" s="3">
        <f t="shared" si="363"/>
        <v>2</v>
      </c>
      <c r="X365" s="3">
        <f t="shared" si="364"/>
        <v>50</v>
      </c>
      <c r="Y365" s="3">
        <f t="shared" si="365"/>
        <v>50</v>
      </c>
      <c r="Z365" s="3">
        <f t="shared" si="366"/>
        <v>0</v>
      </c>
      <c r="AA365" s="3">
        <f t="shared" si="367"/>
        <v>0</v>
      </c>
      <c r="AB365" s="22">
        <f t="shared" si="368"/>
        <v>0.62015624999999364</v>
      </c>
      <c r="AC365" s="23">
        <f t="shared" ca="1" si="350"/>
        <v>41920</v>
      </c>
      <c r="AD365" s="3">
        <v>364</v>
      </c>
      <c r="AE365" s="3">
        <f t="shared" si="369"/>
        <v>1</v>
      </c>
      <c r="AF365" s="3">
        <f t="shared" si="370"/>
        <v>1</v>
      </c>
      <c r="AG365" s="3">
        <v>364</v>
      </c>
      <c r="AH365" s="3">
        <f t="shared" si="371"/>
        <v>0</v>
      </c>
      <c r="AI365" s="3">
        <f t="shared" si="372"/>
        <v>0</v>
      </c>
      <c r="AJ365" s="3">
        <f t="shared" si="373"/>
        <v>1</v>
      </c>
      <c r="AK365" s="14">
        <f t="shared" si="374"/>
        <v>1657869.5911693603</v>
      </c>
      <c r="AL365" s="3" t="str">
        <f t="shared" si="375"/>
        <v>Юг</v>
      </c>
      <c r="AM365" s="3">
        <f t="shared" si="376"/>
        <v>1</v>
      </c>
      <c r="AN365" s="3">
        <f t="shared" si="377"/>
        <v>2</v>
      </c>
      <c r="AO365" s="27">
        <f t="shared" si="378"/>
        <v>53.334896451793611</v>
      </c>
      <c r="AP365" s="14">
        <f t="shared" si="379"/>
        <v>65.334896451793611</v>
      </c>
      <c r="AQ365" s="28"/>
      <c r="AR365" s="3">
        <f t="shared" si="380"/>
        <v>2</v>
      </c>
      <c r="AS365" s="3">
        <v>4581</v>
      </c>
      <c r="AT365" s="3">
        <v>777</v>
      </c>
      <c r="AU365" s="3">
        <v>100</v>
      </c>
      <c r="AV365" s="3">
        <v>400</v>
      </c>
      <c r="AW365" s="3">
        <v>6000</v>
      </c>
      <c r="AX365" s="3">
        <v>0</v>
      </c>
      <c r="AY365" s="3">
        <v>1100</v>
      </c>
      <c r="AZ365" s="3">
        <v>1</v>
      </c>
      <c r="BA365" s="3">
        <v>40</v>
      </c>
      <c r="BB365" s="3">
        <v>0</v>
      </c>
      <c r="BC365" s="3">
        <v>0</v>
      </c>
      <c r="BD365" s="3">
        <v>0</v>
      </c>
      <c r="BE365" s="3">
        <v>0</v>
      </c>
      <c r="BF365" s="17">
        <f t="shared" si="381"/>
        <v>181.5</v>
      </c>
      <c r="BG365" s="26">
        <f t="shared" si="403"/>
        <v>1859.5911693602402</v>
      </c>
      <c r="BH365" s="12">
        <f t="shared" si="404"/>
        <v>4.0087935807435304</v>
      </c>
      <c r="BI365" s="13">
        <v>-0.2</v>
      </c>
      <c r="BJ365" s="12">
        <f t="shared" si="382"/>
        <v>0</v>
      </c>
      <c r="BK365" s="12">
        <f t="shared" si="398"/>
        <v>11.134020618556811</v>
      </c>
      <c r="BL365" s="11">
        <f t="shared" ref="BL365:BN365" si="417">BL364</f>
        <v>2</v>
      </c>
      <c r="BM365" s="11">
        <f t="shared" si="417"/>
        <v>50</v>
      </c>
      <c r="BN365" s="11">
        <f t="shared" si="417"/>
        <v>0</v>
      </c>
      <c r="BO365" s="20">
        <f t="shared" si="384"/>
        <v>0.62015624999999364</v>
      </c>
      <c r="BP365" s="11">
        <f t="shared" si="385"/>
        <v>1</v>
      </c>
      <c r="BQ365" s="11">
        <f t="shared" ref="BQ365:BR365" si="418">BQ364</f>
        <v>0</v>
      </c>
      <c r="BR365" s="11">
        <f t="shared" si="418"/>
        <v>0</v>
      </c>
      <c r="BS365" s="11">
        <f t="shared" si="407"/>
        <v>1</v>
      </c>
      <c r="BT365" s="25">
        <f t="shared" si="408"/>
        <v>1657869.5911693603</v>
      </c>
      <c r="BU365" s="24" t="str">
        <f t="shared" ref="BU365:BV365" si="419">BU364</f>
        <v>Юг</v>
      </c>
      <c r="BV365" s="11">
        <f t="shared" si="419"/>
        <v>1</v>
      </c>
      <c r="BW365" s="24" t="str">
        <f>VLOOKUP(BV365,'Типы препятствий'!$A$1:$B$12,2)</f>
        <v>Светофор</v>
      </c>
      <c r="BX365" s="24">
        <f t="shared" ref="BX365:BY365" si="420">BX364</f>
        <v>2</v>
      </c>
      <c r="BY365" s="25">
        <f t="shared" si="420"/>
        <v>1657922.9260658121</v>
      </c>
      <c r="BZ365" s="25">
        <f t="shared" si="411"/>
        <v>53.334896451793611</v>
      </c>
      <c r="CA365" s="25">
        <f t="shared" si="389"/>
        <v>1657934.9260658121</v>
      </c>
      <c r="CB365" s="12">
        <f t="shared" si="412"/>
        <v>65.334896451793611</v>
      </c>
      <c r="CC365" s="11">
        <f t="shared" si="390"/>
        <v>2</v>
      </c>
      <c r="CD365" s="42">
        <f t="shared" si="390"/>
        <v>0.37</v>
      </c>
      <c r="CE365" s="42">
        <f t="shared" si="352"/>
        <v>0.44</v>
      </c>
      <c r="CF365" s="42">
        <f t="shared" si="351"/>
        <v>0.44</v>
      </c>
    </row>
    <row r="366" spans="1:84">
      <c r="A366" s="29">
        <f t="shared" si="353"/>
        <v>3.6487935807435306</v>
      </c>
      <c r="B366" s="3">
        <v>365</v>
      </c>
      <c r="C366" s="14">
        <f t="shared" si="354"/>
        <v>3.6487935807435306</v>
      </c>
      <c r="D366" s="14">
        <f t="shared" si="355"/>
        <v>3.6487935807435306</v>
      </c>
      <c r="E366" s="14">
        <f t="shared" si="356"/>
        <v>10.515463917525881</v>
      </c>
      <c r="F366" s="14">
        <f t="shared" si="357"/>
        <v>0</v>
      </c>
      <c r="G366" s="30">
        <f t="shared" si="358"/>
        <v>-0.21</v>
      </c>
      <c r="H366" s="3">
        <f t="shared" si="348"/>
        <v>40</v>
      </c>
      <c r="I366" s="43">
        <f t="shared" si="359"/>
        <v>0.37</v>
      </c>
      <c r="J366" s="43">
        <f t="shared" si="360"/>
        <v>0.44</v>
      </c>
      <c r="K366" s="43">
        <f t="shared" si="361"/>
        <v>0.44</v>
      </c>
      <c r="L366" s="3">
        <f t="shared" si="349"/>
        <v>0.32</v>
      </c>
      <c r="M366" s="3" t="s">
        <v>835</v>
      </c>
      <c r="N366" s="3" t="s">
        <v>836</v>
      </c>
      <c r="O366" s="3">
        <v>1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 t="s">
        <v>66</v>
      </c>
      <c r="V366" s="14">
        <f t="shared" si="362"/>
        <v>1860.0979462464545</v>
      </c>
      <c r="W366" s="3">
        <f t="shared" si="363"/>
        <v>2</v>
      </c>
      <c r="X366" s="3">
        <f t="shared" si="364"/>
        <v>50</v>
      </c>
      <c r="Y366" s="3">
        <f t="shared" si="365"/>
        <v>50</v>
      </c>
      <c r="Z366" s="3">
        <f t="shared" si="366"/>
        <v>0</v>
      </c>
      <c r="AA366" s="3">
        <f t="shared" si="367"/>
        <v>0</v>
      </c>
      <c r="AB366" s="22">
        <f t="shared" si="368"/>
        <v>0.62016203703703066</v>
      </c>
      <c r="AC366" s="23">
        <f t="shared" ca="1" si="350"/>
        <v>41920</v>
      </c>
      <c r="AD366" s="3">
        <v>365</v>
      </c>
      <c r="AE366" s="3">
        <f t="shared" si="369"/>
        <v>1</v>
      </c>
      <c r="AF366" s="3">
        <f t="shared" si="370"/>
        <v>1</v>
      </c>
      <c r="AG366" s="3">
        <v>365</v>
      </c>
      <c r="AH366" s="3">
        <f t="shared" si="371"/>
        <v>0</v>
      </c>
      <c r="AI366" s="3">
        <f t="shared" si="372"/>
        <v>0</v>
      </c>
      <c r="AJ366" s="3">
        <f t="shared" si="373"/>
        <v>1</v>
      </c>
      <c r="AK366" s="14">
        <f t="shared" si="374"/>
        <v>1657870.0979462464</v>
      </c>
      <c r="AL366" s="3" t="str">
        <f t="shared" si="375"/>
        <v>Юг</v>
      </c>
      <c r="AM366" s="3">
        <f t="shared" si="376"/>
        <v>1</v>
      </c>
      <c r="AN366" s="3">
        <f t="shared" si="377"/>
        <v>2</v>
      </c>
      <c r="AO366" s="27">
        <f t="shared" si="378"/>
        <v>52.828119565732777</v>
      </c>
      <c r="AP366" s="14">
        <f t="shared" si="379"/>
        <v>64.828119565732777</v>
      </c>
      <c r="AQ366" s="28"/>
      <c r="AR366" s="3">
        <f t="shared" si="380"/>
        <v>2</v>
      </c>
      <c r="AS366" s="3">
        <v>4581</v>
      </c>
      <c r="AT366" s="3">
        <v>777</v>
      </c>
      <c r="AU366" s="3">
        <v>100</v>
      </c>
      <c r="AV366" s="3">
        <v>400</v>
      </c>
      <c r="AW366" s="3">
        <v>6000</v>
      </c>
      <c r="AX366" s="3">
        <v>0</v>
      </c>
      <c r="AY366" s="3">
        <v>1100</v>
      </c>
      <c r="AZ366" s="3">
        <v>1</v>
      </c>
      <c r="BA366" s="3">
        <v>40</v>
      </c>
      <c r="BB366" s="3">
        <v>0</v>
      </c>
      <c r="BC366" s="3">
        <v>0</v>
      </c>
      <c r="BD366" s="3">
        <v>0</v>
      </c>
      <c r="BE366" s="3">
        <v>0</v>
      </c>
      <c r="BF366" s="17">
        <f t="shared" si="381"/>
        <v>182</v>
      </c>
      <c r="BG366" s="26">
        <f t="shared" si="403"/>
        <v>1860.0979462464545</v>
      </c>
      <c r="BH366" s="12">
        <f t="shared" si="404"/>
        <v>3.6487935807435306</v>
      </c>
      <c r="BI366" s="13">
        <v>-0.21</v>
      </c>
      <c r="BJ366" s="12">
        <f t="shared" si="382"/>
        <v>0</v>
      </c>
      <c r="BK366" s="12">
        <f t="shared" si="398"/>
        <v>10.515463917525881</v>
      </c>
      <c r="BL366" s="11">
        <f t="shared" ref="BL366:BN366" si="421">BL365</f>
        <v>2</v>
      </c>
      <c r="BM366" s="11">
        <f t="shared" si="421"/>
        <v>50</v>
      </c>
      <c r="BN366" s="11">
        <f t="shared" si="421"/>
        <v>0</v>
      </c>
      <c r="BO366" s="20">
        <f t="shared" si="384"/>
        <v>0.62016203703703066</v>
      </c>
      <c r="BP366" s="11">
        <f t="shared" si="385"/>
        <v>1</v>
      </c>
      <c r="BQ366" s="11">
        <f t="shared" ref="BQ366:BR366" si="422">BQ365</f>
        <v>0</v>
      </c>
      <c r="BR366" s="11">
        <f t="shared" si="422"/>
        <v>0</v>
      </c>
      <c r="BS366" s="11">
        <f t="shared" si="407"/>
        <v>1</v>
      </c>
      <c r="BT366" s="25">
        <f t="shared" si="408"/>
        <v>1657870.0979462464</v>
      </c>
      <c r="BU366" s="24" t="str">
        <f t="shared" ref="BU366:BV366" si="423">BU365</f>
        <v>Юг</v>
      </c>
      <c r="BV366" s="11">
        <f t="shared" si="423"/>
        <v>1</v>
      </c>
      <c r="BW366" s="24" t="str">
        <f>VLOOKUP(BV366,'Типы препятствий'!$A$1:$B$12,2)</f>
        <v>Светофор</v>
      </c>
      <c r="BX366" s="24">
        <f t="shared" ref="BX366:BY366" si="424">BX365</f>
        <v>2</v>
      </c>
      <c r="BY366" s="25">
        <f t="shared" si="424"/>
        <v>1657922.9260658121</v>
      </c>
      <c r="BZ366" s="25">
        <f t="shared" si="411"/>
        <v>52.828119565732777</v>
      </c>
      <c r="CA366" s="25">
        <f t="shared" si="389"/>
        <v>1657934.9260658121</v>
      </c>
      <c r="CB366" s="12">
        <f t="shared" si="412"/>
        <v>64.828119565732777</v>
      </c>
      <c r="CC366" s="11">
        <f t="shared" si="390"/>
        <v>2</v>
      </c>
      <c r="CD366" s="42">
        <f t="shared" si="390"/>
        <v>0.37</v>
      </c>
      <c r="CE366" s="42">
        <f t="shared" si="352"/>
        <v>0.44</v>
      </c>
      <c r="CF366" s="42">
        <f t="shared" si="351"/>
        <v>0.44</v>
      </c>
    </row>
    <row r="367" spans="1:84">
      <c r="A367" s="29">
        <f t="shared" si="353"/>
        <v>3.2707935807435304</v>
      </c>
      <c r="B367" s="3">
        <v>366</v>
      </c>
      <c r="C367" s="14">
        <f t="shared" si="354"/>
        <v>3.2707935807435304</v>
      </c>
      <c r="D367" s="14">
        <f t="shared" si="355"/>
        <v>3.2707935807435304</v>
      </c>
      <c r="E367" s="14">
        <f t="shared" si="356"/>
        <v>9.8969072164949523</v>
      </c>
      <c r="F367" s="14">
        <f t="shared" si="357"/>
        <v>0</v>
      </c>
      <c r="G367" s="30">
        <f t="shared" si="358"/>
        <v>-0.21</v>
      </c>
      <c r="H367" s="3">
        <f t="shared" si="348"/>
        <v>40</v>
      </c>
      <c r="I367" s="43">
        <f t="shared" si="359"/>
        <v>0.37</v>
      </c>
      <c r="J367" s="43">
        <f t="shared" si="360"/>
        <v>0.44</v>
      </c>
      <c r="K367" s="43">
        <f t="shared" si="361"/>
        <v>0.44</v>
      </c>
      <c r="L367" s="3">
        <f t="shared" si="349"/>
        <v>0.32</v>
      </c>
      <c r="M367" s="3" t="s">
        <v>837</v>
      </c>
      <c r="N367" s="3" t="s">
        <v>838</v>
      </c>
      <c r="O367" s="3">
        <v>1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 t="s">
        <v>66</v>
      </c>
      <c r="V367" s="14">
        <f t="shared" si="362"/>
        <v>1860.5522231326688</v>
      </c>
      <c r="W367" s="3">
        <f t="shared" si="363"/>
        <v>2</v>
      </c>
      <c r="X367" s="3">
        <f t="shared" si="364"/>
        <v>50</v>
      </c>
      <c r="Y367" s="3">
        <f t="shared" si="365"/>
        <v>50</v>
      </c>
      <c r="Z367" s="3">
        <f t="shared" si="366"/>
        <v>0</v>
      </c>
      <c r="AA367" s="3">
        <f t="shared" si="367"/>
        <v>0</v>
      </c>
      <c r="AB367" s="22">
        <f t="shared" si="368"/>
        <v>0.62016782407406768</v>
      </c>
      <c r="AC367" s="23">
        <f t="shared" ca="1" si="350"/>
        <v>41920</v>
      </c>
      <c r="AD367" s="3">
        <v>366</v>
      </c>
      <c r="AE367" s="3">
        <f t="shared" si="369"/>
        <v>1</v>
      </c>
      <c r="AF367" s="3">
        <f t="shared" si="370"/>
        <v>1</v>
      </c>
      <c r="AG367" s="3">
        <v>366</v>
      </c>
      <c r="AH367" s="3">
        <f t="shared" si="371"/>
        <v>0</v>
      </c>
      <c r="AI367" s="3">
        <f t="shared" si="372"/>
        <v>0</v>
      </c>
      <c r="AJ367" s="3">
        <f t="shared" si="373"/>
        <v>1</v>
      </c>
      <c r="AK367" s="14">
        <f t="shared" si="374"/>
        <v>1657870.5522231327</v>
      </c>
      <c r="AL367" s="3" t="str">
        <f t="shared" si="375"/>
        <v>Юг</v>
      </c>
      <c r="AM367" s="3">
        <f t="shared" si="376"/>
        <v>1</v>
      </c>
      <c r="AN367" s="3">
        <f t="shared" si="377"/>
        <v>2</v>
      </c>
      <c r="AO367" s="27">
        <f t="shared" si="378"/>
        <v>52.373842679429799</v>
      </c>
      <c r="AP367" s="14">
        <f t="shared" si="379"/>
        <v>64.373842679429799</v>
      </c>
      <c r="AQ367" s="28"/>
      <c r="AR367" s="3">
        <f t="shared" si="380"/>
        <v>2</v>
      </c>
      <c r="AS367" s="3">
        <v>4581</v>
      </c>
      <c r="AT367" s="3">
        <v>777</v>
      </c>
      <c r="AU367" s="3">
        <v>100</v>
      </c>
      <c r="AV367" s="3">
        <v>400</v>
      </c>
      <c r="AW367" s="3">
        <v>6000</v>
      </c>
      <c r="AX367" s="3">
        <v>0</v>
      </c>
      <c r="AY367" s="3">
        <v>1100</v>
      </c>
      <c r="AZ367" s="3">
        <v>1</v>
      </c>
      <c r="BA367" s="3">
        <v>40</v>
      </c>
      <c r="BB367" s="3">
        <v>0</v>
      </c>
      <c r="BC367" s="3">
        <v>0</v>
      </c>
      <c r="BD367" s="3">
        <v>0</v>
      </c>
      <c r="BE367" s="3">
        <v>0</v>
      </c>
      <c r="BF367" s="17">
        <f t="shared" si="381"/>
        <v>182.5</v>
      </c>
      <c r="BG367" s="26">
        <f t="shared" si="403"/>
        <v>1860.5522231326688</v>
      </c>
      <c r="BH367" s="12">
        <f t="shared" si="404"/>
        <v>3.2707935807435304</v>
      </c>
      <c r="BI367" s="13">
        <v>-0.21</v>
      </c>
      <c r="BJ367" s="12">
        <f t="shared" si="382"/>
        <v>0</v>
      </c>
      <c r="BK367" s="12">
        <f t="shared" si="398"/>
        <v>9.8969072164949523</v>
      </c>
      <c r="BL367" s="11">
        <f t="shared" ref="BL367:BN367" si="425">BL366</f>
        <v>2</v>
      </c>
      <c r="BM367" s="11">
        <f t="shared" si="425"/>
        <v>50</v>
      </c>
      <c r="BN367" s="11">
        <f t="shared" si="425"/>
        <v>0</v>
      </c>
      <c r="BO367" s="20">
        <f t="shared" si="384"/>
        <v>0.62016782407406768</v>
      </c>
      <c r="BP367" s="11">
        <f t="shared" si="385"/>
        <v>1</v>
      </c>
      <c r="BQ367" s="11">
        <f t="shared" ref="BQ367:BR367" si="426">BQ366</f>
        <v>0</v>
      </c>
      <c r="BR367" s="11">
        <f t="shared" si="426"/>
        <v>0</v>
      </c>
      <c r="BS367" s="11">
        <f t="shared" si="407"/>
        <v>1</v>
      </c>
      <c r="BT367" s="25">
        <f t="shared" si="408"/>
        <v>1657870.5522231327</v>
      </c>
      <c r="BU367" s="24" t="str">
        <f t="shared" ref="BU367:BV367" si="427">BU366</f>
        <v>Юг</v>
      </c>
      <c r="BV367" s="11">
        <f t="shared" si="427"/>
        <v>1</v>
      </c>
      <c r="BW367" s="24" t="str">
        <f>VLOOKUP(BV367,'Типы препятствий'!$A$1:$B$12,2)</f>
        <v>Светофор</v>
      </c>
      <c r="BX367" s="24">
        <f t="shared" ref="BX367:BY367" si="428">BX366</f>
        <v>2</v>
      </c>
      <c r="BY367" s="25">
        <f t="shared" si="428"/>
        <v>1657922.9260658121</v>
      </c>
      <c r="BZ367" s="25">
        <f t="shared" si="411"/>
        <v>52.373842679429799</v>
      </c>
      <c r="CA367" s="25">
        <f t="shared" si="389"/>
        <v>1657934.9260658121</v>
      </c>
      <c r="CB367" s="12">
        <f t="shared" si="412"/>
        <v>64.373842679429799</v>
      </c>
      <c r="CC367" s="11">
        <f t="shared" si="390"/>
        <v>2</v>
      </c>
      <c r="CD367" s="42">
        <f t="shared" si="390"/>
        <v>0.37</v>
      </c>
      <c r="CE367" s="42">
        <f t="shared" si="352"/>
        <v>0.44</v>
      </c>
      <c r="CF367" s="42">
        <f t="shared" si="351"/>
        <v>0.44</v>
      </c>
    </row>
    <row r="368" spans="1:84">
      <c r="A368" s="29">
        <f t="shared" si="353"/>
        <v>2.8927935807435303</v>
      </c>
      <c r="B368" s="3">
        <v>367</v>
      </c>
      <c r="C368" s="14">
        <f t="shared" si="354"/>
        <v>2.8927935807435303</v>
      </c>
      <c r="D368" s="14">
        <f t="shared" si="355"/>
        <v>2.8927935807435303</v>
      </c>
      <c r="E368" s="14">
        <f t="shared" si="356"/>
        <v>9.2783505154640231</v>
      </c>
      <c r="F368" s="14">
        <f t="shared" si="357"/>
        <v>0</v>
      </c>
      <c r="G368" s="30">
        <f t="shared" si="358"/>
        <v>-0.19949999999999998</v>
      </c>
      <c r="H368" s="3">
        <f t="shared" si="348"/>
        <v>40</v>
      </c>
      <c r="I368" s="43">
        <f t="shared" si="359"/>
        <v>0.37</v>
      </c>
      <c r="J368" s="43">
        <f t="shared" si="360"/>
        <v>0.44</v>
      </c>
      <c r="K368" s="43">
        <f t="shared" si="361"/>
        <v>0.44</v>
      </c>
      <c r="L368" s="3">
        <f t="shared" si="349"/>
        <v>0.32</v>
      </c>
      <c r="M368" s="3" t="s">
        <v>839</v>
      </c>
      <c r="N368" s="3" t="s">
        <v>840</v>
      </c>
      <c r="O368" s="3">
        <v>1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 t="s">
        <v>66</v>
      </c>
      <c r="V368" s="14">
        <f t="shared" si="362"/>
        <v>1860.9540000188831</v>
      </c>
      <c r="W368" s="3">
        <f t="shared" si="363"/>
        <v>2</v>
      </c>
      <c r="X368" s="3">
        <f t="shared" si="364"/>
        <v>50</v>
      </c>
      <c r="Y368" s="3">
        <f t="shared" si="365"/>
        <v>50</v>
      </c>
      <c r="Z368" s="3">
        <f t="shared" si="366"/>
        <v>0</v>
      </c>
      <c r="AA368" s="3">
        <f t="shared" si="367"/>
        <v>0</v>
      </c>
      <c r="AB368" s="22">
        <f t="shared" si="368"/>
        <v>0.62017361111110469</v>
      </c>
      <c r="AC368" s="23">
        <f t="shared" ca="1" si="350"/>
        <v>41920</v>
      </c>
      <c r="AD368" s="3">
        <v>367</v>
      </c>
      <c r="AE368" s="3">
        <f t="shared" si="369"/>
        <v>1</v>
      </c>
      <c r="AF368" s="3">
        <f t="shared" si="370"/>
        <v>1</v>
      </c>
      <c r="AG368" s="3">
        <v>367</v>
      </c>
      <c r="AH368" s="3">
        <f t="shared" si="371"/>
        <v>0</v>
      </c>
      <c r="AI368" s="3">
        <f t="shared" si="372"/>
        <v>0</v>
      </c>
      <c r="AJ368" s="3">
        <f t="shared" si="373"/>
        <v>1</v>
      </c>
      <c r="AK368" s="14">
        <f t="shared" si="374"/>
        <v>1657870.9540000188</v>
      </c>
      <c r="AL368" s="3" t="str">
        <f t="shared" si="375"/>
        <v>Юг</v>
      </c>
      <c r="AM368" s="3">
        <f t="shared" si="376"/>
        <v>1</v>
      </c>
      <c r="AN368" s="3">
        <f t="shared" si="377"/>
        <v>2</v>
      </c>
      <c r="AO368" s="27">
        <f t="shared" si="378"/>
        <v>51.972065793350339</v>
      </c>
      <c r="AP368" s="14">
        <f t="shared" si="379"/>
        <v>63.972065793350339</v>
      </c>
      <c r="AQ368" s="28"/>
      <c r="AR368" s="3">
        <f t="shared" si="380"/>
        <v>2</v>
      </c>
      <c r="AS368" s="3">
        <v>4581</v>
      </c>
      <c r="AT368" s="3">
        <v>777</v>
      </c>
      <c r="AU368" s="3">
        <v>100</v>
      </c>
      <c r="AV368" s="3">
        <v>400</v>
      </c>
      <c r="AW368" s="3">
        <v>6000</v>
      </c>
      <c r="AX368" s="3">
        <v>0</v>
      </c>
      <c r="AY368" s="3">
        <v>1100</v>
      </c>
      <c r="AZ368" s="3">
        <v>1</v>
      </c>
      <c r="BA368" s="3">
        <v>40</v>
      </c>
      <c r="BB368" s="3">
        <v>0</v>
      </c>
      <c r="BC368" s="3">
        <v>0</v>
      </c>
      <c r="BD368" s="3">
        <v>0</v>
      </c>
      <c r="BE368" s="3">
        <v>0</v>
      </c>
      <c r="BF368" s="17">
        <f t="shared" si="381"/>
        <v>183</v>
      </c>
      <c r="BG368" s="26">
        <f t="shared" si="403"/>
        <v>1860.9540000188831</v>
      </c>
      <c r="BH368" s="12">
        <f t="shared" si="404"/>
        <v>2.8927935807435303</v>
      </c>
      <c r="BI368" s="13">
        <f t="shared" si="392"/>
        <v>-0.19949999999999998</v>
      </c>
      <c r="BJ368" s="12">
        <f t="shared" si="382"/>
        <v>0</v>
      </c>
      <c r="BK368" s="12">
        <f t="shared" si="398"/>
        <v>9.2783505154640231</v>
      </c>
      <c r="BL368" s="11">
        <f t="shared" ref="BL368:BN368" si="429">BL367</f>
        <v>2</v>
      </c>
      <c r="BM368" s="11">
        <f t="shared" si="429"/>
        <v>50</v>
      </c>
      <c r="BN368" s="11">
        <f t="shared" si="429"/>
        <v>0</v>
      </c>
      <c r="BO368" s="20">
        <f t="shared" si="384"/>
        <v>0.62017361111110469</v>
      </c>
      <c r="BP368" s="11">
        <f t="shared" si="385"/>
        <v>1</v>
      </c>
      <c r="BQ368" s="11">
        <f t="shared" ref="BQ368:BR368" si="430">BQ367</f>
        <v>0</v>
      </c>
      <c r="BR368" s="11">
        <f t="shared" si="430"/>
        <v>0</v>
      </c>
      <c r="BS368" s="11">
        <f t="shared" si="407"/>
        <v>1</v>
      </c>
      <c r="BT368" s="25">
        <f t="shared" si="408"/>
        <v>1657870.9540000188</v>
      </c>
      <c r="BU368" s="24" t="str">
        <f t="shared" ref="BU368:BV368" si="431">BU367</f>
        <v>Юг</v>
      </c>
      <c r="BV368" s="11">
        <f t="shared" si="431"/>
        <v>1</v>
      </c>
      <c r="BW368" s="24" t="str">
        <f>VLOOKUP(BV368,'Типы препятствий'!$A$1:$B$12,2)</f>
        <v>Светофор</v>
      </c>
      <c r="BX368" s="24">
        <f t="shared" ref="BX368:BY368" si="432">BX367</f>
        <v>2</v>
      </c>
      <c r="BY368" s="25">
        <f t="shared" si="432"/>
        <v>1657922.9260658121</v>
      </c>
      <c r="BZ368" s="25">
        <f t="shared" si="411"/>
        <v>51.972065793350339</v>
      </c>
      <c r="CA368" s="25">
        <f t="shared" si="389"/>
        <v>1657934.9260658121</v>
      </c>
      <c r="CB368" s="12">
        <f t="shared" si="412"/>
        <v>63.972065793350339</v>
      </c>
      <c r="CC368" s="11">
        <f t="shared" si="390"/>
        <v>2</v>
      </c>
      <c r="CD368" s="42">
        <f t="shared" si="390"/>
        <v>0.37</v>
      </c>
      <c r="CE368" s="42">
        <f t="shared" si="352"/>
        <v>0.44</v>
      </c>
      <c r="CF368" s="42">
        <f t="shared" si="351"/>
        <v>0.44</v>
      </c>
    </row>
    <row r="369" spans="1:84">
      <c r="A369" s="29">
        <f t="shared" si="353"/>
        <v>2.5336935807435301</v>
      </c>
      <c r="B369" s="3">
        <v>368</v>
      </c>
      <c r="C369" s="14">
        <f t="shared" si="354"/>
        <v>2.5336935807435301</v>
      </c>
      <c r="D369" s="14">
        <f t="shared" si="355"/>
        <v>2.5336935807435301</v>
      </c>
      <c r="E369" s="14">
        <f t="shared" si="356"/>
        <v>8.6597938144330939</v>
      </c>
      <c r="F369" s="14">
        <f t="shared" si="357"/>
        <v>0</v>
      </c>
      <c r="G369" s="30">
        <f t="shared" si="358"/>
        <v>-0.18952499999999997</v>
      </c>
      <c r="H369" s="3">
        <f t="shared" si="348"/>
        <v>40</v>
      </c>
      <c r="I369" s="43">
        <f t="shared" si="359"/>
        <v>0.37</v>
      </c>
      <c r="J369" s="43">
        <f t="shared" si="360"/>
        <v>0.44</v>
      </c>
      <c r="K369" s="43">
        <f t="shared" si="361"/>
        <v>0.44</v>
      </c>
      <c r="L369" s="3">
        <f t="shared" si="349"/>
        <v>0.32</v>
      </c>
      <c r="M369" s="3" t="s">
        <v>841</v>
      </c>
      <c r="N369" s="3" t="s">
        <v>842</v>
      </c>
      <c r="O369" s="3">
        <v>1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 t="s">
        <v>66</v>
      </c>
      <c r="V369" s="14">
        <f t="shared" si="362"/>
        <v>1861.3059019050975</v>
      </c>
      <c r="W369" s="3">
        <f t="shared" si="363"/>
        <v>2</v>
      </c>
      <c r="X369" s="3">
        <f t="shared" si="364"/>
        <v>50</v>
      </c>
      <c r="Y369" s="3">
        <f t="shared" si="365"/>
        <v>50</v>
      </c>
      <c r="Z369" s="3">
        <f t="shared" si="366"/>
        <v>0</v>
      </c>
      <c r="AA369" s="3">
        <f t="shared" si="367"/>
        <v>0</v>
      </c>
      <c r="AB369" s="22">
        <f t="shared" si="368"/>
        <v>0.62017939814814171</v>
      </c>
      <c r="AC369" s="23">
        <f t="shared" ca="1" si="350"/>
        <v>41920</v>
      </c>
      <c r="AD369" s="3">
        <v>368</v>
      </c>
      <c r="AE369" s="3">
        <f t="shared" si="369"/>
        <v>1</v>
      </c>
      <c r="AF369" s="3">
        <f t="shared" si="370"/>
        <v>1</v>
      </c>
      <c r="AG369" s="3">
        <v>368</v>
      </c>
      <c r="AH369" s="3">
        <f t="shared" si="371"/>
        <v>0</v>
      </c>
      <c r="AI369" s="3">
        <f t="shared" si="372"/>
        <v>0</v>
      </c>
      <c r="AJ369" s="3">
        <f t="shared" si="373"/>
        <v>1</v>
      </c>
      <c r="AK369" s="14">
        <f t="shared" si="374"/>
        <v>1657871.3059019051</v>
      </c>
      <c r="AL369" s="3" t="str">
        <f t="shared" si="375"/>
        <v>Юг</v>
      </c>
      <c r="AM369" s="3">
        <f t="shared" si="376"/>
        <v>1</v>
      </c>
      <c r="AN369" s="3">
        <f t="shared" si="377"/>
        <v>2</v>
      </c>
      <c r="AO369" s="27">
        <f t="shared" si="378"/>
        <v>51.620163907064125</v>
      </c>
      <c r="AP369" s="14">
        <f t="shared" si="379"/>
        <v>63.620163907064125</v>
      </c>
      <c r="AQ369" s="28"/>
      <c r="AR369" s="3">
        <f t="shared" si="380"/>
        <v>2</v>
      </c>
      <c r="AS369" s="3">
        <v>4581</v>
      </c>
      <c r="AT369" s="3">
        <v>777</v>
      </c>
      <c r="AU369" s="3">
        <v>100</v>
      </c>
      <c r="AV369" s="3">
        <v>400</v>
      </c>
      <c r="AW369" s="3">
        <v>6000</v>
      </c>
      <c r="AX369" s="3">
        <v>0</v>
      </c>
      <c r="AY369" s="3">
        <v>1100</v>
      </c>
      <c r="AZ369" s="3">
        <v>1</v>
      </c>
      <c r="BA369" s="3">
        <v>40</v>
      </c>
      <c r="BB369" s="3">
        <v>0</v>
      </c>
      <c r="BC369" s="3">
        <v>0</v>
      </c>
      <c r="BD369" s="3">
        <v>0</v>
      </c>
      <c r="BE369" s="3">
        <v>0</v>
      </c>
      <c r="BF369" s="17">
        <f t="shared" si="381"/>
        <v>183.5</v>
      </c>
      <c r="BG369" s="26">
        <f t="shared" si="403"/>
        <v>1861.3059019050975</v>
      </c>
      <c r="BH369" s="12">
        <f t="shared" si="404"/>
        <v>2.5336935807435301</v>
      </c>
      <c r="BI369" s="13">
        <f t="shared" si="392"/>
        <v>-0.18952499999999997</v>
      </c>
      <c r="BJ369" s="12">
        <f t="shared" si="382"/>
        <v>0</v>
      </c>
      <c r="BK369" s="12">
        <f t="shared" si="398"/>
        <v>8.6597938144330939</v>
      </c>
      <c r="BL369" s="11">
        <f t="shared" ref="BL369:BN369" si="433">BL368</f>
        <v>2</v>
      </c>
      <c r="BM369" s="11">
        <f t="shared" si="433"/>
        <v>50</v>
      </c>
      <c r="BN369" s="11">
        <f t="shared" si="433"/>
        <v>0</v>
      </c>
      <c r="BO369" s="20">
        <f t="shared" si="384"/>
        <v>0.62017939814814171</v>
      </c>
      <c r="BP369" s="11">
        <f t="shared" si="385"/>
        <v>1</v>
      </c>
      <c r="BQ369" s="11">
        <f t="shared" ref="BQ369:BR369" si="434">BQ368</f>
        <v>0</v>
      </c>
      <c r="BR369" s="11">
        <f t="shared" si="434"/>
        <v>0</v>
      </c>
      <c r="BS369" s="11">
        <f t="shared" si="407"/>
        <v>1</v>
      </c>
      <c r="BT369" s="25">
        <f t="shared" si="408"/>
        <v>1657871.3059019051</v>
      </c>
      <c r="BU369" s="24" t="str">
        <f t="shared" ref="BU369:BV369" si="435">BU368</f>
        <v>Юг</v>
      </c>
      <c r="BV369" s="11">
        <f t="shared" si="435"/>
        <v>1</v>
      </c>
      <c r="BW369" s="24" t="str">
        <f>VLOOKUP(BV369,'Типы препятствий'!$A$1:$B$12,2)</f>
        <v>Светофор</v>
      </c>
      <c r="BX369" s="24">
        <f t="shared" ref="BX369:BY369" si="436">BX368</f>
        <v>2</v>
      </c>
      <c r="BY369" s="25">
        <f t="shared" si="436"/>
        <v>1657922.9260658121</v>
      </c>
      <c r="BZ369" s="25">
        <f t="shared" si="411"/>
        <v>51.620163907064125</v>
      </c>
      <c r="CA369" s="25">
        <f t="shared" si="389"/>
        <v>1657934.9260658121</v>
      </c>
      <c r="CB369" s="12">
        <f t="shared" si="412"/>
        <v>63.620163907064125</v>
      </c>
      <c r="CC369" s="11">
        <f t="shared" si="390"/>
        <v>2</v>
      </c>
      <c r="CD369" s="42">
        <f t="shared" si="390"/>
        <v>0.37</v>
      </c>
      <c r="CE369" s="42">
        <f t="shared" si="352"/>
        <v>0.44</v>
      </c>
      <c r="CF369" s="42">
        <f t="shared" si="351"/>
        <v>0.44</v>
      </c>
    </row>
    <row r="370" spans="1:84">
      <c r="A370" s="29">
        <f t="shared" si="353"/>
        <v>2.1925485807435301</v>
      </c>
      <c r="B370" s="3">
        <v>369</v>
      </c>
      <c r="C370" s="14">
        <f t="shared" si="354"/>
        <v>2.1925485807435301</v>
      </c>
      <c r="D370" s="14">
        <f t="shared" si="355"/>
        <v>2.1925485807435301</v>
      </c>
      <c r="E370" s="14">
        <f t="shared" si="356"/>
        <v>8.0412371134021647</v>
      </c>
      <c r="F370" s="14">
        <f t="shared" si="357"/>
        <v>0</v>
      </c>
      <c r="G370" s="30">
        <f t="shared" si="358"/>
        <v>-0.2</v>
      </c>
      <c r="H370" s="3">
        <f t="shared" si="348"/>
        <v>40</v>
      </c>
      <c r="I370" s="43">
        <f t="shared" si="359"/>
        <v>0.37</v>
      </c>
      <c r="J370" s="43">
        <f t="shared" si="360"/>
        <v>0.44</v>
      </c>
      <c r="K370" s="43">
        <f t="shared" si="361"/>
        <v>0.44</v>
      </c>
      <c r="L370" s="3">
        <f t="shared" si="349"/>
        <v>0.32</v>
      </c>
      <c r="M370" s="3" t="s">
        <v>843</v>
      </c>
      <c r="N370" s="3" t="s">
        <v>844</v>
      </c>
      <c r="O370" s="3">
        <v>1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 t="s">
        <v>66</v>
      </c>
      <c r="V370" s="14">
        <f t="shared" si="362"/>
        <v>1861.6104225413119</v>
      </c>
      <c r="W370" s="3">
        <f t="shared" si="363"/>
        <v>2</v>
      </c>
      <c r="X370" s="3">
        <f t="shared" si="364"/>
        <v>50</v>
      </c>
      <c r="Y370" s="3">
        <f t="shared" si="365"/>
        <v>50</v>
      </c>
      <c r="Z370" s="3">
        <f t="shared" si="366"/>
        <v>0</v>
      </c>
      <c r="AA370" s="3">
        <f t="shared" si="367"/>
        <v>0</v>
      </c>
      <c r="AB370" s="22">
        <f t="shared" si="368"/>
        <v>0.62018518518517873</v>
      </c>
      <c r="AC370" s="23">
        <f t="shared" ca="1" si="350"/>
        <v>41920</v>
      </c>
      <c r="AD370" s="3">
        <v>369</v>
      </c>
      <c r="AE370" s="3">
        <f t="shared" si="369"/>
        <v>1</v>
      </c>
      <c r="AF370" s="3">
        <f t="shared" si="370"/>
        <v>1</v>
      </c>
      <c r="AG370" s="3">
        <v>369</v>
      </c>
      <c r="AH370" s="3">
        <f t="shared" si="371"/>
        <v>0</v>
      </c>
      <c r="AI370" s="3">
        <f t="shared" si="372"/>
        <v>0</v>
      </c>
      <c r="AJ370" s="3">
        <f t="shared" si="373"/>
        <v>1</v>
      </c>
      <c r="AK370" s="14">
        <f t="shared" si="374"/>
        <v>1657871.6104225414</v>
      </c>
      <c r="AL370" s="3" t="str">
        <f t="shared" si="375"/>
        <v>Юг</v>
      </c>
      <c r="AM370" s="3">
        <f t="shared" si="376"/>
        <v>1</v>
      </c>
      <c r="AN370" s="3">
        <f t="shared" si="377"/>
        <v>2</v>
      </c>
      <c r="AO370" s="27">
        <f t="shared" si="378"/>
        <v>51.315643270732835</v>
      </c>
      <c r="AP370" s="14">
        <f t="shared" si="379"/>
        <v>63.315643270732835</v>
      </c>
      <c r="AQ370" s="28"/>
      <c r="AR370" s="3">
        <f t="shared" si="380"/>
        <v>2</v>
      </c>
      <c r="AS370" s="3">
        <v>4581</v>
      </c>
      <c r="AT370" s="3">
        <v>777</v>
      </c>
      <c r="AU370" s="3">
        <v>100</v>
      </c>
      <c r="AV370" s="3">
        <v>400</v>
      </c>
      <c r="AW370" s="3">
        <v>6000</v>
      </c>
      <c r="AX370" s="3">
        <v>0</v>
      </c>
      <c r="AY370" s="3">
        <v>1100</v>
      </c>
      <c r="AZ370" s="3">
        <v>1</v>
      </c>
      <c r="BA370" s="3">
        <v>40</v>
      </c>
      <c r="BB370" s="3">
        <v>0</v>
      </c>
      <c r="BC370" s="3">
        <v>0</v>
      </c>
      <c r="BD370" s="3">
        <v>0</v>
      </c>
      <c r="BE370" s="3">
        <v>0</v>
      </c>
      <c r="BF370" s="17">
        <f t="shared" si="381"/>
        <v>184</v>
      </c>
      <c r="BG370" s="26">
        <f t="shared" si="403"/>
        <v>1861.6104225413119</v>
      </c>
      <c r="BH370" s="12">
        <f t="shared" si="404"/>
        <v>2.1925485807435301</v>
      </c>
      <c r="BI370" s="13">
        <v>-0.2</v>
      </c>
      <c r="BJ370" s="12">
        <f t="shared" si="382"/>
        <v>0</v>
      </c>
      <c r="BK370" s="12">
        <f t="shared" si="398"/>
        <v>8.0412371134021647</v>
      </c>
      <c r="BL370" s="11">
        <f t="shared" ref="BL370:BN370" si="437">BL369</f>
        <v>2</v>
      </c>
      <c r="BM370" s="11">
        <f t="shared" si="437"/>
        <v>50</v>
      </c>
      <c r="BN370" s="11">
        <f t="shared" si="437"/>
        <v>0</v>
      </c>
      <c r="BO370" s="20">
        <f t="shared" si="384"/>
        <v>0.62018518518517873</v>
      </c>
      <c r="BP370" s="11">
        <f t="shared" si="385"/>
        <v>1</v>
      </c>
      <c r="BQ370" s="11">
        <f t="shared" ref="BQ370:BR370" si="438">BQ369</f>
        <v>0</v>
      </c>
      <c r="BR370" s="11">
        <f t="shared" si="438"/>
        <v>0</v>
      </c>
      <c r="BS370" s="11">
        <f t="shared" si="407"/>
        <v>1</v>
      </c>
      <c r="BT370" s="25">
        <f t="shared" si="408"/>
        <v>1657871.6104225414</v>
      </c>
      <c r="BU370" s="24" t="str">
        <f t="shared" ref="BU370:BV370" si="439">BU369</f>
        <v>Юг</v>
      </c>
      <c r="BV370" s="11">
        <f t="shared" si="439"/>
        <v>1</v>
      </c>
      <c r="BW370" s="24" t="str">
        <f>VLOOKUP(BV370,'Типы препятствий'!$A$1:$B$12,2)</f>
        <v>Светофор</v>
      </c>
      <c r="BX370" s="24">
        <f t="shared" ref="BX370:BY370" si="440">BX369</f>
        <v>2</v>
      </c>
      <c r="BY370" s="25">
        <f t="shared" si="440"/>
        <v>1657922.9260658121</v>
      </c>
      <c r="BZ370" s="25">
        <f t="shared" si="411"/>
        <v>51.315643270732835</v>
      </c>
      <c r="CA370" s="25">
        <f t="shared" si="389"/>
        <v>1657934.9260658121</v>
      </c>
      <c r="CB370" s="12">
        <f t="shared" si="412"/>
        <v>63.315643270732835</v>
      </c>
      <c r="CC370" s="11">
        <f t="shared" si="390"/>
        <v>2</v>
      </c>
      <c r="CD370" s="42">
        <f t="shared" si="390"/>
        <v>0.37</v>
      </c>
      <c r="CE370" s="42">
        <f t="shared" si="352"/>
        <v>0.44</v>
      </c>
      <c r="CF370" s="42">
        <f t="shared" si="351"/>
        <v>0.44</v>
      </c>
    </row>
    <row r="371" spans="1:84">
      <c r="A371" s="29">
        <f t="shared" si="353"/>
        <v>1.83254858074353</v>
      </c>
      <c r="B371" s="3">
        <v>370</v>
      </c>
      <c r="C371" s="14">
        <f t="shared" si="354"/>
        <v>1.83254858074353</v>
      </c>
      <c r="D371" s="14">
        <f t="shared" si="355"/>
        <v>1.83254858074353</v>
      </c>
      <c r="E371" s="14">
        <f t="shared" si="356"/>
        <v>7.4226804123712364</v>
      </c>
      <c r="F371" s="14">
        <f t="shared" si="357"/>
        <v>0</v>
      </c>
      <c r="G371" s="30">
        <f t="shared" si="358"/>
        <v>-0.2</v>
      </c>
      <c r="H371" s="3">
        <f t="shared" si="348"/>
        <v>40</v>
      </c>
      <c r="I371" s="43">
        <f t="shared" si="359"/>
        <v>0.37</v>
      </c>
      <c r="J371" s="43">
        <f t="shared" si="360"/>
        <v>0.44</v>
      </c>
      <c r="K371" s="43">
        <f t="shared" si="361"/>
        <v>0.51</v>
      </c>
      <c r="L371" s="3">
        <f t="shared" si="349"/>
        <v>0.32</v>
      </c>
      <c r="M371" s="3" t="s">
        <v>845</v>
      </c>
      <c r="N371" s="3" t="s">
        <v>846</v>
      </c>
      <c r="O371" s="3">
        <v>1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 t="s">
        <v>66</v>
      </c>
      <c r="V371" s="14">
        <f t="shared" si="362"/>
        <v>1861.8649431775264</v>
      </c>
      <c r="W371" s="3">
        <f t="shared" si="363"/>
        <v>2</v>
      </c>
      <c r="X371" s="3">
        <f t="shared" si="364"/>
        <v>50</v>
      </c>
      <c r="Y371" s="3">
        <f t="shared" si="365"/>
        <v>50</v>
      </c>
      <c r="Z371" s="3">
        <f t="shared" si="366"/>
        <v>0</v>
      </c>
      <c r="AA371" s="3">
        <f t="shared" si="367"/>
        <v>0</v>
      </c>
      <c r="AB371" s="22">
        <f t="shared" si="368"/>
        <v>0.62019097222221575</v>
      </c>
      <c r="AC371" s="23">
        <f t="shared" ca="1" si="350"/>
        <v>41920</v>
      </c>
      <c r="AD371" s="3">
        <v>370</v>
      </c>
      <c r="AE371" s="3">
        <f t="shared" si="369"/>
        <v>1</v>
      </c>
      <c r="AF371" s="3">
        <f t="shared" si="370"/>
        <v>1</v>
      </c>
      <c r="AG371" s="3">
        <v>370</v>
      </c>
      <c r="AH371" s="3">
        <f t="shared" si="371"/>
        <v>0</v>
      </c>
      <c r="AI371" s="3">
        <f t="shared" si="372"/>
        <v>0</v>
      </c>
      <c r="AJ371" s="3">
        <f t="shared" si="373"/>
        <v>1</v>
      </c>
      <c r="AK371" s="14">
        <f t="shared" si="374"/>
        <v>1657871.8649431774</v>
      </c>
      <c r="AL371" s="3" t="str">
        <f t="shared" si="375"/>
        <v>Юг</v>
      </c>
      <c r="AM371" s="3">
        <f t="shared" si="376"/>
        <v>1</v>
      </c>
      <c r="AN371" s="3">
        <f t="shared" si="377"/>
        <v>2</v>
      </c>
      <c r="AO371" s="27">
        <f t="shared" si="378"/>
        <v>51.061122634680942</v>
      </c>
      <c r="AP371" s="14">
        <f t="shared" si="379"/>
        <v>63.061122634680942</v>
      </c>
      <c r="AQ371" s="28"/>
      <c r="AR371" s="3">
        <f t="shared" si="380"/>
        <v>2</v>
      </c>
      <c r="AS371" s="3">
        <v>4581</v>
      </c>
      <c r="AT371" s="3">
        <v>777</v>
      </c>
      <c r="AU371" s="3">
        <v>100</v>
      </c>
      <c r="AV371" s="3">
        <v>400</v>
      </c>
      <c r="AW371" s="3">
        <v>6000</v>
      </c>
      <c r="AX371" s="3">
        <v>0</v>
      </c>
      <c r="AY371" s="3">
        <v>1100</v>
      </c>
      <c r="AZ371" s="3">
        <v>1</v>
      </c>
      <c r="BA371" s="3">
        <v>40</v>
      </c>
      <c r="BB371" s="3">
        <v>0</v>
      </c>
      <c r="BC371" s="3">
        <v>0</v>
      </c>
      <c r="BD371" s="3">
        <v>0</v>
      </c>
      <c r="BE371" s="3">
        <v>0</v>
      </c>
      <c r="BF371" s="17">
        <f t="shared" si="381"/>
        <v>184.5</v>
      </c>
      <c r="BG371" s="26">
        <f t="shared" si="403"/>
        <v>1861.8649431775264</v>
      </c>
      <c r="BH371" s="12">
        <f t="shared" si="404"/>
        <v>1.83254858074353</v>
      </c>
      <c r="BI371" s="13">
        <v>-0.2</v>
      </c>
      <c r="BJ371" s="12">
        <f t="shared" si="382"/>
        <v>0</v>
      </c>
      <c r="BK371" s="12">
        <f t="shared" si="398"/>
        <v>7.4226804123712364</v>
      </c>
      <c r="BL371" s="11">
        <f t="shared" ref="BL371:BN371" si="441">BL370</f>
        <v>2</v>
      </c>
      <c r="BM371" s="11">
        <f t="shared" si="441"/>
        <v>50</v>
      </c>
      <c r="BN371" s="11">
        <f t="shared" si="441"/>
        <v>0</v>
      </c>
      <c r="BO371" s="20">
        <f t="shared" si="384"/>
        <v>0.62019097222221575</v>
      </c>
      <c r="BP371" s="11">
        <f t="shared" si="385"/>
        <v>1</v>
      </c>
      <c r="BQ371" s="11">
        <f t="shared" ref="BQ371:BR371" si="442">BQ370</f>
        <v>0</v>
      </c>
      <c r="BR371" s="11">
        <f t="shared" si="442"/>
        <v>0</v>
      </c>
      <c r="BS371" s="11">
        <f t="shared" si="407"/>
        <v>1</v>
      </c>
      <c r="BT371" s="25">
        <f t="shared" si="408"/>
        <v>1657871.8649431774</v>
      </c>
      <c r="BU371" s="24" t="str">
        <f t="shared" ref="BU371:BV371" si="443">BU370</f>
        <v>Юг</v>
      </c>
      <c r="BV371" s="11">
        <f t="shared" si="443"/>
        <v>1</v>
      </c>
      <c r="BW371" s="24" t="str">
        <f>VLOOKUP(BV371,'Типы препятствий'!$A$1:$B$12,2)</f>
        <v>Светофор</v>
      </c>
      <c r="BX371" s="24">
        <f t="shared" ref="BX371:BY371" si="444">BX370</f>
        <v>2</v>
      </c>
      <c r="BY371" s="25">
        <f t="shared" si="444"/>
        <v>1657922.9260658121</v>
      </c>
      <c r="BZ371" s="25">
        <f t="shared" si="411"/>
        <v>51.061122634680942</v>
      </c>
      <c r="CA371" s="25">
        <f t="shared" si="389"/>
        <v>1657934.9260658121</v>
      </c>
      <c r="CB371" s="12">
        <f t="shared" si="412"/>
        <v>63.061122634680942</v>
      </c>
      <c r="CC371" s="11">
        <f t="shared" si="390"/>
        <v>2</v>
      </c>
      <c r="CD371" s="42">
        <f t="shared" si="390"/>
        <v>0.37</v>
      </c>
      <c r="CE371" s="42">
        <f t="shared" si="352"/>
        <v>0.44</v>
      </c>
      <c r="CF371" s="42">
        <v>0.51</v>
      </c>
    </row>
    <row r="372" spans="1:84">
      <c r="A372" s="29">
        <f t="shared" si="353"/>
        <v>1.4725485807435299</v>
      </c>
      <c r="B372" s="3">
        <v>371</v>
      </c>
      <c r="C372" s="14">
        <f t="shared" si="354"/>
        <v>1.4725485807435299</v>
      </c>
      <c r="D372" s="14">
        <f t="shared" si="355"/>
        <v>1.4725485807435299</v>
      </c>
      <c r="E372" s="14">
        <f t="shared" si="356"/>
        <v>6.8041237113403081</v>
      </c>
      <c r="F372" s="14">
        <f t="shared" si="357"/>
        <v>0</v>
      </c>
      <c r="G372" s="30">
        <f t="shared" si="358"/>
        <v>-0.2</v>
      </c>
      <c r="H372" s="3">
        <f t="shared" si="348"/>
        <v>40</v>
      </c>
      <c r="I372" s="43">
        <f t="shared" si="359"/>
        <v>0.15</v>
      </c>
      <c r="J372" s="43">
        <f t="shared" si="360"/>
        <v>0.47499999999999998</v>
      </c>
      <c r="K372" s="43">
        <f t="shared" si="361"/>
        <v>0.51</v>
      </c>
      <c r="L372" s="3">
        <f t="shared" si="349"/>
        <v>0.32</v>
      </c>
      <c r="M372" s="3" t="s">
        <v>847</v>
      </c>
      <c r="N372" s="3" t="s">
        <v>848</v>
      </c>
      <c r="O372" s="3">
        <v>1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 t="s">
        <v>66</v>
      </c>
      <c r="V372" s="14">
        <f t="shared" si="362"/>
        <v>1862.0694638137406</v>
      </c>
      <c r="W372" s="3">
        <f t="shared" si="363"/>
        <v>2</v>
      </c>
      <c r="X372" s="3">
        <f t="shared" si="364"/>
        <v>50</v>
      </c>
      <c r="Y372" s="3">
        <f t="shared" si="365"/>
        <v>50</v>
      </c>
      <c r="Z372" s="3">
        <f t="shared" si="366"/>
        <v>0</v>
      </c>
      <c r="AA372" s="3">
        <f t="shared" si="367"/>
        <v>0</v>
      </c>
      <c r="AB372" s="22">
        <f t="shared" si="368"/>
        <v>0.62019675925925277</v>
      </c>
      <c r="AC372" s="23">
        <f t="shared" ca="1" si="350"/>
        <v>41920</v>
      </c>
      <c r="AD372" s="3">
        <v>371</v>
      </c>
      <c r="AE372" s="3">
        <f t="shared" si="369"/>
        <v>1</v>
      </c>
      <c r="AF372" s="3">
        <f t="shared" si="370"/>
        <v>1</v>
      </c>
      <c r="AG372" s="3">
        <v>371</v>
      </c>
      <c r="AH372" s="3">
        <f t="shared" si="371"/>
        <v>0</v>
      </c>
      <c r="AI372" s="3">
        <f t="shared" si="372"/>
        <v>0</v>
      </c>
      <c r="AJ372" s="3">
        <f t="shared" si="373"/>
        <v>1</v>
      </c>
      <c r="AK372" s="14">
        <f t="shared" si="374"/>
        <v>1657872.0694638137</v>
      </c>
      <c r="AL372" s="3" t="str">
        <f t="shared" si="375"/>
        <v>Юг</v>
      </c>
      <c r="AM372" s="3">
        <f t="shared" si="376"/>
        <v>1</v>
      </c>
      <c r="AN372" s="3">
        <f t="shared" si="377"/>
        <v>2</v>
      </c>
      <c r="AO372" s="27">
        <f t="shared" si="378"/>
        <v>50.856601998442784</v>
      </c>
      <c r="AP372" s="14">
        <f t="shared" si="379"/>
        <v>62.856601998442784</v>
      </c>
      <c r="AQ372" s="28"/>
      <c r="AR372" s="3">
        <f t="shared" si="380"/>
        <v>2</v>
      </c>
      <c r="AS372" s="3">
        <v>4581</v>
      </c>
      <c r="AT372" s="3">
        <v>777</v>
      </c>
      <c r="AU372" s="3">
        <v>100</v>
      </c>
      <c r="AV372" s="3">
        <v>400</v>
      </c>
      <c r="AW372" s="3">
        <v>6000</v>
      </c>
      <c r="AX372" s="3">
        <v>0</v>
      </c>
      <c r="AY372" s="3">
        <v>1100</v>
      </c>
      <c r="AZ372" s="3">
        <v>1</v>
      </c>
      <c r="BA372" s="3">
        <v>40</v>
      </c>
      <c r="BB372" s="3">
        <v>0</v>
      </c>
      <c r="BC372" s="3">
        <v>0</v>
      </c>
      <c r="BD372" s="3">
        <v>0</v>
      </c>
      <c r="BE372" s="3">
        <v>0</v>
      </c>
      <c r="BF372" s="17">
        <f t="shared" si="381"/>
        <v>185</v>
      </c>
      <c r="BG372" s="26">
        <f t="shared" si="403"/>
        <v>1862.0694638137406</v>
      </c>
      <c r="BH372" s="12">
        <f t="shared" si="404"/>
        <v>1.4725485807435299</v>
      </c>
      <c r="BI372" s="13">
        <v>-0.2</v>
      </c>
      <c r="BJ372" s="12">
        <f t="shared" si="382"/>
        <v>0</v>
      </c>
      <c r="BK372" s="12">
        <f t="shared" si="398"/>
        <v>6.8041237113403081</v>
      </c>
      <c r="BL372" s="11">
        <f t="shared" ref="BL372:BN372" si="445">BL371</f>
        <v>2</v>
      </c>
      <c r="BM372" s="11">
        <f t="shared" si="445"/>
        <v>50</v>
      </c>
      <c r="BN372" s="11">
        <f t="shared" si="445"/>
        <v>0</v>
      </c>
      <c r="BO372" s="20">
        <f t="shared" si="384"/>
        <v>0.62019675925925277</v>
      </c>
      <c r="BP372" s="11">
        <f t="shared" si="385"/>
        <v>1</v>
      </c>
      <c r="BQ372" s="11">
        <f t="shared" ref="BQ372:BR372" si="446">BQ371</f>
        <v>0</v>
      </c>
      <c r="BR372" s="11">
        <f t="shared" si="446"/>
        <v>0</v>
      </c>
      <c r="BS372" s="11">
        <f t="shared" si="407"/>
        <v>1</v>
      </c>
      <c r="BT372" s="25">
        <f t="shared" si="408"/>
        <v>1657872.0694638137</v>
      </c>
      <c r="BU372" s="24" t="str">
        <f t="shared" ref="BU372:BV372" si="447">BU371</f>
        <v>Юг</v>
      </c>
      <c r="BV372" s="11">
        <f t="shared" si="447"/>
        <v>1</v>
      </c>
      <c r="BW372" s="24" t="str">
        <f>VLOOKUP(BV372,'Типы препятствий'!$A$1:$B$12,2)</f>
        <v>Светофор</v>
      </c>
      <c r="BX372" s="24">
        <f t="shared" ref="BX372:BY372" si="448">BX371</f>
        <v>2</v>
      </c>
      <c r="BY372" s="25">
        <f t="shared" si="448"/>
        <v>1657922.9260658121</v>
      </c>
      <c r="BZ372" s="25">
        <f t="shared" si="411"/>
        <v>50.856601998442784</v>
      </c>
      <c r="CA372" s="25">
        <f t="shared" si="389"/>
        <v>1657934.9260658121</v>
      </c>
      <c r="CB372" s="12">
        <f t="shared" si="412"/>
        <v>62.856601998442784</v>
      </c>
      <c r="CC372" s="11">
        <f t="shared" si="390"/>
        <v>2</v>
      </c>
      <c r="CD372" s="42">
        <v>0.15</v>
      </c>
      <c r="CE372" s="42">
        <f t="shared" si="352"/>
        <v>0.47499999999999998</v>
      </c>
      <c r="CF372" s="42">
        <f t="shared" si="351"/>
        <v>0.51</v>
      </c>
    </row>
    <row r="373" spans="1:84">
      <c r="A373" s="29">
        <f t="shared" si="353"/>
        <v>1.1125485807435298</v>
      </c>
      <c r="B373" s="3">
        <v>372</v>
      </c>
      <c r="C373" s="14">
        <f t="shared" si="354"/>
        <v>1.1125485807435298</v>
      </c>
      <c r="D373" s="14">
        <f t="shared" si="355"/>
        <v>1.1125485807435298</v>
      </c>
      <c r="E373" s="14">
        <f t="shared" si="356"/>
        <v>6.1855670103093798</v>
      </c>
      <c r="F373" s="14">
        <f t="shared" si="357"/>
        <v>0</v>
      </c>
      <c r="G373" s="30">
        <f t="shared" si="358"/>
        <v>-0.19</v>
      </c>
      <c r="H373" s="3">
        <f t="shared" si="348"/>
        <v>40</v>
      </c>
      <c r="I373" s="43">
        <f t="shared" si="359"/>
        <v>0</v>
      </c>
      <c r="J373" s="43">
        <f t="shared" si="360"/>
        <v>0.51</v>
      </c>
      <c r="K373" s="43">
        <f t="shared" si="361"/>
        <v>0.51</v>
      </c>
      <c r="L373" s="3">
        <f t="shared" si="349"/>
        <v>0.32</v>
      </c>
      <c r="M373" s="3" t="s">
        <v>849</v>
      </c>
      <c r="N373" s="3" t="s">
        <v>850</v>
      </c>
      <c r="O373" s="3">
        <v>1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 t="s">
        <v>66</v>
      </c>
      <c r="V373" s="14">
        <f t="shared" si="362"/>
        <v>1862.223984449955</v>
      </c>
      <c r="W373" s="3">
        <f t="shared" si="363"/>
        <v>2</v>
      </c>
      <c r="X373" s="3">
        <f t="shared" si="364"/>
        <v>50</v>
      </c>
      <c r="Y373" s="3">
        <f t="shared" si="365"/>
        <v>50</v>
      </c>
      <c r="Z373" s="3">
        <f t="shared" si="366"/>
        <v>0</v>
      </c>
      <c r="AA373" s="3">
        <f t="shared" si="367"/>
        <v>0</v>
      </c>
      <c r="AB373" s="22">
        <f t="shared" si="368"/>
        <v>0.62020254629628979</v>
      </c>
      <c r="AC373" s="23">
        <f t="shared" ca="1" si="350"/>
        <v>41920</v>
      </c>
      <c r="AD373" s="3">
        <v>372</v>
      </c>
      <c r="AE373" s="3">
        <f t="shared" si="369"/>
        <v>1</v>
      </c>
      <c r="AF373" s="3">
        <f t="shared" si="370"/>
        <v>1</v>
      </c>
      <c r="AG373" s="3">
        <v>372</v>
      </c>
      <c r="AH373" s="3">
        <f t="shared" si="371"/>
        <v>0</v>
      </c>
      <c r="AI373" s="3">
        <f t="shared" si="372"/>
        <v>0</v>
      </c>
      <c r="AJ373" s="3">
        <f t="shared" si="373"/>
        <v>1</v>
      </c>
      <c r="AK373" s="14">
        <f t="shared" si="374"/>
        <v>1657872.2239844499</v>
      </c>
      <c r="AL373" s="3" t="str">
        <f t="shared" si="375"/>
        <v>Юг</v>
      </c>
      <c r="AM373" s="3">
        <f t="shared" si="376"/>
        <v>1</v>
      </c>
      <c r="AN373" s="3">
        <f t="shared" si="377"/>
        <v>2</v>
      </c>
      <c r="AO373" s="27">
        <f t="shared" si="378"/>
        <v>50.702081362251192</v>
      </c>
      <c r="AP373" s="14">
        <f t="shared" si="379"/>
        <v>62.702081362251192</v>
      </c>
      <c r="AQ373" s="28"/>
      <c r="AR373" s="3">
        <f t="shared" si="380"/>
        <v>2</v>
      </c>
      <c r="AS373" s="3">
        <v>4581</v>
      </c>
      <c r="AT373" s="3">
        <v>777</v>
      </c>
      <c r="AU373" s="3">
        <v>100</v>
      </c>
      <c r="AV373" s="3">
        <v>400</v>
      </c>
      <c r="AW373" s="3">
        <v>6000</v>
      </c>
      <c r="AX373" s="3">
        <v>0</v>
      </c>
      <c r="AY373" s="3">
        <v>1100</v>
      </c>
      <c r="AZ373" s="3">
        <v>1</v>
      </c>
      <c r="BA373" s="3">
        <v>40</v>
      </c>
      <c r="BB373" s="3">
        <v>0</v>
      </c>
      <c r="BC373" s="3">
        <v>0</v>
      </c>
      <c r="BD373" s="3">
        <v>0</v>
      </c>
      <c r="BE373" s="3">
        <v>0</v>
      </c>
      <c r="BF373" s="17">
        <f t="shared" si="381"/>
        <v>185.5</v>
      </c>
      <c r="BG373" s="26">
        <f t="shared" si="403"/>
        <v>1862.223984449955</v>
      </c>
      <c r="BH373" s="12">
        <f t="shared" si="404"/>
        <v>1.1125485807435298</v>
      </c>
      <c r="BI373" s="13">
        <v>-0.19</v>
      </c>
      <c r="BJ373" s="12">
        <f t="shared" si="382"/>
        <v>0</v>
      </c>
      <c r="BK373" s="12">
        <f t="shared" si="398"/>
        <v>6.1855670103093798</v>
      </c>
      <c r="BL373" s="11">
        <f t="shared" ref="BL373:BN373" si="449">BL372</f>
        <v>2</v>
      </c>
      <c r="BM373" s="11">
        <f t="shared" si="449"/>
        <v>50</v>
      </c>
      <c r="BN373" s="11">
        <f t="shared" si="449"/>
        <v>0</v>
      </c>
      <c r="BO373" s="20">
        <f t="shared" si="384"/>
        <v>0.62020254629628979</v>
      </c>
      <c r="BP373" s="11">
        <f t="shared" si="385"/>
        <v>1</v>
      </c>
      <c r="BQ373" s="11">
        <f t="shared" ref="BQ373:BR373" si="450">BQ372</f>
        <v>0</v>
      </c>
      <c r="BR373" s="11">
        <f t="shared" si="450"/>
        <v>0</v>
      </c>
      <c r="BS373" s="11">
        <f t="shared" si="407"/>
        <v>1</v>
      </c>
      <c r="BT373" s="25">
        <f t="shared" si="408"/>
        <v>1657872.2239844499</v>
      </c>
      <c r="BU373" s="24" t="str">
        <f t="shared" ref="BU373:BV373" si="451">BU372</f>
        <v>Юг</v>
      </c>
      <c r="BV373" s="11">
        <f t="shared" si="451"/>
        <v>1</v>
      </c>
      <c r="BW373" s="24" t="str">
        <f>VLOOKUP(BV373,'Типы препятствий'!$A$1:$B$12,2)</f>
        <v>Светофор</v>
      </c>
      <c r="BX373" s="24">
        <f t="shared" ref="BX373:BY373" si="452">BX372</f>
        <v>2</v>
      </c>
      <c r="BY373" s="25">
        <f t="shared" si="452"/>
        <v>1657922.9260658121</v>
      </c>
      <c r="BZ373" s="25">
        <f t="shared" si="411"/>
        <v>50.702081362251192</v>
      </c>
      <c r="CA373" s="25">
        <f t="shared" si="389"/>
        <v>1657934.9260658121</v>
      </c>
      <c r="CB373" s="12">
        <f t="shared" si="412"/>
        <v>62.702081362251192</v>
      </c>
      <c r="CC373" s="11">
        <f t="shared" si="390"/>
        <v>2</v>
      </c>
      <c r="CD373" s="42">
        <v>0</v>
      </c>
      <c r="CE373" s="42">
        <f t="shared" si="352"/>
        <v>0.51</v>
      </c>
      <c r="CF373" s="42">
        <f t="shared" si="351"/>
        <v>0.51</v>
      </c>
    </row>
    <row r="374" spans="1:84">
      <c r="A374" s="29">
        <f t="shared" si="353"/>
        <v>0.77054858074352972</v>
      </c>
      <c r="B374" s="3">
        <v>373</v>
      </c>
      <c r="C374" s="14">
        <f t="shared" si="354"/>
        <v>0.77054858074352972</v>
      </c>
      <c r="D374" s="14">
        <f t="shared" si="355"/>
        <v>0.77054858074352972</v>
      </c>
      <c r="E374" s="14">
        <f t="shared" si="356"/>
        <v>5.5670103092784515</v>
      </c>
      <c r="F374" s="14">
        <f t="shared" si="357"/>
        <v>0</v>
      </c>
      <c r="G374" s="30">
        <f t="shared" si="358"/>
        <v>-0.08</v>
      </c>
      <c r="H374" s="3">
        <f t="shared" si="348"/>
        <v>40</v>
      </c>
      <c r="I374" s="43">
        <f t="shared" si="359"/>
        <v>0</v>
      </c>
      <c r="J374" s="43">
        <f t="shared" si="360"/>
        <v>0.51</v>
      </c>
      <c r="K374" s="43">
        <f t="shared" si="361"/>
        <v>0.51</v>
      </c>
      <c r="L374" s="3">
        <f t="shared" si="349"/>
        <v>0.32</v>
      </c>
      <c r="M374" s="3" t="s">
        <v>851</v>
      </c>
      <c r="N374" s="3" t="s">
        <v>852</v>
      </c>
      <c r="O374" s="3">
        <v>1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 t="s">
        <v>66</v>
      </c>
      <c r="V374" s="14">
        <f t="shared" si="362"/>
        <v>1862.3310050861694</v>
      </c>
      <c r="W374" s="3">
        <f t="shared" si="363"/>
        <v>2</v>
      </c>
      <c r="X374" s="3">
        <f t="shared" si="364"/>
        <v>50</v>
      </c>
      <c r="Y374" s="3">
        <f t="shared" si="365"/>
        <v>50</v>
      </c>
      <c r="Z374" s="3">
        <f t="shared" si="366"/>
        <v>0</v>
      </c>
      <c r="AA374" s="3">
        <f t="shared" si="367"/>
        <v>0</v>
      </c>
      <c r="AB374" s="22">
        <f t="shared" si="368"/>
        <v>0.62020833333332681</v>
      </c>
      <c r="AC374" s="23">
        <f t="shared" ca="1" si="350"/>
        <v>41920</v>
      </c>
      <c r="AD374" s="3">
        <v>373</v>
      </c>
      <c r="AE374" s="3">
        <f t="shared" si="369"/>
        <v>1</v>
      </c>
      <c r="AF374" s="3">
        <f t="shared" si="370"/>
        <v>1</v>
      </c>
      <c r="AG374" s="3">
        <v>373</v>
      </c>
      <c r="AH374" s="3">
        <f t="shared" si="371"/>
        <v>0</v>
      </c>
      <c r="AI374" s="3">
        <f t="shared" si="372"/>
        <v>0</v>
      </c>
      <c r="AJ374" s="3">
        <f t="shared" si="373"/>
        <v>1</v>
      </c>
      <c r="AK374" s="14">
        <f t="shared" si="374"/>
        <v>1657872.3310050862</v>
      </c>
      <c r="AL374" s="3" t="str">
        <f t="shared" si="375"/>
        <v>Юг</v>
      </c>
      <c r="AM374" s="3">
        <f t="shared" si="376"/>
        <v>1</v>
      </c>
      <c r="AN374" s="3">
        <f t="shared" si="377"/>
        <v>2</v>
      </c>
      <c r="AO374" s="27">
        <f t="shared" si="378"/>
        <v>50.595060725929216</v>
      </c>
      <c r="AP374" s="14">
        <f t="shared" si="379"/>
        <v>62.595060725929216</v>
      </c>
      <c r="AQ374" s="28"/>
      <c r="AR374" s="3">
        <f t="shared" si="380"/>
        <v>2</v>
      </c>
      <c r="AS374" s="3">
        <v>4581</v>
      </c>
      <c r="AT374" s="3">
        <v>777</v>
      </c>
      <c r="AU374" s="3">
        <v>100</v>
      </c>
      <c r="AV374" s="3">
        <v>400</v>
      </c>
      <c r="AW374" s="3">
        <v>6000</v>
      </c>
      <c r="AX374" s="3">
        <v>0</v>
      </c>
      <c r="AY374" s="3">
        <v>1100</v>
      </c>
      <c r="AZ374" s="3">
        <v>1</v>
      </c>
      <c r="BA374" s="3">
        <v>40</v>
      </c>
      <c r="BB374" s="3">
        <v>0</v>
      </c>
      <c r="BC374" s="3">
        <v>0</v>
      </c>
      <c r="BD374" s="3">
        <v>0</v>
      </c>
      <c r="BE374" s="3">
        <v>0</v>
      </c>
      <c r="BF374" s="17">
        <f t="shared" si="381"/>
        <v>186</v>
      </c>
      <c r="BG374" s="26">
        <f t="shared" ref="BG374:BG383" si="453">BG373+(BH374/3.6) * $CO$2</f>
        <v>1862.3310050861694</v>
      </c>
      <c r="BH374" s="12">
        <f t="shared" ref="BH374:BH383" si="454">BH373+(BI373*$CO$2)*3.6</f>
        <v>0.77054858074352972</v>
      </c>
      <c r="BI374" s="13">
        <v>-0.08</v>
      </c>
      <c r="BJ374" s="12">
        <f t="shared" si="382"/>
        <v>0</v>
      </c>
      <c r="BK374" s="12">
        <f t="shared" si="398"/>
        <v>5.5670103092784515</v>
      </c>
      <c r="BL374" s="11">
        <f t="shared" ref="BL374:BN374" si="455">BL373</f>
        <v>2</v>
      </c>
      <c r="BM374" s="11">
        <f t="shared" si="455"/>
        <v>50</v>
      </c>
      <c r="BN374" s="11">
        <f t="shared" si="455"/>
        <v>0</v>
      </c>
      <c r="BO374" s="20">
        <f t="shared" si="384"/>
        <v>0.62020833333332681</v>
      </c>
      <c r="BP374" s="11">
        <f t="shared" si="385"/>
        <v>1</v>
      </c>
      <c r="BQ374" s="11">
        <f t="shared" ref="BQ374:BR374" si="456">BQ373</f>
        <v>0</v>
      </c>
      <c r="BR374" s="11">
        <f t="shared" si="456"/>
        <v>0</v>
      </c>
      <c r="BS374" s="11">
        <f t="shared" ref="BS374:BS383" si="457">SIGN(BH374)</f>
        <v>1</v>
      </c>
      <c r="BT374" s="25">
        <f t="shared" ref="BT374:BT383" si="458">$CO$9+BG374</f>
        <v>1657872.3310050862</v>
      </c>
      <c r="BU374" s="24" t="str">
        <f t="shared" ref="BU374:BV374" si="459">BU373</f>
        <v>Юг</v>
      </c>
      <c r="BV374" s="11">
        <f t="shared" si="459"/>
        <v>1</v>
      </c>
      <c r="BW374" s="24" t="str">
        <f>VLOOKUP(BV374,'Типы препятствий'!$A$1:$B$12,2)</f>
        <v>Светофор</v>
      </c>
      <c r="BX374" s="24">
        <f t="shared" ref="BX374:BY374" si="460">BX373</f>
        <v>2</v>
      </c>
      <c r="BY374" s="25">
        <f t="shared" si="460"/>
        <v>1657922.9260658121</v>
      </c>
      <c r="BZ374" s="25">
        <f t="shared" ref="BZ374:BZ383" si="461">BY374-BT374</f>
        <v>50.595060725929216</v>
      </c>
      <c r="CA374" s="25">
        <f t="shared" si="389"/>
        <v>1657934.9260658121</v>
      </c>
      <c r="CB374" s="12">
        <f t="shared" ref="CB374:CB383" si="462">CA374-BT374</f>
        <v>62.595060725929216</v>
      </c>
      <c r="CC374" s="11">
        <f t="shared" si="390"/>
        <v>2</v>
      </c>
      <c r="CD374" s="42">
        <f t="shared" si="390"/>
        <v>0</v>
      </c>
      <c r="CE374" s="42">
        <f t="shared" si="352"/>
        <v>0.51</v>
      </c>
      <c r="CF374" s="42">
        <f t="shared" si="351"/>
        <v>0.51</v>
      </c>
    </row>
    <row r="375" spans="1:84">
      <c r="A375" s="29">
        <f t="shared" si="353"/>
        <v>0.6265485807435297</v>
      </c>
      <c r="B375" s="3">
        <v>374</v>
      </c>
      <c r="C375" s="14">
        <f t="shared" si="354"/>
        <v>0.6265485807435297</v>
      </c>
      <c r="D375" s="14">
        <f t="shared" si="355"/>
        <v>0.6265485807435297</v>
      </c>
      <c r="E375" s="14">
        <f t="shared" si="356"/>
        <v>4.9484536082475232</v>
      </c>
      <c r="F375" s="14">
        <f t="shared" si="357"/>
        <v>0</v>
      </c>
      <c r="G375" s="30">
        <f t="shared" si="358"/>
        <v>-0.02</v>
      </c>
      <c r="H375" s="3">
        <f t="shared" si="348"/>
        <v>40</v>
      </c>
      <c r="I375" s="43">
        <f t="shared" si="359"/>
        <v>0</v>
      </c>
      <c r="J375" s="43">
        <f t="shared" si="360"/>
        <v>0.51</v>
      </c>
      <c r="K375" s="43">
        <f t="shared" si="361"/>
        <v>0.51</v>
      </c>
      <c r="L375" s="3">
        <f t="shared" si="349"/>
        <v>0.32</v>
      </c>
      <c r="M375" s="3" t="s">
        <v>853</v>
      </c>
      <c r="N375" s="3" t="s">
        <v>854</v>
      </c>
      <c r="O375" s="3">
        <v>1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 t="s">
        <v>66</v>
      </c>
      <c r="V375" s="14">
        <f t="shared" si="362"/>
        <v>1862.4180257223838</v>
      </c>
      <c r="W375" s="3">
        <f t="shared" si="363"/>
        <v>2</v>
      </c>
      <c r="X375" s="3">
        <f t="shared" si="364"/>
        <v>50</v>
      </c>
      <c r="Y375" s="3">
        <f t="shared" si="365"/>
        <v>50</v>
      </c>
      <c r="Z375" s="3">
        <f t="shared" si="366"/>
        <v>0</v>
      </c>
      <c r="AA375" s="3">
        <f t="shared" si="367"/>
        <v>0</v>
      </c>
      <c r="AB375" s="22">
        <f t="shared" si="368"/>
        <v>0.62021412037036383</v>
      </c>
      <c r="AC375" s="23">
        <f t="shared" ca="1" si="350"/>
        <v>41920</v>
      </c>
      <c r="AD375" s="3">
        <v>374</v>
      </c>
      <c r="AE375" s="3">
        <f t="shared" si="369"/>
        <v>1</v>
      </c>
      <c r="AF375" s="3">
        <f t="shared" si="370"/>
        <v>1</v>
      </c>
      <c r="AG375" s="3">
        <v>374</v>
      </c>
      <c r="AH375" s="3">
        <f t="shared" si="371"/>
        <v>0</v>
      </c>
      <c r="AI375" s="3">
        <f t="shared" si="372"/>
        <v>0</v>
      </c>
      <c r="AJ375" s="3">
        <f t="shared" si="373"/>
        <v>1</v>
      </c>
      <c r="AK375" s="14">
        <f t="shared" si="374"/>
        <v>1657872.4180257225</v>
      </c>
      <c r="AL375" s="3" t="str">
        <f t="shared" si="375"/>
        <v>Юг</v>
      </c>
      <c r="AM375" s="3">
        <f t="shared" si="376"/>
        <v>1</v>
      </c>
      <c r="AN375" s="3">
        <f t="shared" si="377"/>
        <v>2</v>
      </c>
      <c r="AO375" s="27">
        <f t="shared" si="378"/>
        <v>50.508040089625865</v>
      </c>
      <c r="AP375" s="14">
        <f t="shared" si="379"/>
        <v>62.508040089625865</v>
      </c>
      <c r="AQ375" s="28"/>
      <c r="AR375" s="3">
        <f t="shared" si="380"/>
        <v>2</v>
      </c>
      <c r="AS375" s="3">
        <v>4581</v>
      </c>
      <c r="AT375" s="3">
        <v>777</v>
      </c>
      <c r="AU375" s="3">
        <v>100</v>
      </c>
      <c r="AV375" s="3">
        <v>400</v>
      </c>
      <c r="AW375" s="3">
        <v>6000</v>
      </c>
      <c r="AX375" s="3">
        <v>0</v>
      </c>
      <c r="AY375" s="3">
        <v>1100</v>
      </c>
      <c r="AZ375" s="3">
        <v>1</v>
      </c>
      <c r="BA375" s="3">
        <v>40</v>
      </c>
      <c r="BB375" s="3">
        <v>0</v>
      </c>
      <c r="BC375" s="3">
        <v>0</v>
      </c>
      <c r="BD375" s="3">
        <v>0</v>
      </c>
      <c r="BE375" s="3">
        <v>0</v>
      </c>
      <c r="BF375" s="17">
        <f t="shared" si="381"/>
        <v>186.5</v>
      </c>
      <c r="BG375" s="26">
        <f t="shared" si="453"/>
        <v>1862.4180257223838</v>
      </c>
      <c r="BH375" s="12">
        <f t="shared" si="454"/>
        <v>0.6265485807435297</v>
      </c>
      <c r="BI375" s="13">
        <v>-0.02</v>
      </c>
      <c r="BJ375" s="12">
        <f t="shared" si="382"/>
        <v>0</v>
      </c>
      <c r="BK375" s="12">
        <f t="shared" si="398"/>
        <v>4.9484536082475232</v>
      </c>
      <c r="BL375" s="11">
        <f t="shared" ref="BL375:BN375" si="463">BL374</f>
        <v>2</v>
      </c>
      <c r="BM375" s="11">
        <f t="shared" si="463"/>
        <v>50</v>
      </c>
      <c r="BN375" s="11">
        <f t="shared" si="463"/>
        <v>0</v>
      </c>
      <c r="BO375" s="20">
        <f t="shared" si="384"/>
        <v>0.62021412037036383</v>
      </c>
      <c r="BP375" s="11">
        <f t="shared" si="385"/>
        <v>1</v>
      </c>
      <c r="BQ375" s="11">
        <f t="shared" ref="BQ375:BR375" si="464">BQ374</f>
        <v>0</v>
      </c>
      <c r="BR375" s="11">
        <f t="shared" si="464"/>
        <v>0</v>
      </c>
      <c r="BS375" s="11">
        <f t="shared" si="457"/>
        <v>1</v>
      </c>
      <c r="BT375" s="25">
        <f t="shared" si="458"/>
        <v>1657872.4180257225</v>
      </c>
      <c r="BU375" s="24" t="str">
        <f t="shared" ref="BU375:BV375" si="465">BU374</f>
        <v>Юг</v>
      </c>
      <c r="BV375" s="11">
        <f t="shared" si="465"/>
        <v>1</v>
      </c>
      <c r="BW375" s="24" t="str">
        <f>VLOOKUP(BV375,'Типы препятствий'!$A$1:$B$12,2)</f>
        <v>Светофор</v>
      </c>
      <c r="BX375" s="24">
        <f t="shared" ref="BX375:BY375" si="466">BX374</f>
        <v>2</v>
      </c>
      <c r="BY375" s="25">
        <f t="shared" si="466"/>
        <v>1657922.9260658121</v>
      </c>
      <c r="BZ375" s="25">
        <f t="shared" si="461"/>
        <v>50.508040089625865</v>
      </c>
      <c r="CA375" s="25">
        <f t="shared" si="389"/>
        <v>1657934.9260658121</v>
      </c>
      <c r="CB375" s="12">
        <f t="shared" si="462"/>
        <v>62.508040089625865</v>
      </c>
      <c r="CC375" s="11">
        <f t="shared" si="390"/>
        <v>2</v>
      </c>
      <c r="CD375" s="42">
        <f t="shared" si="390"/>
        <v>0</v>
      </c>
      <c r="CE375" s="42">
        <f t="shared" si="352"/>
        <v>0.51</v>
      </c>
      <c r="CF375" s="42">
        <f t="shared" si="351"/>
        <v>0.51</v>
      </c>
    </row>
    <row r="376" spans="1:84">
      <c r="A376" s="29">
        <f t="shared" si="353"/>
        <v>0.59054858074352967</v>
      </c>
      <c r="B376" s="3">
        <v>375</v>
      </c>
      <c r="C376" s="14">
        <f t="shared" si="354"/>
        <v>0.59054858074352967</v>
      </c>
      <c r="D376" s="14">
        <f t="shared" si="355"/>
        <v>0.59054858074352967</v>
      </c>
      <c r="E376" s="14">
        <f t="shared" si="356"/>
        <v>4.3298969072165949</v>
      </c>
      <c r="F376" s="14">
        <f t="shared" si="357"/>
        <v>0</v>
      </c>
      <c r="G376" s="30">
        <f t="shared" si="358"/>
        <v>-1.9E-2</v>
      </c>
      <c r="H376" s="3">
        <f t="shared" si="348"/>
        <v>40</v>
      </c>
      <c r="I376" s="43">
        <f t="shared" si="359"/>
        <v>0</v>
      </c>
      <c r="J376" s="43">
        <f t="shared" si="360"/>
        <v>0.51</v>
      </c>
      <c r="K376" s="43">
        <f t="shared" si="361"/>
        <v>0.51</v>
      </c>
      <c r="L376" s="3">
        <f t="shared" si="349"/>
        <v>0.32</v>
      </c>
      <c r="M376" s="3" t="s">
        <v>855</v>
      </c>
      <c r="N376" s="3" t="s">
        <v>856</v>
      </c>
      <c r="O376" s="3">
        <v>1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 t="s">
        <v>66</v>
      </c>
      <c r="V376" s="14">
        <f t="shared" si="362"/>
        <v>1862.5000463585982</v>
      </c>
      <c r="W376" s="3">
        <f t="shared" si="363"/>
        <v>2</v>
      </c>
      <c r="X376" s="3">
        <f t="shared" si="364"/>
        <v>50</v>
      </c>
      <c r="Y376" s="3">
        <f t="shared" si="365"/>
        <v>50</v>
      </c>
      <c r="Z376" s="3">
        <f t="shared" si="366"/>
        <v>0</v>
      </c>
      <c r="AA376" s="3">
        <f t="shared" si="367"/>
        <v>0</v>
      </c>
      <c r="AB376" s="22">
        <f t="shared" si="368"/>
        <v>0.62021990740740085</v>
      </c>
      <c r="AC376" s="23">
        <f t="shared" ca="1" si="350"/>
        <v>41920</v>
      </c>
      <c r="AD376" s="3">
        <v>375</v>
      </c>
      <c r="AE376" s="3">
        <f t="shared" si="369"/>
        <v>1</v>
      </c>
      <c r="AF376" s="3">
        <f t="shared" si="370"/>
        <v>1</v>
      </c>
      <c r="AG376" s="3">
        <v>375</v>
      </c>
      <c r="AH376" s="3">
        <f t="shared" si="371"/>
        <v>0</v>
      </c>
      <c r="AI376" s="3">
        <f t="shared" si="372"/>
        <v>0</v>
      </c>
      <c r="AJ376" s="3">
        <f t="shared" si="373"/>
        <v>1</v>
      </c>
      <c r="AK376" s="14">
        <f t="shared" si="374"/>
        <v>1657872.5000463587</v>
      </c>
      <c r="AL376" s="3" t="str">
        <f t="shared" si="375"/>
        <v>Юг</v>
      </c>
      <c r="AM376" s="3">
        <f t="shared" si="376"/>
        <v>1</v>
      </c>
      <c r="AN376" s="3">
        <f t="shared" si="377"/>
        <v>2</v>
      </c>
      <c r="AO376" s="27">
        <f t="shared" si="378"/>
        <v>50.426019453443587</v>
      </c>
      <c r="AP376" s="14">
        <f t="shared" si="379"/>
        <v>62.426019453443587</v>
      </c>
      <c r="AQ376" s="28"/>
      <c r="AR376" s="3">
        <f t="shared" si="380"/>
        <v>2</v>
      </c>
      <c r="AS376" s="3">
        <v>4581</v>
      </c>
      <c r="AT376" s="3">
        <v>777</v>
      </c>
      <c r="AU376" s="3">
        <v>100</v>
      </c>
      <c r="AV376" s="3">
        <v>400</v>
      </c>
      <c r="AW376" s="3">
        <v>6000</v>
      </c>
      <c r="AX376" s="3">
        <v>0</v>
      </c>
      <c r="AY376" s="3">
        <v>1100</v>
      </c>
      <c r="AZ376" s="3">
        <v>1</v>
      </c>
      <c r="BA376" s="3">
        <v>40</v>
      </c>
      <c r="BB376" s="3">
        <v>0</v>
      </c>
      <c r="BC376" s="3">
        <v>0</v>
      </c>
      <c r="BD376" s="3">
        <v>0</v>
      </c>
      <c r="BE376" s="3">
        <v>0</v>
      </c>
      <c r="BF376" s="17">
        <f t="shared" si="381"/>
        <v>187</v>
      </c>
      <c r="BG376" s="26">
        <f t="shared" si="453"/>
        <v>1862.5000463585982</v>
      </c>
      <c r="BH376" s="12">
        <f t="shared" si="454"/>
        <v>0.59054858074352967</v>
      </c>
      <c r="BI376" s="13">
        <f t="shared" si="392"/>
        <v>-1.9E-2</v>
      </c>
      <c r="BJ376" s="12">
        <f t="shared" si="382"/>
        <v>0</v>
      </c>
      <c r="BK376" s="12">
        <f t="shared" si="398"/>
        <v>4.3298969072165949</v>
      </c>
      <c r="BL376" s="11">
        <f t="shared" ref="BL376:BN376" si="467">BL375</f>
        <v>2</v>
      </c>
      <c r="BM376" s="11">
        <f t="shared" si="467"/>
        <v>50</v>
      </c>
      <c r="BN376" s="11">
        <f t="shared" si="467"/>
        <v>0</v>
      </c>
      <c r="BO376" s="20">
        <f t="shared" si="384"/>
        <v>0.62021990740740085</v>
      </c>
      <c r="BP376" s="11">
        <f t="shared" si="385"/>
        <v>1</v>
      </c>
      <c r="BQ376" s="11">
        <f t="shared" ref="BQ376:BR376" si="468">BQ375</f>
        <v>0</v>
      </c>
      <c r="BR376" s="11">
        <f t="shared" si="468"/>
        <v>0</v>
      </c>
      <c r="BS376" s="11">
        <f t="shared" si="457"/>
        <v>1</v>
      </c>
      <c r="BT376" s="25">
        <f t="shared" si="458"/>
        <v>1657872.5000463587</v>
      </c>
      <c r="BU376" s="24" t="str">
        <f t="shared" ref="BU376:BV376" si="469">BU375</f>
        <v>Юг</v>
      </c>
      <c r="BV376" s="11">
        <f t="shared" si="469"/>
        <v>1</v>
      </c>
      <c r="BW376" s="24" t="str">
        <f>VLOOKUP(BV376,'Типы препятствий'!$A$1:$B$12,2)</f>
        <v>Светофор</v>
      </c>
      <c r="BX376" s="24">
        <f t="shared" ref="BX376:BY376" si="470">BX375</f>
        <v>2</v>
      </c>
      <c r="BY376" s="25">
        <f t="shared" si="470"/>
        <v>1657922.9260658121</v>
      </c>
      <c r="BZ376" s="25">
        <f t="shared" si="461"/>
        <v>50.426019453443587</v>
      </c>
      <c r="CA376" s="25">
        <f t="shared" si="389"/>
        <v>1657934.9260658121</v>
      </c>
      <c r="CB376" s="12">
        <f t="shared" si="462"/>
        <v>62.426019453443587</v>
      </c>
      <c r="CC376" s="11">
        <f t="shared" si="390"/>
        <v>2</v>
      </c>
      <c r="CD376" s="42">
        <f t="shared" si="390"/>
        <v>0</v>
      </c>
      <c r="CE376" s="42">
        <f t="shared" si="352"/>
        <v>0.51</v>
      </c>
      <c r="CF376" s="42">
        <f t="shared" si="351"/>
        <v>0.51</v>
      </c>
    </row>
    <row r="377" spans="1:84">
      <c r="A377" s="29">
        <f t="shared" si="353"/>
        <v>0.55634858074352966</v>
      </c>
      <c r="B377" s="3">
        <v>376</v>
      </c>
      <c r="C377" s="14">
        <f t="shared" si="354"/>
        <v>0.55634858074352966</v>
      </c>
      <c r="D377" s="14">
        <f t="shared" si="355"/>
        <v>0.55634858074352966</v>
      </c>
      <c r="E377" s="14">
        <f t="shared" si="356"/>
        <v>3.7113402061856666</v>
      </c>
      <c r="F377" s="14">
        <f t="shared" si="357"/>
        <v>0</v>
      </c>
      <c r="G377" s="30">
        <f t="shared" si="358"/>
        <v>-0.03</v>
      </c>
      <c r="H377" s="3">
        <f t="shared" si="348"/>
        <v>40</v>
      </c>
      <c r="I377" s="43">
        <f t="shared" si="359"/>
        <v>0</v>
      </c>
      <c r="J377" s="43">
        <f t="shared" si="360"/>
        <v>0.51</v>
      </c>
      <c r="K377" s="43">
        <f t="shared" si="361"/>
        <v>0.51</v>
      </c>
      <c r="L377" s="3">
        <f t="shared" si="349"/>
        <v>0.32</v>
      </c>
      <c r="M377" s="3" t="s">
        <v>857</v>
      </c>
      <c r="N377" s="3" t="s">
        <v>858</v>
      </c>
      <c r="O377" s="3">
        <v>1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 t="s">
        <v>66</v>
      </c>
      <c r="V377" s="14">
        <f t="shared" si="362"/>
        <v>1862.5773169948125</v>
      </c>
      <c r="W377" s="3">
        <f t="shared" si="363"/>
        <v>2</v>
      </c>
      <c r="X377" s="3">
        <f t="shared" si="364"/>
        <v>50</v>
      </c>
      <c r="Y377" s="3">
        <f t="shared" si="365"/>
        <v>50</v>
      </c>
      <c r="Z377" s="3">
        <f t="shared" si="366"/>
        <v>0</v>
      </c>
      <c r="AA377" s="3">
        <f t="shared" si="367"/>
        <v>0</v>
      </c>
      <c r="AB377" s="22">
        <f t="shared" si="368"/>
        <v>0.62022569444443787</v>
      </c>
      <c r="AC377" s="23">
        <f t="shared" ca="1" si="350"/>
        <v>41920</v>
      </c>
      <c r="AD377" s="3">
        <v>376</v>
      </c>
      <c r="AE377" s="3">
        <f t="shared" si="369"/>
        <v>1</v>
      </c>
      <c r="AF377" s="3">
        <f t="shared" si="370"/>
        <v>1</v>
      </c>
      <c r="AG377" s="3">
        <v>376</v>
      </c>
      <c r="AH377" s="3">
        <f t="shared" si="371"/>
        <v>0</v>
      </c>
      <c r="AI377" s="3">
        <f t="shared" si="372"/>
        <v>0</v>
      </c>
      <c r="AJ377" s="3">
        <f t="shared" si="373"/>
        <v>1</v>
      </c>
      <c r="AK377" s="14">
        <f t="shared" si="374"/>
        <v>1657872.5773169948</v>
      </c>
      <c r="AL377" s="3" t="str">
        <f t="shared" si="375"/>
        <v>Юг</v>
      </c>
      <c r="AM377" s="3">
        <f t="shared" si="376"/>
        <v>1</v>
      </c>
      <c r="AN377" s="3">
        <f t="shared" si="377"/>
        <v>2</v>
      </c>
      <c r="AO377" s="27">
        <f t="shared" si="378"/>
        <v>50.348748817341402</v>
      </c>
      <c r="AP377" s="14">
        <f t="shared" si="379"/>
        <v>62.348748817341402</v>
      </c>
      <c r="AQ377" s="28"/>
      <c r="AR377" s="3">
        <f t="shared" si="380"/>
        <v>2</v>
      </c>
      <c r="AS377" s="3">
        <v>4581</v>
      </c>
      <c r="AT377" s="3">
        <v>777</v>
      </c>
      <c r="AU377" s="3">
        <v>100</v>
      </c>
      <c r="AV377" s="3">
        <v>400</v>
      </c>
      <c r="AW377" s="3">
        <v>6000</v>
      </c>
      <c r="AX377" s="3">
        <v>0</v>
      </c>
      <c r="AY377" s="3">
        <v>1100</v>
      </c>
      <c r="AZ377" s="3">
        <v>1</v>
      </c>
      <c r="BA377" s="3">
        <v>40</v>
      </c>
      <c r="BB377" s="3">
        <v>0</v>
      </c>
      <c r="BC377" s="3">
        <v>0</v>
      </c>
      <c r="BD377" s="3">
        <v>0</v>
      </c>
      <c r="BE377" s="3">
        <v>0</v>
      </c>
      <c r="BF377" s="17">
        <f t="shared" si="381"/>
        <v>187.5</v>
      </c>
      <c r="BG377" s="26">
        <f t="shared" si="453"/>
        <v>1862.5773169948125</v>
      </c>
      <c r="BH377" s="12">
        <f t="shared" si="454"/>
        <v>0.55634858074352966</v>
      </c>
      <c r="BI377" s="13">
        <v>-0.03</v>
      </c>
      <c r="BJ377" s="12">
        <f t="shared" si="382"/>
        <v>0</v>
      </c>
      <c r="BK377" s="12">
        <f t="shared" si="398"/>
        <v>3.7113402061856666</v>
      </c>
      <c r="BL377" s="11">
        <f t="shared" ref="BL377:BN377" si="471">BL376</f>
        <v>2</v>
      </c>
      <c r="BM377" s="11">
        <f t="shared" si="471"/>
        <v>50</v>
      </c>
      <c r="BN377" s="11">
        <f t="shared" si="471"/>
        <v>0</v>
      </c>
      <c r="BO377" s="20">
        <f t="shared" si="384"/>
        <v>0.62022569444443787</v>
      </c>
      <c r="BP377" s="11">
        <f t="shared" si="385"/>
        <v>1</v>
      </c>
      <c r="BQ377" s="11">
        <f t="shared" ref="BQ377:BR377" si="472">BQ376</f>
        <v>0</v>
      </c>
      <c r="BR377" s="11">
        <f t="shared" si="472"/>
        <v>0</v>
      </c>
      <c r="BS377" s="11">
        <f t="shared" si="457"/>
        <v>1</v>
      </c>
      <c r="BT377" s="25">
        <f t="shared" si="458"/>
        <v>1657872.5773169948</v>
      </c>
      <c r="BU377" s="24" t="str">
        <f t="shared" ref="BU377:BV377" si="473">BU376</f>
        <v>Юг</v>
      </c>
      <c r="BV377" s="11">
        <f t="shared" si="473"/>
        <v>1</v>
      </c>
      <c r="BW377" s="24" t="str">
        <f>VLOOKUP(BV377,'Типы препятствий'!$A$1:$B$12,2)</f>
        <v>Светофор</v>
      </c>
      <c r="BX377" s="24">
        <f t="shared" ref="BX377:BY377" si="474">BX376</f>
        <v>2</v>
      </c>
      <c r="BY377" s="25">
        <f t="shared" si="474"/>
        <v>1657922.9260658121</v>
      </c>
      <c r="BZ377" s="25">
        <f t="shared" si="461"/>
        <v>50.348748817341402</v>
      </c>
      <c r="CA377" s="25">
        <f t="shared" si="389"/>
        <v>1657934.9260658121</v>
      </c>
      <c r="CB377" s="12">
        <f t="shared" si="462"/>
        <v>62.348748817341402</v>
      </c>
      <c r="CC377" s="11">
        <f t="shared" si="390"/>
        <v>2</v>
      </c>
      <c r="CD377" s="42">
        <f t="shared" si="390"/>
        <v>0</v>
      </c>
      <c r="CE377" s="42">
        <f t="shared" si="352"/>
        <v>0.51</v>
      </c>
      <c r="CF377" s="42">
        <f t="shared" si="351"/>
        <v>0.51</v>
      </c>
    </row>
    <row r="378" spans="1:84">
      <c r="A378" s="29">
        <f t="shared" si="353"/>
        <v>0.50234858074352962</v>
      </c>
      <c r="B378" s="3">
        <v>377</v>
      </c>
      <c r="C378" s="14">
        <f t="shared" si="354"/>
        <v>0.50234858074352962</v>
      </c>
      <c r="D378" s="14">
        <f t="shared" si="355"/>
        <v>0.50234858074352962</v>
      </c>
      <c r="E378" s="14">
        <f t="shared" si="356"/>
        <v>3.0927835051547383</v>
      </c>
      <c r="F378" s="14">
        <f t="shared" si="357"/>
        <v>0</v>
      </c>
      <c r="G378" s="30">
        <f t="shared" si="358"/>
        <v>-2.8499999999999998E-2</v>
      </c>
      <c r="H378" s="3">
        <f t="shared" si="348"/>
        <v>40</v>
      </c>
      <c r="I378" s="43">
        <f t="shared" si="359"/>
        <v>0</v>
      </c>
      <c r="J378" s="43">
        <f t="shared" si="360"/>
        <v>0.51</v>
      </c>
      <c r="K378" s="43">
        <f t="shared" si="361"/>
        <v>0.51</v>
      </c>
      <c r="L378" s="3">
        <f t="shared" si="349"/>
        <v>0.32</v>
      </c>
      <c r="M378" s="3" t="s">
        <v>859</v>
      </c>
      <c r="N378" s="3" t="s">
        <v>860</v>
      </c>
      <c r="O378" s="3">
        <v>1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 t="s">
        <v>66</v>
      </c>
      <c r="V378" s="14">
        <f t="shared" si="362"/>
        <v>1862.6470876310268</v>
      </c>
      <c r="W378" s="3">
        <f t="shared" si="363"/>
        <v>2</v>
      </c>
      <c r="X378" s="3">
        <f t="shared" si="364"/>
        <v>50</v>
      </c>
      <c r="Y378" s="3">
        <f t="shared" si="365"/>
        <v>50</v>
      </c>
      <c r="Z378" s="3">
        <f t="shared" si="366"/>
        <v>0</v>
      </c>
      <c r="AA378" s="3">
        <f t="shared" si="367"/>
        <v>0</v>
      </c>
      <c r="AB378" s="22">
        <f t="shared" si="368"/>
        <v>0.62023148148147489</v>
      </c>
      <c r="AC378" s="23">
        <f t="shared" ca="1" si="350"/>
        <v>41920</v>
      </c>
      <c r="AD378" s="3">
        <v>377</v>
      </c>
      <c r="AE378" s="3">
        <f t="shared" si="369"/>
        <v>1</v>
      </c>
      <c r="AF378" s="3">
        <f t="shared" si="370"/>
        <v>1</v>
      </c>
      <c r="AG378" s="3">
        <v>377</v>
      </c>
      <c r="AH378" s="3">
        <f t="shared" si="371"/>
        <v>0</v>
      </c>
      <c r="AI378" s="3">
        <f t="shared" si="372"/>
        <v>0</v>
      </c>
      <c r="AJ378" s="3">
        <f t="shared" si="373"/>
        <v>1</v>
      </c>
      <c r="AK378" s="14">
        <f t="shared" si="374"/>
        <v>1657872.647087631</v>
      </c>
      <c r="AL378" s="3" t="str">
        <f t="shared" si="375"/>
        <v>Юг</v>
      </c>
      <c r="AM378" s="3">
        <f t="shared" si="376"/>
        <v>1</v>
      </c>
      <c r="AN378" s="3">
        <f t="shared" si="377"/>
        <v>2</v>
      </c>
      <c r="AO378" s="27">
        <f t="shared" si="378"/>
        <v>50.278978181071579</v>
      </c>
      <c r="AP378" s="14">
        <f t="shared" si="379"/>
        <v>62.278978181071579</v>
      </c>
      <c r="AQ378" s="28"/>
      <c r="AR378" s="3">
        <f t="shared" si="380"/>
        <v>2</v>
      </c>
      <c r="AS378" s="3">
        <v>4581</v>
      </c>
      <c r="AT378" s="3">
        <v>777</v>
      </c>
      <c r="AU378" s="3">
        <v>100</v>
      </c>
      <c r="AV378" s="3">
        <v>400</v>
      </c>
      <c r="AW378" s="3">
        <v>6000</v>
      </c>
      <c r="AX378" s="3">
        <v>0</v>
      </c>
      <c r="AY378" s="3">
        <v>1100</v>
      </c>
      <c r="AZ378" s="3">
        <v>1</v>
      </c>
      <c r="BA378" s="3">
        <v>40</v>
      </c>
      <c r="BB378" s="3">
        <v>0</v>
      </c>
      <c r="BC378" s="3">
        <v>0</v>
      </c>
      <c r="BD378" s="3">
        <v>0</v>
      </c>
      <c r="BE378" s="3">
        <v>0</v>
      </c>
      <c r="BF378" s="17">
        <f t="shared" si="381"/>
        <v>188</v>
      </c>
      <c r="BG378" s="26">
        <f t="shared" si="453"/>
        <v>1862.6470876310268</v>
      </c>
      <c r="BH378" s="12">
        <f t="shared" si="454"/>
        <v>0.50234858074352962</v>
      </c>
      <c r="BI378" s="13">
        <f t="shared" si="392"/>
        <v>-2.8499999999999998E-2</v>
      </c>
      <c r="BJ378" s="12">
        <f t="shared" si="382"/>
        <v>0</v>
      </c>
      <c r="BK378" s="12">
        <f t="shared" si="398"/>
        <v>3.0927835051547383</v>
      </c>
      <c r="BL378" s="11">
        <f t="shared" ref="BL378:BN378" si="475">BL377</f>
        <v>2</v>
      </c>
      <c r="BM378" s="11">
        <f t="shared" si="475"/>
        <v>50</v>
      </c>
      <c r="BN378" s="11">
        <f t="shared" si="475"/>
        <v>0</v>
      </c>
      <c r="BO378" s="20">
        <f t="shared" si="384"/>
        <v>0.62023148148147489</v>
      </c>
      <c r="BP378" s="11">
        <f t="shared" si="385"/>
        <v>1</v>
      </c>
      <c r="BQ378" s="11">
        <f t="shared" ref="BQ378:BR378" si="476">BQ377</f>
        <v>0</v>
      </c>
      <c r="BR378" s="11">
        <f t="shared" si="476"/>
        <v>0</v>
      </c>
      <c r="BS378" s="11">
        <f t="shared" si="457"/>
        <v>1</v>
      </c>
      <c r="BT378" s="25">
        <f t="shared" si="458"/>
        <v>1657872.647087631</v>
      </c>
      <c r="BU378" s="24" t="str">
        <f t="shared" ref="BU378:BV378" si="477">BU377</f>
        <v>Юг</v>
      </c>
      <c r="BV378" s="11">
        <f t="shared" si="477"/>
        <v>1</v>
      </c>
      <c r="BW378" s="24" t="str">
        <f>VLOOKUP(BV378,'Типы препятствий'!$A$1:$B$12,2)</f>
        <v>Светофор</v>
      </c>
      <c r="BX378" s="24">
        <f t="shared" ref="BX378:BY378" si="478">BX377</f>
        <v>2</v>
      </c>
      <c r="BY378" s="25">
        <f t="shared" si="478"/>
        <v>1657922.9260658121</v>
      </c>
      <c r="BZ378" s="25">
        <f t="shared" si="461"/>
        <v>50.278978181071579</v>
      </c>
      <c r="CA378" s="25">
        <f t="shared" si="389"/>
        <v>1657934.9260658121</v>
      </c>
      <c r="CB378" s="12">
        <f t="shared" si="462"/>
        <v>62.278978181071579</v>
      </c>
      <c r="CC378" s="11">
        <f t="shared" si="390"/>
        <v>2</v>
      </c>
      <c r="CD378" s="42">
        <f t="shared" si="390"/>
        <v>0</v>
      </c>
      <c r="CE378" s="42">
        <f t="shared" si="352"/>
        <v>0.51</v>
      </c>
      <c r="CF378" s="42">
        <f t="shared" si="351"/>
        <v>0.51</v>
      </c>
    </row>
    <row r="379" spans="1:84">
      <c r="A379" s="29">
        <f t="shared" si="353"/>
        <v>0.4510485807435296</v>
      </c>
      <c r="B379" s="3">
        <v>378</v>
      </c>
      <c r="C379" s="14">
        <f t="shared" si="354"/>
        <v>0.4510485807435296</v>
      </c>
      <c r="D379" s="14">
        <f t="shared" si="355"/>
        <v>0.4510485807435296</v>
      </c>
      <c r="E379" s="14">
        <f t="shared" si="356"/>
        <v>2.47422680412381</v>
      </c>
      <c r="F379" s="14">
        <f t="shared" si="357"/>
        <v>0</v>
      </c>
      <c r="G379" s="30">
        <f t="shared" si="358"/>
        <v>-0.02</v>
      </c>
      <c r="H379" s="3">
        <f t="shared" si="348"/>
        <v>40</v>
      </c>
      <c r="I379" s="43">
        <f t="shared" si="359"/>
        <v>0</v>
      </c>
      <c r="J379" s="43">
        <f t="shared" si="360"/>
        <v>0.51</v>
      </c>
      <c r="K379" s="43">
        <f t="shared" si="361"/>
        <v>0.51</v>
      </c>
      <c r="L379" s="3">
        <f t="shared" si="349"/>
        <v>0.32</v>
      </c>
      <c r="M379" s="3" t="s">
        <v>861</v>
      </c>
      <c r="N379" s="3" t="s">
        <v>862</v>
      </c>
      <c r="O379" s="3">
        <v>1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 t="s">
        <v>66</v>
      </c>
      <c r="V379" s="14">
        <f t="shared" si="362"/>
        <v>1862.7097332672413</v>
      </c>
      <c r="W379" s="3">
        <f t="shared" si="363"/>
        <v>2</v>
      </c>
      <c r="X379" s="3">
        <f t="shared" si="364"/>
        <v>50</v>
      </c>
      <c r="Y379" s="3">
        <f t="shared" si="365"/>
        <v>50</v>
      </c>
      <c r="Z379" s="3">
        <f t="shared" si="366"/>
        <v>0</v>
      </c>
      <c r="AA379" s="3">
        <f t="shared" si="367"/>
        <v>0</v>
      </c>
      <c r="AB379" s="22">
        <f t="shared" si="368"/>
        <v>0.62023726851851191</v>
      </c>
      <c r="AC379" s="23">
        <f t="shared" ca="1" si="350"/>
        <v>41920</v>
      </c>
      <c r="AD379" s="3">
        <v>378</v>
      </c>
      <c r="AE379" s="3">
        <f t="shared" si="369"/>
        <v>1</v>
      </c>
      <c r="AF379" s="3">
        <f t="shared" si="370"/>
        <v>1</v>
      </c>
      <c r="AG379" s="3">
        <v>378</v>
      </c>
      <c r="AH379" s="3">
        <f t="shared" si="371"/>
        <v>0</v>
      </c>
      <c r="AI379" s="3">
        <f t="shared" si="372"/>
        <v>0</v>
      </c>
      <c r="AJ379" s="3">
        <f t="shared" si="373"/>
        <v>1</v>
      </c>
      <c r="AK379" s="14">
        <f t="shared" si="374"/>
        <v>1657872.7097332673</v>
      </c>
      <c r="AL379" s="3" t="str">
        <f t="shared" si="375"/>
        <v>Юг</v>
      </c>
      <c r="AM379" s="3">
        <f t="shared" si="376"/>
        <v>1</v>
      </c>
      <c r="AN379" s="3">
        <f t="shared" si="377"/>
        <v>2</v>
      </c>
      <c r="AO379" s="27">
        <f t="shared" si="378"/>
        <v>50.216332544805482</v>
      </c>
      <c r="AP379" s="14">
        <f t="shared" si="379"/>
        <v>62.216332544805482</v>
      </c>
      <c r="AQ379" s="28"/>
      <c r="AR379" s="3">
        <f t="shared" si="380"/>
        <v>2</v>
      </c>
      <c r="AS379" s="3">
        <v>4581</v>
      </c>
      <c r="AT379" s="3">
        <v>777</v>
      </c>
      <c r="AU379" s="3">
        <v>100</v>
      </c>
      <c r="AV379" s="3">
        <v>400</v>
      </c>
      <c r="AW379" s="3">
        <v>6000</v>
      </c>
      <c r="AX379" s="3">
        <v>0</v>
      </c>
      <c r="AY379" s="3">
        <v>1100</v>
      </c>
      <c r="AZ379" s="3">
        <v>1</v>
      </c>
      <c r="BA379" s="3">
        <v>40</v>
      </c>
      <c r="BB379" s="3">
        <v>0</v>
      </c>
      <c r="BC379" s="3">
        <v>0</v>
      </c>
      <c r="BD379" s="3">
        <v>0</v>
      </c>
      <c r="BE379" s="3">
        <v>0</v>
      </c>
      <c r="BF379" s="17">
        <f t="shared" si="381"/>
        <v>188.5</v>
      </c>
      <c r="BG379" s="26">
        <f t="shared" si="453"/>
        <v>1862.7097332672413</v>
      </c>
      <c r="BH379" s="12">
        <f t="shared" si="454"/>
        <v>0.4510485807435296</v>
      </c>
      <c r="BI379" s="13">
        <v>-0.02</v>
      </c>
      <c r="BJ379" s="12">
        <f t="shared" si="382"/>
        <v>0</v>
      </c>
      <c r="BK379" s="12">
        <f t="shared" si="398"/>
        <v>2.47422680412381</v>
      </c>
      <c r="BL379" s="11">
        <f t="shared" ref="BL379:BN379" si="479">BL378</f>
        <v>2</v>
      </c>
      <c r="BM379" s="11">
        <f t="shared" si="479"/>
        <v>50</v>
      </c>
      <c r="BN379" s="11">
        <f t="shared" si="479"/>
        <v>0</v>
      </c>
      <c r="BO379" s="20">
        <f t="shared" si="384"/>
        <v>0.62023726851851191</v>
      </c>
      <c r="BP379" s="11">
        <f t="shared" si="385"/>
        <v>1</v>
      </c>
      <c r="BQ379" s="11">
        <f t="shared" ref="BQ379:BR379" si="480">BQ378</f>
        <v>0</v>
      </c>
      <c r="BR379" s="11">
        <f t="shared" si="480"/>
        <v>0</v>
      </c>
      <c r="BS379" s="11">
        <f t="shared" si="457"/>
        <v>1</v>
      </c>
      <c r="BT379" s="25">
        <f t="shared" si="458"/>
        <v>1657872.7097332673</v>
      </c>
      <c r="BU379" s="24" t="str">
        <f t="shared" ref="BU379:BV379" si="481">BU378</f>
        <v>Юг</v>
      </c>
      <c r="BV379" s="11">
        <f t="shared" si="481"/>
        <v>1</v>
      </c>
      <c r="BW379" s="24" t="str">
        <f>VLOOKUP(BV379,'Типы препятствий'!$A$1:$B$12,2)</f>
        <v>Светофор</v>
      </c>
      <c r="BX379" s="24">
        <f t="shared" ref="BX379:BY379" si="482">BX378</f>
        <v>2</v>
      </c>
      <c r="BY379" s="25">
        <f t="shared" si="482"/>
        <v>1657922.9260658121</v>
      </c>
      <c r="BZ379" s="25">
        <f t="shared" si="461"/>
        <v>50.216332544805482</v>
      </c>
      <c r="CA379" s="25">
        <f t="shared" si="389"/>
        <v>1657934.9260658121</v>
      </c>
      <c r="CB379" s="12">
        <f t="shared" si="462"/>
        <v>62.216332544805482</v>
      </c>
      <c r="CC379" s="11">
        <f t="shared" si="390"/>
        <v>2</v>
      </c>
      <c r="CD379" s="42">
        <f t="shared" si="390"/>
        <v>0</v>
      </c>
      <c r="CE379" s="42">
        <f t="shared" si="352"/>
        <v>0.51</v>
      </c>
      <c r="CF379" s="42">
        <f t="shared" si="351"/>
        <v>0.51</v>
      </c>
    </row>
    <row r="380" spans="1:84">
      <c r="A380" s="29">
        <f t="shared" si="353"/>
        <v>0.41504858074352957</v>
      </c>
      <c r="B380" s="3">
        <v>379</v>
      </c>
      <c r="C380" s="14">
        <f t="shared" si="354"/>
        <v>0.41504858074352957</v>
      </c>
      <c r="D380" s="14">
        <f t="shared" si="355"/>
        <v>0.41504858074352957</v>
      </c>
      <c r="E380" s="14">
        <f t="shared" si="356"/>
        <v>1.8556701030928817</v>
      </c>
      <c r="F380" s="14">
        <f t="shared" si="357"/>
        <v>0</v>
      </c>
      <c r="G380" s="30">
        <f t="shared" si="358"/>
        <v>-1.9E-2</v>
      </c>
      <c r="H380" s="3">
        <f t="shared" si="348"/>
        <v>40</v>
      </c>
      <c r="I380" s="43">
        <f t="shared" si="359"/>
        <v>0</v>
      </c>
      <c r="J380" s="43">
        <f t="shared" si="360"/>
        <v>0.51</v>
      </c>
      <c r="K380" s="43">
        <f t="shared" si="361"/>
        <v>0.45</v>
      </c>
      <c r="L380" s="3">
        <f t="shared" si="349"/>
        <v>0.32</v>
      </c>
      <c r="M380" s="3" t="s">
        <v>863</v>
      </c>
      <c r="N380" s="3" t="s">
        <v>864</v>
      </c>
      <c r="O380" s="3">
        <v>1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 t="s">
        <v>66</v>
      </c>
      <c r="V380" s="14">
        <f t="shared" si="362"/>
        <v>1862.7673789034557</v>
      </c>
      <c r="W380" s="3">
        <f t="shared" si="363"/>
        <v>2</v>
      </c>
      <c r="X380" s="3">
        <f t="shared" si="364"/>
        <v>50</v>
      </c>
      <c r="Y380" s="3">
        <f t="shared" si="365"/>
        <v>50</v>
      </c>
      <c r="Z380" s="3">
        <f t="shared" si="366"/>
        <v>0</v>
      </c>
      <c r="AA380" s="3">
        <f t="shared" si="367"/>
        <v>0</v>
      </c>
      <c r="AB380" s="22">
        <f t="shared" si="368"/>
        <v>0.62024305555554893</v>
      </c>
      <c r="AC380" s="23">
        <f t="shared" ca="1" si="350"/>
        <v>41920</v>
      </c>
      <c r="AD380" s="3">
        <v>379</v>
      </c>
      <c r="AE380" s="3">
        <f t="shared" si="369"/>
        <v>1</v>
      </c>
      <c r="AF380" s="3">
        <f t="shared" si="370"/>
        <v>1</v>
      </c>
      <c r="AG380" s="3">
        <v>379</v>
      </c>
      <c r="AH380" s="3">
        <f t="shared" si="371"/>
        <v>0</v>
      </c>
      <c r="AI380" s="3">
        <f t="shared" si="372"/>
        <v>0</v>
      </c>
      <c r="AJ380" s="3">
        <f t="shared" si="373"/>
        <v>1</v>
      </c>
      <c r="AK380" s="14">
        <f t="shared" si="374"/>
        <v>1657872.7673789035</v>
      </c>
      <c r="AL380" s="3" t="str">
        <f t="shared" si="375"/>
        <v>Юг</v>
      </c>
      <c r="AM380" s="3">
        <f t="shared" si="376"/>
        <v>1</v>
      </c>
      <c r="AN380" s="3">
        <f t="shared" si="377"/>
        <v>2</v>
      </c>
      <c r="AO380" s="27">
        <f t="shared" si="378"/>
        <v>50.158686908660457</v>
      </c>
      <c r="AP380" s="14">
        <f t="shared" si="379"/>
        <v>62.158686908660457</v>
      </c>
      <c r="AQ380" s="28"/>
      <c r="AR380" s="3">
        <f t="shared" si="380"/>
        <v>2</v>
      </c>
      <c r="AS380" s="3">
        <v>4581</v>
      </c>
      <c r="AT380" s="3">
        <v>777</v>
      </c>
      <c r="AU380" s="3">
        <v>100</v>
      </c>
      <c r="AV380" s="3">
        <v>400</v>
      </c>
      <c r="AW380" s="3">
        <v>6000</v>
      </c>
      <c r="AX380" s="3">
        <v>0</v>
      </c>
      <c r="AY380" s="3">
        <v>1100</v>
      </c>
      <c r="AZ380" s="3">
        <v>1</v>
      </c>
      <c r="BA380" s="3">
        <v>40</v>
      </c>
      <c r="BB380" s="3">
        <v>0</v>
      </c>
      <c r="BC380" s="3">
        <v>0</v>
      </c>
      <c r="BD380" s="3">
        <v>0</v>
      </c>
      <c r="BE380" s="3">
        <v>0</v>
      </c>
      <c r="BF380" s="17">
        <f t="shared" si="381"/>
        <v>189</v>
      </c>
      <c r="BG380" s="26">
        <f t="shared" si="453"/>
        <v>1862.7673789034557</v>
      </c>
      <c r="BH380" s="12">
        <f t="shared" si="454"/>
        <v>0.41504858074352957</v>
      </c>
      <c r="BI380" s="13">
        <f t="shared" si="392"/>
        <v>-1.9E-2</v>
      </c>
      <c r="BJ380" s="12">
        <f t="shared" si="382"/>
        <v>0</v>
      </c>
      <c r="BK380" s="12">
        <f t="shared" si="398"/>
        <v>1.8556701030928817</v>
      </c>
      <c r="BL380" s="11">
        <f t="shared" ref="BL380:BN380" si="483">BL379</f>
        <v>2</v>
      </c>
      <c r="BM380" s="11">
        <f t="shared" si="483"/>
        <v>50</v>
      </c>
      <c r="BN380" s="11">
        <f t="shared" si="483"/>
        <v>0</v>
      </c>
      <c r="BO380" s="20">
        <f t="shared" si="384"/>
        <v>0.62024305555554893</v>
      </c>
      <c r="BP380" s="11">
        <f t="shared" si="385"/>
        <v>1</v>
      </c>
      <c r="BQ380" s="11">
        <f t="shared" ref="BQ380:BR380" si="484">BQ379</f>
        <v>0</v>
      </c>
      <c r="BR380" s="11">
        <f t="shared" si="484"/>
        <v>0</v>
      </c>
      <c r="BS380" s="11">
        <f t="shared" si="457"/>
        <v>1</v>
      </c>
      <c r="BT380" s="25">
        <f t="shared" si="458"/>
        <v>1657872.7673789035</v>
      </c>
      <c r="BU380" s="24" t="str">
        <f t="shared" ref="BU380:BV380" si="485">BU379</f>
        <v>Юг</v>
      </c>
      <c r="BV380" s="11">
        <f t="shared" si="485"/>
        <v>1</v>
      </c>
      <c r="BW380" s="24" t="str">
        <f>VLOOKUP(BV380,'Типы препятствий'!$A$1:$B$12,2)</f>
        <v>Светофор</v>
      </c>
      <c r="BX380" s="24">
        <f t="shared" ref="BX380:BY380" si="486">BX379</f>
        <v>2</v>
      </c>
      <c r="BY380" s="25">
        <f t="shared" si="486"/>
        <v>1657922.9260658121</v>
      </c>
      <c r="BZ380" s="25">
        <f t="shared" si="461"/>
        <v>50.158686908660457</v>
      </c>
      <c r="CA380" s="25">
        <f t="shared" si="389"/>
        <v>1657934.9260658121</v>
      </c>
      <c r="CB380" s="12">
        <f t="shared" si="462"/>
        <v>62.158686908660457</v>
      </c>
      <c r="CC380" s="11">
        <f t="shared" si="390"/>
        <v>2</v>
      </c>
      <c r="CD380" s="42">
        <f t="shared" si="390"/>
        <v>0</v>
      </c>
      <c r="CE380" s="42">
        <f t="shared" si="352"/>
        <v>0.51</v>
      </c>
      <c r="CF380" s="42">
        <v>0.45</v>
      </c>
    </row>
    <row r="381" spans="1:84">
      <c r="A381" s="29">
        <f t="shared" si="353"/>
        <v>0.38084858074352956</v>
      </c>
      <c r="B381" s="3">
        <v>380</v>
      </c>
      <c r="C381" s="14">
        <f t="shared" si="354"/>
        <v>0.38084858074352956</v>
      </c>
      <c r="D381" s="14">
        <f t="shared" si="355"/>
        <v>0.38084858074352956</v>
      </c>
      <c r="E381" s="14">
        <f t="shared" si="356"/>
        <v>1.2371134020619534</v>
      </c>
      <c r="F381" s="14">
        <f t="shared" si="357"/>
        <v>0</v>
      </c>
      <c r="G381" s="30">
        <f t="shared" si="358"/>
        <v>0</v>
      </c>
      <c r="H381" s="3">
        <f t="shared" si="348"/>
        <v>40</v>
      </c>
      <c r="I381" s="43">
        <f t="shared" si="359"/>
        <v>0.11</v>
      </c>
      <c r="J381" s="43">
        <f t="shared" si="360"/>
        <v>0.48</v>
      </c>
      <c r="K381" s="43">
        <f t="shared" si="361"/>
        <v>0.45</v>
      </c>
      <c r="L381" s="3">
        <f t="shared" si="349"/>
        <v>0.32</v>
      </c>
      <c r="M381" s="3" t="s">
        <v>865</v>
      </c>
      <c r="N381" s="3" t="s">
        <v>866</v>
      </c>
      <c r="O381" s="3">
        <v>1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 t="s">
        <v>66</v>
      </c>
      <c r="V381" s="14">
        <f t="shared" si="362"/>
        <v>1862.82027453967</v>
      </c>
      <c r="W381" s="3">
        <f t="shared" si="363"/>
        <v>2</v>
      </c>
      <c r="X381" s="3">
        <f t="shared" si="364"/>
        <v>50</v>
      </c>
      <c r="Y381" s="3">
        <f t="shared" si="365"/>
        <v>50</v>
      </c>
      <c r="Z381" s="3">
        <f t="shared" si="366"/>
        <v>0</v>
      </c>
      <c r="AA381" s="3">
        <f t="shared" si="367"/>
        <v>0</v>
      </c>
      <c r="AB381" s="22">
        <f t="shared" si="368"/>
        <v>0.62024884259258595</v>
      </c>
      <c r="AC381" s="23">
        <f t="shared" ca="1" si="350"/>
        <v>41920</v>
      </c>
      <c r="AD381" s="3">
        <v>380</v>
      </c>
      <c r="AE381" s="3">
        <f t="shared" si="369"/>
        <v>1</v>
      </c>
      <c r="AF381" s="3">
        <f t="shared" si="370"/>
        <v>1</v>
      </c>
      <c r="AG381" s="3">
        <v>380</v>
      </c>
      <c r="AH381" s="3">
        <f t="shared" si="371"/>
        <v>0</v>
      </c>
      <c r="AI381" s="3">
        <f t="shared" si="372"/>
        <v>0</v>
      </c>
      <c r="AJ381" s="3">
        <f t="shared" si="373"/>
        <v>1</v>
      </c>
      <c r="AK381" s="14">
        <f t="shared" si="374"/>
        <v>1657872.8202745398</v>
      </c>
      <c r="AL381" s="3" t="str">
        <f t="shared" si="375"/>
        <v>Юг</v>
      </c>
      <c r="AM381" s="3">
        <f t="shared" si="376"/>
        <v>1</v>
      </c>
      <c r="AN381" s="3">
        <f t="shared" si="377"/>
        <v>2</v>
      </c>
      <c r="AO381" s="27">
        <f t="shared" si="378"/>
        <v>50.105791272362694</v>
      </c>
      <c r="AP381" s="14">
        <f t="shared" si="379"/>
        <v>62.105791272362694</v>
      </c>
      <c r="AQ381" s="28"/>
      <c r="AR381" s="3">
        <f t="shared" si="380"/>
        <v>2</v>
      </c>
      <c r="AS381" s="3">
        <v>4581</v>
      </c>
      <c r="AT381" s="3">
        <v>777</v>
      </c>
      <c r="AU381" s="3">
        <v>100</v>
      </c>
      <c r="AV381" s="3">
        <v>400</v>
      </c>
      <c r="AW381" s="3">
        <v>6000</v>
      </c>
      <c r="AX381" s="3">
        <v>0</v>
      </c>
      <c r="AY381" s="3">
        <v>1100</v>
      </c>
      <c r="AZ381" s="3">
        <v>1</v>
      </c>
      <c r="BA381" s="3">
        <v>40</v>
      </c>
      <c r="BB381" s="3">
        <v>0</v>
      </c>
      <c r="BC381" s="3">
        <v>0</v>
      </c>
      <c r="BD381" s="3">
        <v>0</v>
      </c>
      <c r="BE381" s="3">
        <v>0</v>
      </c>
      <c r="BF381" s="17">
        <f t="shared" si="381"/>
        <v>189.5</v>
      </c>
      <c r="BG381" s="26">
        <f t="shared" si="453"/>
        <v>1862.82027453967</v>
      </c>
      <c r="BH381" s="12">
        <f t="shared" si="454"/>
        <v>0.38084858074352956</v>
      </c>
      <c r="BI381" s="13">
        <v>0</v>
      </c>
      <c r="BJ381" s="12">
        <f t="shared" si="382"/>
        <v>0</v>
      </c>
      <c r="BK381" s="12">
        <f t="shared" si="398"/>
        <v>1.2371134020619534</v>
      </c>
      <c r="BL381" s="11">
        <f t="shared" ref="BL381:BN381" si="487">BL380</f>
        <v>2</v>
      </c>
      <c r="BM381" s="11">
        <f t="shared" si="487"/>
        <v>50</v>
      </c>
      <c r="BN381" s="11">
        <f t="shared" si="487"/>
        <v>0</v>
      </c>
      <c r="BO381" s="20">
        <f t="shared" si="384"/>
        <v>0.62024884259258595</v>
      </c>
      <c r="BP381" s="11">
        <f t="shared" si="385"/>
        <v>1</v>
      </c>
      <c r="BQ381" s="11">
        <f t="shared" ref="BQ381:BR381" si="488">BQ380</f>
        <v>0</v>
      </c>
      <c r="BR381" s="11">
        <f t="shared" si="488"/>
        <v>0</v>
      </c>
      <c r="BS381" s="11">
        <f t="shared" si="457"/>
        <v>1</v>
      </c>
      <c r="BT381" s="25">
        <f t="shared" si="458"/>
        <v>1657872.8202745398</v>
      </c>
      <c r="BU381" s="24" t="str">
        <f t="shared" ref="BU381:BV381" si="489">BU380</f>
        <v>Юг</v>
      </c>
      <c r="BV381" s="11">
        <f t="shared" si="489"/>
        <v>1</v>
      </c>
      <c r="BW381" s="24" t="str">
        <f>VLOOKUP(BV381,'Типы препятствий'!$A$1:$B$12,2)</f>
        <v>Светофор</v>
      </c>
      <c r="BX381" s="24">
        <f t="shared" ref="BX381:BY381" si="490">BX380</f>
        <v>2</v>
      </c>
      <c r="BY381" s="25">
        <f t="shared" si="490"/>
        <v>1657922.9260658121</v>
      </c>
      <c r="BZ381" s="25">
        <f t="shared" si="461"/>
        <v>50.105791272362694</v>
      </c>
      <c r="CA381" s="25">
        <f t="shared" si="389"/>
        <v>1657934.9260658121</v>
      </c>
      <c r="CB381" s="12">
        <f t="shared" si="462"/>
        <v>62.105791272362694</v>
      </c>
      <c r="CC381" s="11">
        <f t="shared" si="390"/>
        <v>2</v>
      </c>
      <c r="CD381" s="42">
        <v>0.11</v>
      </c>
      <c r="CE381" s="42">
        <f t="shared" si="352"/>
        <v>0.48</v>
      </c>
      <c r="CF381" s="42">
        <f t="shared" si="351"/>
        <v>0.45</v>
      </c>
    </row>
    <row r="382" spans="1:84">
      <c r="A382" s="29">
        <f t="shared" si="353"/>
        <v>0.38084858074352956</v>
      </c>
      <c r="B382" s="3">
        <v>381</v>
      </c>
      <c r="C382" s="14">
        <f t="shared" si="354"/>
        <v>0.38084858074352956</v>
      </c>
      <c r="D382" s="14">
        <f t="shared" si="355"/>
        <v>0.38084858074352956</v>
      </c>
      <c r="E382" s="14">
        <f t="shared" si="356"/>
        <v>0.618556701031025</v>
      </c>
      <c r="F382" s="14">
        <f t="shared" si="357"/>
        <v>0</v>
      </c>
      <c r="G382" s="30">
        <f t="shared" si="358"/>
        <v>0</v>
      </c>
      <c r="H382" s="3">
        <f t="shared" si="348"/>
        <v>40</v>
      </c>
      <c r="I382" s="43">
        <f t="shared" si="359"/>
        <v>0.15</v>
      </c>
      <c r="J382" s="43">
        <f t="shared" si="360"/>
        <v>0.45</v>
      </c>
      <c r="K382" s="43">
        <f t="shared" si="361"/>
        <v>0.45</v>
      </c>
      <c r="L382" s="3">
        <f t="shared" si="349"/>
        <v>0.32</v>
      </c>
      <c r="M382" s="3" t="s">
        <v>867</v>
      </c>
      <c r="N382" s="3" t="s">
        <v>868</v>
      </c>
      <c r="O382" s="3">
        <v>1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 t="s">
        <v>66</v>
      </c>
      <c r="V382" s="14">
        <f t="shared" si="362"/>
        <v>1862.8731701758843</v>
      </c>
      <c r="W382" s="3">
        <f t="shared" si="363"/>
        <v>2</v>
      </c>
      <c r="X382" s="3">
        <f t="shared" si="364"/>
        <v>50</v>
      </c>
      <c r="Y382" s="3">
        <f t="shared" si="365"/>
        <v>50</v>
      </c>
      <c r="Z382" s="3">
        <f t="shared" si="366"/>
        <v>0</v>
      </c>
      <c r="AA382" s="3">
        <f t="shared" si="367"/>
        <v>0</v>
      </c>
      <c r="AB382" s="22">
        <f t="shared" si="368"/>
        <v>0.62025462962962297</v>
      </c>
      <c r="AC382" s="23">
        <f t="shared" ca="1" si="350"/>
        <v>41920</v>
      </c>
      <c r="AD382" s="3">
        <v>381</v>
      </c>
      <c r="AE382" s="3">
        <f t="shared" si="369"/>
        <v>1</v>
      </c>
      <c r="AF382" s="3">
        <f t="shared" si="370"/>
        <v>1</v>
      </c>
      <c r="AG382" s="3">
        <v>381</v>
      </c>
      <c r="AH382" s="3">
        <f t="shared" si="371"/>
        <v>0</v>
      </c>
      <c r="AI382" s="3">
        <f t="shared" si="372"/>
        <v>0</v>
      </c>
      <c r="AJ382" s="3">
        <f t="shared" si="373"/>
        <v>1</v>
      </c>
      <c r="AK382" s="14">
        <f t="shared" si="374"/>
        <v>1657872.8731701758</v>
      </c>
      <c r="AL382" s="3" t="str">
        <f t="shared" si="375"/>
        <v>Юг</v>
      </c>
      <c r="AM382" s="3">
        <f t="shared" si="376"/>
        <v>1</v>
      </c>
      <c r="AN382" s="3">
        <f t="shared" si="377"/>
        <v>2</v>
      </c>
      <c r="AO382" s="27">
        <f t="shared" si="378"/>
        <v>50.052895636297762</v>
      </c>
      <c r="AP382" s="14">
        <f t="shared" si="379"/>
        <v>62.052895636297762</v>
      </c>
      <c r="AQ382" s="28"/>
      <c r="AR382" s="3">
        <f t="shared" si="380"/>
        <v>2</v>
      </c>
      <c r="AS382" s="3">
        <v>4581</v>
      </c>
      <c r="AT382" s="3">
        <v>777</v>
      </c>
      <c r="AU382" s="3">
        <v>100</v>
      </c>
      <c r="AV382" s="3">
        <v>400</v>
      </c>
      <c r="AW382" s="3">
        <v>6000</v>
      </c>
      <c r="AX382" s="3">
        <v>0</v>
      </c>
      <c r="AY382" s="3">
        <v>1100</v>
      </c>
      <c r="AZ382" s="3">
        <v>1</v>
      </c>
      <c r="BA382" s="3">
        <v>40</v>
      </c>
      <c r="BB382" s="3">
        <v>0</v>
      </c>
      <c r="BC382" s="3">
        <v>0</v>
      </c>
      <c r="BD382" s="3">
        <v>0</v>
      </c>
      <c r="BE382" s="3">
        <v>0</v>
      </c>
      <c r="BF382" s="17">
        <f t="shared" si="381"/>
        <v>190</v>
      </c>
      <c r="BG382" s="26">
        <f t="shared" si="453"/>
        <v>1862.8731701758843</v>
      </c>
      <c r="BH382" s="12">
        <f t="shared" si="454"/>
        <v>0.38084858074352956</v>
      </c>
      <c r="BI382" s="13">
        <f t="shared" si="392"/>
        <v>0</v>
      </c>
      <c r="BJ382" s="12">
        <f t="shared" si="382"/>
        <v>0</v>
      </c>
      <c r="BK382" s="12">
        <f t="shared" si="398"/>
        <v>0.618556701031025</v>
      </c>
      <c r="BL382" s="11">
        <f t="shared" ref="BL382:BN382" si="491">BL381</f>
        <v>2</v>
      </c>
      <c r="BM382" s="11">
        <f t="shared" si="491"/>
        <v>50</v>
      </c>
      <c r="BN382" s="11">
        <f t="shared" si="491"/>
        <v>0</v>
      </c>
      <c r="BO382" s="20">
        <f t="shared" si="384"/>
        <v>0.62025462962962297</v>
      </c>
      <c r="BP382" s="11">
        <f t="shared" si="385"/>
        <v>1</v>
      </c>
      <c r="BQ382" s="11">
        <f t="shared" ref="BQ382:BR382" si="492">BQ381</f>
        <v>0</v>
      </c>
      <c r="BR382" s="11">
        <f t="shared" si="492"/>
        <v>0</v>
      </c>
      <c r="BS382" s="11">
        <f t="shared" si="457"/>
        <v>1</v>
      </c>
      <c r="BT382" s="25">
        <f t="shared" si="458"/>
        <v>1657872.8731701758</v>
      </c>
      <c r="BU382" s="24" t="str">
        <f t="shared" ref="BU382:BV382" si="493">BU381</f>
        <v>Юг</v>
      </c>
      <c r="BV382" s="11">
        <f t="shared" si="493"/>
        <v>1</v>
      </c>
      <c r="BW382" s="24" t="str">
        <f>VLOOKUP(BV382,'Типы препятствий'!$A$1:$B$12,2)</f>
        <v>Светофор</v>
      </c>
      <c r="BX382" s="24">
        <f t="shared" ref="BX382:BY382" si="494">BX381</f>
        <v>2</v>
      </c>
      <c r="BY382" s="25">
        <f t="shared" si="494"/>
        <v>1657922.9260658121</v>
      </c>
      <c r="BZ382" s="25">
        <f t="shared" si="461"/>
        <v>50.052895636297762</v>
      </c>
      <c r="CA382" s="25">
        <f t="shared" si="389"/>
        <v>1657934.9260658121</v>
      </c>
      <c r="CB382" s="12">
        <f t="shared" si="462"/>
        <v>62.052895636297762</v>
      </c>
      <c r="CC382" s="11">
        <f t="shared" si="390"/>
        <v>2</v>
      </c>
      <c r="CD382" s="42">
        <v>0.15</v>
      </c>
      <c r="CE382" s="42">
        <f t="shared" si="352"/>
        <v>0.45</v>
      </c>
      <c r="CF382" s="42">
        <f t="shared" si="351"/>
        <v>0.45</v>
      </c>
    </row>
    <row r="383" spans="1:84">
      <c r="A383" s="29">
        <f t="shared" si="353"/>
        <v>0.38084858074352956</v>
      </c>
      <c r="B383" s="3">
        <v>382</v>
      </c>
      <c r="C383" s="14">
        <f t="shared" si="354"/>
        <v>0.38084858074352956</v>
      </c>
      <c r="D383" s="14">
        <f t="shared" si="355"/>
        <v>0.38084858074352956</v>
      </c>
      <c r="E383" s="14">
        <f t="shared" si="356"/>
        <v>9.6589403142388619E-14</v>
      </c>
      <c r="F383" s="14">
        <f t="shared" si="357"/>
        <v>0</v>
      </c>
      <c r="G383" s="30">
        <f t="shared" si="358"/>
        <v>0</v>
      </c>
      <c r="H383" s="3">
        <f t="shared" si="348"/>
        <v>40</v>
      </c>
      <c r="I383" s="43">
        <f t="shared" si="359"/>
        <v>0.15</v>
      </c>
      <c r="J383" s="43">
        <f t="shared" si="360"/>
        <v>0.45</v>
      </c>
      <c r="K383" s="43">
        <f t="shared" si="361"/>
        <v>0.45</v>
      </c>
      <c r="L383" s="3">
        <f t="shared" si="349"/>
        <v>0.32</v>
      </c>
      <c r="M383" s="3" t="s">
        <v>869</v>
      </c>
      <c r="N383" s="3" t="s">
        <v>870</v>
      </c>
      <c r="O383" s="3">
        <v>1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 t="s">
        <v>66</v>
      </c>
      <c r="V383" s="14">
        <f t="shared" si="362"/>
        <v>1862.9260658120986</v>
      </c>
      <c r="W383" s="3">
        <f t="shared" si="363"/>
        <v>2</v>
      </c>
      <c r="X383" s="3">
        <f t="shared" si="364"/>
        <v>50</v>
      </c>
      <c r="Y383" s="3">
        <f t="shared" si="365"/>
        <v>50</v>
      </c>
      <c r="Z383" s="3">
        <f t="shared" si="366"/>
        <v>0</v>
      </c>
      <c r="AA383" s="3">
        <f t="shared" si="367"/>
        <v>0</v>
      </c>
      <c r="AB383" s="22">
        <f t="shared" si="368"/>
        <v>0.62026041666665999</v>
      </c>
      <c r="AC383" s="23">
        <f t="shared" ca="1" si="350"/>
        <v>41920</v>
      </c>
      <c r="AD383" s="3">
        <v>382</v>
      </c>
      <c r="AE383" s="3">
        <f t="shared" si="369"/>
        <v>1</v>
      </c>
      <c r="AF383" s="3">
        <f t="shared" si="370"/>
        <v>1</v>
      </c>
      <c r="AG383" s="3">
        <v>382</v>
      </c>
      <c r="AH383" s="3">
        <f t="shared" si="371"/>
        <v>0</v>
      </c>
      <c r="AI383" s="3">
        <f t="shared" si="372"/>
        <v>0</v>
      </c>
      <c r="AJ383" s="3">
        <f t="shared" si="373"/>
        <v>1</v>
      </c>
      <c r="AK383" s="14">
        <f t="shared" si="374"/>
        <v>1657872.9260658121</v>
      </c>
      <c r="AL383" s="3" t="str">
        <f t="shared" si="375"/>
        <v>Юг</v>
      </c>
      <c r="AM383" s="3">
        <f t="shared" si="376"/>
        <v>1</v>
      </c>
      <c r="AN383" s="3">
        <f t="shared" si="377"/>
        <v>2</v>
      </c>
      <c r="AO383" s="27">
        <f t="shared" si="378"/>
        <v>50</v>
      </c>
      <c r="AP383" s="14">
        <f t="shared" si="379"/>
        <v>62</v>
      </c>
      <c r="AQ383" s="28"/>
      <c r="AR383" s="3">
        <f t="shared" si="380"/>
        <v>2</v>
      </c>
      <c r="AS383" s="3">
        <v>4581</v>
      </c>
      <c r="AT383" s="3">
        <v>777</v>
      </c>
      <c r="AU383" s="3">
        <v>100</v>
      </c>
      <c r="AV383" s="3">
        <v>400</v>
      </c>
      <c r="AW383" s="3">
        <v>6000</v>
      </c>
      <c r="AX383" s="3">
        <v>0</v>
      </c>
      <c r="AY383" s="3">
        <v>1100</v>
      </c>
      <c r="AZ383" s="3">
        <v>1</v>
      </c>
      <c r="BA383" s="3">
        <v>40</v>
      </c>
      <c r="BB383" s="3">
        <v>0</v>
      </c>
      <c r="BC383" s="3">
        <v>0</v>
      </c>
      <c r="BD383" s="3">
        <v>0</v>
      </c>
      <c r="BE383" s="3">
        <v>0</v>
      </c>
      <c r="BF383" s="17">
        <f t="shared" si="381"/>
        <v>190.5</v>
      </c>
      <c r="BG383" s="26">
        <f t="shared" si="453"/>
        <v>1862.9260658120986</v>
      </c>
      <c r="BH383" s="12">
        <f t="shared" si="454"/>
        <v>0.38084858074352956</v>
      </c>
      <c r="BI383" s="13">
        <f t="shared" si="392"/>
        <v>0</v>
      </c>
      <c r="BJ383" s="12">
        <f t="shared" si="382"/>
        <v>0</v>
      </c>
      <c r="BK383" s="12">
        <f t="shared" si="398"/>
        <v>9.6589403142388619E-14</v>
      </c>
      <c r="BL383" s="11">
        <f t="shared" ref="BL383:BN383" si="495">BL382</f>
        <v>2</v>
      </c>
      <c r="BM383" s="11">
        <f t="shared" si="495"/>
        <v>50</v>
      </c>
      <c r="BN383" s="11">
        <f t="shared" si="495"/>
        <v>0</v>
      </c>
      <c r="BO383" s="20">
        <f t="shared" si="384"/>
        <v>0.62026041666665999</v>
      </c>
      <c r="BP383" s="11">
        <f t="shared" si="385"/>
        <v>1</v>
      </c>
      <c r="BQ383" s="11">
        <f t="shared" ref="BQ383:BR383" si="496">BQ382</f>
        <v>0</v>
      </c>
      <c r="BR383" s="11">
        <f t="shared" si="496"/>
        <v>0</v>
      </c>
      <c r="BS383" s="11">
        <f t="shared" si="457"/>
        <v>1</v>
      </c>
      <c r="BT383" s="25">
        <f t="shared" si="458"/>
        <v>1657872.9260658121</v>
      </c>
      <c r="BU383" s="24" t="str">
        <f t="shared" ref="BU383:BV383" si="497">BU382</f>
        <v>Юг</v>
      </c>
      <c r="BV383" s="11">
        <f t="shared" si="497"/>
        <v>1</v>
      </c>
      <c r="BW383" s="24" t="str">
        <f>VLOOKUP(BV383,'Типы препятствий'!$A$1:$B$12,2)</f>
        <v>Светофор</v>
      </c>
      <c r="BX383" s="24">
        <f t="shared" ref="BX383:BY383" si="498">BX382</f>
        <v>2</v>
      </c>
      <c r="BY383" s="25">
        <f t="shared" si="498"/>
        <v>1657922.9260658121</v>
      </c>
      <c r="BZ383" s="25">
        <f t="shared" si="461"/>
        <v>50</v>
      </c>
      <c r="CA383" s="25">
        <f t="shared" si="389"/>
        <v>1657934.9260658121</v>
      </c>
      <c r="CB383" s="12">
        <f t="shared" si="462"/>
        <v>62</v>
      </c>
      <c r="CC383" s="11">
        <f t="shared" si="390"/>
        <v>2</v>
      </c>
      <c r="CD383" s="42">
        <f t="shared" si="390"/>
        <v>0.15</v>
      </c>
      <c r="CE383" s="42">
        <f t="shared" si="352"/>
        <v>0.45</v>
      </c>
      <c r="CF383" s="42">
        <f t="shared" si="351"/>
        <v>0.45</v>
      </c>
    </row>
  </sheetData>
  <conditionalFormatting sqref="BL2:BL383">
    <cfRule type="cellIs" dxfId="8" priority="4" operator="equal">
      <formula>2</formula>
    </cfRule>
    <cfRule type="cellIs" dxfId="7" priority="3" operator="equal">
      <formula>3</formula>
    </cfRule>
    <cfRule type="cellIs" dxfId="6" priority="2" operator="equal">
      <formula>4</formula>
    </cfRule>
  </conditionalFormatting>
  <conditionalFormatting sqref="BQ2:BQ3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E41" sqref="E4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81</v>
      </c>
    </row>
    <row r="4" spans="1:2">
      <c r="A4">
        <v>3</v>
      </c>
      <c r="B4" t="s">
        <v>85</v>
      </c>
    </row>
    <row r="5" spans="1:2">
      <c r="A5">
        <v>4</v>
      </c>
      <c r="B5" t="s">
        <v>86</v>
      </c>
    </row>
    <row r="6" spans="1:2">
      <c r="A6">
        <v>5</v>
      </c>
      <c r="B6" t="s">
        <v>87</v>
      </c>
    </row>
    <row r="7" spans="1:2">
      <c r="A7">
        <v>6</v>
      </c>
      <c r="B7" t="s">
        <v>88</v>
      </c>
    </row>
    <row r="8" spans="1:2">
      <c r="A8">
        <v>7</v>
      </c>
      <c r="B8" t="s">
        <v>89</v>
      </c>
    </row>
    <row r="9" spans="1:2">
      <c r="A9">
        <v>8</v>
      </c>
      <c r="B9" t="s">
        <v>90</v>
      </c>
    </row>
    <row r="10" spans="1:2">
      <c r="A10">
        <v>9</v>
      </c>
      <c r="B10" t="s">
        <v>91</v>
      </c>
    </row>
    <row r="11" spans="1:2">
      <c r="A11">
        <v>10</v>
      </c>
      <c r="B11" t="s">
        <v>92</v>
      </c>
    </row>
    <row r="12" spans="1:2">
      <c r="A12">
        <v>11</v>
      </c>
      <c r="B1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Мультфильм</vt:lpstr>
      <vt:lpstr>Типы препятствий</vt:lpstr>
      <vt:lpstr>РПС</vt:lpstr>
      <vt:lpstr>РПС по пути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Евгений Александрович Плюснин</cp:lastModifiedBy>
  <dcterms:created xsi:type="dcterms:W3CDTF">2014-10-07T08:01:49Z</dcterms:created>
  <dcterms:modified xsi:type="dcterms:W3CDTF">2014-10-08T11:55:53Z</dcterms:modified>
</cp:coreProperties>
</file>