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chakafa\Desktop\Projects\LUS\"/>
    </mc:Choice>
  </mc:AlternateContent>
  <bookViews>
    <workbookView xWindow="-120" yWindow="-120" windowWidth="20730" windowHeight="11760"/>
  </bookViews>
  <sheets>
    <sheet name="WRL PROJECT DATASET" sheetId="2" r:id="rId1"/>
  </sheets>
  <externalReferences>
    <externalReference r:id="rId2"/>
    <externalReference r:id="rId3"/>
    <externalReference r:id="rId4"/>
  </externalReferences>
  <definedNames>
    <definedName name="_xlnm._FilterDatabase" localSheetId="0" hidden="1">'WRL PROJECT DATASET'!$A$1:$I$79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2" l="1"/>
  <c r="H32" i="2"/>
  <c r="G32" i="2"/>
  <c r="F32" i="2"/>
  <c r="E32" i="2"/>
  <c r="D32" i="2"/>
  <c r="I33" i="2"/>
  <c r="H33" i="2"/>
  <c r="G33" i="2"/>
  <c r="F33" i="2"/>
  <c r="E33" i="2"/>
  <c r="D33" i="2"/>
  <c r="B33" i="2"/>
  <c r="I31" i="2"/>
  <c r="H31" i="2"/>
  <c r="G31" i="2"/>
  <c r="F31" i="2"/>
  <c r="E31" i="2"/>
  <c r="D31" i="2"/>
  <c r="B31" i="2"/>
  <c r="I34" i="2"/>
  <c r="H34" i="2"/>
  <c r="G34" i="2"/>
  <c r="F34" i="2"/>
  <c r="E34" i="2"/>
  <c r="D34" i="2"/>
  <c r="B34" i="2"/>
  <c r="I37" i="2"/>
  <c r="H37" i="2"/>
  <c r="G37" i="2"/>
  <c r="F37" i="2"/>
  <c r="E37" i="2"/>
  <c r="D37" i="2"/>
  <c r="B37" i="2"/>
  <c r="I40" i="2"/>
  <c r="H40" i="2"/>
  <c r="G40" i="2"/>
  <c r="F40" i="2"/>
  <c r="E40" i="2"/>
  <c r="D40" i="2"/>
  <c r="B40" i="2"/>
  <c r="I43" i="2"/>
  <c r="H43" i="2"/>
  <c r="G43" i="2"/>
  <c r="F43" i="2"/>
  <c r="E43" i="2"/>
  <c r="D43" i="2"/>
  <c r="B43" i="2"/>
  <c r="I46" i="2"/>
  <c r="H46" i="2"/>
  <c r="G46" i="2"/>
  <c r="F46" i="2"/>
  <c r="E46" i="2"/>
  <c r="D46" i="2"/>
  <c r="B46" i="2"/>
  <c r="I2" i="2"/>
  <c r="H2" i="2"/>
  <c r="G2" i="2"/>
  <c r="F2" i="2"/>
  <c r="E2" i="2"/>
  <c r="D2" i="2"/>
  <c r="I20" i="2"/>
  <c r="H20" i="2"/>
  <c r="G20" i="2"/>
  <c r="F20" i="2"/>
  <c r="E20" i="2"/>
  <c r="D20" i="2"/>
  <c r="B20" i="2"/>
  <c r="I23" i="2"/>
  <c r="H23" i="2"/>
  <c r="G23" i="2"/>
  <c r="F23" i="2"/>
  <c r="E23" i="2"/>
  <c r="D23" i="2"/>
  <c r="B23" i="2"/>
  <c r="I26" i="2"/>
  <c r="H26" i="2"/>
  <c r="G26" i="2"/>
  <c r="F26" i="2"/>
  <c r="E26" i="2"/>
  <c r="D26" i="2"/>
  <c r="B26" i="2"/>
  <c r="I5" i="2"/>
  <c r="H5" i="2"/>
  <c r="G5" i="2"/>
  <c r="F5" i="2"/>
  <c r="E5" i="2"/>
  <c r="D5" i="2"/>
  <c r="B5" i="2"/>
  <c r="I17" i="2"/>
  <c r="H17" i="2"/>
  <c r="G17" i="2"/>
  <c r="F17" i="2"/>
  <c r="E17" i="2"/>
  <c r="D17" i="2"/>
  <c r="B17" i="2"/>
  <c r="I29" i="2"/>
  <c r="H29" i="2"/>
  <c r="G29" i="2"/>
  <c r="F29" i="2"/>
  <c r="E29" i="2"/>
  <c r="D29" i="2"/>
  <c r="B29" i="2"/>
  <c r="I7" i="2"/>
  <c r="H7" i="2"/>
  <c r="G7" i="2"/>
  <c r="F7" i="2"/>
  <c r="E7" i="2"/>
  <c r="D7" i="2"/>
  <c r="B7" i="2"/>
  <c r="I13" i="2"/>
  <c r="H13" i="2"/>
  <c r="G13" i="2"/>
  <c r="F13" i="2"/>
  <c r="E13" i="2"/>
  <c r="D13" i="2"/>
  <c r="B13" i="2"/>
  <c r="I10" i="2"/>
  <c r="H10" i="2"/>
  <c r="G10" i="2"/>
  <c r="F10" i="2"/>
  <c r="E10" i="2"/>
  <c r="D10" i="2"/>
  <c r="B10" i="2"/>
  <c r="I16" i="2"/>
  <c r="H16" i="2"/>
  <c r="G16" i="2"/>
  <c r="F16" i="2"/>
  <c r="E16" i="2"/>
  <c r="D16" i="2"/>
  <c r="B16" i="2"/>
  <c r="I55" i="2"/>
  <c r="H55" i="2"/>
  <c r="G55" i="2"/>
  <c r="F55" i="2"/>
  <c r="E55" i="2"/>
  <c r="D55" i="2"/>
  <c r="B55" i="2"/>
  <c r="I49" i="2"/>
  <c r="H49" i="2"/>
  <c r="G49" i="2"/>
  <c r="F49" i="2"/>
  <c r="E49" i="2"/>
  <c r="D49" i="2"/>
  <c r="B49" i="2"/>
  <c r="I52" i="2"/>
  <c r="H52" i="2"/>
  <c r="G52" i="2"/>
  <c r="F52" i="2"/>
  <c r="E52" i="2"/>
  <c r="D52" i="2"/>
  <c r="B52" i="2"/>
  <c r="I58" i="2"/>
  <c r="H58" i="2"/>
  <c r="G58" i="2"/>
  <c r="F58" i="2"/>
  <c r="E58" i="2"/>
  <c r="D58" i="2"/>
  <c r="B58" i="2"/>
  <c r="I71" i="2"/>
  <c r="H71" i="2"/>
  <c r="G71" i="2"/>
  <c r="F71" i="2"/>
  <c r="E71" i="2"/>
  <c r="D71" i="2"/>
  <c r="B71" i="2"/>
  <c r="I74" i="2"/>
  <c r="H74" i="2"/>
  <c r="G74" i="2"/>
  <c r="F74" i="2"/>
  <c r="E74" i="2"/>
  <c r="D74" i="2"/>
  <c r="I69" i="2"/>
  <c r="H69" i="2"/>
  <c r="G69" i="2"/>
  <c r="F69" i="2"/>
  <c r="E69" i="2"/>
  <c r="D69" i="2"/>
  <c r="I64" i="2"/>
  <c r="H64" i="2"/>
  <c r="G64" i="2"/>
  <c r="F64" i="2"/>
  <c r="E64" i="2"/>
  <c r="D64" i="2"/>
  <c r="B64" i="2"/>
  <c r="I61" i="2"/>
  <c r="H61" i="2"/>
  <c r="G61" i="2"/>
  <c r="F61" i="2"/>
  <c r="E61" i="2"/>
  <c r="D61" i="2"/>
  <c r="B61" i="2"/>
  <c r="I75" i="2"/>
  <c r="H75" i="2"/>
  <c r="G75" i="2"/>
  <c r="F75" i="2"/>
  <c r="E75" i="2"/>
  <c r="D75" i="2"/>
  <c r="B75" i="2"/>
</calcChain>
</file>

<file path=xl/sharedStrings.xml><?xml version="1.0" encoding="utf-8"?>
<sst xmlns="http://schemas.openxmlformats.org/spreadsheetml/2006/main" count="87" uniqueCount="11">
  <si>
    <t>HIRED FLEET</t>
  </si>
  <si>
    <t>Reliabilty</t>
  </si>
  <si>
    <t>NRZ FLEET</t>
  </si>
  <si>
    <t>YEAR</t>
  </si>
  <si>
    <t>LOCO_TYPE</t>
  </si>
  <si>
    <t>LOCO_NUMBER</t>
  </si>
  <si>
    <t>Availability_Days</t>
  </si>
  <si>
    <t>Train_kms</t>
  </si>
  <si>
    <t>Train_km_per_day</t>
  </si>
  <si>
    <t>Failures_in_section</t>
  </si>
  <si>
    <t>Days_before_failure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</si>
</sst>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165" fontId="0" fillId="0" borderId="1" xfId="1" applyNumberFormat="1" applyFon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" fontId="0" fillId="0" borderId="1" xfId="1" applyNumberFormat="1" applyFont="1" applyBorder="1" applyAlignment="1">
      <alignment horizontal="right" vertical="center"/>
    </xf>
    <xf numFmtId="166" fontId="0" fillId="3" borderId="1" xfId="0" applyNumberForma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</cellXfs>
  <cellStyles count="3">
    <cellStyle name="Comma" xfId="1" builtinId="3"/>
    <cellStyle name="Comma 2 2 2 2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qQuincyD/Documents/CODE%20911/Red/DECEMBER%2023/2023%20LOCOS%20%20WGNS%20PERFOMANCES%20WORKSHE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qQuincyD/Documents/CODE%20911/911/ASSIGNMENT%20double%20r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RZCPU01155/Desktop/RESOURCES%20STATS/JULY%2022/Copy%20of%202022%20LOCOS%20%20WGNS%20PERFOMANCES(18)%20(Autosav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ERN HIRED"/>
      <sheetName val="SOUTHERN NRZ"/>
      <sheetName val="EASTERN HIRED"/>
      <sheetName val="EASTERN NRZ"/>
      <sheetName val="MIDLANDS HIRED"/>
      <sheetName val="MIDLANDS NRZ"/>
      <sheetName val="WAGON PERFOM"/>
      <sheetName val="SOUTHERN SHELTAM CANCELLATIONS"/>
      <sheetName val="SOTHERN TFR CANCELLATIONS"/>
      <sheetName val="SOUTHERN HIRED CANCELLATIONS"/>
      <sheetName val="SOUTHERN MAINLINE CANCELLATIONS"/>
      <sheetName val="SOUTHERN NRZ  CANCELLATIONS"/>
      <sheetName val="MIDLANDS SHELTAM CANCELLATIONS"/>
      <sheetName val="MIDLANDS TFR CANCELLATIONS"/>
      <sheetName val="MILANDS HIRED CANCELLATIONS"/>
      <sheetName val="MIDLANDS MAINLINE CANCELLATIONS"/>
      <sheetName val="MIDLANDS NRZ CANCELLATIONS"/>
      <sheetName val="EASTERN SHELTAM CANCELLATIONS"/>
      <sheetName val=" EASTERN TFR CANCELLATIONS"/>
      <sheetName val="EASTERN HIRED CANCELLATIONS"/>
      <sheetName val="EASTERN MAINLINE CANCELLATIONS"/>
      <sheetName val="EASTERN NRZ CANCELLATIONS"/>
      <sheetName val="LOCO BY ADMIN"/>
      <sheetName val="HIRED SUMMARY"/>
      <sheetName val="NRZ SUMMARY"/>
      <sheetName val="MAINLINE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6">
          <cell r="B6">
            <v>3021</v>
          </cell>
        </row>
        <row r="557">
          <cell r="A557">
            <v>3021</v>
          </cell>
        </row>
        <row r="558">
          <cell r="A558">
            <v>3013</v>
          </cell>
          <cell r="M558">
            <v>1022</v>
          </cell>
        </row>
        <row r="559">
          <cell r="A559">
            <v>3012</v>
          </cell>
          <cell r="M559">
            <v>1007</v>
          </cell>
        </row>
        <row r="560">
          <cell r="A560">
            <v>3018</v>
          </cell>
          <cell r="M560">
            <v>1015</v>
          </cell>
        </row>
        <row r="561">
          <cell r="M561">
            <v>1004</v>
          </cell>
        </row>
        <row r="562">
          <cell r="M562">
            <v>1056</v>
          </cell>
        </row>
        <row r="563">
          <cell r="M563">
            <v>1036</v>
          </cell>
        </row>
        <row r="564">
          <cell r="M564">
            <v>1003</v>
          </cell>
        </row>
        <row r="565">
          <cell r="M565">
            <v>1051</v>
          </cell>
        </row>
        <row r="566">
          <cell r="M566">
            <v>1044</v>
          </cell>
        </row>
        <row r="567">
          <cell r="M567">
            <v>1041</v>
          </cell>
        </row>
        <row r="568">
          <cell r="A568">
            <v>34853</v>
          </cell>
        </row>
        <row r="569">
          <cell r="A569">
            <v>34226</v>
          </cell>
        </row>
        <row r="570">
          <cell r="A570">
            <v>34612</v>
          </cell>
        </row>
        <row r="571">
          <cell r="A571">
            <v>34840</v>
          </cell>
        </row>
        <row r="575">
          <cell r="M575">
            <v>2109</v>
          </cell>
        </row>
        <row r="576">
          <cell r="M576">
            <v>2105</v>
          </cell>
        </row>
        <row r="577">
          <cell r="M577">
            <v>2104</v>
          </cell>
        </row>
        <row r="578">
          <cell r="M578">
            <v>2103</v>
          </cell>
        </row>
        <row r="579">
          <cell r="M579">
            <v>2102</v>
          </cell>
        </row>
        <row r="586">
          <cell r="M586">
            <v>1601</v>
          </cell>
        </row>
        <row r="587">
          <cell r="M587">
            <v>1606</v>
          </cell>
        </row>
      </sheetData>
      <sheetData sheetId="23">
        <row r="18">
          <cell r="BF18">
            <v>748883.31150000007</v>
          </cell>
        </row>
      </sheetData>
      <sheetData sheetId="24">
        <row r="15">
          <cell r="AO15">
            <v>909541.84250000003</v>
          </cell>
        </row>
      </sheetData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LINE SUMMARY"/>
      <sheetName val="MAINLINE 21"/>
      <sheetName val="MAINLINE 22"/>
      <sheetName val="MAINLINE 23"/>
      <sheetName val="MAINLINE 24"/>
    </sheetNames>
    <sheetDataSet>
      <sheetData sheetId="0">
        <row r="35">
          <cell r="K35">
            <v>21</v>
          </cell>
          <cell r="L35">
            <v>8070</v>
          </cell>
          <cell r="M35">
            <v>384.28571428571428</v>
          </cell>
          <cell r="N35">
            <v>0</v>
          </cell>
          <cell r="O35">
            <v>8070</v>
          </cell>
          <cell r="P35">
            <v>20.175000000000001</v>
          </cell>
          <cell r="S35">
            <v>24</v>
          </cell>
          <cell r="T35">
            <v>7801</v>
          </cell>
          <cell r="U35">
            <v>325.04166666666669</v>
          </cell>
          <cell r="V35">
            <v>2</v>
          </cell>
          <cell r="W35">
            <v>3900.5</v>
          </cell>
          <cell r="X35">
            <v>9.7512500000000006</v>
          </cell>
          <cell r="AA35">
            <v>22</v>
          </cell>
          <cell r="AB35">
            <v>6725</v>
          </cell>
          <cell r="AC35">
            <v>305.68181818181819</v>
          </cell>
          <cell r="AD35">
            <v>2</v>
          </cell>
          <cell r="AE35">
            <v>3362.5</v>
          </cell>
          <cell r="AF35">
            <v>11</v>
          </cell>
          <cell r="AJ35">
            <v>23</v>
          </cell>
          <cell r="AK35">
            <v>6922</v>
          </cell>
          <cell r="AL35">
            <v>300.95652173913044</v>
          </cell>
          <cell r="AM35">
            <v>2</v>
          </cell>
          <cell r="AN35">
            <v>3461</v>
          </cell>
          <cell r="AO35">
            <v>11.5</v>
          </cell>
        </row>
        <row r="36">
          <cell r="K36">
            <v>8</v>
          </cell>
          <cell r="L36">
            <v>3188</v>
          </cell>
          <cell r="M36">
            <v>398.5</v>
          </cell>
          <cell r="N36">
            <v>4</v>
          </cell>
          <cell r="O36">
            <v>797</v>
          </cell>
          <cell r="P36">
            <v>1.9924999999999999</v>
          </cell>
          <cell r="S36">
            <v>18</v>
          </cell>
          <cell r="T36">
            <v>7267</v>
          </cell>
          <cell r="U36">
            <v>403.72222222222223</v>
          </cell>
          <cell r="V36">
            <v>1</v>
          </cell>
          <cell r="W36">
            <v>7267</v>
          </cell>
          <cell r="X36">
            <v>18.1675</v>
          </cell>
          <cell r="AA36">
            <v>15</v>
          </cell>
          <cell r="AB36">
            <v>4475</v>
          </cell>
          <cell r="AC36">
            <v>298.33333333333331</v>
          </cell>
          <cell r="AD36">
            <v>2</v>
          </cell>
          <cell r="AE36">
            <v>2237.5</v>
          </cell>
          <cell r="AF36">
            <v>7.5</v>
          </cell>
          <cell r="AJ36">
            <v>27</v>
          </cell>
          <cell r="AK36">
            <v>8236</v>
          </cell>
          <cell r="AL36">
            <v>305.03703703703701</v>
          </cell>
          <cell r="AM36">
            <v>5</v>
          </cell>
          <cell r="AN36">
            <v>1647.2</v>
          </cell>
          <cell r="AO36">
            <v>13.5</v>
          </cell>
        </row>
        <row r="37">
          <cell r="K37">
            <v>18</v>
          </cell>
          <cell r="L37">
            <v>8608</v>
          </cell>
          <cell r="M37">
            <v>478.22222222222223</v>
          </cell>
          <cell r="N37">
            <v>0</v>
          </cell>
          <cell r="O37">
            <v>8608</v>
          </cell>
          <cell r="P37">
            <v>21.52</v>
          </cell>
          <cell r="S37">
            <v>5</v>
          </cell>
          <cell r="T37">
            <v>1463</v>
          </cell>
          <cell r="U37">
            <v>292.60000000000002</v>
          </cell>
          <cell r="V37">
            <v>3</v>
          </cell>
          <cell r="W37">
            <v>487.66666666666669</v>
          </cell>
          <cell r="X37">
            <v>1.2191666666666667</v>
          </cell>
          <cell r="AA37">
            <v>16</v>
          </cell>
          <cell r="AB37">
            <v>5584</v>
          </cell>
          <cell r="AC37">
            <v>349</v>
          </cell>
          <cell r="AD37">
            <v>1</v>
          </cell>
          <cell r="AE37">
            <v>5584</v>
          </cell>
          <cell r="AF37">
            <v>16</v>
          </cell>
          <cell r="AJ37">
            <v>26</v>
          </cell>
          <cell r="AK37">
            <v>6902</v>
          </cell>
          <cell r="AL37">
            <v>265.46153846153845</v>
          </cell>
          <cell r="AM37">
            <v>3</v>
          </cell>
          <cell r="AN37">
            <v>2300.6666666666665</v>
          </cell>
          <cell r="AO37">
            <v>8.6666666666666661</v>
          </cell>
        </row>
        <row r="38">
          <cell r="K38">
            <v>11</v>
          </cell>
          <cell r="L38">
            <v>4480</v>
          </cell>
          <cell r="M38">
            <v>407.27272727272725</v>
          </cell>
          <cell r="N38">
            <v>2</v>
          </cell>
          <cell r="O38">
            <v>2240</v>
          </cell>
          <cell r="P38">
            <v>5.6</v>
          </cell>
          <cell r="S38">
            <v>8</v>
          </cell>
          <cell r="T38">
            <v>1781</v>
          </cell>
          <cell r="U38">
            <v>222.625</v>
          </cell>
          <cell r="V38">
            <v>2</v>
          </cell>
          <cell r="W38">
            <v>890.5</v>
          </cell>
          <cell r="X38">
            <v>2.2262499999999998</v>
          </cell>
          <cell r="AA38">
            <v>17</v>
          </cell>
          <cell r="AB38">
            <v>5524</v>
          </cell>
          <cell r="AC38">
            <v>324.94117647058823</v>
          </cell>
          <cell r="AD38">
            <v>2</v>
          </cell>
          <cell r="AE38">
            <v>2762</v>
          </cell>
          <cell r="AF38">
            <v>8.5</v>
          </cell>
          <cell r="AJ38">
            <v>25</v>
          </cell>
          <cell r="AK38">
            <v>6487</v>
          </cell>
          <cell r="AL38">
            <v>259.48</v>
          </cell>
          <cell r="AM38">
            <v>2</v>
          </cell>
          <cell r="AN38">
            <v>3243.5</v>
          </cell>
          <cell r="AO38">
            <v>12.5</v>
          </cell>
        </row>
        <row r="40">
          <cell r="K40">
            <v>20</v>
          </cell>
          <cell r="L40">
            <v>7828</v>
          </cell>
          <cell r="M40">
            <v>391.4</v>
          </cell>
          <cell r="N40">
            <v>2</v>
          </cell>
          <cell r="O40">
            <v>7828</v>
          </cell>
          <cell r="P40">
            <v>19.57</v>
          </cell>
          <cell r="S40">
            <v>28</v>
          </cell>
          <cell r="T40">
            <v>9632</v>
          </cell>
          <cell r="U40">
            <v>344</v>
          </cell>
          <cell r="V40">
            <v>2</v>
          </cell>
          <cell r="W40">
            <v>4816</v>
          </cell>
          <cell r="X40">
            <v>12.04</v>
          </cell>
          <cell r="AA40">
            <v>27</v>
          </cell>
          <cell r="AB40">
            <v>9898</v>
          </cell>
          <cell r="AC40">
            <v>366.59259259259261</v>
          </cell>
          <cell r="AD40">
            <v>0</v>
          </cell>
          <cell r="AE40">
            <v>9898</v>
          </cell>
          <cell r="AF40">
            <v>27</v>
          </cell>
          <cell r="AJ40">
            <v>26</v>
          </cell>
          <cell r="AK40">
            <v>8912</v>
          </cell>
          <cell r="AL40">
            <v>342.76923076923077</v>
          </cell>
          <cell r="AM40">
            <v>1</v>
          </cell>
          <cell r="AN40">
            <v>8912</v>
          </cell>
          <cell r="AO40">
            <v>26</v>
          </cell>
        </row>
        <row r="41">
          <cell r="K41">
            <v>22</v>
          </cell>
          <cell r="L41">
            <v>9911</v>
          </cell>
          <cell r="M41">
            <v>450.5</v>
          </cell>
          <cell r="N41">
            <v>1</v>
          </cell>
          <cell r="O41">
            <v>9911</v>
          </cell>
          <cell r="P41">
            <v>24.7775</v>
          </cell>
          <cell r="S41">
            <v>30</v>
          </cell>
          <cell r="T41">
            <v>11675</v>
          </cell>
          <cell r="U41">
            <v>389.16666666666669</v>
          </cell>
          <cell r="V41">
            <v>0</v>
          </cell>
          <cell r="W41">
            <v>11675</v>
          </cell>
          <cell r="X41">
            <v>29.1875</v>
          </cell>
          <cell r="AA41">
            <v>27</v>
          </cell>
          <cell r="AB41">
            <v>9532</v>
          </cell>
          <cell r="AC41">
            <v>353.03703703703701</v>
          </cell>
          <cell r="AD41">
            <v>0</v>
          </cell>
          <cell r="AE41">
            <v>9532</v>
          </cell>
          <cell r="AF41">
            <v>27</v>
          </cell>
          <cell r="AJ41">
            <v>29</v>
          </cell>
          <cell r="AK41">
            <v>10527</v>
          </cell>
          <cell r="AL41">
            <v>363</v>
          </cell>
          <cell r="AM41">
            <v>1</v>
          </cell>
          <cell r="AN41">
            <v>10527</v>
          </cell>
          <cell r="AO41">
            <v>29</v>
          </cell>
        </row>
        <row r="42">
          <cell r="K42">
            <v>23</v>
          </cell>
          <cell r="L42">
            <v>10677</v>
          </cell>
          <cell r="M42">
            <v>464.21739130434781</v>
          </cell>
          <cell r="N42">
            <v>0</v>
          </cell>
          <cell r="O42">
            <v>10677</v>
          </cell>
          <cell r="P42">
            <v>26.692499999999999</v>
          </cell>
          <cell r="S42">
            <v>28</v>
          </cell>
          <cell r="T42">
            <v>10249</v>
          </cell>
          <cell r="U42">
            <v>366.03571428571428</v>
          </cell>
          <cell r="V42">
            <v>0</v>
          </cell>
          <cell r="W42">
            <v>10249</v>
          </cell>
          <cell r="X42">
            <v>25.622499999999999</v>
          </cell>
          <cell r="AA42">
            <v>29</v>
          </cell>
          <cell r="AB42">
            <v>9114</v>
          </cell>
          <cell r="AC42">
            <v>314.27586206896552</v>
          </cell>
          <cell r="AD42">
            <v>1</v>
          </cell>
          <cell r="AE42">
            <v>9114</v>
          </cell>
          <cell r="AF42">
            <v>29</v>
          </cell>
          <cell r="AJ42">
            <v>31</v>
          </cell>
          <cell r="AK42">
            <v>10986</v>
          </cell>
          <cell r="AL42">
            <v>354.38709677419354</v>
          </cell>
          <cell r="AM42">
            <v>0</v>
          </cell>
          <cell r="AN42">
            <v>10986</v>
          </cell>
          <cell r="AO42">
            <v>31</v>
          </cell>
        </row>
        <row r="43">
          <cell r="K43">
            <v>5</v>
          </cell>
          <cell r="L43">
            <v>1120</v>
          </cell>
          <cell r="M43">
            <v>224</v>
          </cell>
          <cell r="N43">
            <v>4</v>
          </cell>
          <cell r="O43">
            <v>1120</v>
          </cell>
          <cell r="P43">
            <v>2.8</v>
          </cell>
          <cell r="S43">
            <v>14</v>
          </cell>
          <cell r="T43">
            <v>3528</v>
          </cell>
          <cell r="U43">
            <v>252</v>
          </cell>
          <cell r="V43">
            <v>1</v>
          </cell>
          <cell r="W43">
            <v>3528</v>
          </cell>
          <cell r="X43">
            <v>8.82</v>
          </cell>
          <cell r="AA43">
            <v>11</v>
          </cell>
          <cell r="AB43">
            <v>2831</v>
          </cell>
          <cell r="AC43">
            <v>257.36363636363637</v>
          </cell>
          <cell r="AD43">
            <v>0</v>
          </cell>
          <cell r="AE43">
            <v>2831</v>
          </cell>
          <cell r="AF43">
            <v>11</v>
          </cell>
          <cell r="AJ43">
            <v>23</v>
          </cell>
          <cell r="AK43">
            <v>7500</v>
          </cell>
          <cell r="AL43">
            <v>326.08695652173913</v>
          </cell>
          <cell r="AM43">
            <v>2</v>
          </cell>
          <cell r="AN43">
            <v>7500</v>
          </cell>
          <cell r="AO43">
            <v>11</v>
          </cell>
        </row>
        <row r="46">
          <cell r="K46">
            <v>13</v>
          </cell>
          <cell r="L46">
            <v>2724</v>
          </cell>
          <cell r="M46">
            <v>209.53846153846155</v>
          </cell>
          <cell r="N46">
            <v>0</v>
          </cell>
          <cell r="O46">
            <v>2724</v>
          </cell>
          <cell r="P46">
            <v>7.7828571428571429</v>
          </cell>
          <cell r="S46">
            <v>18</v>
          </cell>
          <cell r="T46">
            <v>3978</v>
          </cell>
          <cell r="U46">
            <v>221</v>
          </cell>
          <cell r="V46">
            <v>0</v>
          </cell>
          <cell r="W46">
            <v>3978</v>
          </cell>
          <cell r="X46">
            <v>11.365714285714287</v>
          </cell>
          <cell r="AA46">
            <v>20</v>
          </cell>
          <cell r="AB46">
            <v>4138</v>
          </cell>
          <cell r="AC46">
            <v>206.9</v>
          </cell>
          <cell r="AD46">
            <v>1</v>
          </cell>
          <cell r="AE46">
            <v>4138</v>
          </cell>
          <cell r="AF46">
            <v>20</v>
          </cell>
          <cell r="AJ46">
            <v>20</v>
          </cell>
          <cell r="AK46">
            <v>5362</v>
          </cell>
          <cell r="AL46">
            <v>268.10000000000002</v>
          </cell>
          <cell r="AM46">
            <v>1</v>
          </cell>
          <cell r="AN46">
            <v>5362</v>
          </cell>
          <cell r="AO46">
            <v>20</v>
          </cell>
        </row>
        <row r="47">
          <cell r="K47">
            <v>18</v>
          </cell>
          <cell r="L47">
            <v>5397</v>
          </cell>
          <cell r="M47">
            <v>299.83333333333331</v>
          </cell>
          <cell r="N47">
            <v>2</v>
          </cell>
          <cell r="O47">
            <v>2698.5</v>
          </cell>
          <cell r="P47">
            <v>7.71</v>
          </cell>
          <cell r="S47">
            <v>15</v>
          </cell>
          <cell r="T47">
            <v>3375</v>
          </cell>
          <cell r="U47">
            <v>225</v>
          </cell>
          <cell r="V47">
            <v>5</v>
          </cell>
          <cell r="W47">
            <v>675</v>
          </cell>
          <cell r="X47">
            <v>1.9285714285714286</v>
          </cell>
          <cell r="AA47">
            <v>21</v>
          </cell>
          <cell r="AB47">
            <v>4095</v>
          </cell>
          <cell r="AC47">
            <v>227.5</v>
          </cell>
          <cell r="AD47">
            <v>1</v>
          </cell>
          <cell r="AE47">
            <v>4095</v>
          </cell>
          <cell r="AF47">
            <v>21</v>
          </cell>
          <cell r="AJ47">
            <v>24</v>
          </cell>
          <cell r="AK47">
            <v>6413</v>
          </cell>
          <cell r="AL47">
            <v>267.20833333333331</v>
          </cell>
          <cell r="AM47">
            <v>0</v>
          </cell>
          <cell r="AN47">
            <v>6413</v>
          </cell>
          <cell r="AO47">
            <v>24</v>
          </cell>
        </row>
        <row r="48">
          <cell r="K48">
            <v>11</v>
          </cell>
          <cell r="L48">
            <v>2822</v>
          </cell>
          <cell r="M48">
            <v>256.54545454545456</v>
          </cell>
          <cell r="N48">
            <v>4</v>
          </cell>
          <cell r="O48">
            <v>705.5</v>
          </cell>
          <cell r="P48">
            <v>2.0157142857142856</v>
          </cell>
          <cell r="S48">
            <v>19</v>
          </cell>
          <cell r="T48">
            <v>5159</v>
          </cell>
          <cell r="U48">
            <v>271.5263157894737</v>
          </cell>
          <cell r="V48">
            <v>1</v>
          </cell>
          <cell r="W48">
            <v>5159</v>
          </cell>
          <cell r="X48">
            <v>14.74</v>
          </cell>
          <cell r="AA48">
            <v>11</v>
          </cell>
          <cell r="AB48">
            <v>3327</v>
          </cell>
          <cell r="AC48">
            <v>221.8</v>
          </cell>
          <cell r="AD48">
            <v>4</v>
          </cell>
          <cell r="AE48">
            <v>3327</v>
          </cell>
          <cell r="AF48">
            <v>11</v>
          </cell>
          <cell r="AJ48">
            <v>15</v>
          </cell>
          <cell r="AK48">
            <v>3263</v>
          </cell>
          <cell r="AL48">
            <v>217.53333333333333</v>
          </cell>
          <cell r="AM48">
            <v>0</v>
          </cell>
          <cell r="AN48">
            <v>3263</v>
          </cell>
          <cell r="AO48">
            <v>15</v>
          </cell>
        </row>
        <row r="49">
          <cell r="K49">
            <v>19</v>
          </cell>
          <cell r="L49">
            <v>6444</v>
          </cell>
          <cell r="M49">
            <v>339.15789473684208</v>
          </cell>
          <cell r="N49">
            <v>1</v>
          </cell>
          <cell r="O49">
            <v>6444</v>
          </cell>
          <cell r="P49">
            <v>18.411428571428573</v>
          </cell>
          <cell r="S49">
            <v>23</v>
          </cell>
          <cell r="T49">
            <v>6285</v>
          </cell>
          <cell r="U49">
            <v>273.26086956521738</v>
          </cell>
          <cell r="V49">
            <v>2</v>
          </cell>
          <cell r="W49">
            <v>3142.5</v>
          </cell>
          <cell r="X49">
            <v>8.9785714285714278</v>
          </cell>
          <cell r="AA49">
            <v>27</v>
          </cell>
          <cell r="AB49">
            <v>4848</v>
          </cell>
          <cell r="AC49">
            <v>285.1764705882353</v>
          </cell>
          <cell r="AD49">
            <v>5</v>
          </cell>
          <cell r="AE49">
            <v>969.6</v>
          </cell>
          <cell r="AF49">
            <v>5.4</v>
          </cell>
          <cell r="AJ49">
            <v>23</v>
          </cell>
          <cell r="AK49">
            <v>8264</v>
          </cell>
          <cell r="AL49">
            <v>359.30434782608694</v>
          </cell>
          <cell r="AM49">
            <v>1</v>
          </cell>
          <cell r="AN49">
            <v>8264</v>
          </cell>
          <cell r="AO49">
            <v>23</v>
          </cell>
        </row>
        <row r="50">
          <cell r="K50">
            <v>10</v>
          </cell>
          <cell r="L50">
            <v>2464</v>
          </cell>
          <cell r="M50">
            <v>246.4</v>
          </cell>
          <cell r="N50">
            <v>1</v>
          </cell>
          <cell r="O50">
            <v>2464</v>
          </cell>
          <cell r="P50">
            <v>7.04</v>
          </cell>
          <cell r="S50">
            <v>13</v>
          </cell>
          <cell r="T50">
            <v>4134</v>
          </cell>
          <cell r="U50">
            <v>318</v>
          </cell>
          <cell r="V50">
            <v>3</v>
          </cell>
          <cell r="W50">
            <v>1378</v>
          </cell>
          <cell r="X50">
            <v>3.9371428571428573</v>
          </cell>
          <cell r="AA50">
            <v>3</v>
          </cell>
          <cell r="AB50">
            <v>5606</v>
          </cell>
          <cell r="AC50">
            <v>329.76470588235293</v>
          </cell>
          <cell r="AD50">
            <v>1</v>
          </cell>
          <cell r="AE50">
            <v>5606</v>
          </cell>
          <cell r="AF50">
            <v>3</v>
          </cell>
          <cell r="AJ50">
            <v>7</v>
          </cell>
          <cell r="AK50">
            <v>1462</v>
          </cell>
          <cell r="AL50">
            <v>208.85714285714286</v>
          </cell>
          <cell r="AM50">
            <v>2</v>
          </cell>
          <cell r="AN50">
            <v>731</v>
          </cell>
          <cell r="AO50">
            <v>3.5</v>
          </cell>
        </row>
        <row r="51">
          <cell r="K51">
            <v>29</v>
          </cell>
          <cell r="L51">
            <v>9472</v>
          </cell>
          <cell r="M51">
            <v>326.62068965517244</v>
          </cell>
          <cell r="N51">
            <v>0</v>
          </cell>
          <cell r="O51">
            <v>1036</v>
          </cell>
          <cell r="P51">
            <v>2.96</v>
          </cell>
          <cell r="S51">
            <v>18</v>
          </cell>
          <cell r="T51">
            <v>4125</v>
          </cell>
          <cell r="U51">
            <v>229.16666666666666</v>
          </cell>
          <cell r="V51">
            <v>2</v>
          </cell>
          <cell r="W51">
            <v>2062.5</v>
          </cell>
          <cell r="X51">
            <v>5.8928571428571432</v>
          </cell>
          <cell r="AA51">
            <v>20</v>
          </cell>
          <cell r="AB51">
            <v>9774</v>
          </cell>
          <cell r="AC51">
            <v>407.25</v>
          </cell>
          <cell r="AD51">
            <v>0</v>
          </cell>
          <cell r="AE51">
            <v>9774</v>
          </cell>
          <cell r="AF51">
            <v>20</v>
          </cell>
          <cell r="AJ51">
            <v>16</v>
          </cell>
          <cell r="AK51">
            <v>5389</v>
          </cell>
          <cell r="AL51">
            <v>336.8125</v>
          </cell>
          <cell r="AM51">
            <v>3</v>
          </cell>
          <cell r="AN51">
            <v>5389</v>
          </cell>
          <cell r="AO51">
            <v>5.333333333333333</v>
          </cell>
        </row>
        <row r="52">
          <cell r="K52">
            <v>19</v>
          </cell>
          <cell r="L52">
            <v>5421</v>
          </cell>
          <cell r="M52">
            <v>285.31578947368422</v>
          </cell>
          <cell r="N52">
            <v>4</v>
          </cell>
          <cell r="O52">
            <v>1355.25</v>
          </cell>
          <cell r="P52">
            <v>3.8721428571428573</v>
          </cell>
          <cell r="S52">
            <v>6</v>
          </cell>
          <cell r="T52">
            <v>1233</v>
          </cell>
          <cell r="U52">
            <v>205.5</v>
          </cell>
          <cell r="V52">
            <v>2</v>
          </cell>
          <cell r="W52">
            <v>616.5</v>
          </cell>
          <cell r="X52">
            <v>1.7614285714285713</v>
          </cell>
          <cell r="AA52">
            <v>13</v>
          </cell>
          <cell r="AB52">
            <v>3960</v>
          </cell>
          <cell r="AC52">
            <v>232.94117647058823</v>
          </cell>
          <cell r="AD52">
            <v>4</v>
          </cell>
          <cell r="AE52">
            <v>3960</v>
          </cell>
          <cell r="AF52">
            <v>13</v>
          </cell>
          <cell r="AJ52">
            <v>8</v>
          </cell>
          <cell r="AK52">
            <v>2751</v>
          </cell>
          <cell r="AL52">
            <v>343.875</v>
          </cell>
          <cell r="AM52">
            <v>1</v>
          </cell>
          <cell r="AN52">
            <v>2751</v>
          </cell>
          <cell r="AO52">
            <v>8</v>
          </cell>
        </row>
        <row r="53">
          <cell r="K53">
            <v>14</v>
          </cell>
          <cell r="L53">
            <v>4074</v>
          </cell>
          <cell r="M53">
            <v>291</v>
          </cell>
          <cell r="N53">
            <v>0</v>
          </cell>
          <cell r="O53">
            <v>4074</v>
          </cell>
          <cell r="P53">
            <v>11.64</v>
          </cell>
          <cell r="S53">
            <v>12</v>
          </cell>
          <cell r="T53">
            <v>3325</v>
          </cell>
          <cell r="U53">
            <v>277.08333333333331</v>
          </cell>
          <cell r="V53">
            <v>0</v>
          </cell>
          <cell r="W53">
            <v>3325</v>
          </cell>
          <cell r="X53">
            <v>9.5</v>
          </cell>
          <cell r="AA53">
            <v>2</v>
          </cell>
          <cell r="AB53">
            <v>640</v>
          </cell>
          <cell r="AC53">
            <v>106.66666666666667</v>
          </cell>
          <cell r="AD53">
            <v>1</v>
          </cell>
          <cell r="AE53">
            <v>640</v>
          </cell>
          <cell r="AF53">
            <v>2</v>
          </cell>
          <cell r="AJ53">
            <v>9</v>
          </cell>
          <cell r="AK53">
            <v>2042</v>
          </cell>
          <cell r="AL53">
            <v>226.88888888888889</v>
          </cell>
          <cell r="AM53">
            <v>0</v>
          </cell>
          <cell r="AN53">
            <v>2042</v>
          </cell>
          <cell r="AO53">
            <v>9</v>
          </cell>
        </row>
        <row r="54">
          <cell r="K54">
            <v>4</v>
          </cell>
          <cell r="L54">
            <v>1301</v>
          </cell>
          <cell r="M54">
            <v>325.25</v>
          </cell>
          <cell r="N54">
            <v>0</v>
          </cell>
          <cell r="O54">
            <v>1301</v>
          </cell>
          <cell r="P54">
            <v>3.7171428571428571</v>
          </cell>
          <cell r="S54">
            <v>10</v>
          </cell>
          <cell r="T54">
            <v>2563</v>
          </cell>
          <cell r="U54">
            <v>256.3</v>
          </cell>
          <cell r="V54">
            <v>0</v>
          </cell>
          <cell r="W54">
            <v>2563</v>
          </cell>
          <cell r="X54">
            <v>7.322857142857143</v>
          </cell>
          <cell r="AA54">
            <v>4</v>
          </cell>
          <cell r="AB54">
            <v>4887</v>
          </cell>
          <cell r="AC54">
            <v>287.47058823529414</v>
          </cell>
          <cell r="AD54">
            <v>4</v>
          </cell>
          <cell r="AE54">
            <v>4887</v>
          </cell>
          <cell r="AF54">
            <v>1</v>
          </cell>
          <cell r="AJ54">
            <v>15</v>
          </cell>
          <cell r="AK54">
            <v>3456</v>
          </cell>
          <cell r="AL54">
            <v>230.4</v>
          </cell>
          <cell r="AM54">
            <v>1</v>
          </cell>
          <cell r="AN54">
            <v>3456</v>
          </cell>
          <cell r="AO54">
            <v>15</v>
          </cell>
        </row>
        <row r="55">
          <cell r="K55">
            <v>6</v>
          </cell>
          <cell r="L55">
            <v>2042</v>
          </cell>
          <cell r="M55">
            <v>340.33333333333331</v>
          </cell>
          <cell r="N55">
            <v>1</v>
          </cell>
          <cell r="O55">
            <v>2042</v>
          </cell>
          <cell r="P55">
            <v>5.8342857142857145</v>
          </cell>
          <cell r="S55">
            <v>8</v>
          </cell>
          <cell r="T55">
            <v>2520</v>
          </cell>
          <cell r="U55">
            <v>315</v>
          </cell>
          <cell r="V55">
            <v>0</v>
          </cell>
          <cell r="W55">
            <v>2520</v>
          </cell>
          <cell r="X55">
            <v>7.2</v>
          </cell>
          <cell r="AA55">
            <v>7</v>
          </cell>
          <cell r="AB55">
            <v>396</v>
          </cell>
          <cell r="AC55">
            <v>132</v>
          </cell>
          <cell r="AD55">
            <v>0</v>
          </cell>
          <cell r="AE55">
            <v>396</v>
          </cell>
          <cell r="AF55">
            <v>7</v>
          </cell>
          <cell r="AJ55">
            <v>3</v>
          </cell>
          <cell r="AK55">
            <v>360</v>
          </cell>
          <cell r="AL55">
            <v>120</v>
          </cell>
          <cell r="AM55">
            <v>0</v>
          </cell>
          <cell r="AN55">
            <v>360</v>
          </cell>
          <cell r="AO55">
            <v>3</v>
          </cell>
        </row>
        <row r="56">
          <cell r="AJ56">
            <v>13</v>
          </cell>
          <cell r="AK56">
            <v>3833</v>
          </cell>
          <cell r="AL56">
            <v>294.84615384615387</v>
          </cell>
          <cell r="AM56">
            <v>1</v>
          </cell>
          <cell r="AN56">
            <v>3833</v>
          </cell>
          <cell r="AO56">
            <v>13</v>
          </cell>
        </row>
        <row r="57">
          <cell r="K57">
            <v>25</v>
          </cell>
          <cell r="L57">
            <v>7784</v>
          </cell>
          <cell r="M57">
            <v>311.36</v>
          </cell>
          <cell r="N57">
            <v>1</v>
          </cell>
          <cell r="O57">
            <v>7784</v>
          </cell>
          <cell r="P57">
            <v>22.24</v>
          </cell>
          <cell r="S57">
            <v>22</v>
          </cell>
          <cell r="T57">
            <v>6964</v>
          </cell>
          <cell r="U57">
            <v>316.54545454545456</v>
          </cell>
          <cell r="V57">
            <v>1</v>
          </cell>
          <cell r="W57">
            <v>6964</v>
          </cell>
          <cell r="X57">
            <v>19.897142857142857</v>
          </cell>
          <cell r="AA57">
            <v>18</v>
          </cell>
          <cell r="AB57">
            <v>5021</v>
          </cell>
          <cell r="AC57">
            <v>278.94444444444446</v>
          </cell>
          <cell r="AD57">
            <v>2</v>
          </cell>
          <cell r="AE57">
            <v>2510.5</v>
          </cell>
          <cell r="AF57">
            <v>9</v>
          </cell>
        </row>
        <row r="58">
          <cell r="K58">
            <v>18</v>
          </cell>
          <cell r="L58">
            <v>4950</v>
          </cell>
          <cell r="M58">
            <v>275</v>
          </cell>
          <cell r="N58">
            <v>4</v>
          </cell>
          <cell r="O58">
            <v>1237.5</v>
          </cell>
          <cell r="P58">
            <v>3.5357142857142856</v>
          </cell>
          <cell r="S58">
            <v>20</v>
          </cell>
          <cell r="T58">
            <v>7494</v>
          </cell>
          <cell r="U58">
            <v>374.7</v>
          </cell>
          <cell r="V58">
            <v>6</v>
          </cell>
          <cell r="W58">
            <v>1249</v>
          </cell>
          <cell r="X58">
            <v>3.5685714285714285</v>
          </cell>
          <cell r="AA58">
            <v>8</v>
          </cell>
          <cell r="AB58">
            <v>1982</v>
          </cell>
          <cell r="AC58">
            <v>247.75</v>
          </cell>
          <cell r="AD58">
            <v>0</v>
          </cell>
          <cell r="AE58">
            <v>1982</v>
          </cell>
          <cell r="AF58">
            <v>8</v>
          </cell>
          <cell r="AJ58">
            <v>21</v>
          </cell>
          <cell r="AK58">
            <v>5407</v>
          </cell>
          <cell r="AL58">
            <v>257.47619047619048</v>
          </cell>
          <cell r="AM58">
            <v>1</v>
          </cell>
          <cell r="AN58">
            <v>5407</v>
          </cell>
          <cell r="AO58">
            <v>21</v>
          </cell>
        </row>
        <row r="59">
          <cell r="K59">
            <v>22</v>
          </cell>
          <cell r="L59">
            <v>6045</v>
          </cell>
          <cell r="M59">
            <v>274.77272727272725</v>
          </cell>
          <cell r="N59">
            <v>1</v>
          </cell>
          <cell r="O59">
            <v>6045</v>
          </cell>
          <cell r="P59">
            <v>17.271428571428572</v>
          </cell>
          <cell r="S59">
            <v>26</v>
          </cell>
          <cell r="T59">
            <v>7875</v>
          </cell>
          <cell r="U59">
            <v>302.88461538461536</v>
          </cell>
          <cell r="V59">
            <v>2</v>
          </cell>
          <cell r="W59">
            <v>3937.5</v>
          </cell>
          <cell r="X59">
            <v>11.25</v>
          </cell>
          <cell r="AA59">
            <v>19</v>
          </cell>
          <cell r="AB59">
            <v>5622</v>
          </cell>
          <cell r="AC59">
            <v>295.89473684210526</v>
          </cell>
          <cell r="AD59">
            <v>2</v>
          </cell>
          <cell r="AE59">
            <v>5622</v>
          </cell>
          <cell r="AF59">
            <v>19</v>
          </cell>
          <cell r="AJ59">
            <v>21</v>
          </cell>
          <cell r="AK59">
            <v>4939</v>
          </cell>
          <cell r="AL59">
            <v>235.1904761904762</v>
          </cell>
          <cell r="AM59">
            <v>0</v>
          </cell>
          <cell r="AN59">
            <v>4939</v>
          </cell>
          <cell r="AO59">
            <v>21</v>
          </cell>
        </row>
        <row r="60">
          <cell r="K60">
            <v>23</v>
          </cell>
          <cell r="L60">
            <v>6654</v>
          </cell>
          <cell r="M60">
            <v>289.30434782608694</v>
          </cell>
          <cell r="N60">
            <v>3</v>
          </cell>
          <cell r="O60">
            <v>2218</v>
          </cell>
          <cell r="P60">
            <v>6.3371428571428572</v>
          </cell>
          <cell r="S60">
            <v>16</v>
          </cell>
          <cell r="T60">
            <v>4482</v>
          </cell>
          <cell r="U60">
            <v>280.125</v>
          </cell>
          <cell r="V60">
            <v>4</v>
          </cell>
          <cell r="W60">
            <v>1120.5</v>
          </cell>
          <cell r="X60">
            <v>3.2014285714285715</v>
          </cell>
          <cell r="AA60">
            <v>14</v>
          </cell>
          <cell r="AB60">
            <v>4735</v>
          </cell>
          <cell r="AC60">
            <v>338.21428571428572</v>
          </cell>
          <cell r="AD60">
            <v>4</v>
          </cell>
          <cell r="AE60">
            <v>1183.75</v>
          </cell>
          <cell r="AF60">
            <v>3.5</v>
          </cell>
          <cell r="AJ60">
            <v>28</v>
          </cell>
          <cell r="AK60">
            <v>7527</v>
          </cell>
          <cell r="AL60">
            <v>268.82142857142856</v>
          </cell>
          <cell r="AM60">
            <v>0</v>
          </cell>
          <cell r="AN60">
            <v>7527</v>
          </cell>
          <cell r="AO60">
            <v>28</v>
          </cell>
        </row>
        <row r="61">
          <cell r="K61">
            <v>25</v>
          </cell>
          <cell r="L61">
            <v>7458</v>
          </cell>
          <cell r="M61">
            <v>298.32</v>
          </cell>
          <cell r="N61">
            <v>1</v>
          </cell>
          <cell r="O61">
            <v>7458</v>
          </cell>
          <cell r="P61">
            <v>21.30857142857143</v>
          </cell>
          <cell r="S61">
            <v>22</v>
          </cell>
          <cell r="T61">
            <v>6375</v>
          </cell>
          <cell r="U61">
            <v>289.77272727272725</v>
          </cell>
          <cell r="V61">
            <v>3</v>
          </cell>
          <cell r="W61">
            <v>2125</v>
          </cell>
          <cell r="X61">
            <v>6.0714285714285712</v>
          </cell>
          <cell r="AJ61">
            <v>24</v>
          </cell>
          <cell r="AK61">
            <v>7621</v>
          </cell>
          <cell r="AL61">
            <v>317.54166666666669</v>
          </cell>
          <cell r="AM61">
            <v>2</v>
          </cell>
          <cell r="AN61">
            <v>3810.5</v>
          </cell>
          <cell r="AO61">
            <v>12</v>
          </cell>
        </row>
        <row r="62">
          <cell r="AA62">
            <v>1</v>
          </cell>
          <cell r="AB62">
            <v>204</v>
          </cell>
          <cell r="AC62">
            <v>204</v>
          </cell>
          <cell r="AD62">
            <v>0</v>
          </cell>
          <cell r="AE62">
            <v>204</v>
          </cell>
          <cell r="AF62">
            <v>1</v>
          </cell>
        </row>
        <row r="63">
          <cell r="S63">
            <v>1</v>
          </cell>
          <cell r="T63">
            <v>538</v>
          </cell>
          <cell r="U63">
            <v>538</v>
          </cell>
          <cell r="V63">
            <v>0</v>
          </cell>
          <cell r="W63">
            <v>538</v>
          </cell>
          <cell r="X63">
            <v>1.5371428571428571</v>
          </cell>
          <cell r="AA63">
            <v>7</v>
          </cell>
          <cell r="AB63">
            <v>1612</v>
          </cell>
          <cell r="AC63">
            <v>230.28571428571428</v>
          </cell>
          <cell r="AD63">
            <v>0</v>
          </cell>
          <cell r="AE63">
            <v>1612</v>
          </cell>
          <cell r="AF63">
            <v>7</v>
          </cell>
        </row>
        <row r="64">
          <cell r="AA64">
            <v>5</v>
          </cell>
          <cell r="AB64">
            <v>690</v>
          </cell>
          <cell r="AC64">
            <v>138</v>
          </cell>
          <cell r="AD64">
            <v>2</v>
          </cell>
          <cell r="AE64">
            <v>345</v>
          </cell>
          <cell r="AF64">
            <v>2.5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ERN HIRED"/>
      <sheetName val="SOUTHERN NRZ"/>
      <sheetName val="EASTERN HIRED"/>
      <sheetName val="EASTERN NRZ"/>
      <sheetName val="MIDLANDS HIRED"/>
      <sheetName val="MIDLANDS NRZ"/>
      <sheetName val="WAGON PERFOM"/>
      <sheetName val="SOUTHERN SHELTAM CANCELLATIONS"/>
      <sheetName val="SOTHERN TFR CANCELLATIONS"/>
      <sheetName val="SOUTHERN HIRED CANCELLATIONS"/>
      <sheetName val="SOUTHERN MAINLINE CANCELLATIONS"/>
      <sheetName val="CONSOL TFR CANCELLATION"/>
      <sheetName val="CONSOL NRZ DE10 CANCEL"/>
      <sheetName val="CONSOL NRZ DE11 CANCEL"/>
      <sheetName val="CONSOL DE6 CANCELLATIONS"/>
      <sheetName val="SOUTHERN NRZ  CANCELLATIONS"/>
      <sheetName val="MIDLANDS SHELTAM CANCELLATIONS"/>
      <sheetName val="MIDLANDS TFR CANCELLATIONS"/>
      <sheetName val="MILANDS HIRED CANCELLATIONS"/>
      <sheetName val="MIDLANDS MAINLINE CANCELLATIONS"/>
      <sheetName val="MIDLANDS NRZ CANCELLATIONS"/>
      <sheetName val="EASTERN SHELTAM CANCELLATIONS"/>
      <sheetName val=" EASTERN TFR CANCELLATIONS"/>
      <sheetName val="EASTERN HIRED CANCELLATIONS"/>
      <sheetName val="EASTERN MAINLINE CANCELLATIONS"/>
      <sheetName val="EASTERN NRZ CANCELLATIONS"/>
      <sheetName val="LOCO BY ADMIN"/>
      <sheetName val="SUMMARY"/>
      <sheetName val="NRZ SUMMARY"/>
      <sheetName val="MAINLINE 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67">
          <cell r="AH67">
            <v>54320</v>
          </cell>
        </row>
        <row r="97">
          <cell r="AH97">
            <v>17</v>
          </cell>
          <cell r="AP97">
            <v>20</v>
          </cell>
          <cell r="AX97">
            <v>24</v>
          </cell>
        </row>
        <row r="98">
          <cell r="AH98">
            <v>24</v>
          </cell>
          <cell r="AP98">
            <v>18</v>
          </cell>
          <cell r="AX98">
            <v>19</v>
          </cell>
        </row>
        <row r="99">
          <cell r="AH99">
            <v>13</v>
          </cell>
          <cell r="AP99">
            <v>12</v>
          </cell>
          <cell r="AX99">
            <v>20</v>
          </cell>
        </row>
        <row r="100">
          <cell r="Z100">
            <v>26</v>
          </cell>
          <cell r="AH100">
            <v>16</v>
          </cell>
          <cell r="AP100">
            <v>15</v>
          </cell>
          <cell r="AX100">
            <v>16</v>
          </cell>
        </row>
        <row r="101">
          <cell r="AH101">
            <v>8</v>
          </cell>
          <cell r="AP101">
            <v>13</v>
          </cell>
          <cell r="AX101">
            <v>15</v>
          </cell>
        </row>
        <row r="102">
          <cell r="Z102">
            <v>14</v>
          </cell>
          <cell r="AH102">
            <v>7</v>
          </cell>
          <cell r="AX102">
            <v>1</v>
          </cell>
        </row>
        <row r="103">
          <cell r="Z103">
            <v>9</v>
          </cell>
          <cell r="AP103">
            <v>29</v>
          </cell>
        </row>
        <row r="104">
          <cell r="Z104">
            <v>12</v>
          </cell>
          <cell r="AH104">
            <v>29</v>
          </cell>
          <cell r="AP104">
            <v>23</v>
          </cell>
          <cell r="AX104">
            <v>28</v>
          </cell>
        </row>
        <row r="105">
          <cell r="AH105">
            <v>28</v>
          </cell>
          <cell r="AP105">
            <v>25</v>
          </cell>
          <cell r="AX105">
            <v>28</v>
          </cell>
        </row>
        <row r="106">
          <cell r="Z106">
            <v>27</v>
          </cell>
          <cell r="AH106">
            <v>26</v>
          </cell>
          <cell r="AX106">
            <v>29</v>
          </cell>
        </row>
        <row r="107">
          <cell r="Z107">
            <v>27</v>
          </cell>
        </row>
        <row r="108">
          <cell r="Y108">
            <v>3018</v>
          </cell>
          <cell r="AP108">
            <v>12</v>
          </cell>
        </row>
        <row r="109">
          <cell r="Z109">
            <v>16</v>
          </cell>
          <cell r="AH109">
            <v>14</v>
          </cell>
          <cell r="AP109">
            <v>20</v>
          </cell>
          <cell r="AX109">
            <v>8</v>
          </cell>
        </row>
        <row r="110">
          <cell r="AH110">
            <v>13</v>
          </cell>
          <cell r="AP110">
            <v>11</v>
          </cell>
          <cell r="AX110">
            <v>19</v>
          </cell>
        </row>
        <row r="111">
          <cell r="AH111">
            <v>17</v>
          </cell>
          <cell r="AP111">
            <v>6</v>
          </cell>
          <cell r="AX111">
            <v>16</v>
          </cell>
        </row>
        <row r="112">
          <cell r="AH112">
            <v>25</v>
          </cell>
          <cell r="AP112">
            <v>16</v>
          </cell>
          <cell r="AX112">
            <v>11</v>
          </cell>
        </row>
        <row r="113">
          <cell r="AH113">
            <v>23</v>
          </cell>
          <cell r="AP113">
            <v>12</v>
          </cell>
          <cell r="AX113">
            <v>7</v>
          </cell>
        </row>
        <row r="114">
          <cell r="AH114">
            <v>25</v>
          </cell>
          <cell r="AP114">
            <v>18</v>
          </cell>
          <cell r="AX114">
            <v>13</v>
          </cell>
        </row>
        <row r="115">
          <cell r="AH115">
            <v>19</v>
          </cell>
          <cell r="AP115">
            <v>14</v>
          </cell>
          <cell r="AX115">
            <v>27</v>
          </cell>
        </row>
        <row r="116">
          <cell r="AH116">
            <v>14</v>
          </cell>
          <cell r="AP116">
            <v>16</v>
          </cell>
          <cell r="AX116">
            <v>16</v>
          </cell>
        </row>
        <row r="117">
          <cell r="AH117">
            <v>10</v>
          </cell>
          <cell r="AX117">
            <v>11</v>
          </cell>
        </row>
        <row r="118">
          <cell r="AH118">
            <v>3</v>
          </cell>
          <cell r="AP118">
            <v>3</v>
          </cell>
        </row>
        <row r="119">
          <cell r="AX119">
            <v>24</v>
          </cell>
        </row>
        <row r="120">
          <cell r="AH120">
            <v>24</v>
          </cell>
          <cell r="AP120">
            <v>13</v>
          </cell>
          <cell r="AX120">
            <v>18</v>
          </cell>
        </row>
        <row r="121">
          <cell r="AH121">
            <v>16</v>
          </cell>
          <cell r="AP121">
            <v>16</v>
          </cell>
          <cell r="AX121">
            <v>20</v>
          </cell>
        </row>
        <row r="122">
          <cell r="AH122">
            <v>15</v>
          </cell>
          <cell r="AP122">
            <v>15</v>
          </cell>
          <cell r="AX122">
            <v>19</v>
          </cell>
        </row>
        <row r="123">
          <cell r="AH123">
            <v>22</v>
          </cell>
          <cell r="AP123">
            <v>23</v>
          </cell>
          <cell r="AX123">
            <v>24</v>
          </cell>
        </row>
        <row r="124">
          <cell r="AH124">
            <v>23</v>
          </cell>
        </row>
        <row r="125">
          <cell r="AX125">
            <v>5</v>
          </cell>
        </row>
        <row r="126">
          <cell r="AX126">
            <v>7</v>
          </cell>
        </row>
        <row r="127">
          <cell r="AX127">
            <v>5</v>
          </cell>
        </row>
      </sheetData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J14" sqref="J14"/>
    </sheetView>
  </sheetViews>
  <sheetFormatPr defaultRowHeight="15" x14ac:dyDescent="0.25"/>
  <cols>
    <col min="1" max="1" width="13.42578125" bestFit="1" customWidth="1"/>
    <col min="2" max="2" width="14.42578125" bestFit="1" customWidth="1"/>
    <col min="3" max="3" width="13.7109375" bestFit="1" customWidth="1"/>
    <col min="4" max="4" width="12.5703125" bestFit="1" customWidth="1"/>
    <col min="5" max="5" width="14.7109375" bestFit="1" customWidth="1"/>
    <col min="6" max="6" width="13.7109375" bestFit="1" customWidth="1"/>
    <col min="7" max="7" width="17.42578125" bestFit="1" customWidth="1"/>
    <col min="8" max="8" width="14.7109375" bestFit="1" customWidth="1"/>
    <col min="9" max="9" width="18.28515625" bestFit="1" customWidth="1"/>
    <col min="10" max="10" width="18.140625" bestFit="1" customWidth="1"/>
  </cols>
  <sheetData>
    <row r="1" spans="1:9" ht="30" x14ac:dyDescent="0.25">
      <c r="A1" s="1" t="s">
        <v>4</v>
      </c>
      <c r="B1" s="1" t="s">
        <v>5</v>
      </c>
      <c r="C1" s="1" t="s">
        <v>3</v>
      </c>
      <c r="D1" s="2" t="s">
        <v>6</v>
      </c>
      <c r="E1" s="1" t="s">
        <v>7</v>
      </c>
      <c r="F1" s="2" t="s">
        <v>8</v>
      </c>
      <c r="G1" s="1" t="s">
        <v>9</v>
      </c>
      <c r="H1" s="1" t="s">
        <v>1</v>
      </c>
      <c r="I1" s="1" t="s">
        <v>10</v>
      </c>
    </row>
    <row r="2" spans="1:9" x14ac:dyDescent="0.25">
      <c r="A2" s="5" t="s">
        <v>2</v>
      </c>
      <c r="B2" s="7">
        <v>1002</v>
      </c>
      <c r="C2" s="7">
        <v>2022</v>
      </c>
      <c r="D2" s="7">
        <f>'[2]MAINLINE SUMMARY'!AJ49+'[2]MAINLINE SUMMARY'!AA51+[3]SUMMARY!$AX$109+[3]SUMMARY!$AP$108</f>
        <v>63</v>
      </c>
      <c r="E2" s="9">
        <f>'[2]MAINLINE SUMMARY'!AK49+'[2]MAINLINE SUMMARY'!AB51+[3]SUMMARY!$AX$109+[3]SUMMARY!$AP$108</f>
        <v>18058</v>
      </c>
      <c r="F2" s="4">
        <f>'[2]MAINLINE SUMMARY'!AL49+'[2]MAINLINE SUMMARY'!AC51+[3]SUMMARY!$AX$109+[3]SUMMARY!$AP$108</f>
        <v>786.554347826087</v>
      </c>
      <c r="G2" s="7">
        <f>'[2]MAINLINE SUMMARY'!AM49+'[2]MAINLINE SUMMARY'!AD51+[3]SUMMARY!$AX$109+[3]SUMMARY!$AP$108</f>
        <v>21</v>
      </c>
      <c r="H2" s="9">
        <f>'[2]MAINLINE SUMMARY'!AN49+'[2]MAINLINE SUMMARY'!AE51+[3]SUMMARY!$AX$109+[3]SUMMARY!$AP$108</f>
        <v>18058</v>
      </c>
      <c r="I2" s="8">
        <f>'[2]MAINLINE SUMMARY'!AO49+'[2]MAINLINE SUMMARY'!AF51+[3]SUMMARY!$AX$109+[3]SUMMARY!$AP$108</f>
        <v>63</v>
      </c>
    </row>
    <row r="3" spans="1:9" x14ac:dyDescent="0.25">
      <c r="A3" s="3" t="s">
        <v>2</v>
      </c>
      <c r="B3" s="7">
        <v>1002</v>
      </c>
      <c r="C3" s="4">
        <v>2023</v>
      </c>
      <c r="D3" s="4">
        <v>188</v>
      </c>
      <c r="E3" s="4">
        <v>57245</v>
      </c>
      <c r="F3" s="4">
        <v>3366.0504216924696</v>
      </c>
      <c r="G3" s="4">
        <v>13</v>
      </c>
      <c r="H3" s="4">
        <v>45160.833333333328</v>
      </c>
      <c r="I3" s="4">
        <v>146.5</v>
      </c>
    </row>
    <row r="4" spans="1:9" x14ac:dyDescent="0.25">
      <c r="A4" s="3" t="s">
        <v>2</v>
      </c>
      <c r="B4" s="4">
        <v>1002</v>
      </c>
      <c r="C4" s="4">
        <v>2024</v>
      </c>
      <c r="D4" s="4">
        <v>15</v>
      </c>
      <c r="E4" s="4">
        <v>3958</v>
      </c>
      <c r="F4" s="4">
        <v>263.86666666666667</v>
      </c>
      <c r="G4" s="4">
        <v>3</v>
      </c>
      <c r="H4" s="4">
        <v>3958</v>
      </c>
      <c r="I4" s="4">
        <v>5</v>
      </c>
    </row>
    <row r="5" spans="1:9" x14ac:dyDescent="0.25">
      <c r="A5" s="5" t="s">
        <v>2</v>
      </c>
      <c r="B5" s="7">
        <f>'[1]LOCO BY ADMIN'!M564</f>
        <v>1003</v>
      </c>
      <c r="C5" s="7">
        <v>2022</v>
      </c>
      <c r="D5" s="7">
        <f>'[2]MAINLINE SUMMARY'!AJ54+'[2]MAINLINE SUMMARY'!AA52+'[2]MAINLINE SUMMARY'!S50+'[2]MAINLINE SUMMARY'!K52+[3]SUMMARY!$AH$111+[3]SUMMARY!$AP$110+[3]SUMMARY!$AX$111</f>
        <v>104</v>
      </c>
      <c r="E5" s="9">
        <f>'[2]MAINLINE SUMMARY'!AK54+'[2]MAINLINE SUMMARY'!AB52+'[2]MAINLINE SUMMARY'!T50+'[2]MAINLINE SUMMARY'!L52+[3]SUMMARY!$AH$111+[3]SUMMARY!$AP$110+[3]SUMMARY!$AX$111</f>
        <v>17015</v>
      </c>
      <c r="F5" s="4">
        <f>'[2]MAINLINE SUMMARY'!AL54+'[2]MAINLINE SUMMARY'!AC52+'[2]MAINLINE SUMMARY'!U50+'[2]MAINLINE SUMMARY'!M52+[3]SUMMARY!$AH$111+[3]SUMMARY!$AP$110+[3]SUMMARY!$AX$111</f>
        <v>1110.6569659442725</v>
      </c>
      <c r="G5" s="7">
        <f>'[2]MAINLINE SUMMARY'!AM54+'[2]MAINLINE SUMMARY'!AD52+'[2]MAINLINE SUMMARY'!V50+'[2]MAINLINE SUMMARY'!N52+[3]SUMMARY!$AH$111+[3]SUMMARY!$AP$110+[3]SUMMARY!$AX$111</f>
        <v>56</v>
      </c>
      <c r="H5" s="9">
        <f>'[2]MAINLINE SUMMARY'!AN54+'[2]MAINLINE SUMMARY'!AE52+'[2]MAINLINE SUMMARY'!W50+'[2]MAINLINE SUMMARY'!O52+[3]SUMMARY!$AH$111+[3]SUMMARY!$AP$110+[3]SUMMARY!$AX$111</f>
        <v>10193.25</v>
      </c>
      <c r="I5" s="8">
        <f>'[2]MAINLINE SUMMARY'!AO54+'[2]MAINLINE SUMMARY'!AF52+'[2]MAINLINE SUMMARY'!X50+'[2]MAINLINE SUMMARY'!P52+[3]SUMMARY!$AH$111+[3]SUMMARY!$AP$110+[3]SUMMARY!$AX$111</f>
        <v>79.809285714285721</v>
      </c>
    </row>
    <row r="6" spans="1:9" x14ac:dyDescent="0.25">
      <c r="A6" s="3" t="s">
        <v>2</v>
      </c>
      <c r="B6" s="7">
        <v>1003</v>
      </c>
      <c r="C6" s="4">
        <v>2023</v>
      </c>
      <c r="D6" s="4">
        <v>14</v>
      </c>
      <c r="E6" s="4">
        <v>3785</v>
      </c>
      <c r="F6" s="4">
        <v>270.35714285714283</v>
      </c>
      <c r="G6" s="4">
        <v>2</v>
      </c>
      <c r="H6" s="4">
        <v>1892.5</v>
      </c>
      <c r="I6" s="4">
        <v>7</v>
      </c>
    </row>
    <row r="7" spans="1:9" x14ac:dyDescent="0.25">
      <c r="A7" s="5" t="s">
        <v>2</v>
      </c>
      <c r="B7" s="7">
        <f>'[1]LOCO BY ADMIN'!M561</f>
        <v>1004</v>
      </c>
      <c r="C7" s="7">
        <v>2022</v>
      </c>
      <c r="D7" s="7">
        <f>'[2]MAINLINE SUMMARY'!S49+'[2]MAINLINE SUMMARY'!K49+'[2]MAINLINE SUMMARY'!AA49+'[2]MAINLINE SUMMARY'!AJ53+[3]SUMMARY!$AX$112+[3]SUMMARY!$AP$112+[3]SUMMARY!$AH$114</f>
        <v>130</v>
      </c>
      <c r="E7" s="9">
        <f>'[2]MAINLINE SUMMARY'!T49+'[2]MAINLINE SUMMARY'!L49+'[2]MAINLINE SUMMARY'!AB49+'[2]MAINLINE SUMMARY'!AK53+[3]SUMMARY!$AX$112+[3]SUMMARY!$AP$112+[3]SUMMARY!$AH$114</f>
        <v>19671</v>
      </c>
      <c r="F7" s="4">
        <f>'[2]MAINLINE SUMMARY'!U49+'[2]MAINLINE SUMMARY'!M49+'[2]MAINLINE SUMMARY'!AC49+'[2]MAINLINE SUMMARY'!AL53+[3]SUMMARY!$AX$112+[3]SUMMARY!$AP$112+[3]SUMMARY!$AH$114</f>
        <v>1176.4841237791836</v>
      </c>
      <c r="G7" s="7">
        <f>'[2]MAINLINE SUMMARY'!V49+'[2]MAINLINE SUMMARY'!N49+'[2]MAINLINE SUMMARY'!AD49+'[2]MAINLINE SUMMARY'!AM53+[3]SUMMARY!$AX$112+[3]SUMMARY!$AP$112+[3]SUMMARY!$AH$114</f>
        <v>60</v>
      </c>
      <c r="H7" s="9">
        <f>'[2]MAINLINE SUMMARY'!W49+'[2]MAINLINE SUMMARY'!O49+'[2]MAINLINE SUMMARY'!AE49+'[2]MAINLINE SUMMARY'!AN53+[3]SUMMARY!$AX$112+[3]SUMMARY!$AP$112+[3]SUMMARY!$AH$114</f>
        <v>12650.1</v>
      </c>
      <c r="I7" s="8">
        <f>'[2]MAINLINE SUMMARY'!X49+'[2]MAINLINE SUMMARY'!P49+'[2]MAINLINE SUMMARY'!AF49+'[2]MAINLINE SUMMARY'!AO53+[3]SUMMARY!$AX$112+[3]SUMMARY!$AP$112+[3]SUMMARY!$AH$114</f>
        <v>93.789999999999992</v>
      </c>
    </row>
    <row r="8" spans="1:9" x14ac:dyDescent="0.25">
      <c r="A8" s="3" t="s">
        <v>2</v>
      </c>
      <c r="B8" s="7">
        <v>1004</v>
      </c>
      <c r="C8" s="4">
        <v>2023</v>
      </c>
      <c r="D8" s="4">
        <v>79</v>
      </c>
      <c r="E8" s="4">
        <v>17970</v>
      </c>
      <c r="F8" s="4">
        <v>1768.3223602484472</v>
      </c>
      <c r="G8" s="4">
        <v>11</v>
      </c>
      <c r="H8" s="4">
        <v>16993.5</v>
      </c>
      <c r="I8" s="4">
        <v>47.666666666666671</v>
      </c>
    </row>
    <row r="9" spans="1:9" x14ac:dyDescent="0.25">
      <c r="A9" s="3" t="s">
        <v>2</v>
      </c>
      <c r="B9" s="4">
        <v>1004</v>
      </c>
      <c r="C9" s="4">
        <v>2024</v>
      </c>
      <c r="D9" s="4">
        <v>12</v>
      </c>
      <c r="E9" s="4">
        <v>2669</v>
      </c>
      <c r="F9" s="4">
        <v>222.41666666666666</v>
      </c>
      <c r="G9" s="4">
        <v>1</v>
      </c>
      <c r="H9" s="4">
        <v>2669</v>
      </c>
      <c r="I9" s="4">
        <v>12</v>
      </c>
    </row>
    <row r="10" spans="1:9" x14ac:dyDescent="0.25">
      <c r="A10" s="5" t="s">
        <v>2</v>
      </c>
      <c r="B10" s="7">
        <f>'[1]LOCO BY ADMIN'!M559</f>
        <v>1007</v>
      </c>
      <c r="C10" s="7">
        <v>2022</v>
      </c>
      <c r="D10" s="7">
        <f>'[2]MAINLINE SUMMARY'!K47+'[2]MAINLINE SUMMARY'!S47+'[2]MAINLINE SUMMARY'!AA47+'[2]MAINLINE SUMMARY'!AJ47+[3]SUMMARY!$AX$110+[3]SUMMARY!$AP$109+[3]SUMMARY!$AH$110</f>
        <v>130</v>
      </c>
      <c r="E10" s="9">
        <f>'[2]MAINLINE SUMMARY'!L47+'[2]MAINLINE SUMMARY'!T47+'[2]MAINLINE SUMMARY'!AB47+'[2]MAINLINE SUMMARY'!AK47+[3]SUMMARY!$AX$110+[3]SUMMARY!$AP$109+[3]SUMMARY!$AH$110</f>
        <v>19332</v>
      </c>
      <c r="F10" s="4">
        <f>'[2]MAINLINE SUMMARY'!M47+'[2]MAINLINE SUMMARY'!U47+'[2]MAINLINE SUMMARY'!AC47+'[2]MAINLINE SUMMARY'!AL47+[3]SUMMARY!$AX$110+[3]SUMMARY!$AP$109+[3]SUMMARY!$AH$110</f>
        <v>1071.5416666666665</v>
      </c>
      <c r="G10" s="7">
        <f>'[2]MAINLINE SUMMARY'!N47+'[2]MAINLINE SUMMARY'!V47+'[2]MAINLINE SUMMARY'!AD47+'[2]MAINLINE SUMMARY'!AM47+[3]SUMMARY!$AX$110+[3]SUMMARY!$AP$109+[3]SUMMARY!$AH$110</f>
        <v>60</v>
      </c>
      <c r="H10" s="9">
        <f>'[2]MAINLINE SUMMARY'!O47+'[2]MAINLINE SUMMARY'!W47+'[2]MAINLINE SUMMARY'!AE47+'[2]MAINLINE SUMMARY'!AN47+[3]SUMMARY!$AX$110+[3]SUMMARY!$AP$109+[3]SUMMARY!$AH$110</f>
        <v>13933.5</v>
      </c>
      <c r="I10" s="8">
        <f>'[2]MAINLINE SUMMARY'!P47+'[2]MAINLINE SUMMARY'!X47+'[2]MAINLINE SUMMARY'!AF47+'[2]MAINLINE SUMMARY'!AO47+[3]SUMMARY!$AX$110+[3]SUMMARY!$AP$109+[3]SUMMARY!$AH$110</f>
        <v>106.63857142857142</v>
      </c>
    </row>
    <row r="11" spans="1:9" x14ac:dyDescent="0.25">
      <c r="A11" s="3" t="s">
        <v>2</v>
      </c>
      <c r="B11" s="7">
        <v>1007</v>
      </c>
      <c r="C11" s="4">
        <v>2023</v>
      </c>
      <c r="D11" s="4">
        <v>228</v>
      </c>
      <c r="E11" s="4">
        <v>59427</v>
      </c>
      <c r="F11" s="4">
        <v>2881.455496098105</v>
      </c>
      <c r="G11" s="4">
        <v>16</v>
      </c>
      <c r="H11" s="4">
        <v>42711.25</v>
      </c>
      <c r="I11" s="4">
        <v>165.91666666666666</v>
      </c>
    </row>
    <row r="12" spans="1:9" ht="18.75" customHeight="1" x14ac:dyDescent="0.25">
      <c r="A12" s="13" t="s">
        <v>2</v>
      </c>
      <c r="B12" s="4">
        <v>1007</v>
      </c>
      <c r="C12" s="4">
        <v>2024</v>
      </c>
      <c r="D12" s="4">
        <v>26</v>
      </c>
      <c r="E12" s="4">
        <v>5876</v>
      </c>
      <c r="F12" s="4">
        <v>226</v>
      </c>
      <c r="G12" s="4">
        <v>0</v>
      </c>
      <c r="H12" s="4">
        <v>5876</v>
      </c>
      <c r="I12" s="4">
        <v>26</v>
      </c>
    </row>
    <row r="13" spans="1:9" x14ac:dyDescent="0.25">
      <c r="A13" s="6" t="s">
        <v>2</v>
      </c>
      <c r="B13" s="7">
        <f>'[1]LOCO BY ADMIN'!M560</f>
        <v>1015</v>
      </c>
      <c r="C13" s="7">
        <v>2022</v>
      </c>
      <c r="D13" s="4">
        <f>'[2]MAINLINE SUMMARY'!AJ56+'[2]MAINLINE SUMMARY'!AA48+'[2]MAINLINE SUMMARY'!S48+'[2]MAINLINE SUMMARY'!K48+[3]SUMMARY!$AH$115+[3]SUMMARY!$AP$118</f>
        <v>76</v>
      </c>
      <c r="E13" s="9">
        <f>'[2]MAINLINE SUMMARY'!AK56+'[2]MAINLINE SUMMARY'!AB48+'[2]MAINLINE SUMMARY'!T48+'[2]MAINLINE SUMMARY'!L48+[3]SUMMARY!$AH$115+[3]SUMMARY!$AP$118</f>
        <v>15163</v>
      </c>
      <c r="F13" s="4">
        <f>'[2]MAINLINE SUMMARY'!AL56+'[2]MAINLINE SUMMARY'!AC48+'[2]MAINLINE SUMMARY'!U48+'[2]MAINLINE SUMMARY'!M48+[3]SUMMARY!$AH$115+[3]SUMMARY!$AP$118</f>
        <v>1066.717924181082</v>
      </c>
      <c r="G13" s="7">
        <f>'[2]MAINLINE SUMMARY'!AM56+'[2]MAINLINE SUMMARY'!AD48+'[2]MAINLINE SUMMARY'!V48+'[2]MAINLINE SUMMARY'!N48+[3]SUMMARY!$AH$115+[3]SUMMARY!$AP$118</f>
        <v>32</v>
      </c>
      <c r="H13" s="9">
        <f>'[2]MAINLINE SUMMARY'!AN56+'[2]MAINLINE SUMMARY'!AE48+'[2]MAINLINE SUMMARY'!W48+'[2]MAINLINE SUMMARY'!O48+[3]SUMMARY!$AH$115+[3]SUMMARY!$AP$118</f>
        <v>13046.5</v>
      </c>
      <c r="I13" s="8">
        <f>'[2]MAINLINE SUMMARY'!AO56+'[2]MAINLINE SUMMARY'!AF48+'[2]MAINLINE SUMMARY'!X48+'[2]MAINLINE SUMMARY'!P48+[3]SUMMARY!$AH$115+[3]SUMMARY!$AP$118</f>
        <v>62.755714285714291</v>
      </c>
    </row>
    <row r="14" spans="1:9" x14ac:dyDescent="0.25">
      <c r="A14" s="13" t="s">
        <v>2</v>
      </c>
      <c r="B14" s="7">
        <v>1015</v>
      </c>
      <c r="C14" s="4">
        <v>2023</v>
      </c>
      <c r="D14" s="4">
        <v>149</v>
      </c>
      <c r="E14" s="4">
        <v>42897</v>
      </c>
      <c r="F14" s="4">
        <v>2642.0297609636737</v>
      </c>
      <c r="G14" s="4">
        <v>16</v>
      </c>
      <c r="H14" s="4">
        <v>33859.9</v>
      </c>
      <c r="I14" s="4">
        <v>102.6</v>
      </c>
    </row>
    <row r="15" spans="1:9" x14ac:dyDescent="0.25">
      <c r="A15" s="13" t="s">
        <v>2</v>
      </c>
      <c r="B15" s="4">
        <v>1015</v>
      </c>
      <c r="C15" s="4">
        <v>2024</v>
      </c>
      <c r="D15" s="4">
        <v>16</v>
      </c>
      <c r="E15" s="4">
        <v>5046</v>
      </c>
      <c r="F15" s="4">
        <v>315.375</v>
      </c>
      <c r="G15" s="4">
        <v>1</v>
      </c>
      <c r="H15" s="4">
        <v>5046</v>
      </c>
      <c r="I15" s="4">
        <v>16</v>
      </c>
    </row>
    <row r="16" spans="1:9" x14ac:dyDescent="0.25">
      <c r="A16" s="6" t="s">
        <v>2</v>
      </c>
      <c r="B16" s="7">
        <f>'[1]LOCO BY ADMIN'!M558</f>
        <v>1022</v>
      </c>
      <c r="C16" s="7">
        <v>2022</v>
      </c>
      <c r="D16" s="7">
        <f>'[2]MAINLINE SUMMARY'!AJ46+'[2]MAINLINE SUMMARY'!AA46+'[2]MAINLINE SUMMARY'!S46+'[2]MAINLINE SUMMARY'!K46+[3]SUMMARY!$AH$109+[3]SUMMARY!$AP$108+[3]SUMMARY!$AX$109</f>
        <v>105</v>
      </c>
      <c r="E16" s="9">
        <f>'[2]MAINLINE SUMMARY'!AK46+'[2]MAINLINE SUMMARY'!AB46+'[2]MAINLINE SUMMARY'!T46+'[2]MAINLINE SUMMARY'!L46+[3]SUMMARY!$AH$109+[3]SUMMARY!$AP$108+[3]SUMMARY!$AX$109</f>
        <v>16236</v>
      </c>
      <c r="F16" s="4">
        <f>'[2]MAINLINE SUMMARY'!AL46+'[2]MAINLINE SUMMARY'!AC46+'[2]MAINLINE SUMMARY'!U46+'[2]MAINLINE SUMMARY'!M46+[3]SUMMARY!$AH$109+[3]SUMMARY!$AP$108+[3]SUMMARY!$AX$109</f>
        <v>939.53846153846155</v>
      </c>
      <c r="G16" s="7">
        <f>'[2]MAINLINE SUMMARY'!AM46+'[2]MAINLINE SUMMARY'!AD46+'[2]MAINLINE SUMMARY'!V46+'[2]MAINLINE SUMMARY'!N46+[3]SUMMARY!$AH$109+[3]SUMMARY!$AP$108+[3]SUMMARY!$AX$109</f>
        <v>36</v>
      </c>
      <c r="H16" s="10">
        <f>'[2]MAINLINE SUMMARY'!AN46+'[2]MAINLINE SUMMARY'!AE46+'[2]MAINLINE SUMMARY'!W46+'[2]MAINLINE SUMMARY'!O46+[3]SUMMARY!$AH$109+[3]SUMMARY!$AP$108+[3]SUMMARY!$AX$109</f>
        <v>16236</v>
      </c>
      <c r="I16" s="8">
        <f>'[2]MAINLINE SUMMARY'!AO46+'[2]MAINLINE SUMMARY'!AF46+'[2]MAINLINE SUMMARY'!X46+'[2]MAINLINE SUMMARY'!P46+[3]SUMMARY!$AH$109+[3]SUMMARY!$AP$108+[3]SUMMARY!$AX$109</f>
        <v>93.148571428571429</v>
      </c>
    </row>
    <row r="17" spans="1:9" x14ac:dyDescent="0.25">
      <c r="A17" s="6" t="s">
        <v>2</v>
      </c>
      <c r="B17" s="7">
        <f>'[1]LOCO BY ADMIN'!M563</f>
        <v>1036</v>
      </c>
      <c r="C17" s="7">
        <v>2022</v>
      </c>
      <c r="D17" s="7">
        <f>'[2]MAINLINE SUMMARY'!K51+'[2]MAINLINE SUMMARY'!S55+'[2]MAINLINE SUMMARY'!AA54+'[2]MAINLINE SUMMARY'!AJ51+[3]SUMMARY!$AH$112+[3]SUMMARY!$AP$116+[3]SUMMARY!$AX$115</f>
        <v>125</v>
      </c>
      <c r="E17" s="9">
        <f>'[2]MAINLINE SUMMARY'!L51+'[2]MAINLINE SUMMARY'!T55+'[2]MAINLINE SUMMARY'!AB54+'[2]MAINLINE SUMMARY'!AK51+[3]SUMMARY!$AH$112+[3]SUMMARY!$AP$116+[3]SUMMARY!$AX$115</f>
        <v>22336</v>
      </c>
      <c r="F17" s="4">
        <f>'[2]MAINLINE SUMMARY'!M51+'[2]MAINLINE SUMMARY'!U55+'[2]MAINLINE SUMMARY'!AC54+'[2]MAINLINE SUMMARY'!AL51+[3]SUMMARY!$AH$112+[3]SUMMARY!$AP$116+[3]SUMMARY!$AX$115</f>
        <v>1333.9037778904667</v>
      </c>
      <c r="G17" s="7">
        <f>'[2]MAINLINE SUMMARY'!N51+'[2]MAINLINE SUMMARY'!V55+'[2]MAINLINE SUMMARY'!AD54+'[2]MAINLINE SUMMARY'!AM51+[3]SUMMARY!$AH$112+[3]SUMMARY!$AP$116+[3]SUMMARY!$AX$115</f>
        <v>75</v>
      </c>
      <c r="H17" s="9">
        <f>'[2]MAINLINE SUMMARY'!O51+'[2]MAINLINE SUMMARY'!W55+'[2]MAINLINE SUMMARY'!AE54+'[2]MAINLINE SUMMARY'!AN51+[3]SUMMARY!$AH$112+[3]SUMMARY!$AP$116+[3]SUMMARY!$AX$115</f>
        <v>13900</v>
      </c>
      <c r="I17" s="8">
        <f>'[2]MAINLINE SUMMARY'!P51+'[2]MAINLINE SUMMARY'!X55+'[2]MAINLINE SUMMARY'!AF54+'[2]MAINLINE SUMMARY'!AO51+[3]SUMMARY!$AH$112+[3]SUMMARY!$AP$116+[3]SUMMARY!$AX$115</f>
        <v>84.493333333333339</v>
      </c>
    </row>
    <row r="18" spans="1:9" x14ac:dyDescent="0.25">
      <c r="A18" s="13" t="s">
        <v>2</v>
      </c>
      <c r="B18" s="7">
        <v>1036</v>
      </c>
      <c r="C18" s="4">
        <v>2023</v>
      </c>
      <c r="D18" s="4">
        <v>142</v>
      </c>
      <c r="E18" s="4">
        <v>32786</v>
      </c>
      <c r="F18" s="4">
        <v>2620.1227632360765</v>
      </c>
      <c r="G18" s="4">
        <v>11</v>
      </c>
      <c r="H18" s="4">
        <v>29971.833333333336</v>
      </c>
      <c r="I18" s="4">
        <v>121</v>
      </c>
    </row>
    <row r="19" spans="1:9" x14ac:dyDescent="0.25">
      <c r="A19" s="13" t="s">
        <v>2</v>
      </c>
      <c r="B19" s="4">
        <v>1036</v>
      </c>
      <c r="C19" s="4">
        <v>2024</v>
      </c>
      <c r="D19" s="4">
        <v>20</v>
      </c>
      <c r="E19" s="4">
        <v>3659</v>
      </c>
      <c r="F19" s="4">
        <v>182.95</v>
      </c>
      <c r="G19" s="4">
        <v>0</v>
      </c>
      <c r="H19" s="4">
        <v>3659</v>
      </c>
      <c r="I19" s="4">
        <v>20</v>
      </c>
    </row>
    <row r="20" spans="1:9" x14ac:dyDescent="0.25">
      <c r="A20" s="6" t="s">
        <v>2</v>
      </c>
      <c r="B20" s="7">
        <f>'[1]LOCO BY ADMIN'!M567</f>
        <v>1041</v>
      </c>
      <c r="C20" s="7">
        <v>2022</v>
      </c>
      <c r="D20" s="7">
        <f>'[2]MAINLINE SUMMARY'!K55+'[2]MAINLINE SUMMARY'!S52+'[2]MAINLINE SUMMARY'!AJ50+[3]SUMMARY!$AH$117+[3]SUMMARY!$AP$114+[3]SUMMARY!$AX$116</f>
        <v>63</v>
      </c>
      <c r="E20" s="9">
        <f>'[2]MAINLINE SUMMARY'!L55+'[2]MAINLINE SUMMARY'!T52+'[2]MAINLINE SUMMARY'!AK50+[3]SUMMARY!$AH$117+[3]SUMMARY!$AP$114+[3]SUMMARY!$AX$116</f>
        <v>4781</v>
      </c>
      <c r="F20" s="4">
        <f>'[2]MAINLINE SUMMARY'!M55+'[2]MAINLINE SUMMARY'!U52+'[2]MAINLINE SUMMARY'!AL50+[3]SUMMARY!$AH$117+[3]SUMMARY!$AP$114+[3]SUMMARY!$AX$116</f>
        <v>798.69047619047615</v>
      </c>
      <c r="G20" s="7">
        <f>'[2]MAINLINE SUMMARY'!N55+'[2]MAINLINE SUMMARY'!V52+'[2]MAINLINE SUMMARY'!AM50+[3]SUMMARY!$AH$117+[3]SUMMARY!$AP$114+[3]SUMMARY!$AX$116</f>
        <v>49</v>
      </c>
      <c r="H20" s="9">
        <f>'[2]MAINLINE SUMMARY'!O55+'[2]MAINLINE SUMMARY'!W52+'[2]MAINLINE SUMMARY'!AN50+[3]SUMMARY!$AH$117+[3]SUMMARY!$AP$114+[3]SUMMARY!$AX$116</f>
        <v>3433.5</v>
      </c>
      <c r="I20" s="8">
        <f>'[2]MAINLINE SUMMARY'!P55+'[2]MAINLINE SUMMARY'!X52+'[2]MAINLINE SUMMARY'!AO50+[3]SUMMARY!$AH$117+[3]SUMMARY!$AP$114+[3]SUMMARY!$AX$116</f>
        <v>55.095714285714287</v>
      </c>
    </row>
    <row r="21" spans="1:9" x14ac:dyDescent="0.25">
      <c r="A21" s="13" t="s">
        <v>2</v>
      </c>
      <c r="B21" s="7">
        <v>1041</v>
      </c>
      <c r="C21" s="4">
        <v>2023</v>
      </c>
      <c r="D21" s="4">
        <v>135</v>
      </c>
      <c r="E21" s="4">
        <v>36186</v>
      </c>
      <c r="F21" s="4">
        <v>2857.993272022768</v>
      </c>
      <c r="G21" s="4">
        <v>9</v>
      </c>
      <c r="H21" s="4">
        <v>33163.5</v>
      </c>
      <c r="I21" s="4">
        <v>132</v>
      </c>
    </row>
    <row r="22" spans="1:9" x14ac:dyDescent="0.25">
      <c r="A22" s="13" t="s">
        <v>2</v>
      </c>
      <c r="B22" s="4">
        <v>1041</v>
      </c>
      <c r="C22" s="4">
        <v>2024</v>
      </c>
      <c r="D22" s="4">
        <v>22</v>
      </c>
      <c r="E22" s="4">
        <v>4981</v>
      </c>
      <c r="F22" s="4">
        <v>226.40909090909091</v>
      </c>
      <c r="G22" s="4">
        <v>0</v>
      </c>
      <c r="H22" s="4">
        <v>4981</v>
      </c>
      <c r="I22" s="4">
        <v>22</v>
      </c>
    </row>
    <row r="23" spans="1:9" x14ac:dyDescent="0.25">
      <c r="A23" s="6" t="s">
        <v>2</v>
      </c>
      <c r="B23" s="7">
        <f>'[1]LOCO BY ADMIN'!M566</f>
        <v>1044</v>
      </c>
      <c r="C23" s="7">
        <v>2022</v>
      </c>
      <c r="D23" s="7">
        <f>'[2]MAINLINE SUMMARY'!AJ52+'[2]MAINLINE SUMMARY'!AA55+'[2]MAINLINE SUMMARY'!S53+'[2]MAINLINE SUMMARY'!K54+[3]SUMMARY!$AH$113+[3]SUMMARY!$AP$111+[3]SUMMARY!$AX$113</f>
        <v>67</v>
      </c>
      <c r="E23" s="9">
        <f>'[2]MAINLINE SUMMARY'!AK52+'[2]MAINLINE SUMMARY'!AB55+'[2]MAINLINE SUMMARY'!T53+'[2]MAINLINE SUMMARY'!L54+[3]SUMMARY!$AH$113+[3]SUMMARY!$AP$111+[3]SUMMARY!$AX$113</f>
        <v>7809</v>
      </c>
      <c r="F23" s="4">
        <f>'[2]MAINLINE SUMMARY'!AL52+'[2]MAINLINE SUMMARY'!AC55+'[2]MAINLINE SUMMARY'!U53+'[2]MAINLINE SUMMARY'!M54+[3]SUMMARY!$AH$113+[3]SUMMARY!$AP$111+[3]SUMMARY!$AX$113</f>
        <v>1114.2083333333333</v>
      </c>
      <c r="G23" s="7">
        <f>'[2]MAINLINE SUMMARY'!AM52+'[2]MAINLINE SUMMARY'!AD55+'[2]MAINLINE SUMMARY'!V53+'[2]MAINLINE SUMMARY'!N54+[3]SUMMARY!$AH$113+[3]SUMMARY!$AP$111+[3]SUMMARY!$AX$113</f>
        <v>37</v>
      </c>
      <c r="H23" s="9">
        <f>'[2]MAINLINE SUMMARY'!AN52+'[2]MAINLINE SUMMARY'!AE55+'[2]MAINLINE SUMMARY'!W53+'[2]MAINLINE SUMMARY'!O54+[3]SUMMARY!$AH$113+[3]SUMMARY!$AP$111+[3]SUMMARY!$AX$113</f>
        <v>7809</v>
      </c>
      <c r="I23" s="8">
        <f>'[2]MAINLINE SUMMARY'!AO52+'[2]MAINLINE SUMMARY'!AF55+'[2]MAINLINE SUMMARY'!X53+'[2]MAINLINE SUMMARY'!P54+[3]SUMMARY!$AH$113+[3]SUMMARY!$AP$111+[3]SUMMARY!$AX$113</f>
        <v>64.217142857142861</v>
      </c>
    </row>
    <row r="24" spans="1:9" x14ac:dyDescent="0.25">
      <c r="A24" s="13" t="s">
        <v>2</v>
      </c>
      <c r="B24" s="7">
        <v>1044</v>
      </c>
      <c r="C24" s="4">
        <v>2023</v>
      </c>
      <c r="D24" s="4">
        <v>143</v>
      </c>
      <c r="E24" s="4">
        <v>35528</v>
      </c>
      <c r="F24" s="4">
        <v>2695.5766689450898</v>
      </c>
      <c r="G24" s="4">
        <v>14</v>
      </c>
      <c r="H24" s="4">
        <v>33331.333333333328</v>
      </c>
      <c r="I24" s="4">
        <v>123.66666666666667</v>
      </c>
    </row>
    <row r="25" spans="1:9" x14ac:dyDescent="0.25">
      <c r="A25" s="13" t="s">
        <v>2</v>
      </c>
      <c r="B25" s="4">
        <v>1044</v>
      </c>
      <c r="C25" s="4">
        <v>2024</v>
      </c>
      <c r="D25" s="4">
        <v>19</v>
      </c>
      <c r="E25" s="4">
        <v>3387</v>
      </c>
      <c r="F25" s="4">
        <v>178.26315789473685</v>
      </c>
      <c r="G25" s="4">
        <v>0</v>
      </c>
      <c r="H25" s="4">
        <v>3387</v>
      </c>
      <c r="I25" s="4">
        <v>19</v>
      </c>
    </row>
    <row r="26" spans="1:9" x14ac:dyDescent="0.25">
      <c r="A26" s="6" t="s">
        <v>2</v>
      </c>
      <c r="B26" s="7">
        <f>'[1]LOCO BY ADMIN'!M565</f>
        <v>1051</v>
      </c>
      <c r="C26" s="7">
        <v>2022</v>
      </c>
      <c r="D26" s="7">
        <f>'[2]MAINLINE SUMMARY'!K53+'[2]MAINLINE SUMMARY'!S51+'[2]MAINLINE SUMMARY'!AA50+'[2]MAINLINE SUMMARY'!AJ48+[3]SUMMARY!$AH$118+[3]SUMMARY!$AP$115+[3]SUMMARY!$AX$117</f>
        <v>78</v>
      </c>
      <c r="E26" s="9">
        <f>'[2]MAINLINE SUMMARY'!L53+'[2]MAINLINE SUMMARY'!T51+'[2]MAINLINE SUMMARY'!AB50+'[2]MAINLINE SUMMARY'!AK48+[3]SUMMARY!$AH$118+[3]SUMMARY!$AP$115+[3]SUMMARY!$AX$117</f>
        <v>17096</v>
      </c>
      <c r="F26" s="4">
        <f>'[2]MAINLINE SUMMARY'!M53+'[2]MAINLINE SUMMARY'!U51+'[2]MAINLINE SUMMARY'!AC50+'[2]MAINLINE SUMMARY'!AL48+[3]SUMMARY!$AH$118+[3]SUMMARY!$AP$115+[3]SUMMARY!$AX$117</f>
        <v>1095.464705882353</v>
      </c>
      <c r="G26" s="7">
        <f>'[2]MAINLINE SUMMARY'!N53+'[2]MAINLINE SUMMARY'!V51+'[2]MAINLINE SUMMARY'!AD50+'[2]MAINLINE SUMMARY'!AM48+[3]SUMMARY!$AH$118+[3]SUMMARY!$AP$115+[3]SUMMARY!$AX$117</f>
        <v>31</v>
      </c>
      <c r="H26" s="9">
        <f>'[2]MAINLINE SUMMARY'!O53+'[2]MAINLINE SUMMARY'!W51+'[2]MAINLINE SUMMARY'!AE50+'[2]MAINLINE SUMMARY'!AN48+[3]SUMMARY!$AH$118+[3]SUMMARY!$AP$115+[3]SUMMARY!$AX$117</f>
        <v>15033.5</v>
      </c>
      <c r="I26" s="8">
        <f>'[2]MAINLINE SUMMARY'!P53+'[2]MAINLINE SUMMARY'!X51+'[2]MAINLINE SUMMARY'!AF50+'[2]MAINLINE SUMMARY'!AO48+[3]SUMMARY!$AH$118+[3]SUMMARY!$AP$115+[3]SUMMARY!$AX$117</f>
        <v>63.532857142857139</v>
      </c>
    </row>
    <row r="27" spans="1:9" x14ac:dyDescent="0.25">
      <c r="A27" s="13" t="s">
        <v>2</v>
      </c>
      <c r="B27" s="7">
        <v>1051</v>
      </c>
      <c r="C27" s="4">
        <v>2023</v>
      </c>
      <c r="D27" s="4">
        <v>175</v>
      </c>
      <c r="E27" s="4">
        <v>45885</v>
      </c>
      <c r="F27" s="4">
        <v>2758.6462204462205</v>
      </c>
      <c r="G27" s="4">
        <v>11</v>
      </c>
      <c r="H27" s="4">
        <v>44445.5</v>
      </c>
      <c r="I27" s="4">
        <v>153.75</v>
      </c>
    </row>
    <row r="28" spans="1:9" x14ac:dyDescent="0.25">
      <c r="A28" s="13" t="s">
        <v>2</v>
      </c>
      <c r="B28" s="4">
        <v>1051</v>
      </c>
      <c r="C28" s="4">
        <v>2024</v>
      </c>
      <c r="D28" s="4">
        <v>19</v>
      </c>
      <c r="E28" s="4">
        <v>3620</v>
      </c>
      <c r="F28" s="4">
        <v>190.52631578947367</v>
      </c>
      <c r="G28" s="4">
        <v>0</v>
      </c>
      <c r="H28" s="4">
        <v>3620</v>
      </c>
      <c r="I28" s="4">
        <v>19</v>
      </c>
    </row>
    <row r="29" spans="1:9" x14ac:dyDescent="0.25">
      <c r="A29" s="6" t="s">
        <v>2</v>
      </c>
      <c r="B29" s="7">
        <f>'[1]LOCO BY ADMIN'!M562</f>
        <v>1056</v>
      </c>
      <c r="C29" s="7">
        <v>2022</v>
      </c>
      <c r="D29" s="7">
        <f>'[2]MAINLINE SUMMARY'!AJ55+'[2]MAINLINE SUMMARY'!AA53+'[2]MAINLINE SUMMARY'!S54+'[2]MAINLINE SUMMARY'!K50+[3]SUMMARY!$AH$116+[3]SUMMARY!$AP$113+[3]SUMMARY!$AX$114</f>
        <v>64</v>
      </c>
      <c r="E29" s="9">
        <f>'[2]MAINLINE SUMMARY'!AK55+'[2]MAINLINE SUMMARY'!AB53+'[2]MAINLINE SUMMARY'!T54+'[2]MAINLINE SUMMARY'!L50+[3]SUMMARY!$AH$116+[3]SUMMARY!$AP$113+[3]SUMMARY!$AX$114</f>
        <v>6066</v>
      </c>
      <c r="F29" s="4">
        <f>'[2]MAINLINE SUMMARY'!AL55+'[2]MAINLINE SUMMARY'!AC53+'[2]MAINLINE SUMMARY'!U54+'[2]MAINLINE SUMMARY'!M50+[3]SUMMARY!$AH$116+[3]SUMMARY!$AP$113+[3]SUMMARY!$AX$114</f>
        <v>768.36666666666667</v>
      </c>
      <c r="G29" s="7">
        <f>'[2]MAINLINE SUMMARY'!AM55+'[2]MAINLINE SUMMARY'!AD53+'[2]MAINLINE SUMMARY'!V54+'[2]MAINLINE SUMMARY'!N50+[3]SUMMARY!$AH$116+[3]SUMMARY!$AP$113+[3]SUMMARY!$AX$114</f>
        <v>41</v>
      </c>
      <c r="H29" s="9">
        <f>'[2]MAINLINE SUMMARY'!AN55+'[2]MAINLINE SUMMARY'!AE53+'[2]MAINLINE SUMMARY'!W54+'[2]MAINLINE SUMMARY'!O50+[3]SUMMARY!$AH$116+[3]SUMMARY!$AP$113+[3]SUMMARY!$AX$114</f>
        <v>6066</v>
      </c>
      <c r="I29" s="8">
        <f>'[2]MAINLINE SUMMARY'!AO55+'[2]MAINLINE SUMMARY'!AF53+'[2]MAINLINE SUMMARY'!X54+'[2]MAINLINE SUMMARY'!P50+[3]SUMMARY!$AH$116+[3]SUMMARY!$AP$113+[3]SUMMARY!$AX$114</f>
        <v>58.362857142857138</v>
      </c>
    </row>
    <row r="30" spans="1:9" x14ac:dyDescent="0.25">
      <c r="A30" s="3" t="s">
        <v>2</v>
      </c>
      <c r="B30" s="7">
        <v>1056</v>
      </c>
      <c r="C30" s="4">
        <v>2023</v>
      </c>
      <c r="D30" s="4">
        <v>168</v>
      </c>
      <c r="E30" s="4">
        <v>41888.923611111109</v>
      </c>
      <c r="F30" s="4">
        <v>2786.7646570192087</v>
      </c>
      <c r="G30" s="4">
        <v>13</v>
      </c>
      <c r="H30" s="4">
        <v>41888.923611111109</v>
      </c>
      <c r="I30" s="4">
        <v>158</v>
      </c>
    </row>
    <row r="31" spans="1:9" x14ac:dyDescent="0.25">
      <c r="A31" s="5" t="s">
        <v>2</v>
      </c>
      <c r="B31" s="7">
        <f>'[1]LOCO BY ADMIN'!M586</f>
        <v>1601</v>
      </c>
      <c r="C31" s="7">
        <v>2022</v>
      </c>
      <c r="D31" s="4">
        <f>'[2]MAINLINE SUMMARY'!AA62+[3]SUMMARY!$AX$125</f>
        <v>6</v>
      </c>
      <c r="E31" s="9">
        <f>'[2]MAINLINE SUMMARY'!AB62+[3]SUMMARY!$AX$125</f>
        <v>209</v>
      </c>
      <c r="F31" s="8">
        <f>'[2]MAINLINE SUMMARY'!AC62+[3]SUMMARY!$AX$125</f>
        <v>209</v>
      </c>
      <c r="G31" s="10">
        <f>'[2]MAINLINE SUMMARY'!AD62+[3]SUMMARY!$AX$125</f>
        <v>5</v>
      </c>
      <c r="H31" s="9">
        <f>'[2]MAINLINE SUMMARY'!AE62+[3]SUMMARY!$AX$125</f>
        <v>209</v>
      </c>
      <c r="I31" s="12">
        <f>'[2]MAINLINE SUMMARY'!AF62+[3]SUMMARY!$AX$125</f>
        <v>6</v>
      </c>
    </row>
    <row r="32" spans="1:9" x14ac:dyDescent="0.25">
      <c r="A32" s="5" t="s">
        <v>2</v>
      </c>
      <c r="B32" s="7">
        <v>1602</v>
      </c>
      <c r="C32" s="7">
        <v>2022</v>
      </c>
      <c r="D32" s="4">
        <f>'[2]MAINLINE SUMMARY'!AA63+[3]SUMMARY!$AX$126</f>
        <v>14</v>
      </c>
      <c r="E32" s="9">
        <f>'[2]MAINLINE SUMMARY'!AB63+[3]SUMMARY!$AX$126</f>
        <v>1619</v>
      </c>
      <c r="F32" s="8">
        <f>'[2]MAINLINE SUMMARY'!AC63+[3]SUMMARY!$AX$126</f>
        <v>237.28571428571428</v>
      </c>
      <c r="G32" s="10">
        <f>'[2]MAINLINE SUMMARY'!AD63+[3]SUMMARY!$AX$126</f>
        <v>7</v>
      </c>
      <c r="H32" s="9">
        <f>'[2]MAINLINE SUMMARY'!AE63+[3]SUMMARY!$AX$126</f>
        <v>1619</v>
      </c>
      <c r="I32" s="12">
        <f>'[2]MAINLINE SUMMARY'!AF63+[3]SUMMARY!$AX$126</f>
        <v>14</v>
      </c>
    </row>
    <row r="33" spans="1:9" x14ac:dyDescent="0.25">
      <c r="A33" s="5" t="s">
        <v>2</v>
      </c>
      <c r="B33" s="7">
        <f>'[1]LOCO BY ADMIN'!M587</f>
        <v>1606</v>
      </c>
      <c r="C33" s="7">
        <v>2022</v>
      </c>
      <c r="D33" s="7">
        <f>'[2]MAINLINE SUMMARY'!S63+'[2]MAINLINE SUMMARY'!AA64+[3]SUMMARY!$AX$127</f>
        <v>11</v>
      </c>
      <c r="E33" s="9">
        <f>'[2]MAINLINE SUMMARY'!T63+'[2]MAINLINE SUMMARY'!AB64+[3]SUMMARY!$AX$127</f>
        <v>1233</v>
      </c>
      <c r="F33" s="8">
        <f>'[2]MAINLINE SUMMARY'!U63+'[2]MAINLINE SUMMARY'!AC64+[3]SUMMARY!$AX$127</f>
        <v>681</v>
      </c>
      <c r="G33" s="10">
        <f>'[2]MAINLINE SUMMARY'!V63+'[2]MAINLINE SUMMARY'!AD64+[3]SUMMARY!$AX$127</f>
        <v>7</v>
      </c>
      <c r="H33" s="9">
        <f>'[2]MAINLINE SUMMARY'!W63+'[2]MAINLINE SUMMARY'!AE64+[3]SUMMARY!$AX$127</f>
        <v>888</v>
      </c>
      <c r="I33" s="12">
        <f>'[2]MAINLINE SUMMARY'!X63+'[2]MAINLINE SUMMARY'!AF64+[3]SUMMARY!$AX$127</f>
        <v>9.0371428571428574</v>
      </c>
    </row>
    <row r="34" spans="1:9" x14ac:dyDescent="0.25">
      <c r="A34" s="5" t="s">
        <v>2</v>
      </c>
      <c r="B34" s="7">
        <f>'[1]LOCO BY ADMIN'!M579</f>
        <v>2102</v>
      </c>
      <c r="C34" s="7">
        <v>2022</v>
      </c>
      <c r="D34" s="7">
        <f>'[2]MAINLINE SUMMARY'!K61+'[2]MAINLINE SUMMARY'!S61+'[2]MAINLINE SUMMARY'!AA60+'[2]MAINLINE SUMMARY'!AJ61+[3]SUMMARY!$AH$124+[3]SUMMARY!$AP$123+[3]SUMMARY!$AX$123</f>
        <v>155</v>
      </c>
      <c r="E34" s="9">
        <f>'[2]MAINLINE SUMMARY'!L61+'[2]MAINLINE SUMMARY'!T61+'[2]MAINLINE SUMMARY'!AB60+'[2]MAINLINE SUMMARY'!AK61+[3]SUMMARY!$AH$124+[3]SUMMARY!$AP$123+[3]SUMMARY!$AX$123</f>
        <v>26259</v>
      </c>
      <c r="F34" s="4">
        <f>'[2]MAINLINE SUMMARY'!M61+'[2]MAINLINE SUMMARY'!U61+'[2]MAINLINE SUMMARY'!AC60+'[2]MAINLINE SUMMARY'!AL61+[3]SUMMARY!$AH$124+[3]SUMMARY!$AP$123+[3]SUMMARY!$AX$123</f>
        <v>1313.8486796536797</v>
      </c>
      <c r="G34" s="7">
        <f>'[2]MAINLINE SUMMARY'!N61+'[2]MAINLINE SUMMARY'!V61+'[2]MAINLINE SUMMARY'!AD60+'[2]MAINLINE SUMMARY'!AM61+[3]SUMMARY!$AH$124+[3]SUMMARY!$AP$123+[3]SUMMARY!$AX$123</f>
        <v>80</v>
      </c>
      <c r="H34" s="9">
        <f>'[2]MAINLINE SUMMARY'!O61+'[2]MAINLINE SUMMARY'!W61+'[2]MAINLINE SUMMARY'!AE60+'[2]MAINLINE SUMMARY'!AN61+[3]SUMMARY!$AH$124+[3]SUMMARY!$AP$123+[3]SUMMARY!$AX$123</f>
        <v>14647.25</v>
      </c>
      <c r="I34" s="8">
        <f>'[2]MAINLINE SUMMARY'!P61+'[2]MAINLINE SUMMARY'!X61+'[2]MAINLINE SUMMARY'!AF60+'[2]MAINLINE SUMMARY'!AO61+[3]SUMMARY!$AH$124+[3]SUMMARY!$AP$123+[3]SUMMARY!$AX$123</f>
        <v>112.88</v>
      </c>
    </row>
    <row r="35" spans="1:9" x14ac:dyDescent="0.25">
      <c r="A35" s="3" t="s">
        <v>2</v>
      </c>
      <c r="B35" s="7">
        <v>2102</v>
      </c>
      <c r="C35" s="4">
        <v>2023</v>
      </c>
      <c r="D35" s="4">
        <v>189</v>
      </c>
      <c r="E35" s="4">
        <v>56819</v>
      </c>
      <c r="F35" s="4">
        <v>3076.7268872687418</v>
      </c>
      <c r="G35" s="4">
        <v>13</v>
      </c>
      <c r="H35" s="4">
        <v>53489.4</v>
      </c>
      <c r="I35" s="4">
        <v>178</v>
      </c>
    </row>
    <row r="36" spans="1:9" x14ac:dyDescent="0.25">
      <c r="A36" s="3" t="s">
        <v>2</v>
      </c>
      <c r="B36" s="4">
        <v>2102</v>
      </c>
      <c r="C36" s="4">
        <v>2024</v>
      </c>
      <c r="D36" s="4">
        <v>18</v>
      </c>
      <c r="E36" s="4">
        <v>4866</v>
      </c>
      <c r="F36" s="4">
        <v>270.33333333333331</v>
      </c>
      <c r="G36" s="4">
        <v>1</v>
      </c>
      <c r="H36" s="4">
        <v>0</v>
      </c>
      <c r="I36" s="4">
        <v>18</v>
      </c>
    </row>
    <row r="37" spans="1:9" x14ac:dyDescent="0.25">
      <c r="A37" s="5" t="s">
        <v>2</v>
      </c>
      <c r="B37" s="7">
        <f>'[1]LOCO BY ADMIN'!M578</f>
        <v>2103</v>
      </c>
      <c r="C37" s="7">
        <v>2022</v>
      </c>
      <c r="D37" s="7">
        <f>'[2]MAINLINE SUMMARY'!S60+'[2]MAINLINE SUMMARY'!K60+[3]SUMMARY!$AX$122+[3]SUMMARY!$AH$122</f>
        <v>73</v>
      </c>
      <c r="E37" s="9">
        <f>'[2]MAINLINE SUMMARY'!T60+'[2]MAINLINE SUMMARY'!L60+[3]SUMMARY!$AX$122+[3]SUMMARY!$AH$122</f>
        <v>11170</v>
      </c>
      <c r="F37" s="4">
        <f>'[2]MAINLINE SUMMARY'!U60+'[2]MAINLINE SUMMARY'!M60+[3]SUMMARY!$AX$122+[3]SUMMARY!$AH$122</f>
        <v>603.429347826087</v>
      </c>
      <c r="G37" s="7">
        <f>'[2]MAINLINE SUMMARY'!V60+'[2]MAINLINE SUMMARY'!N60+[3]SUMMARY!$AX$122+[3]SUMMARY!$AH$122</f>
        <v>41</v>
      </c>
      <c r="H37" s="9">
        <f>'[2]MAINLINE SUMMARY'!W60+'[2]MAINLINE SUMMARY'!O60+[3]SUMMARY!$AX$122+[3]SUMMARY!$AH$122</f>
        <v>3372.5</v>
      </c>
      <c r="I37" s="8">
        <f>'[2]MAINLINE SUMMARY'!X60+'[2]MAINLINE SUMMARY'!P60+[3]SUMMARY!$AX$122+[3]SUMMARY!$AH$122</f>
        <v>43.53857142857143</v>
      </c>
    </row>
    <row r="38" spans="1:9" x14ac:dyDescent="0.25">
      <c r="A38" s="3" t="s">
        <v>2</v>
      </c>
      <c r="B38" s="7">
        <v>2103</v>
      </c>
      <c r="C38" s="4">
        <v>2023</v>
      </c>
      <c r="D38" s="4">
        <v>10</v>
      </c>
      <c r="E38" s="4">
        <v>2732</v>
      </c>
      <c r="F38" s="4">
        <v>273.2</v>
      </c>
      <c r="G38" s="4">
        <v>3</v>
      </c>
      <c r="H38" s="4">
        <v>2732</v>
      </c>
      <c r="I38" s="4">
        <v>3.3333333333333335</v>
      </c>
    </row>
    <row r="39" spans="1:9" x14ac:dyDescent="0.25">
      <c r="A39" s="3" t="s">
        <v>2</v>
      </c>
      <c r="B39" s="4">
        <v>2103</v>
      </c>
      <c r="C39" s="4">
        <v>2024</v>
      </c>
      <c r="D39" s="4">
        <v>10</v>
      </c>
      <c r="E39" s="4">
        <v>2956</v>
      </c>
      <c r="F39" s="4">
        <v>295.60000000000002</v>
      </c>
      <c r="G39" s="4">
        <v>3</v>
      </c>
      <c r="H39" s="4">
        <v>2956</v>
      </c>
      <c r="I39" s="4">
        <v>10</v>
      </c>
    </row>
    <row r="40" spans="1:9" x14ac:dyDescent="0.25">
      <c r="A40" s="5" t="s">
        <v>2</v>
      </c>
      <c r="B40" s="7">
        <f>'[1]LOCO BY ADMIN'!M577</f>
        <v>2104</v>
      </c>
      <c r="C40" s="7">
        <v>2022</v>
      </c>
      <c r="D40" s="7">
        <f>'[2]MAINLINE SUMMARY'!K59+'[2]MAINLINE SUMMARY'!S59+'[2]MAINLINE SUMMARY'!AA59+'[2]MAINLINE SUMMARY'!AJ60+[3]SUMMARY!$AH$123+[3]SUMMARY!$AP$122+[3]SUMMARY!$AX$121</f>
        <v>152</v>
      </c>
      <c r="E40" s="9">
        <f>'[2]MAINLINE SUMMARY'!L59+'[2]MAINLINE SUMMARY'!T59+'[2]MAINLINE SUMMARY'!AB59+'[2]MAINLINE SUMMARY'!AK60+[3]SUMMARY!$AH$123+[3]SUMMARY!$AP$122+[3]SUMMARY!$AX$121</f>
        <v>27126</v>
      </c>
      <c r="F40" s="4">
        <f>'[2]MAINLINE SUMMARY'!M59+'[2]MAINLINE SUMMARY'!U59+'[2]MAINLINE SUMMARY'!AC59+'[2]MAINLINE SUMMARY'!AL60+[3]SUMMARY!$AH$123+[3]SUMMARY!$AP$122+[3]SUMMARY!$AX$121</f>
        <v>1199.3735080708766</v>
      </c>
      <c r="G40" s="7">
        <f>'[2]MAINLINE SUMMARY'!N59+'[2]MAINLINE SUMMARY'!V59+'[2]MAINLINE SUMMARY'!AD59+'[2]MAINLINE SUMMARY'!AM60+[3]SUMMARY!$AH$123+[3]SUMMARY!$AP$122+[3]SUMMARY!$AX$121</f>
        <v>62</v>
      </c>
      <c r="H40" s="9">
        <f>'[2]MAINLINE SUMMARY'!O59+'[2]MAINLINE SUMMARY'!W59+'[2]MAINLINE SUMMARY'!AE59+'[2]MAINLINE SUMMARY'!AN60+[3]SUMMARY!$AH$123+[3]SUMMARY!$AP$122+[3]SUMMARY!$AX$121</f>
        <v>23188.5</v>
      </c>
      <c r="I40" s="8">
        <f>'[2]MAINLINE SUMMARY'!P59+'[2]MAINLINE SUMMARY'!X59+'[2]MAINLINE SUMMARY'!AF59+'[2]MAINLINE SUMMARY'!AO60+[3]SUMMARY!$AH$123+[3]SUMMARY!$AP$122+[3]SUMMARY!$AX$121</f>
        <v>132.52142857142857</v>
      </c>
    </row>
    <row r="41" spans="1:9" x14ac:dyDescent="0.25">
      <c r="A41" s="3" t="s">
        <v>2</v>
      </c>
      <c r="B41" s="7">
        <v>2104</v>
      </c>
      <c r="C41" s="4">
        <v>2023</v>
      </c>
      <c r="D41" s="4">
        <v>207</v>
      </c>
      <c r="E41" s="4">
        <v>65949.753472222219</v>
      </c>
      <c r="F41" s="4">
        <v>3264.7299219761717</v>
      </c>
      <c r="G41" s="4">
        <v>15</v>
      </c>
      <c r="H41" s="4">
        <v>63840.753472222219</v>
      </c>
      <c r="I41" s="4">
        <v>187.5</v>
      </c>
    </row>
    <row r="42" spans="1:9" x14ac:dyDescent="0.25">
      <c r="A42" s="3" t="s">
        <v>2</v>
      </c>
      <c r="B42" s="4">
        <v>2104</v>
      </c>
      <c r="C42" s="4">
        <v>2024</v>
      </c>
      <c r="D42" s="4">
        <v>21</v>
      </c>
      <c r="E42" s="4">
        <v>5099</v>
      </c>
      <c r="F42" s="4">
        <v>242.8095238095238</v>
      </c>
      <c r="G42" s="4">
        <v>0</v>
      </c>
      <c r="H42" s="4">
        <v>5099</v>
      </c>
      <c r="I42" s="4">
        <v>21</v>
      </c>
    </row>
    <row r="43" spans="1:9" x14ac:dyDescent="0.25">
      <c r="A43" s="5" t="s">
        <v>2</v>
      </c>
      <c r="B43" s="7">
        <f>'[1]LOCO BY ADMIN'!M576</f>
        <v>2105</v>
      </c>
      <c r="C43" s="7">
        <v>2022</v>
      </c>
      <c r="D43" s="7">
        <f>'[2]MAINLINE SUMMARY'!AJ59+'[2]MAINLINE SUMMARY'!AA58+'[2]MAINLINE SUMMARY'!S58+'[2]MAINLINE SUMMARY'!K58+[3]SUMMARY!$AX$120+[3]SUMMARY!$AP$121+[3]SUMMARY!$AH$121</f>
        <v>117</v>
      </c>
      <c r="E43" s="9">
        <f>'[2]MAINLINE SUMMARY'!AK59+'[2]MAINLINE SUMMARY'!AB58+'[2]MAINLINE SUMMARY'!T58+'[2]MAINLINE SUMMARY'!L58+[3]SUMMARY!$AX$120+[3]SUMMARY!$AP$121+[3]SUMMARY!$AH$121</f>
        <v>19415</v>
      </c>
      <c r="F43" s="4">
        <f>'[2]MAINLINE SUMMARY'!AL59+'[2]MAINLINE SUMMARY'!AC58+'[2]MAINLINE SUMMARY'!U58+'[2]MAINLINE SUMMARY'!M58+[3]SUMMARY!$AX$120+[3]SUMMARY!$AP$121+[3]SUMMARY!$AH$121</f>
        <v>1182.6404761904762</v>
      </c>
      <c r="G43" s="7">
        <f>'[2]MAINLINE SUMMARY'!AM59+'[2]MAINLINE SUMMARY'!AD58+'[2]MAINLINE SUMMARY'!V58+'[2]MAINLINE SUMMARY'!N58+[3]SUMMARY!$AX$120+[3]SUMMARY!$AP$121+[3]SUMMARY!$AH$121</f>
        <v>60</v>
      </c>
      <c r="H43" s="9">
        <f>'[2]MAINLINE SUMMARY'!AN59+'[2]MAINLINE SUMMARY'!AE58+'[2]MAINLINE SUMMARY'!W58+'[2]MAINLINE SUMMARY'!O58+[3]SUMMARY!$AX$120+[3]SUMMARY!$AP$121+[3]SUMMARY!$AH$121</f>
        <v>9457.5</v>
      </c>
      <c r="I43" s="8">
        <f>'[2]MAINLINE SUMMARY'!AO59+'[2]MAINLINE SUMMARY'!AF58+'[2]MAINLINE SUMMARY'!X58+'[2]MAINLINE SUMMARY'!P58+[3]SUMMARY!$AX$120+[3]SUMMARY!$AP$121+[3]SUMMARY!$AH$121</f>
        <v>86.104285714285709</v>
      </c>
    </row>
    <row r="44" spans="1:9" x14ac:dyDescent="0.25">
      <c r="A44" s="3" t="s">
        <v>2</v>
      </c>
      <c r="B44" s="7">
        <v>2105</v>
      </c>
      <c r="C44" s="4">
        <v>2023</v>
      </c>
      <c r="D44" s="4">
        <v>190</v>
      </c>
      <c r="E44" s="4">
        <v>57042</v>
      </c>
      <c r="F44" s="4">
        <v>2790.8952420767637</v>
      </c>
      <c r="G44" s="4">
        <v>6</v>
      </c>
      <c r="H44" s="4">
        <v>53783.5</v>
      </c>
      <c r="I44" s="4">
        <v>179.5</v>
      </c>
    </row>
    <row r="45" spans="1:9" x14ac:dyDescent="0.25">
      <c r="A45" s="3" t="s">
        <v>2</v>
      </c>
      <c r="B45" s="4">
        <v>2105</v>
      </c>
      <c r="C45" s="4">
        <v>2024</v>
      </c>
      <c r="D45" s="4">
        <v>18</v>
      </c>
      <c r="E45" s="4">
        <v>4249</v>
      </c>
      <c r="F45" s="4">
        <v>236.05555555555554</v>
      </c>
      <c r="G45" s="4">
        <v>1</v>
      </c>
      <c r="H45" s="4">
        <v>4249</v>
      </c>
      <c r="I45" s="4">
        <v>18</v>
      </c>
    </row>
    <row r="46" spans="1:9" x14ac:dyDescent="0.25">
      <c r="A46" s="5" t="s">
        <v>2</v>
      </c>
      <c r="B46" s="7">
        <f>'[1]LOCO BY ADMIN'!M575</f>
        <v>2109</v>
      </c>
      <c r="C46" s="7">
        <v>2022</v>
      </c>
      <c r="D46" s="7">
        <f>'[2]MAINLINE SUMMARY'!K57+'[2]MAINLINE SUMMARY'!S57+'[2]MAINLINE SUMMARY'!AA57+'[2]MAINLINE SUMMARY'!AJ58+[3]SUMMARY!$AH$120+[3]SUMMARY!$AP$120+[3]SUMMARY!$AX$119</f>
        <v>147</v>
      </c>
      <c r="E46" s="9">
        <f>'[2]MAINLINE SUMMARY'!L57+'[2]MAINLINE SUMMARY'!T57+'[2]MAINLINE SUMMARY'!AB57+'[2]MAINLINE SUMMARY'!AK58+[3]SUMMARY!$AH$120+[3]SUMMARY!$AP$120+[3]SUMMARY!$AX$119</f>
        <v>25237</v>
      </c>
      <c r="F46" s="4">
        <f>'[2]MAINLINE SUMMARY'!M57+'[2]MAINLINE SUMMARY'!U57+'[2]MAINLINE SUMMARY'!AC57+'[2]MAINLINE SUMMARY'!AL58+[3]SUMMARY!$AH$120+[3]SUMMARY!$AP$120+[3]SUMMARY!$AX$119</f>
        <v>1225.3260894660896</v>
      </c>
      <c r="G46" s="7">
        <f>'[2]MAINLINE SUMMARY'!N57+'[2]MAINLINE SUMMARY'!V57+'[2]MAINLINE SUMMARY'!AD57+'[2]MAINLINE SUMMARY'!AM58+[3]SUMMARY!$AH$120+[3]SUMMARY!$AP$120+[3]SUMMARY!$AX$119</f>
        <v>66</v>
      </c>
      <c r="H46" s="9">
        <f>'[2]MAINLINE SUMMARY'!O57+'[2]MAINLINE SUMMARY'!W57+'[2]MAINLINE SUMMARY'!AE57+'[2]MAINLINE SUMMARY'!AN58+[3]SUMMARY!$AH$120+[3]SUMMARY!$AP$120+[3]SUMMARY!$AX$119</f>
        <v>22726.5</v>
      </c>
      <c r="I46" s="8">
        <f>'[2]MAINLINE SUMMARY'!P57+'[2]MAINLINE SUMMARY'!X57+'[2]MAINLINE SUMMARY'!AF57+'[2]MAINLINE SUMMARY'!AO58+[3]SUMMARY!$AH$120+[3]SUMMARY!$AP$120+[3]SUMMARY!$AX$119</f>
        <v>133.13714285714286</v>
      </c>
    </row>
    <row r="47" spans="1:9" x14ac:dyDescent="0.25">
      <c r="A47" s="3" t="s">
        <v>2</v>
      </c>
      <c r="B47" s="7">
        <v>2109</v>
      </c>
      <c r="C47" s="4">
        <v>2023</v>
      </c>
      <c r="D47" s="4">
        <v>207</v>
      </c>
      <c r="E47" s="4">
        <v>65300</v>
      </c>
      <c r="F47" s="4">
        <v>3433.7043397296084</v>
      </c>
      <c r="G47" s="4">
        <v>16</v>
      </c>
      <c r="H47" s="4">
        <v>61102.333333333336</v>
      </c>
      <c r="I47" s="4">
        <v>168</v>
      </c>
    </row>
    <row r="48" spans="1:9" x14ac:dyDescent="0.25">
      <c r="A48" s="3" t="s">
        <v>2</v>
      </c>
      <c r="B48" s="4">
        <v>2109</v>
      </c>
      <c r="C48" s="4">
        <v>2024</v>
      </c>
      <c r="D48" s="4">
        <v>13</v>
      </c>
      <c r="E48" s="4">
        <v>3636</v>
      </c>
      <c r="F48" s="4">
        <v>279.69230769230768</v>
      </c>
      <c r="G48" s="4">
        <v>0</v>
      </c>
      <c r="H48" s="4">
        <v>6884</v>
      </c>
      <c r="I48" s="4">
        <v>13</v>
      </c>
    </row>
    <row r="49" spans="1:9" x14ac:dyDescent="0.25">
      <c r="A49" s="5" t="s">
        <v>0</v>
      </c>
      <c r="B49" s="7">
        <f>'[1]LOCO BY ADMIN'!A559</f>
        <v>3012</v>
      </c>
      <c r="C49" s="7">
        <v>2022</v>
      </c>
      <c r="D49" s="9">
        <f>'[2]MAINLINE SUMMARY'!AJ42+'[2]MAINLINE SUMMARY'!AA42+'[2]MAINLINE SUMMARY'!S42+'[2]MAINLINE SUMMARY'!K42+[3]SUMMARY!$Z$109+[3]SUMMARY!$AH$106+[3]SUMMARY!$AP$105+[3]SUMMARY!$AX$106</f>
        <v>207</v>
      </c>
      <c r="E49" s="9">
        <f>'[2]MAINLINE SUMMARY'!AK42+'[2]MAINLINE SUMMARY'!AB42+'[2]MAINLINE SUMMARY'!T42+'[2]MAINLINE SUMMARY'!L42+[3]SUMMARY!$Z$109+[3]SUMMARY!$AH$106+[3]SUMMARY!$AP$105+[3]SUMMARY!$AX$106</f>
        <v>41122</v>
      </c>
      <c r="F49" s="9">
        <f>'[2]MAINLINE SUMMARY'!AL42+'[2]MAINLINE SUMMARY'!AC42+'[2]MAINLINE SUMMARY'!U42+'[2]MAINLINE SUMMARY'!M42+[3]SUMMARY!$Z$109+[3]SUMMARY!$AH$106+[3]SUMMARY!$AP$105+[3]SUMMARY!$AX$106</f>
        <v>1594.916064433221</v>
      </c>
      <c r="G49" s="9">
        <f>'[2]MAINLINE SUMMARY'!AM42+'[2]MAINLINE SUMMARY'!AD42+'[2]MAINLINE SUMMARY'!V42+'[2]MAINLINE SUMMARY'!N42+[3]SUMMARY!$Z$109+[3]SUMMARY!$AH$106+[3]SUMMARY!$AP$105+[3]SUMMARY!$AX$106</f>
        <v>97</v>
      </c>
      <c r="H49" s="9">
        <f>'[2]MAINLINE SUMMARY'!AN42+'[2]MAINLINE SUMMARY'!AE42+'[2]MAINLINE SUMMARY'!W42+'[2]MAINLINE SUMMARY'!O42+[3]SUMMARY!$Z$109+[3]SUMMARY!$AH$106+[3]SUMMARY!$AP$105+[3]SUMMARY!$AX$106</f>
        <v>41122</v>
      </c>
      <c r="I49" s="9">
        <f>'[2]MAINLINE SUMMARY'!AO42+'[2]MAINLINE SUMMARY'!AF42+'[2]MAINLINE SUMMARY'!X42+'[2]MAINLINE SUMMARY'!P42+[3]SUMMARY!$Z$109+[3]SUMMARY!$AH$106+[3]SUMMARY!$AP$105+[3]SUMMARY!$AX$106</f>
        <v>208.315</v>
      </c>
    </row>
    <row r="50" spans="1:9" x14ac:dyDescent="0.25">
      <c r="A50" s="3" t="s">
        <v>0</v>
      </c>
      <c r="B50" s="7">
        <v>3012</v>
      </c>
      <c r="C50" s="4">
        <v>2023</v>
      </c>
      <c r="D50" s="4">
        <v>248</v>
      </c>
      <c r="E50" s="4">
        <v>81328</v>
      </c>
      <c r="F50" s="4">
        <v>3333.1172605844113</v>
      </c>
      <c r="G50" s="4">
        <v>4</v>
      </c>
      <c r="H50" s="4">
        <v>81328</v>
      </c>
      <c r="I50" s="4">
        <v>248</v>
      </c>
    </row>
    <row r="51" spans="1:9" x14ac:dyDescent="0.25">
      <c r="A51" s="3" t="s">
        <v>0</v>
      </c>
      <c r="B51" s="4">
        <v>3012</v>
      </c>
      <c r="C51" s="4">
        <v>2024</v>
      </c>
      <c r="D51" s="4">
        <v>24</v>
      </c>
      <c r="E51" s="4">
        <v>6892</v>
      </c>
      <c r="F51" s="4">
        <v>287.16666666666669</v>
      </c>
      <c r="G51" s="4">
        <v>6</v>
      </c>
      <c r="H51" s="4">
        <v>1148.6666666666667</v>
      </c>
      <c r="I51" s="4">
        <v>4</v>
      </c>
    </row>
    <row r="52" spans="1:9" x14ac:dyDescent="0.25">
      <c r="A52" s="5" t="s">
        <v>0</v>
      </c>
      <c r="B52" s="7">
        <f>'[1]LOCO BY ADMIN'!A558</f>
        <v>3013</v>
      </c>
      <c r="C52" s="7">
        <v>2022</v>
      </c>
      <c r="D52" s="9">
        <f>'[2]MAINLINE SUMMARY'!K41+'[2]MAINLINE SUMMARY'!S41+'[2]MAINLINE SUMMARY'!AA41+'[2]MAINLINE SUMMARY'!AJ41+[3]SUMMARY!$AX$105+[3]SUMMARY!$AP$104+[3]SUMMARY!$AH$105+[3]SUMMARY!$Z$107</f>
        <v>214</v>
      </c>
      <c r="E52" s="9">
        <f>'[2]MAINLINE SUMMARY'!L41+'[2]MAINLINE SUMMARY'!T41+'[2]MAINLINE SUMMARY'!AB41+'[2]MAINLINE SUMMARY'!AK41+[3]SUMMARY!$AX$105+[3]SUMMARY!$AP$104+[3]SUMMARY!$AH$105+[3]SUMMARY!$Z$107</f>
        <v>41751</v>
      </c>
      <c r="F52" s="9">
        <f>'[2]MAINLINE SUMMARY'!M41+'[2]MAINLINE SUMMARY'!U41+'[2]MAINLINE SUMMARY'!AC41+'[2]MAINLINE SUMMARY'!AL41+[3]SUMMARY!$AX$105+[3]SUMMARY!$AP$104+[3]SUMMARY!$AH$105+[3]SUMMARY!$Z$107</f>
        <v>1661.7037037037037</v>
      </c>
      <c r="G52" s="9">
        <f>'[2]MAINLINE SUMMARY'!N41+'[2]MAINLINE SUMMARY'!V41+'[2]MAINLINE SUMMARY'!AD41+'[2]MAINLINE SUMMARY'!AM41+[3]SUMMARY!$AX$105+[3]SUMMARY!$AP$104+[3]SUMMARY!$AH$105+[3]SUMMARY!$Z$107</f>
        <v>108</v>
      </c>
      <c r="H52" s="9">
        <f>'[2]MAINLINE SUMMARY'!O41+'[2]MAINLINE SUMMARY'!W41+'[2]MAINLINE SUMMARY'!AE41+'[2]MAINLINE SUMMARY'!AN41+[3]SUMMARY!$AX$105+[3]SUMMARY!$AP$104+[3]SUMMARY!$AH$105+[3]SUMMARY!$Z$107</f>
        <v>41751</v>
      </c>
      <c r="I52" s="9">
        <f>'[2]MAINLINE SUMMARY'!P41+'[2]MAINLINE SUMMARY'!X41+'[2]MAINLINE SUMMARY'!AF41+'[2]MAINLINE SUMMARY'!AO41+[3]SUMMARY!$AX$105+[3]SUMMARY!$AP$104+[3]SUMMARY!$AH$105+[3]SUMMARY!$Z$107</f>
        <v>215.965</v>
      </c>
    </row>
    <row r="53" spans="1:9" x14ac:dyDescent="0.25">
      <c r="A53" s="3" t="s">
        <v>0</v>
      </c>
      <c r="B53" s="7">
        <v>3013</v>
      </c>
      <c r="C53" s="4">
        <v>2023</v>
      </c>
      <c r="D53" s="4">
        <v>238</v>
      </c>
      <c r="E53" s="4">
        <v>77922</v>
      </c>
      <c r="F53" s="4">
        <v>3469.9414939152839</v>
      </c>
      <c r="G53" s="4">
        <v>4</v>
      </c>
      <c r="H53" s="4">
        <v>77922</v>
      </c>
      <c r="I53" s="4">
        <v>238</v>
      </c>
    </row>
    <row r="54" spans="1:9" x14ac:dyDescent="0.25">
      <c r="A54" s="3" t="s">
        <v>0</v>
      </c>
      <c r="B54" s="4">
        <v>3013</v>
      </c>
      <c r="C54" s="4">
        <v>2024</v>
      </c>
      <c r="D54" s="4">
        <v>21</v>
      </c>
      <c r="E54" s="4">
        <v>6969</v>
      </c>
      <c r="F54" s="4">
        <v>331.85714285714283</v>
      </c>
      <c r="G54" s="4">
        <v>0</v>
      </c>
      <c r="H54" s="4">
        <v>6969</v>
      </c>
      <c r="I54" s="4">
        <v>21</v>
      </c>
    </row>
    <row r="55" spans="1:9" x14ac:dyDescent="0.25">
      <c r="A55" s="5" t="s">
        <v>0</v>
      </c>
      <c r="B55" s="7">
        <f>'[1]LOCO BY ADMIN'!A560</f>
        <v>3018</v>
      </c>
      <c r="C55" s="7">
        <v>2022</v>
      </c>
      <c r="D55" s="9">
        <f>'[2]MAINLINE SUMMARY'!AJ43+'[2]MAINLINE SUMMARY'!AA43+'[2]MAINLINE SUMMARY'!S43+'[2]MAINLINE SUMMARY'!K43+[3]SUMMARY!$Y$108</f>
        <v>3071</v>
      </c>
      <c r="E55" s="9">
        <f>'[2]MAINLINE SUMMARY'!AK43+'[2]MAINLINE SUMMARY'!AB43+'[2]MAINLINE SUMMARY'!T43+'[2]MAINLINE SUMMARY'!L43+[3]SUMMARY!$Y$108</f>
        <v>17997</v>
      </c>
      <c r="F55" s="9">
        <f>'[2]MAINLINE SUMMARY'!AL43+'[2]MAINLINE SUMMARY'!AC43+'[2]MAINLINE SUMMARY'!U43+'[2]MAINLINE SUMMARY'!M43+[3]SUMMARY!$Y$108</f>
        <v>4077.4505928853755</v>
      </c>
      <c r="G55" s="9">
        <f>'[2]MAINLINE SUMMARY'!AM43+'[2]MAINLINE SUMMARY'!AD43+'[2]MAINLINE SUMMARY'!V43+'[2]MAINLINE SUMMARY'!N43+[3]SUMMARY!$Y$108</f>
        <v>3025</v>
      </c>
      <c r="H55" s="9">
        <f>'[2]MAINLINE SUMMARY'!AN43+'[2]MAINLINE SUMMARY'!AE43+'[2]MAINLINE SUMMARY'!W43+'[2]MAINLINE SUMMARY'!O43+[3]SUMMARY!$Y$108</f>
        <v>17997</v>
      </c>
      <c r="I55" s="9">
        <f>'[2]MAINLINE SUMMARY'!AO43+'[2]MAINLINE SUMMARY'!AF43+'[2]MAINLINE SUMMARY'!X43+'[2]MAINLINE SUMMARY'!P43+[3]SUMMARY!$Y$108</f>
        <v>3051.62</v>
      </c>
    </row>
    <row r="56" spans="1:9" x14ac:dyDescent="0.25">
      <c r="A56" s="3" t="s">
        <v>0</v>
      </c>
      <c r="B56" s="7">
        <v>3018</v>
      </c>
      <c r="C56" s="4">
        <v>2023</v>
      </c>
      <c r="D56" s="4">
        <v>41</v>
      </c>
      <c r="E56" s="4">
        <v>10563</v>
      </c>
      <c r="F56" s="4">
        <v>1272.75</v>
      </c>
      <c r="G56" s="4">
        <v>2</v>
      </c>
      <c r="H56" s="4">
        <v>9701</v>
      </c>
      <c r="I56" s="4">
        <v>37.5</v>
      </c>
    </row>
    <row r="57" spans="1:9" x14ac:dyDescent="0.25">
      <c r="A57" s="3" t="s">
        <v>0</v>
      </c>
      <c r="B57" s="4">
        <v>3018</v>
      </c>
      <c r="C57" s="4">
        <v>2024</v>
      </c>
      <c r="D57" s="4">
        <v>16</v>
      </c>
      <c r="E57" s="4">
        <v>5358</v>
      </c>
      <c r="F57" s="4">
        <v>334.875</v>
      </c>
      <c r="G57" s="4">
        <v>1</v>
      </c>
      <c r="H57" s="4">
        <v>5358</v>
      </c>
      <c r="I57" s="4">
        <v>16</v>
      </c>
    </row>
    <row r="58" spans="1:9" x14ac:dyDescent="0.25">
      <c r="A58" s="5" t="s">
        <v>0</v>
      </c>
      <c r="B58" s="7">
        <f>'[1]LOCO BY ADMIN'!A557</f>
        <v>3021</v>
      </c>
      <c r="C58" s="7">
        <v>2022</v>
      </c>
      <c r="D58" s="9">
        <f>'[2]MAINLINE SUMMARY'!K40+'[2]MAINLINE SUMMARY'!S40+'[2]MAINLINE SUMMARY'!AA40+'[2]MAINLINE SUMMARY'!AJ40+[3]SUMMARY!$Z$106+[3]SUMMARY!$AH$104+[3]SUMMARY!$AP$103+[3]SUMMARY!$AX$104</f>
        <v>214</v>
      </c>
      <c r="E58" s="9">
        <f>'[2]MAINLINE SUMMARY'!L40+'[2]MAINLINE SUMMARY'!T40+'[2]MAINLINE SUMMARY'!AB40+'[2]MAINLINE SUMMARY'!AK40+[3]SUMMARY!$Z$106+[3]SUMMARY!$AH$104+[3]SUMMARY!$AP$103+[3]SUMMARY!$AX$104</f>
        <v>36383</v>
      </c>
      <c r="F58" s="9">
        <f>'[2]MAINLINE SUMMARY'!M40+'[2]MAINLINE SUMMARY'!U40+'[2]MAINLINE SUMMARY'!AC40+'[2]MAINLINE SUMMARY'!AL40+[3]SUMMARY!$Z$106+[3]SUMMARY!$AH$104+[3]SUMMARY!$AP$103+[3]SUMMARY!$AX$104</f>
        <v>1557.7618233618234</v>
      </c>
      <c r="G58" s="9">
        <f>'[2]MAINLINE SUMMARY'!N40+'[2]MAINLINE SUMMARY'!V40+'[2]MAINLINE SUMMARY'!AD40+'[2]MAINLINE SUMMARY'!AM40+[3]SUMMARY!$Z$106+[3]SUMMARY!$AH$104+[3]SUMMARY!$AP$103+[3]SUMMARY!$AX$104</f>
        <v>118</v>
      </c>
      <c r="H58" s="9">
        <f>'[2]MAINLINE SUMMARY'!O40+'[2]MAINLINE SUMMARY'!W40+'[2]MAINLINE SUMMARY'!AE40+'[2]MAINLINE SUMMARY'!AN40+[3]SUMMARY!$Z$106+[3]SUMMARY!$AH$104+[3]SUMMARY!$AP$103+[3]SUMMARY!$AX$104</f>
        <v>31567</v>
      </c>
      <c r="I58" s="9">
        <f>'[2]MAINLINE SUMMARY'!P40+'[2]MAINLINE SUMMARY'!X40+'[2]MAINLINE SUMMARY'!AF40+'[2]MAINLINE SUMMARY'!AO40+[3]SUMMARY!$Z$106+[3]SUMMARY!$AH$104+[3]SUMMARY!$AP$103+[3]SUMMARY!$AX$104</f>
        <v>197.61</v>
      </c>
    </row>
    <row r="59" spans="1:9" x14ac:dyDescent="0.25">
      <c r="A59" s="3" t="s">
        <v>0</v>
      </c>
      <c r="B59" s="7">
        <v>3021</v>
      </c>
      <c r="C59" s="4">
        <v>2023</v>
      </c>
      <c r="D59" s="4">
        <v>234</v>
      </c>
      <c r="E59" s="4">
        <v>73216</v>
      </c>
      <c r="F59" s="4">
        <v>2871.8872777286565</v>
      </c>
      <c r="G59" s="4">
        <v>1</v>
      </c>
      <c r="H59" s="4">
        <v>73216</v>
      </c>
      <c r="I59" s="4">
        <v>231</v>
      </c>
    </row>
    <row r="60" spans="1:9" x14ac:dyDescent="0.25">
      <c r="A60" s="3" t="s">
        <v>0</v>
      </c>
      <c r="B60" s="4">
        <v>3021</v>
      </c>
      <c r="C60" s="4">
        <v>2024</v>
      </c>
      <c r="D60" s="4">
        <v>20</v>
      </c>
      <c r="E60" s="4">
        <v>5896</v>
      </c>
      <c r="F60" s="4">
        <v>294.8</v>
      </c>
      <c r="G60" s="4">
        <v>3</v>
      </c>
      <c r="H60" s="4">
        <v>1965.3333333333333</v>
      </c>
      <c r="I60" s="4">
        <v>6.666666666666667</v>
      </c>
    </row>
    <row r="61" spans="1:9" x14ac:dyDescent="0.25">
      <c r="A61" s="5" t="s">
        <v>0</v>
      </c>
      <c r="B61" s="7">
        <f>'[1]LOCO BY ADMIN'!A569</f>
        <v>34226</v>
      </c>
      <c r="C61" s="7">
        <v>2022</v>
      </c>
      <c r="D61" s="4">
        <f>'[2]MAINLINE SUMMARY'!K36+'[2]MAINLINE SUMMARY'!S37+'[2]MAINLINE SUMMARY'!AA38+'[2]MAINLINE SUMMARY'!AJ38+[3]SUMMARY!$Z$104+[3]SUMMARY!$AH$98+[3]SUMMARY!$AP$98+[3]SUMMARY!$AX$98</f>
        <v>128</v>
      </c>
      <c r="E61" s="4">
        <f>'[2]MAINLINE SUMMARY'!L36+'[2]MAINLINE SUMMARY'!T37+'[2]MAINLINE SUMMARY'!AB38+'[2]MAINLINE SUMMARY'!AK38+[3]SUMMARY!$Z$104+[3]SUMMARY!$AH$98+[3]SUMMARY!$AP$98+[3]SUMMARY!$AX$98</f>
        <v>16735</v>
      </c>
      <c r="F61" s="4">
        <f>'[2]MAINLINE SUMMARY'!M36+'[2]MAINLINE SUMMARY'!U37+'[2]MAINLINE SUMMARY'!AC38+'[2]MAINLINE SUMMARY'!AL38+[3]SUMMARY!$Z$104+[3]SUMMARY!$AH$98+[3]SUMMARY!$AP$98+[3]SUMMARY!$AX$98</f>
        <v>1348.5211764705882</v>
      </c>
      <c r="G61" s="4">
        <f>'[2]MAINLINE SUMMARY'!N36+'[2]MAINLINE SUMMARY'!V37+'[2]MAINLINE SUMMARY'!AD38+'[2]MAINLINE SUMMARY'!AM38+[3]SUMMARY!$Z$104+[3]SUMMARY!$AH$98+[3]SUMMARY!$AP$98+[3]SUMMARY!$AX$98</f>
        <v>84</v>
      </c>
      <c r="H61" s="4">
        <f>'[2]MAINLINE SUMMARY'!O36+'[2]MAINLINE SUMMARY'!W37+'[2]MAINLINE SUMMARY'!AE38+'[2]MAINLINE SUMMARY'!AN38+[3]SUMMARY!$Z$104+[3]SUMMARY!$AH$98+[3]SUMMARY!$AP$98+[3]SUMMARY!$AX$98</f>
        <v>7363.166666666667</v>
      </c>
      <c r="I61" s="4">
        <f>'[2]MAINLINE SUMMARY'!P36+'[2]MAINLINE SUMMARY'!X37+'[2]MAINLINE SUMMARY'!AF38+'[2]MAINLINE SUMMARY'!AO38+[3]SUMMARY!$Z$104+[3]SUMMARY!$AH$98+[3]SUMMARY!$AP$98+[3]SUMMARY!$AX$98</f>
        <v>97.211666666666673</v>
      </c>
    </row>
    <row r="62" spans="1:9" x14ac:dyDescent="0.25">
      <c r="A62" s="3" t="s">
        <v>0</v>
      </c>
      <c r="B62" s="7">
        <v>34226</v>
      </c>
      <c r="C62" s="4">
        <v>2023</v>
      </c>
      <c r="D62" s="4">
        <v>219</v>
      </c>
      <c r="E62" s="4">
        <v>62387</v>
      </c>
      <c r="F62" s="4">
        <v>3107.6765701531481</v>
      </c>
      <c r="G62" s="4">
        <v>17</v>
      </c>
      <c r="H62" s="4">
        <v>41781.833333333336</v>
      </c>
      <c r="I62" s="4">
        <v>154</v>
      </c>
    </row>
    <row r="63" spans="1:9" x14ac:dyDescent="0.25">
      <c r="A63" s="3" t="s">
        <v>0</v>
      </c>
      <c r="B63" s="4">
        <v>34226</v>
      </c>
      <c r="C63" s="4">
        <v>2024</v>
      </c>
      <c r="D63" s="4">
        <v>6</v>
      </c>
      <c r="E63" s="4">
        <v>1604</v>
      </c>
      <c r="F63" s="4">
        <v>267.33333333333331</v>
      </c>
      <c r="G63" s="4">
        <v>1</v>
      </c>
      <c r="H63" s="4">
        <v>1604</v>
      </c>
      <c r="I63" s="4">
        <v>6</v>
      </c>
    </row>
    <row r="64" spans="1:9" x14ac:dyDescent="0.25">
      <c r="A64" s="5" t="s">
        <v>0</v>
      </c>
      <c r="B64" s="7">
        <f>'[1]LOCO BY ADMIN'!A570</f>
        <v>34612</v>
      </c>
      <c r="C64" s="7">
        <v>2022</v>
      </c>
      <c r="D64" s="4">
        <f>'[2]MAINLINE SUMMARY'!S38+'[2]MAINLINE SUMMARY'!K37+[3]SUMMARY!$Z$103+[3]SUMMARY!$AH$100+[3]SUMMARY!$AP$99+[3]SUMMARY!$AX$99</f>
        <v>83</v>
      </c>
      <c r="E64" s="11">
        <f>'[2]MAINLINE SUMMARY'!T38+'[2]MAINLINE SUMMARY'!L37+[3]SUMMARY!$Z$103+[3]SUMMARY!$AH$100+[3]SUMMARY!$AP$99+[3]SUMMARY!$AX$99</f>
        <v>10446</v>
      </c>
      <c r="F64" s="4">
        <f>'[2]MAINLINE SUMMARY'!U38+'[2]MAINLINE SUMMARY'!M37+[3]SUMMARY!$Z$103+[3]SUMMARY!$AH$100+[3]SUMMARY!$AP$99+[3]SUMMARY!$AX$99</f>
        <v>757.84722222222217</v>
      </c>
      <c r="G64" s="4">
        <f>'[2]MAINLINE SUMMARY'!V38+'[2]MAINLINE SUMMARY'!N37+[3]SUMMARY!$Z$103+[3]SUMMARY!$AH$100+[3]SUMMARY!$AP$99+[3]SUMMARY!$AX$99</f>
        <v>59</v>
      </c>
      <c r="H64" s="4">
        <f>'[2]MAINLINE SUMMARY'!W38+'[2]MAINLINE SUMMARY'!O37+[3]SUMMARY!$Z$103+[3]SUMMARY!$AH$100+[3]SUMMARY!$AP$99+[3]SUMMARY!$AX$99</f>
        <v>9555.5</v>
      </c>
      <c r="I64" s="4">
        <f>'[2]MAINLINE SUMMARY'!X38+'[2]MAINLINE SUMMARY'!P37+[3]SUMMARY!$Z$103+[3]SUMMARY!$AH$100+[3]SUMMARY!$AP$99+[3]SUMMARY!$AX$99</f>
        <v>80.746250000000003</v>
      </c>
    </row>
    <row r="65" spans="1:9" x14ac:dyDescent="0.25">
      <c r="A65" s="3" t="s">
        <v>0</v>
      </c>
      <c r="B65" s="7">
        <v>34612</v>
      </c>
      <c r="C65" s="4">
        <v>2023</v>
      </c>
      <c r="D65" s="4">
        <v>112</v>
      </c>
      <c r="E65" s="4">
        <v>31675</v>
      </c>
      <c r="F65" s="4">
        <v>1718.5364044168391</v>
      </c>
      <c r="G65" s="4">
        <v>8</v>
      </c>
      <c r="H65" s="4">
        <v>30220.5</v>
      </c>
      <c r="I65" s="4">
        <v>86</v>
      </c>
    </row>
    <row r="66" spans="1:9" x14ac:dyDescent="0.25">
      <c r="A66" s="3" t="s">
        <v>0</v>
      </c>
      <c r="B66" s="4">
        <v>34612</v>
      </c>
      <c r="C66" s="4">
        <v>2024</v>
      </c>
      <c r="D66" s="4">
        <v>21</v>
      </c>
      <c r="E66" s="4">
        <v>5649</v>
      </c>
      <c r="F66" s="4">
        <v>269</v>
      </c>
      <c r="G66" s="4">
        <v>1</v>
      </c>
      <c r="H66" s="4">
        <v>5649</v>
      </c>
      <c r="I66" s="4">
        <v>21</v>
      </c>
    </row>
    <row r="67" spans="1:9" x14ac:dyDescent="0.25">
      <c r="A67" s="3" t="s">
        <v>0</v>
      </c>
      <c r="B67" s="7">
        <v>34806</v>
      </c>
      <c r="C67" s="4">
        <v>2023</v>
      </c>
      <c r="D67" s="4">
        <v>90</v>
      </c>
      <c r="E67" s="4">
        <v>27221</v>
      </c>
      <c r="F67" s="4">
        <v>2264.1567505720823</v>
      </c>
      <c r="G67" s="4">
        <v>5</v>
      </c>
      <c r="H67" s="4">
        <v>27221</v>
      </c>
      <c r="I67" s="4">
        <v>78.5</v>
      </c>
    </row>
    <row r="68" spans="1:9" x14ac:dyDescent="0.25">
      <c r="A68" s="3" t="s">
        <v>0</v>
      </c>
      <c r="B68" s="4">
        <v>34806</v>
      </c>
      <c r="C68" s="4">
        <v>2024</v>
      </c>
      <c r="D68" s="4">
        <v>24</v>
      </c>
      <c r="E68" s="4">
        <v>7048</v>
      </c>
      <c r="F68" s="4">
        <v>293.66666666666669</v>
      </c>
      <c r="G68" s="4">
        <v>1</v>
      </c>
      <c r="H68" s="4">
        <v>7048</v>
      </c>
      <c r="I68" s="4">
        <v>24</v>
      </c>
    </row>
    <row r="69" spans="1:9" x14ac:dyDescent="0.25">
      <c r="A69" s="5" t="s">
        <v>0</v>
      </c>
      <c r="B69" s="7">
        <v>34825</v>
      </c>
      <c r="C69" s="7">
        <v>2022</v>
      </c>
      <c r="D69" s="4">
        <f>'[2]MAINLINE SUMMARY'!S36+'[2]MAINLINE SUMMARY'!AA36+'[2]MAINLINE SUMMARY'!AJ36+[3]SUMMARY!$AH$99+[3]SUMMARY!$AP$101+[3]SUMMARY!$AX$101</f>
        <v>101</v>
      </c>
      <c r="E69" s="4">
        <f>'[2]MAINLINE SUMMARY'!T36+'[2]MAINLINE SUMMARY'!AB36+'[2]MAINLINE SUMMARY'!AK36+[3]SUMMARY!$AH$99+[3]SUMMARY!$AP$101+[3]SUMMARY!$AX$101</f>
        <v>20019</v>
      </c>
      <c r="F69" s="4">
        <f>'[2]MAINLINE SUMMARY'!U36+'[2]MAINLINE SUMMARY'!AC36+'[2]MAINLINE SUMMARY'!AL36+[3]SUMMARY!$AH$99+[3]SUMMARY!$AP$101+[3]SUMMARY!$AX$101</f>
        <v>1048.0925925925926</v>
      </c>
      <c r="G69" s="4">
        <f>'[2]MAINLINE SUMMARY'!V36+'[2]MAINLINE SUMMARY'!AD36+'[2]MAINLINE SUMMARY'!AM36+[3]SUMMARY!$AH$99+[3]SUMMARY!$AP$101+[3]SUMMARY!$AX$101</f>
        <v>49</v>
      </c>
      <c r="H69" s="4">
        <f>'[2]MAINLINE SUMMARY'!W36+'[2]MAINLINE SUMMARY'!AE36+'[2]MAINLINE SUMMARY'!AN36+[3]SUMMARY!$AH$99+[3]SUMMARY!$AP$101+[3]SUMMARY!$AX$101</f>
        <v>11192.7</v>
      </c>
      <c r="I69" s="4">
        <f>'[2]MAINLINE SUMMARY'!X36+'[2]MAINLINE SUMMARY'!AF36+'[2]MAINLINE SUMMARY'!AO36+[3]SUMMARY!$AH$99+[3]SUMMARY!$AP$101+[3]SUMMARY!$AX$101</f>
        <v>80.167500000000004</v>
      </c>
    </row>
    <row r="70" spans="1:9" x14ac:dyDescent="0.25">
      <c r="A70" s="3" t="s">
        <v>0</v>
      </c>
      <c r="B70" s="7">
        <v>34825</v>
      </c>
      <c r="C70" s="4">
        <v>2023</v>
      </c>
      <c r="D70" s="4">
        <v>91</v>
      </c>
      <c r="E70" s="4">
        <v>24666</v>
      </c>
      <c r="F70" s="4">
        <v>1394.3209153318076</v>
      </c>
      <c r="G70" s="4">
        <v>7</v>
      </c>
      <c r="H70" s="4">
        <v>20970</v>
      </c>
      <c r="I70" s="4">
        <v>73</v>
      </c>
    </row>
    <row r="71" spans="1:9" x14ac:dyDescent="0.25">
      <c r="A71" s="5" t="s">
        <v>0</v>
      </c>
      <c r="B71" s="7">
        <f>'[1]LOCO BY ADMIN'!A571</f>
        <v>34840</v>
      </c>
      <c r="C71" s="7">
        <v>2022</v>
      </c>
      <c r="D71" s="4">
        <f>'[2]MAINLINE SUMMARY'!AJ37+'[2]MAINLINE SUMMARY'!AA37+'[2]MAINLINE SUMMARY'!K38+[3]SUMMARY!$AH$101+[3]SUMMARY!$AP$100+[3]SUMMARY!$AX$100</f>
        <v>92</v>
      </c>
      <c r="E71" s="11">
        <f>'[2]MAINLINE SUMMARY'!AK37+'[2]MAINLINE SUMMARY'!AB37+'[2]MAINLINE SUMMARY'!L38+[3]SUMMARY!$AH$101+[3]SUMMARY!$AP$100+[3]SUMMARY!$AX$100</f>
        <v>17005</v>
      </c>
      <c r="F71" s="4">
        <f>'[2]MAINLINE SUMMARY'!AL37+'[2]MAINLINE SUMMARY'!AC37+'[2]MAINLINE SUMMARY'!M38+[3]SUMMARY!$AH$101+[3]SUMMARY!$AP$100+[3]SUMMARY!$AX$100</f>
        <v>1060.7342657342656</v>
      </c>
      <c r="G71" s="4">
        <f>'[2]MAINLINE SUMMARY'!AM37+'[2]MAINLINE SUMMARY'!AD37+'[2]MAINLINE SUMMARY'!N38+[3]SUMMARY!$AH$101+[3]SUMMARY!$AP$100+[3]SUMMARY!$AX$100</f>
        <v>45</v>
      </c>
      <c r="H71" s="4">
        <f>'[2]MAINLINE SUMMARY'!AN37+'[2]MAINLINE SUMMARY'!AE37+'[2]MAINLINE SUMMARY'!O38+[3]SUMMARY!$AH$101+[3]SUMMARY!$AP$100+[3]SUMMARY!$AX$100</f>
        <v>10163.666666666666</v>
      </c>
      <c r="I71" s="4">
        <f>'[2]MAINLINE SUMMARY'!AO37+'[2]MAINLINE SUMMARY'!AF37+'[2]MAINLINE SUMMARY'!P38+[3]SUMMARY!$AH$101+[3]SUMMARY!$AP$100+[3]SUMMARY!$AX$100</f>
        <v>69.266666666666666</v>
      </c>
    </row>
    <row r="72" spans="1:9" x14ac:dyDescent="0.25">
      <c r="A72" s="3" t="s">
        <v>0</v>
      </c>
      <c r="B72" s="7">
        <v>34840</v>
      </c>
      <c r="C72" s="4">
        <v>2023</v>
      </c>
      <c r="D72" s="4">
        <v>222</v>
      </c>
      <c r="E72" s="4">
        <v>65788.399999999994</v>
      </c>
      <c r="F72" s="4">
        <v>3241.1240631256319</v>
      </c>
      <c r="G72" s="4">
        <v>9</v>
      </c>
      <c r="H72" s="4">
        <v>63459.9</v>
      </c>
      <c r="I72" s="4">
        <v>201</v>
      </c>
    </row>
    <row r="73" spans="1:9" x14ac:dyDescent="0.25">
      <c r="A73" s="3" t="s">
        <v>0</v>
      </c>
      <c r="B73" s="4">
        <v>34840</v>
      </c>
      <c r="C73" s="4">
        <v>2024</v>
      </c>
      <c r="D73" s="4">
        <v>7</v>
      </c>
      <c r="E73" s="4">
        <v>1888</v>
      </c>
      <c r="F73" s="4">
        <v>269.71428571428572</v>
      </c>
      <c r="G73" s="4">
        <v>0</v>
      </c>
      <c r="H73" s="4">
        <v>1888</v>
      </c>
      <c r="I73" s="4">
        <v>7</v>
      </c>
    </row>
    <row r="74" spans="1:9" x14ac:dyDescent="0.25">
      <c r="A74" s="5" t="s">
        <v>0</v>
      </c>
      <c r="B74" s="7">
        <v>34851</v>
      </c>
      <c r="C74" s="7">
        <v>2022</v>
      </c>
      <c r="D74" s="4">
        <f>[3]SUMMARY!$Z$100+[3]SUMMARY!$AH$102+[3]SUMMARY!$AX$102</f>
        <v>34</v>
      </c>
      <c r="E74" s="4">
        <f>[3]SUMMARY!$Z$100+[3]SUMMARY!$AH$102+[3]SUMMARY!$AX$102</f>
        <v>34</v>
      </c>
      <c r="F74" s="4">
        <f>[3]SUMMARY!$Z$100+[3]SUMMARY!$AH$102+[3]SUMMARY!$AX$102</f>
        <v>34</v>
      </c>
      <c r="G74" s="4">
        <f>[3]SUMMARY!$Z$100+[3]SUMMARY!$AH$102+[3]SUMMARY!$AX$102</f>
        <v>34</v>
      </c>
      <c r="H74" s="4">
        <f>[3]SUMMARY!$Z$100+[3]SUMMARY!$AH$102+[3]SUMMARY!$AX$102</f>
        <v>34</v>
      </c>
      <c r="I74" s="4">
        <f>[3]SUMMARY!$Z$100+[3]SUMMARY!$AH$102+[3]SUMMARY!$AX$102</f>
        <v>34</v>
      </c>
    </row>
    <row r="75" spans="1:9" x14ac:dyDescent="0.25">
      <c r="A75" s="5" t="s">
        <v>0</v>
      </c>
      <c r="B75" s="7">
        <f>'[1]LOCO BY ADMIN'!A568</f>
        <v>34853</v>
      </c>
      <c r="C75" s="7">
        <v>2022</v>
      </c>
      <c r="D75" s="4">
        <f>'[2]MAINLINE SUMMARY'!K35+'[2]MAINLINE SUMMARY'!S35+'[2]MAINLINE SUMMARY'!AA35+'[2]MAINLINE SUMMARY'!AJ35+[3]SUMMARY!$Z$102+[3]SUMMARY!$AH$97+[3]SUMMARY!$AP$97+[3]SUMMARY!$AX$97</f>
        <v>165</v>
      </c>
      <c r="E75" s="4">
        <f>'[2]MAINLINE SUMMARY'!L35+'[2]MAINLINE SUMMARY'!T35+'[2]MAINLINE SUMMARY'!AB35+'[2]MAINLINE SUMMARY'!AK35+[3]SUMMARY!$Z$102+[3]SUMMARY!$AH$97+[3]SUMMARY!$AP$97+[3]SUMMARY!$AX$97</f>
        <v>29593</v>
      </c>
      <c r="F75" s="4">
        <f>'[2]MAINLINE SUMMARY'!M35+'[2]MAINLINE SUMMARY'!U35+'[2]MAINLINE SUMMARY'!AC35+'[2]MAINLINE SUMMARY'!AL35+[3]SUMMARY!$Z$102+[3]SUMMARY!$AH$97+[3]SUMMARY!$AP$97+[3]SUMMARY!$AX$97</f>
        <v>1390.9657208733297</v>
      </c>
      <c r="G75" s="4">
        <f>'[2]MAINLINE SUMMARY'!N35+'[2]MAINLINE SUMMARY'!V35+'[2]MAINLINE SUMMARY'!AD35+'[2]MAINLINE SUMMARY'!AM35+[3]SUMMARY!$Z$102+[3]SUMMARY!$AH$97+[3]SUMMARY!$AP$97+[3]SUMMARY!$AX$97</f>
        <v>81</v>
      </c>
      <c r="H75" s="4">
        <f>'[2]MAINLINE SUMMARY'!O35+'[2]MAINLINE SUMMARY'!W35+'[2]MAINLINE SUMMARY'!AE35+'[2]MAINLINE SUMMARY'!AN35+[3]SUMMARY!$Z$102+[3]SUMMARY!$AH$97+[3]SUMMARY!$AP$97+[3]SUMMARY!$AX$97</f>
        <v>18869</v>
      </c>
      <c r="I75" s="4">
        <f>'[2]MAINLINE SUMMARY'!P35+'[2]MAINLINE SUMMARY'!X35+'[2]MAINLINE SUMMARY'!AF35+'[2]MAINLINE SUMMARY'!AO35+[3]SUMMARY!$Z$102+[3]SUMMARY!$AH$97+[3]SUMMARY!$AP$97+[3]SUMMARY!$AX$97</f>
        <v>127.42625000000001</v>
      </c>
    </row>
    <row r="76" spans="1:9" x14ac:dyDescent="0.25">
      <c r="A76" s="3" t="s">
        <v>0</v>
      </c>
      <c r="B76" s="7">
        <v>34853</v>
      </c>
      <c r="C76" s="4">
        <v>2023</v>
      </c>
      <c r="D76" s="4">
        <v>231</v>
      </c>
      <c r="E76" s="4">
        <v>68011</v>
      </c>
      <c r="F76" s="4">
        <v>3309.6270224849977</v>
      </c>
      <c r="G76" s="4">
        <v>15</v>
      </c>
      <c r="H76" s="4">
        <v>59843.083333333328</v>
      </c>
      <c r="I76" s="4">
        <v>189.83333333333331</v>
      </c>
    </row>
    <row r="77" spans="1:9" x14ac:dyDescent="0.25">
      <c r="A77" s="3" t="s">
        <v>0</v>
      </c>
      <c r="B77" s="4">
        <v>34853</v>
      </c>
      <c r="C77" s="4">
        <v>2024</v>
      </c>
      <c r="D77" s="4">
        <v>8</v>
      </c>
      <c r="E77" s="4">
        <v>2319</v>
      </c>
      <c r="F77" s="4">
        <v>289.875</v>
      </c>
      <c r="G77" s="4">
        <v>3</v>
      </c>
      <c r="H77" s="4">
        <v>773</v>
      </c>
      <c r="I77" s="4">
        <v>2.6666666666666665</v>
      </c>
    </row>
    <row r="78" spans="1:9" x14ac:dyDescent="0.25">
      <c r="A78" s="3" t="s">
        <v>0</v>
      </c>
      <c r="B78" s="7">
        <v>37096</v>
      </c>
      <c r="C78" s="4">
        <v>2023</v>
      </c>
      <c r="D78" s="4">
        <v>134</v>
      </c>
      <c r="E78" s="4">
        <v>40145</v>
      </c>
      <c r="F78" s="4">
        <v>2103.7283333333335</v>
      </c>
      <c r="G78" s="4">
        <v>10</v>
      </c>
      <c r="H78" s="4">
        <v>40145</v>
      </c>
      <c r="I78" s="4">
        <v>123.5</v>
      </c>
    </row>
    <row r="79" spans="1:9" x14ac:dyDescent="0.25">
      <c r="A79" s="3" t="s">
        <v>0</v>
      </c>
      <c r="B79" s="4">
        <v>37096</v>
      </c>
      <c r="C79" s="4">
        <v>2024</v>
      </c>
      <c r="D79" s="4">
        <v>29</v>
      </c>
      <c r="E79" s="4">
        <v>8543</v>
      </c>
      <c r="F79" s="4">
        <v>294.58620689655174</v>
      </c>
      <c r="G79" s="4">
        <v>0</v>
      </c>
      <c r="H79" s="4">
        <v>8543</v>
      </c>
      <c r="I79" s="4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WRL PROJECT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Nqobani Dube</dc:creator>
  <cp:lastModifiedBy>Tynos Chakafa</cp:lastModifiedBy>
  <dcterms:created xsi:type="dcterms:W3CDTF">2024-07-08T06:23:59Z</dcterms:created>
  <dcterms:modified xsi:type="dcterms:W3CDTF">2024-07-17T10:13:03Z</dcterms:modified>
</cp:coreProperties>
</file>