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M:\PROJETS\NSandax\Dossier ARPCE\"/>
    </mc:Choice>
  </mc:AlternateContent>
  <xr:revisionPtr revIDLastSave="0" documentId="13_ncr:1_{5232FC25-BB8A-430A-B2AC-4D32B2943D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Analyse des effets diverses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2" l="1"/>
  <c r="F6" i="1" l="1"/>
  <c r="AK16" i="2" l="1"/>
  <c r="AI16" i="2"/>
  <c r="AJ16" i="2" s="1"/>
  <c r="AG16" i="2"/>
  <c r="AH16" i="2" s="1"/>
  <c r="AJ15" i="2"/>
  <c r="AH15" i="2"/>
  <c r="AJ14" i="2"/>
  <c r="AH14" i="2"/>
  <c r="AJ13" i="2"/>
  <c r="AH13" i="2"/>
  <c r="AJ12" i="2"/>
  <c r="AH12" i="2"/>
  <c r="AJ11" i="2"/>
  <c r="AH11" i="2"/>
  <c r="AJ10" i="2"/>
  <c r="AH10" i="2"/>
  <c r="AJ9" i="2"/>
  <c r="AH9" i="2"/>
  <c r="AJ8" i="2"/>
  <c r="AH8" i="2"/>
  <c r="S50" i="2"/>
  <c r="R50" i="2"/>
  <c r="Q50" i="2"/>
  <c r="Z49" i="2"/>
  <c r="Y49" i="2"/>
  <c r="X49" i="2"/>
  <c r="T49" i="2"/>
  <c r="Z48" i="2"/>
  <c r="Y48" i="2"/>
  <c r="X48" i="2"/>
  <c r="T48" i="2"/>
  <c r="Z47" i="2"/>
  <c r="Y47" i="2"/>
  <c r="X47" i="2"/>
  <c r="T47" i="2"/>
  <c r="Z46" i="2"/>
  <c r="Y46" i="2"/>
  <c r="X46" i="2"/>
  <c r="T46" i="2"/>
  <c r="Z45" i="2"/>
  <c r="Y45" i="2"/>
  <c r="X45" i="2"/>
  <c r="T45" i="2"/>
  <c r="Z44" i="2"/>
  <c r="Y44" i="2"/>
  <c r="X44" i="2"/>
  <c r="T44" i="2"/>
  <c r="Z43" i="2"/>
  <c r="Y43" i="2"/>
  <c r="X43" i="2"/>
  <c r="T43" i="2"/>
  <c r="Z42" i="2"/>
  <c r="Y42" i="2"/>
  <c r="X42" i="2"/>
  <c r="T42" i="2"/>
  <c r="Z41" i="2"/>
  <c r="Y41" i="2"/>
  <c r="X41" i="2"/>
  <c r="T41" i="2"/>
  <c r="Z40" i="2"/>
  <c r="Y40" i="2"/>
  <c r="X40" i="2"/>
  <c r="T40" i="2"/>
  <c r="Z39" i="2"/>
  <c r="Y39" i="2"/>
  <c r="X39" i="2"/>
  <c r="T39" i="2"/>
  <c r="Z38" i="2"/>
  <c r="Y38" i="2"/>
  <c r="X38" i="2"/>
  <c r="T38" i="2"/>
  <c r="S17" i="2"/>
  <c r="Z17" i="2" s="1"/>
  <c r="R17" i="2"/>
  <c r="Y17" i="2" s="1"/>
  <c r="Q17" i="2"/>
  <c r="X17" i="2" s="1"/>
  <c r="Z16" i="2"/>
  <c r="Y16" i="2"/>
  <c r="AA16" i="2" s="1"/>
  <c r="X16" i="2"/>
  <c r="U16" i="2"/>
  <c r="AB16" i="2" s="1"/>
  <c r="T16" i="2"/>
  <c r="Z15" i="2"/>
  <c r="Y15" i="2"/>
  <c r="X15" i="2"/>
  <c r="U15" i="2"/>
  <c r="AB15" i="2" s="1"/>
  <c r="T15" i="2"/>
  <c r="Z14" i="2"/>
  <c r="Y14" i="2"/>
  <c r="X14" i="2"/>
  <c r="U14" i="2"/>
  <c r="AB14" i="2" s="1"/>
  <c r="T14" i="2"/>
  <c r="Z13" i="2"/>
  <c r="Y13" i="2"/>
  <c r="X13" i="2"/>
  <c r="U13" i="2"/>
  <c r="AB13" i="2" s="1"/>
  <c r="T13" i="2"/>
  <c r="Z12" i="2"/>
  <c r="Y12" i="2"/>
  <c r="X12" i="2"/>
  <c r="U12" i="2"/>
  <c r="AB12" i="2" s="1"/>
  <c r="T12" i="2"/>
  <c r="Z11" i="2"/>
  <c r="AA11" i="2" s="1"/>
  <c r="Y11" i="2"/>
  <c r="X11" i="2"/>
  <c r="U11" i="2"/>
  <c r="AB11" i="2" s="1"/>
  <c r="T11" i="2"/>
  <c r="Z10" i="2"/>
  <c r="Y10" i="2"/>
  <c r="X10" i="2"/>
  <c r="AA10" i="2" s="1"/>
  <c r="U10" i="2"/>
  <c r="AB10" i="2" s="1"/>
  <c r="T10" i="2"/>
  <c r="Z9" i="2"/>
  <c r="Y9" i="2"/>
  <c r="X9" i="2"/>
  <c r="U9" i="2"/>
  <c r="AB9" i="2" s="1"/>
  <c r="T9" i="2"/>
  <c r="AA8" i="2"/>
  <c r="Z8" i="2"/>
  <c r="Y8" i="2"/>
  <c r="X8" i="2"/>
  <c r="U8" i="2"/>
  <c r="AB8" i="2" s="1"/>
  <c r="T8" i="2"/>
  <c r="Z7" i="2"/>
  <c r="Y7" i="2"/>
  <c r="X7" i="2"/>
  <c r="U7" i="2"/>
  <c r="AB7" i="2" s="1"/>
  <c r="T7" i="2"/>
  <c r="Z6" i="2"/>
  <c r="Y6" i="2"/>
  <c r="X6" i="2"/>
  <c r="U6" i="2"/>
  <c r="AB6" i="2" s="1"/>
  <c r="T6" i="2"/>
  <c r="Z5" i="2"/>
  <c r="Y5" i="2"/>
  <c r="U5" i="2"/>
  <c r="T5" i="2"/>
  <c r="D17" i="2"/>
  <c r="K17" i="2" s="1"/>
  <c r="C17" i="2"/>
  <c r="J17" i="2" s="1"/>
  <c r="B17" i="2"/>
  <c r="I17" i="2" s="1"/>
  <c r="K16" i="2"/>
  <c r="J16" i="2"/>
  <c r="I16" i="2"/>
  <c r="F16" i="2"/>
  <c r="M16" i="2" s="1"/>
  <c r="K15" i="2"/>
  <c r="J15" i="2"/>
  <c r="I15" i="2"/>
  <c r="F15" i="2"/>
  <c r="M15" i="2" s="1"/>
  <c r="K14" i="2"/>
  <c r="J14" i="2"/>
  <c r="I14" i="2"/>
  <c r="F14" i="2"/>
  <c r="M14" i="2" s="1"/>
  <c r="K13" i="2"/>
  <c r="J13" i="2"/>
  <c r="I13" i="2"/>
  <c r="F13" i="2"/>
  <c r="M13" i="2" s="1"/>
  <c r="K12" i="2"/>
  <c r="J12" i="2"/>
  <c r="I12" i="2"/>
  <c r="F12" i="2"/>
  <c r="M12" i="2" s="1"/>
  <c r="K11" i="2"/>
  <c r="J11" i="2"/>
  <c r="I11" i="2"/>
  <c r="F11" i="2"/>
  <c r="M11" i="2" s="1"/>
  <c r="K10" i="2"/>
  <c r="J10" i="2"/>
  <c r="I10" i="2"/>
  <c r="F10" i="2"/>
  <c r="M10" i="2" s="1"/>
  <c r="K9" i="2"/>
  <c r="J9" i="2"/>
  <c r="I9" i="2"/>
  <c r="F9" i="2"/>
  <c r="M9" i="2" s="1"/>
  <c r="K8" i="2"/>
  <c r="J8" i="2"/>
  <c r="I8" i="2"/>
  <c r="F8" i="2"/>
  <c r="M8" i="2" s="1"/>
  <c r="K7" i="2"/>
  <c r="J7" i="2"/>
  <c r="I7" i="2"/>
  <c r="F7" i="2"/>
  <c r="M7" i="2" s="1"/>
  <c r="K6" i="2"/>
  <c r="J6" i="2"/>
  <c r="I6" i="2"/>
  <c r="F6" i="2"/>
  <c r="M6" i="2" s="1"/>
  <c r="K5" i="2"/>
  <c r="J5" i="2"/>
  <c r="I5" i="2"/>
  <c r="F5" i="2"/>
  <c r="F17" i="2" s="1"/>
  <c r="M17" i="2" s="1"/>
  <c r="U17" i="2" l="1"/>
  <c r="AB17" i="2" s="1"/>
  <c r="AA38" i="2"/>
  <c r="AA5" i="2"/>
  <c r="AA12" i="2"/>
  <c r="AA13" i="2"/>
  <c r="AA42" i="2"/>
  <c r="AA45" i="2"/>
  <c r="AA46" i="2"/>
  <c r="AA49" i="2"/>
  <c r="AA6" i="2"/>
  <c r="AA9" i="2"/>
  <c r="AA14" i="2"/>
  <c r="AA40" i="2"/>
  <c r="AA41" i="2"/>
  <c r="AA47" i="2"/>
  <c r="AA17" i="2"/>
  <c r="T50" i="2"/>
  <c r="AA39" i="2"/>
  <c r="AA44" i="2"/>
  <c r="Y50" i="2"/>
  <c r="AB5" i="2"/>
  <c r="AA7" i="2"/>
  <c r="AA15" i="2"/>
  <c r="AA43" i="2"/>
  <c r="AA48" i="2"/>
  <c r="X50" i="2"/>
  <c r="Z50" i="2"/>
  <c r="T17" i="2"/>
  <c r="M5" i="2"/>
  <c r="AA50" i="2" l="1"/>
  <c r="E204" i="1"/>
  <c r="F204" i="1"/>
  <c r="G204" i="1"/>
  <c r="H204" i="1"/>
  <c r="I204" i="1"/>
  <c r="J204" i="1"/>
  <c r="K204" i="1"/>
  <c r="L204" i="1"/>
  <c r="E205" i="1"/>
  <c r="F205" i="1"/>
  <c r="G205" i="1"/>
  <c r="H205" i="1"/>
  <c r="I205" i="1"/>
  <c r="J205" i="1"/>
  <c r="K205" i="1"/>
  <c r="L205" i="1"/>
  <c r="D205" i="1"/>
  <c r="D240" i="1" l="1"/>
  <c r="E240" i="1"/>
  <c r="F240" i="1"/>
  <c r="G240" i="1"/>
  <c r="H240" i="1"/>
  <c r="I240" i="1"/>
  <c r="J240" i="1"/>
  <c r="K240" i="1"/>
  <c r="K258" i="1"/>
  <c r="J258" i="1"/>
  <c r="I258" i="1"/>
  <c r="H258" i="1"/>
  <c r="G258" i="1"/>
  <c r="F258" i="1"/>
  <c r="E258" i="1"/>
  <c r="D258" i="1"/>
  <c r="C258" i="1"/>
  <c r="K255" i="1"/>
  <c r="J255" i="1"/>
  <c r="I255" i="1"/>
  <c r="H255" i="1"/>
  <c r="G255" i="1"/>
  <c r="F255" i="1"/>
  <c r="E255" i="1"/>
  <c r="D255" i="1"/>
  <c r="C255" i="1"/>
  <c r="K252" i="1"/>
  <c r="J252" i="1"/>
  <c r="I252" i="1"/>
  <c r="H252" i="1"/>
  <c r="G252" i="1"/>
  <c r="F252" i="1"/>
  <c r="E252" i="1"/>
  <c r="D252" i="1"/>
  <c r="C252" i="1"/>
  <c r="K249" i="1"/>
  <c r="J249" i="1"/>
  <c r="I249" i="1"/>
  <c r="H249" i="1"/>
  <c r="G249" i="1"/>
  <c r="F249" i="1"/>
  <c r="E249" i="1"/>
  <c r="D249" i="1"/>
  <c r="C249" i="1"/>
  <c r="K246" i="1"/>
  <c r="J246" i="1"/>
  <c r="I246" i="1"/>
  <c r="H246" i="1"/>
  <c r="G246" i="1"/>
  <c r="F246" i="1"/>
  <c r="E246" i="1"/>
  <c r="D246" i="1"/>
  <c r="C246" i="1"/>
  <c r="K243" i="1"/>
  <c r="J243" i="1"/>
  <c r="I243" i="1"/>
  <c r="H243" i="1"/>
  <c r="G243" i="1"/>
  <c r="F243" i="1"/>
  <c r="E243" i="1"/>
  <c r="D243" i="1"/>
  <c r="C243" i="1"/>
  <c r="C240" i="1"/>
  <c r="K237" i="1"/>
  <c r="J237" i="1"/>
  <c r="I237" i="1"/>
  <c r="H237" i="1"/>
  <c r="G237" i="1"/>
  <c r="F237" i="1"/>
  <c r="E237" i="1"/>
  <c r="D237" i="1"/>
  <c r="C237" i="1"/>
  <c r="K234" i="1"/>
  <c r="J234" i="1"/>
  <c r="I234" i="1"/>
  <c r="H234" i="1"/>
  <c r="G234" i="1"/>
  <c r="F234" i="1"/>
  <c r="E234" i="1"/>
  <c r="D234" i="1"/>
  <c r="C234" i="1"/>
  <c r="E231" i="1"/>
  <c r="I231" i="1"/>
  <c r="C231" i="1"/>
  <c r="F231" i="1"/>
  <c r="G231" i="1"/>
  <c r="K231" i="1"/>
  <c r="D231" i="1"/>
  <c r="H231" i="1"/>
  <c r="J231" i="1"/>
  <c r="E124" i="1"/>
  <c r="F124" i="1"/>
  <c r="G124" i="1"/>
  <c r="H124" i="1"/>
  <c r="I124" i="1"/>
  <c r="J124" i="1"/>
  <c r="K124" i="1"/>
  <c r="L124" i="1"/>
  <c r="D124" i="1"/>
  <c r="E200" i="1" l="1"/>
  <c r="F200" i="1"/>
  <c r="G200" i="1"/>
  <c r="H200" i="1"/>
  <c r="I200" i="1"/>
  <c r="J200" i="1"/>
  <c r="K200" i="1"/>
  <c r="L200" i="1"/>
  <c r="E201" i="1"/>
  <c r="F201" i="1"/>
  <c r="G201" i="1"/>
  <c r="H201" i="1"/>
  <c r="I201" i="1"/>
  <c r="J201" i="1"/>
  <c r="K201" i="1"/>
  <c r="L201" i="1"/>
  <c r="E202" i="1"/>
  <c r="F202" i="1"/>
  <c r="G202" i="1"/>
  <c r="H202" i="1"/>
  <c r="I202" i="1"/>
  <c r="J202" i="1"/>
  <c r="K202" i="1"/>
  <c r="L202" i="1"/>
  <c r="E203" i="1"/>
  <c r="F203" i="1"/>
  <c r="G203" i="1"/>
  <c r="H203" i="1"/>
  <c r="I203" i="1"/>
  <c r="J203" i="1"/>
  <c r="K203" i="1"/>
  <c r="L203" i="1"/>
  <c r="D201" i="1"/>
  <c r="D202" i="1"/>
  <c r="D203" i="1"/>
  <c r="D204" i="1"/>
  <c r="D200" i="1"/>
  <c r="E198" i="1"/>
  <c r="F198" i="1"/>
  <c r="G198" i="1"/>
  <c r="H198" i="1"/>
  <c r="I198" i="1"/>
  <c r="J198" i="1"/>
  <c r="K198" i="1"/>
  <c r="L198" i="1"/>
  <c r="E197" i="1"/>
  <c r="F197" i="1"/>
  <c r="G197" i="1"/>
  <c r="H197" i="1"/>
  <c r="I197" i="1"/>
  <c r="J197" i="1"/>
  <c r="K197" i="1"/>
  <c r="L197" i="1"/>
  <c r="E196" i="1"/>
  <c r="F196" i="1"/>
  <c r="G196" i="1"/>
  <c r="H196" i="1"/>
  <c r="I196" i="1"/>
  <c r="J196" i="1"/>
  <c r="K196" i="1"/>
  <c r="L196" i="1"/>
  <c r="E195" i="1"/>
  <c r="F195" i="1"/>
  <c r="G195" i="1"/>
  <c r="H195" i="1"/>
  <c r="I195" i="1"/>
  <c r="J195" i="1"/>
  <c r="K195" i="1"/>
  <c r="L195" i="1"/>
  <c r="E194" i="1"/>
  <c r="F194" i="1"/>
  <c r="G194" i="1"/>
  <c r="H194" i="1"/>
  <c r="I194" i="1"/>
  <c r="J194" i="1"/>
  <c r="K194" i="1"/>
  <c r="L194" i="1"/>
  <c r="E193" i="1"/>
  <c r="F193" i="1"/>
  <c r="G193" i="1"/>
  <c r="H193" i="1"/>
  <c r="I193" i="1"/>
  <c r="J193" i="1"/>
  <c r="K193" i="1"/>
  <c r="L193" i="1"/>
  <c r="D194" i="1"/>
  <c r="D195" i="1"/>
  <c r="D196" i="1"/>
  <c r="D197" i="1"/>
  <c r="D198" i="1"/>
  <c r="D193" i="1"/>
  <c r="E206" i="1"/>
  <c r="F206" i="1"/>
  <c r="G206" i="1"/>
  <c r="H206" i="1"/>
  <c r="I206" i="1"/>
  <c r="J206" i="1"/>
  <c r="K206" i="1"/>
  <c r="L206" i="1"/>
  <c r="D206" i="1"/>
  <c r="E123" i="1"/>
  <c r="F123" i="1"/>
  <c r="G123" i="1"/>
  <c r="H123" i="1"/>
  <c r="I123" i="1"/>
  <c r="J123" i="1"/>
  <c r="K123" i="1"/>
  <c r="L123" i="1"/>
  <c r="D123" i="1"/>
  <c r="E122" i="1" l="1"/>
  <c r="F122" i="1"/>
  <c r="G122" i="1"/>
  <c r="H122" i="1"/>
  <c r="I122" i="1"/>
  <c r="J122" i="1"/>
  <c r="K122" i="1"/>
  <c r="L122" i="1"/>
  <c r="D122" i="1"/>
  <c r="E121" i="1"/>
  <c r="F121" i="1"/>
  <c r="G121" i="1"/>
  <c r="H121" i="1"/>
  <c r="I121" i="1"/>
  <c r="J121" i="1"/>
  <c r="K121" i="1"/>
  <c r="L121" i="1"/>
  <c r="D121" i="1"/>
  <c r="E120" i="1"/>
  <c r="F120" i="1"/>
  <c r="G120" i="1"/>
  <c r="H120" i="1"/>
  <c r="I120" i="1"/>
  <c r="J120" i="1"/>
  <c r="K120" i="1"/>
  <c r="L120" i="1"/>
  <c r="D120" i="1"/>
  <c r="E119" i="1"/>
  <c r="F119" i="1"/>
  <c r="G119" i="1"/>
  <c r="H119" i="1"/>
  <c r="I119" i="1"/>
  <c r="J119" i="1"/>
  <c r="K119" i="1"/>
  <c r="L119" i="1"/>
  <c r="D119" i="1"/>
  <c r="E118" i="1"/>
  <c r="F118" i="1"/>
  <c r="G118" i="1"/>
  <c r="H118" i="1"/>
  <c r="I118" i="1"/>
  <c r="J118" i="1"/>
  <c r="K118" i="1"/>
  <c r="L118" i="1"/>
  <c r="D118" i="1"/>
  <c r="E117" i="1"/>
  <c r="F117" i="1"/>
  <c r="G117" i="1"/>
  <c r="H117" i="1"/>
  <c r="I117" i="1"/>
  <c r="J117" i="1"/>
  <c r="K117" i="1"/>
  <c r="L117" i="1"/>
  <c r="D117" i="1"/>
  <c r="E116" i="1"/>
  <c r="F116" i="1"/>
  <c r="G116" i="1"/>
  <c r="H116" i="1"/>
  <c r="I116" i="1"/>
  <c r="J116" i="1"/>
  <c r="K116" i="1"/>
  <c r="L116" i="1"/>
  <c r="D116" i="1"/>
  <c r="E115" i="1"/>
  <c r="F115" i="1"/>
  <c r="G115" i="1"/>
  <c r="H115" i="1"/>
  <c r="I115" i="1"/>
  <c r="J115" i="1"/>
  <c r="K115" i="1"/>
  <c r="L115" i="1"/>
  <c r="E111" i="1"/>
  <c r="F111" i="1"/>
  <c r="G111" i="1"/>
  <c r="H111" i="1"/>
  <c r="I111" i="1"/>
  <c r="J111" i="1"/>
  <c r="K111" i="1"/>
  <c r="L111" i="1"/>
  <c r="E110" i="1"/>
  <c r="F110" i="1"/>
  <c r="G110" i="1"/>
  <c r="H110" i="1"/>
  <c r="I110" i="1"/>
  <c r="J110" i="1"/>
  <c r="K110" i="1"/>
  <c r="L110" i="1"/>
  <c r="E109" i="1"/>
  <c r="F109" i="1"/>
  <c r="G109" i="1"/>
  <c r="H109" i="1"/>
  <c r="I109" i="1"/>
  <c r="J109" i="1"/>
  <c r="K109" i="1"/>
  <c r="L109" i="1"/>
  <c r="E108" i="1"/>
  <c r="F108" i="1"/>
  <c r="G108" i="1"/>
  <c r="H108" i="1"/>
  <c r="I108" i="1"/>
  <c r="J108" i="1"/>
  <c r="K108" i="1"/>
  <c r="L108" i="1"/>
  <c r="D111" i="1"/>
  <c r="D110" i="1"/>
  <c r="D109" i="1"/>
  <c r="D108" i="1"/>
  <c r="E60" i="1"/>
  <c r="F60" i="1"/>
  <c r="G60" i="1"/>
  <c r="H60" i="1"/>
  <c r="I60" i="1"/>
  <c r="J60" i="1"/>
  <c r="K60" i="1"/>
  <c r="L60" i="1"/>
  <c r="E59" i="1"/>
  <c r="F59" i="1"/>
  <c r="G59" i="1"/>
  <c r="H59" i="1"/>
  <c r="I59" i="1"/>
  <c r="J59" i="1"/>
  <c r="K59" i="1"/>
  <c r="L59" i="1"/>
  <c r="E58" i="1"/>
  <c r="F58" i="1"/>
  <c r="G58" i="1"/>
  <c r="H58" i="1"/>
  <c r="I58" i="1"/>
  <c r="J58" i="1"/>
  <c r="K58" i="1"/>
  <c r="L58" i="1"/>
  <c r="E57" i="1"/>
  <c r="F57" i="1"/>
  <c r="G57" i="1"/>
  <c r="H57" i="1"/>
  <c r="I57" i="1"/>
  <c r="J57" i="1"/>
  <c r="K57" i="1"/>
  <c r="L57" i="1"/>
  <c r="D60" i="1"/>
  <c r="D59" i="1"/>
  <c r="D58" i="1"/>
  <c r="D57" i="1"/>
  <c r="D115" i="1"/>
  <c r="G6" i="1" l="1"/>
  <c r="H6" i="1"/>
  <c r="I6" i="1"/>
  <c r="J6" i="1"/>
  <c r="K6" i="1"/>
  <c r="L6" i="1"/>
  <c r="M6" i="1"/>
  <c r="N6" i="1"/>
  <c r="H5" i="1"/>
  <c r="I5" i="1"/>
  <c r="J5" i="1"/>
  <c r="K5" i="1"/>
  <c r="L5" i="1"/>
  <c r="M5" i="1"/>
  <c r="N5" i="1"/>
  <c r="G5" i="1"/>
  <c r="F5" i="1"/>
</calcChain>
</file>

<file path=xl/sharedStrings.xml><?xml version="1.0" encoding="utf-8"?>
<sst xmlns="http://schemas.openxmlformats.org/spreadsheetml/2006/main" count="332" uniqueCount="200">
  <si>
    <t>Mobilité Interne</t>
  </si>
  <si>
    <t>Taux de mobilité interne</t>
  </si>
  <si>
    <t>Part de recrutement via mobilité interne</t>
  </si>
  <si>
    <t>Nombre d'agents mobiles</t>
  </si>
  <si>
    <t>Mobilité interne par catégorie</t>
  </si>
  <si>
    <t>Taux de mobilité dans la catégorie</t>
  </si>
  <si>
    <t>A</t>
  </si>
  <si>
    <t>B devenus A</t>
  </si>
  <si>
    <t>C devenus B</t>
  </si>
  <si>
    <t>D devenus C</t>
  </si>
  <si>
    <t>E devenus D</t>
  </si>
  <si>
    <t>F devenus E</t>
  </si>
  <si>
    <t>E</t>
  </si>
  <si>
    <t>Nombre de recrutement via mobilité interne dans l'année</t>
  </si>
  <si>
    <t>Nombre moyen des agents permanents</t>
  </si>
  <si>
    <t>Nombre de recrutement total dans l'année</t>
  </si>
  <si>
    <t>Libellé</t>
  </si>
  <si>
    <t>Mouvements du Personnel</t>
  </si>
  <si>
    <t>Taux de départ</t>
  </si>
  <si>
    <t>Taux de départ volentaire</t>
  </si>
  <si>
    <t>Taux de remplacement</t>
  </si>
  <si>
    <t>Part de mobilité de la masse salariale</t>
  </si>
  <si>
    <t>Type de recrutement sur emplois permanent</t>
  </si>
  <si>
    <t>Concours</t>
  </si>
  <si>
    <t>Mutation</t>
  </si>
  <si>
    <t>Détachement</t>
  </si>
  <si>
    <t>Recrutement direct</t>
  </si>
  <si>
    <t>Taux de postes vacants</t>
  </si>
  <si>
    <t>Nombre de départ définitif</t>
  </si>
  <si>
    <t>Nombrede départ provisoir</t>
  </si>
  <si>
    <t>Effectif physique moyen payé sur emploi permanent</t>
  </si>
  <si>
    <t>Nombre de départs volentaires</t>
  </si>
  <si>
    <t>Nombre d'arrivées</t>
  </si>
  <si>
    <t>Nombre de postes vacants pourvus par des agents en mobilité interne</t>
  </si>
  <si>
    <t>Indicateurs de mobilité</t>
  </si>
  <si>
    <t>Indicateurs d'intégration</t>
  </si>
  <si>
    <t>Taux d'entrée</t>
  </si>
  <si>
    <t>Taux de sortie</t>
  </si>
  <si>
    <t>Ratio de remplacement</t>
  </si>
  <si>
    <t>Turn over</t>
  </si>
  <si>
    <t>Nombre d'entrée</t>
  </si>
  <si>
    <t>Nombre de sortie</t>
  </si>
  <si>
    <t>Nombre d'agents</t>
  </si>
  <si>
    <t xml:space="preserve">Taux de départ volontaire </t>
  </si>
  <si>
    <t>Taux de prorogation de stage</t>
  </si>
  <si>
    <t>Indicateurs liés à l'emplois</t>
  </si>
  <si>
    <t>Taux d’ancienneté
dans l’organisation</t>
  </si>
  <si>
    <t>Indicateurs liés au risque maladie</t>
  </si>
  <si>
    <t>Taux de gravité des accidents du travail</t>
  </si>
  <si>
    <t>Indicateurs de la formation professionnelle</t>
  </si>
  <si>
    <t>Indicateurs liées au risque professionnel</t>
  </si>
  <si>
    <t>Taux de départ
en formation
par catégorie</t>
  </si>
  <si>
    <t>Indicateurs démographiques</t>
  </si>
  <si>
    <t>Âge moyen</t>
  </si>
  <si>
    <t>Ancienneté</t>
  </si>
  <si>
    <t>Indicateurs liés aux rémunérations</t>
  </si>
  <si>
    <t>Masse salariale( effectif)</t>
  </si>
  <si>
    <t>Masse salariale( budget de fonctionnement)</t>
  </si>
  <si>
    <t>La disparité des salaires
entre différentes catégories</t>
  </si>
  <si>
    <t>La part des primes dans la rémunération</t>
  </si>
  <si>
    <t>Salaire médian de la collectivité</t>
  </si>
  <si>
    <t>Nombre d’heures travaillées</t>
  </si>
  <si>
    <t>Nombre de jours d’absence
en jours ouvrés</t>
  </si>
  <si>
    <t>Nombre d’arrêts maladie</t>
  </si>
  <si>
    <t>Nombre d’agents par
catégorie partis en formation
en cours d’année</t>
  </si>
  <si>
    <t>Effectif de la catégorie
hiérarchique</t>
  </si>
  <si>
    <t>B</t>
  </si>
  <si>
    <t>C</t>
  </si>
  <si>
    <t>D</t>
  </si>
  <si>
    <t>F</t>
  </si>
  <si>
    <t>Masse salariale</t>
  </si>
  <si>
    <t>Frais de personnel</t>
  </si>
  <si>
    <t>Budget de fonctionnement</t>
  </si>
  <si>
    <t>Total d'agents mobiles</t>
  </si>
  <si>
    <t>Nombre total de postes pourvus</t>
  </si>
  <si>
    <t>Total recrutement</t>
  </si>
  <si>
    <t>Nombre de démissions, mutations,
détachements sur l’année</t>
  </si>
  <si>
    <t>Nombre des prorogations de stage</t>
  </si>
  <si>
    <t>Total des mises en stage</t>
  </si>
  <si>
    <t>Effectif total</t>
  </si>
  <si>
    <t>Taux de 
formation
 par Direction</t>
  </si>
  <si>
    <t>DG</t>
  </si>
  <si>
    <t>DAFC</t>
  </si>
  <si>
    <t>DRSCE</t>
  </si>
  <si>
    <t>DEM</t>
  </si>
  <si>
    <t>DAJ</t>
  </si>
  <si>
    <t>Nombre d’agents occupant
la Direction</t>
  </si>
  <si>
    <t>INFORMATIQUE</t>
  </si>
  <si>
    <t>RESSOURCES HUMAINES</t>
  </si>
  <si>
    <t>COMPTABILITE-FINANCES</t>
  </si>
  <si>
    <t>CONTRÔLE DE GESTION</t>
  </si>
  <si>
    <t>TELECOM</t>
  </si>
  <si>
    <t>ECONOMIE</t>
  </si>
  <si>
    <t>LOGISTIQUE</t>
  </si>
  <si>
    <t>AFFAIRE JURIDIQUE</t>
  </si>
  <si>
    <t>COMMUNICATION</t>
  </si>
  <si>
    <t>POSTE</t>
  </si>
  <si>
    <t>Taux de
 formation 
 par famille professionnelle</t>
  </si>
  <si>
    <t>Nombre de jours de formation</t>
  </si>
  <si>
    <t>Ae</t>
  </si>
  <si>
    <t>Be</t>
  </si>
  <si>
    <t>Ce</t>
  </si>
  <si>
    <t>De</t>
  </si>
  <si>
    <t>Ee</t>
  </si>
  <si>
    <t>Fe</t>
  </si>
  <si>
    <t>An</t>
  </si>
  <si>
    <t>Bn</t>
  </si>
  <si>
    <t>Cn</t>
  </si>
  <si>
    <t>Dn</t>
  </si>
  <si>
    <t>En</t>
  </si>
  <si>
    <t>Fn</t>
  </si>
  <si>
    <t>DMTHT</t>
  </si>
  <si>
    <t>ANALYSE DES EFFETS DIVERSES VARIABLES SUR LE SALAIRE</t>
  </si>
  <si>
    <t>Répartition selon la responsabilité hiérarchique selon le sex</t>
  </si>
  <si>
    <t>Responsabilité hiérarchique</t>
  </si>
  <si>
    <t>Hommes</t>
  </si>
  <si>
    <t>%H</t>
  </si>
  <si>
    <t>Femmes</t>
  </si>
  <si>
    <t>%F</t>
  </si>
  <si>
    <t>Niveau de salaire</t>
  </si>
  <si>
    <t>Aucune</t>
  </si>
  <si>
    <t>Chef d'équipe</t>
  </si>
  <si>
    <t>Chef de bureau</t>
  </si>
  <si>
    <t>Chef de service</t>
  </si>
  <si>
    <t>Chef d'antenne</t>
  </si>
  <si>
    <t>Conseillé</t>
  </si>
  <si>
    <t>Directeur</t>
  </si>
  <si>
    <t>Directeur Général</t>
  </si>
  <si>
    <t>Total</t>
  </si>
  <si>
    <t>Différences de salaire entre hommes et femmes (Moyenne par tranche)</t>
  </si>
  <si>
    <t>Expérience professionnelle</t>
  </si>
  <si>
    <t xml:space="preserve">Hommes </t>
  </si>
  <si>
    <t>Effectif</t>
  </si>
  <si>
    <t>Moins de 10 ans</t>
  </si>
  <si>
    <t>Entre 10 et 19 ans</t>
  </si>
  <si>
    <t>20 ans et plus</t>
  </si>
  <si>
    <t>ECART DE SALAIRE ENTRE CATEGORIE SOCIO-PROFESSIONNELLE PAR EFFECTIF</t>
  </si>
  <si>
    <t>Catégorie</t>
  </si>
  <si>
    <t>Hommes(Salaire)</t>
  </si>
  <si>
    <t>Femmes(Salaire)</t>
  </si>
  <si>
    <t xml:space="preserve">Ensemble </t>
  </si>
  <si>
    <t>Haut Hom</t>
  </si>
  <si>
    <t>Bas Hom</t>
  </si>
  <si>
    <t>Moyen Hom</t>
  </si>
  <si>
    <t>Effectif Hom</t>
  </si>
  <si>
    <t>Haut Fem</t>
  </si>
  <si>
    <t>Bas Fem</t>
  </si>
  <si>
    <t>Moyen fem</t>
  </si>
  <si>
    <t>Effectif Fem</t>
  </si>
  <si>
    <t>Haut</t>
  </si>
  <si>
    <t>Bas</t>
  </si>
  <si>
    <t>Moyen</t>
  </si>
  <si>
    <t xml:space="preserve"> Ensemble</t>
  </si>
  <si>
    <t xml:space="preserve"> RATIO SYNTHESE</t>
  </si>
  <si>
    <t>LIBELLE</t>
  </si>
  <si>
    <t>Masse salariale annuelle</t>
  </si>
  <si>
    <t xml:space="preserve">Effectif moyen </t>
  </si>
  <si>
    <t>Pourcentage annuel d'accroisement des salaires</t>
  </si>
  <si>
    <t xml:space="preserve">Nombre de promotions annuelles </t>
  </si>
  <si>
    <t>Nombre de départs</t>
  </si>
  <si>
    <t>SUIVI DE LA MASSE SALARIALE (Année 2017)</t>
  </si>
  <si>
    <t>Mois</t>
  </si>
  <si>
    <t>Cadres et Cadres sup.</t>
  </si>
  <si>
    <t>Agents de Maitrise</t>
  </si>
  <si>
    <t>Agents d'exécution</t>
  </si>
  <si>
    <t>Salaire moyen</t>
  </si>
  <si>
    <t>Javier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</si>
  <si>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</si>
  <si>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</si>
  <si>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</si>
  <si>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</si>
  <si>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</si>
  <si>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</si>
  <si>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</si>
  <si>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</si>
  <si>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</si>
  <si>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</si>
  <si>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</si>
  <si>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SUIVI DE LA MASSE SALARIALE (Année 2018)</t>
  </si>
  <si>
    <t>Janvier</t>
  </si>
  <si>
    <t>SUIVI DE LA MASSE SALARIALE (Année n-1)</t>
  </si>
  <si>
    <t>TAUX DE VARIATION DE LA MASSE SALARIALE (Année n-(n-1))</t>
  </si>
  <si>
    <t>Indicateurs Principaux de Suivi</t>
  </si>
  <si>
    <t>Nombre de postes vacants pourvus</t>
  </si>
  <si>
    <t>Nombre d’agents ayant moins
 de 5 ans dans l'ARPCE</t>
  </si>
  <si>
    <t>Intérimare</t>
  </si>
  <si>
    <t>Taux d’absentéisme
 maladie</t>
  </si>
  <si>
    <t>Taux d’absentéisme
 maladie de courte
 durée</t>
  </si>
  <si>
    <t>Taux de fréquence
 des accidents
 du travail</t>
  </si>
  <si>
    <t>Taux de
 participation
à la formation</t>
  </si>
  <si>
    <t>Taux de
 formation
 par métier</t>
  </si>
  <si>
    <t>La part des heures supplémentaires
 dans la rémunération</t>
  </si>
  <si>
    <t>Nombre d’accidents de travail
 avec arrêt</t>
  </si>
  <si>
    <t>Nombre de jours d’arrêt
 de travail</t>
  </si>
  <si>
    <t>Nombre d’arrêts maladie
 de moins de 4 jours</t>
  </si>
  <si>
    <t>Montant des dépenses
 consacrées à la formation</t>
  </si>
  <si>
    <t>Nombre de jours formation
 par Direction</t>
  </si>
  <si>
    <t>Taux de départ
 en formation
 par catégorie</t>
  </si>
  <si>
    <t>Taux de 
participation
 à la formation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</si>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</sst>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A9694"/>
        <bgColor rgb="FFDA9694"/>
      </patternFill>
    </fill>
    <fill>
      <patternFill patternType="solid">
        <fgColor rgb="FFFABF8F"/>
        <bgColor rgb="FFFABF8F"/>
      </patternFill>
    </fill>
    <fill>
      <patternFill patternType="solid">
        <fgColor rgb="FF95B3D7"/>
        <bgColor rgb="FF95B3D7"/>
      </patternFill>
    </fill>
    <fill>
      <patternFill patternType="solid">
        <fgColor rgb="FF92CDDC"/>
        <bgColor rgb="FF92CDDC"/>
      </patternFill>
    </fill>
    <fill>
      <patternFill patternType="solid">
        <fgColor rgb="FFC4D79B"/>
        <bgColor rgb="FFC4D79B"/>
      </patternFill>
    </fill>
    <fill>
      <patternFill patternType="solid">
        <fgColor rgb="FFDDD9C4"/>
        <bgColor rgb="FFDDD9C4"/>
      </patternFill>
    </fill>
    <fill>
      <patternFill patternType="solid">
        <fgColor rgb="FFCCC0DA"/>
        <bgColor rgb="FFCCC0DA"/>
      </patternFill>
    </fill>
    <fill>
      <patternFill patternType="solid">
        <fgColor rgb="FFFDE9D9"/>
        <bgColor rgb="FFFDE9D9"/>
      </patternFill>
    </fill>
    <fill>
      <patternFill patternType="solid">
        <fgColor theme="7" tint="0.39997558519241921"/>
        <bgColor rgb="FF95B3D7"/>
      </patternFill>
    </fill>
    <fill>
      <patternFill patternType="solid">
        <fgColor theme="9" tint="0.79998168889431442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1" fillId="0" borderId="0" xfId="0" applyFont="1"/>
    <xf numFmtId="0" fontId="3" fillId="2" borderId="1" xfId="0" applyFont="1" applyFill="1" applyBorder="1"/>
    <xf numFmtId="0" fontId="3" fillId="2" borderId="13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Border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3" borderId="12" xfId="0" applyFont="1" applyFill="1" applyBorder="1"/>
    <xf numFmtId="0" fontId="2" fillId="3" borderId="22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3" fillId="4" borderId="25" xfId="0" applyFont="1" applyFill="1" applyBorder="1"/>
    <xf numFmtId="0" fontId="5" fillId="0" borderId="19" xfId="0" applyFont="1" applyFill="1" applyBorder="1" applyAlignment="1"/>
    <xf numFmtId="0" fontId="3" fillId="2" borderId="1" xfId="0" applyFont="1" applyFill="1" applyBorder="1" applyAlignment="1"/>
    <xf numFmtId="0" fontId="2" fillId="2" borderId="1" xfId="0" applyFont="1" applyFill="1" applyBorder="1"/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8" xfId="0" applyFont="1" applyFill="1" applyBorder="1" applyAlignment="1"/>
    <xf numFmtId="0" fontId="0" fillId="13" borderId="1" xfId="0" applyFill="1" applyBorder="1" applyAlignment="1">
      <alignment vertical="center"/>
    </xf>
    <xf numFmtId="0" fontId="2" fillId="15" borderId="1" xfId="0" applyFont="1" applyFill="1" applyBorder="1"/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9" fontId="2" fillId="0" borderId="1" xfId="1" applyFont="1" applyBorder="1"/>
    <xf numFmtId="9" fontId="7" fillId="5" borderId="1" xfId="1" applyFont="1" applyFill="1" applyBorder="1" applyAlignment="1">
      <alignment vertical="center"/>
    </xf>
    <xf numFmtId="9" fontId="7" fillId="6" borderId="1" xfId="1" applyFont="1" applyFill="1" applyBorder="1" applyAlignment="1">
      <alignment vertical="center"/>
    </xf>
    <xf numFmtId="9" fontId="7" fillId="7" borderId="1" xfId="1" applyFont="1" applyFill="1" applyBorder="1" applyAlignment="1">
      <alignment vertical="center"/>
    </xf>
    <xf numFmtId="9" fontId="7" fillId="13" borderId="1" xfId="1" applyFont="1" applyFill="1" applyBorder="1" applyAlignment="1">
      <alignment vertical="center"/>
    </xf>
    <xf numFmtId="9" fontId="7" fillId="8" borderId="1" xfId="1" applyFont="1" applyFill="1" applyBorder="1" applyAlignment="1">
      <alignment vertical="center"/>
    </xf>
    <xf numFmtId="9" fontId="7" fillId="9" borderId="1" xfId="1" applyFont="1" applyFill="1" applyBorder="1" applyAlignment="1">
      <alignment vertical="center"/>
    </xf>
    <xf numFmtId="9" fontId="7" fillId="10" borderId="1" xfId="1" applyFont="1" applyFill="1" applyBorder="1" applyAlignment="1">
      <alignment vertical="center"/>
    </xf>
    <xf numFmtId="9" fontId="7" fillId="11" borderId="1" xfId="1" applyFont="1" applyFill="1" applyBorder="1" applyAlignment="1">
      <alignment vertical="center"/>
    </xf>
    <xf numFmtId="9" fontId="7" fillId="12" borderId="1" xfId="1" applyFont="1" applyFill="1" applyBorder="1" applyAlignment="1">
      <alignment vertical="center"/>
    </xf>
    <xf numFmtId="9" fontId="7" fillId="14" borderId="1" xfId="1" applyFont="1" applyFill="1" applyBorder="1" applyAlignment="1">
      <alignment vertical="center"/>
    </xf>
    <xf numFmtId="0" fontId="2" fillId="4" borderId="1" xfId="0" applyFont="1" applyFill="1" applyBorder="1" applyAlignment="1"/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2" xfId="0" applyFont="1" applyFill="1" applyBorder="1"/>
    <xf numFmtId="0" fontId="2" fillId="4" borderId="6" xfId="0" applyFont="1" applyFill="1" applyBorder="1" applyAlignment="1"/>
    <xf numFmtId="9" fontId="2" fillId="0" borderId="12" xfId="1" applyFont="1" applyBorder="1"/>
    <xf numFmtId="0" fontId="2" fillId="4" borderId="34" xfId="0" applyFont="1" applyFill="1" applyBorder="1" applyAlignment="1">
      <alignment vertical="center"/>
    </xf>
    <xf numFmtId="0" fontId="2" fillId="0" borderId="12" xfId="0" applyFont="1" applyBorder="1"/>
    <xf numFmtId="0" fontId="2" fillId="2" borderId="12" xfId="0" applyFont="1" applyFill="1" applyBorder="1"/>
    <xf numFmtId="0" fontId="2" fillId="3" borderId="11" xfId="0" applyFont="1" applyFill="1" applyBorder="1"/>
    <xf numFmtId="9" fontId="3" fillId="0" borderId="40" xfId="1" applyFont="1" applyBorder="1"/>
    <xf numFmtId="9" fontId="3" fillId="0" borderId="26" xfId="1" applyFont="1" applyBorder="1"/>
    <xf numFmtId="0" fontId="3" fillId="2" borderId="4" xfId="0" applyFont="1" applyFill="1" applyBorder="1"/>
    <xf numFmtId="0" fontId="3" fillId="2" borderId="41" xfId="0" applyFont="1" applyFill="1" applyBorder="1"/>
    <xf numFmtId="9" fontId="2" fillId="0" borderId="2" xfId="1" applyFont="1" applyBorder="1"/>
    <xf numFmtId="0" fontId="2" fillId="0" borderId="2" xfId="0" applyFont="1" applyBorder="1" applyAlignment="1"/>
    <xf numFmtId="0" fontId="2" fillId="4" borderId="12" xfId="0" applyFont="1" applyFill="1" applyBorder="1" applyAlignment="1">
      <alignment vertical="center"/>
    </xf>
    <xf numFmtId="0" fontId="3" fillId="2" borderId="36" xfId="0" applyFont="1" applyFill="1" applyBorder="1" applyAlignment="1"/>
    <xf numFmtId="0" fontId="3" fillId="2" borderId="4" xfId="0" applyFont="1" applyFill="1" applyBorder="1" applyAlignment="1"/>
    <xf numFmtId="0" fontId="2" fillId="0" borderId="49" xfId="0" applyFont="1" applyBorder="1"/>
    <xf numFmtId="0" fontId="2" fillId="0" borderId="40" xfId="0" applyFont="1" applyBorder="1"/>
    <xf numFmtId="0" fontId="2" fillId="0" borderId="26" xfId="0" applyFont="1" applyBorder="1"/>
    <xf numFmtId="0" fontId="3" fillId="2" borderId="42" xfId="0" applyFont="1" applyFill="1" applyBorder="1" applyAlignment="1">
      <alignment horizontal="left" vertical="center" wrapText="1"/>
    </xf>
    <xf numFmtId="0" fontId="3" fillId="2" borderId="44" xfId="0" applyFont="1" applyFill="1" applyBorder="1" applyAlignment="1">
      <alignment horizontal="left" vertical="center" wrapText="1"/>
    </xf>
    <xf numFmtId="0" fontId="2" fillId="3" borderId="27" xfId="0" applyFont="1" applyFill="1" applyBorder="1"/>
    <xf numFmtId="0" fontId="2" fillId="3" borderId="28" xfId="0" applyFont="1" applyFill="1" applyBorder="1"/>
    <xf numFmtId="0" fontId="2" fillId="4" borderId="37" xfId="0" applyFont="1" applyFill="1" applyBorder="1" applyAlignment="1">
      <alignment vertical="center"/>
    </xf>
    <xf numFmtId="0" fontId="2" fillId="4" borderId="41" xfId="0" applyFont="1" applyFill="1" applyBorder="1" applyAlignment="1">
      <alignment vertical="center"/>
    </xf>
    <xf numFmtId="0" fontId="2" fillId="3" borderId="29" xfId="0" applyFont="1" applyFill="1" applyBorder="1"/>
    <xf numFmtId="0" fontId="2" fillId="4" borderId="46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3" borderId="28" xfId="0" applyFont="1" applyFill="1" applyBorder="1" applyAlignment="1"/>
    <xf numFmtId="0" fontId="2" fillId="4" borderId="38" xfId="0" applyFont="1" applyFill="1" applyBorder="1"/>
    <xf numFmtId="0" fontId="2" fillId="3" borderId="27" xfId="0" applyFont="1" applyFill="1" applyBorder="1" applyAlignment="1"/>
    <xf numFmtId="0" fontId="2" fillId="3" borderId="29" xfId="0" applyFont="1" applyFill="1" applyBorder="1" applyAlignment="1"/>
    <xf numFmtId="0" fontId="2" fillId="16" borderId="29" xfId="0" applyFont="1" applyFill="1" applyBorder="1" applyAlignment="1"/>
    <xf numFmtId="0" fontId="2" fillId="3" borderId="45" xfId="0" applyFont="1" applyFill="1" applyBorder="1" applyAlignment="1"/>
    <xf numFmtId="0" fontId="2" fillId="3" borderId="51" xfId="0" applyFont="1" applyFill="1" applyBorder="1"/>
    <xf numFmtId="0" fontId="2" fillId="0" borderId="53" xfId="0" applyFont="1" applyBorder="1"/>
    <xf numFmtId="0" fontId="2" fillId="0" borderId="13" xfId="0" applyFont="1" applyBorder="1"/>
    <xf numFmtId="0" fontId="2" fillId="3" borderId="21" xfId="0" applyFont="1" applyFill="1" applyBorder="1"/>
    <xf numFmtId="0" fontId="2" fillId="3" borderId="3" xfId="0" applyFont="1" applyFill="1" applyBorder="1"/>
    <xf numFmtId="0" fontId="7" fillId="2" borderId="1" xfId="0" applyFont="1" applyFill="1" applyBorder="1"/>
    <xf numFmtId="0" fontId="7" fillId="17" borderId="1" xfId="0" applyFont="1" applyFill="1" applyBorder="1"/>
    <xf numFmtId="0" fontId="7" fillId="18" borderId="1" xfId="0" applyFont="1" applyFill="1" applyBorder="1"/>
    <xf numFmtId="0" fontId="7" fillId="0" borderId="1" xfId="0" applyFont="1" applyBorder="1"/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  <xf numFmtId="9" fontId="0" fillId="2" borderId="1" xfId="1" applyFont="1" applyFill="1" applyBorder="1"/>
    <xf numFmtId="0" fontId="7" fillId="19" borderId="1" xfId="0" applyFont="1" applyFill="1" applyBorder="1"/>
    <xf numFmtId="0" fontId="7" fillId="20" borderId="1" xfId="0" applyFont="1" applyFill="1" applyBorder="1"/>
    <xf numFmtId="0" fontId="0" fillId="0" borderId="0" xfId="0" applyBorder="1"/>
    <xf numFmtId="0" fontId="7" fillId="19" borderId="13" xfId="0" applyFont="1" applyFill="1" applyBorder="1"/>
    <xf numFmtId="0" fontId="7" fillId="20" borderId="13" xfId="0" applyFont="1" applyFill="1" applyBorder="1"/>
    <xf numFmtId="0" fontId="7" fillId="2" borderId="13" xfId="0" applyFont="1" applyFill="1" applyBorder="1"/>
    <xf numFmtId="0" fontId="0" fillId="0" borderId="13" xfId="0" applyBorder="1"/>
    <xf numFmtId="0" fontId="7" fillId="21" borderId="1" xfId="0" applyFont="1" applyFill="1" applyBorder="1"/>
    <xf numFmtId="0" fontId="2" fillId="3" borderId="50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30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left" vertical="center"/>
    </xf>
    <xf numFmtId="0" fontId="2" fillId="4" borderId="31" xfId="0" applyFont="1" applyFill="1" applyBorder="1" applyAlignment="1">
      <alignment horizontal="left" vertical="center"/>
    </xf>
    <xf numFmtId="0" fontId="2" fillId="4" borderId="30" xfId="0" applyFont="1" applyFill="1" applyBorder="1" applyAlignment="1">
      <alignment horizontal="left" vertical="center" wrapText="1"/>
    </xf>
    <xf numFmtId="0" fontId="2" fillId="4" borderId="31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5" fillId="2" borderId="42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 wrapText="1"/>
    </xf>
    <xf numFmtId="0" fontId="2" fillId="4" borderId="35" xfId="0" applyFont="1" applyFill="1" applyBorder="1" applyAlignment="1">
      <alignment horizontal="left"/>
    </xf>
    <xf numFmtId="0" fontId="2" fillId="4" borderId="29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9" xfId="0" applyFont="1" applyFill="1" applyBorder="1" applyAlignment="1">
      <alignment horizontal="left"/>
    </xf>
    <xf numFmtId="0" fontId="3" fillId="3" borderId="40" xfId="0" applyFont="1" applyFill="1" applyBorder="1" applyAlignment="1">
      <alignment horizontal="left"/>
    </xf>
    <xf numFmtId="0" fontId="5" fillId="2" borderId="47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52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3" borderId="3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4" borderId="37" xfId="0" applyFont="1" applyFill="1" applyBorder="1" applyAlignment="1">
      <alignment horizontal="left"/>
    </xf>
    <xf numFmtId="0" fontId="2" fillId="4" borderId="45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 wrapText="1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8258967629044E-2"/>
          <c:y val="0.15740740740740741"/>
          <c:w val="0.8966272965879265"/>
          <c:h val="0.71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Feuil1!$C$5</c:f>
              <c:strCache>
                <c:ptCount val="1"/>
                <c:pt idx="0">
                  <c:v>Taux de mobilité interne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Feuil1!$F$4:$N$4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Feuil1!$F$5:$N$5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B7B-8986-022F34857626}"/>
            </c:ext>
          </c:extLst>
        </c:ser>
        <c:ser>
          <c:idx val="1"/>
          <c:order val="1"/>
          <c:tx>
            <c:strRef>
              <c:f>Feuil1!$C$6</c:f>
              <c:strCache>
                <c:ptCount val="1"/>
                <c:pt idx="0">
                  <c:v>Part de recrutement via mobilité interne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Feuil1!$F$4:$N$4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Feuil1!$F$6:$N$6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3-4B7B-8986-022F3485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620751"/>
        <c:axId val="245623663"/>
      </c:barChart>
      <c:catAx>
        <c:axId val="2456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623663"/>
        <c:crosses val="autoZero"/>
        <c:auto val="1"/>
        <c:lblAlgn val="ctr"/>
        <c:lblOffset val="100"/>
        <c:noMultiLvlLbl val="0"/>
      </c:catAx>
      <c:valAx>
        <c:axId val="2456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6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SUIVI DE LA MASSE SALARIALE (Année 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139115933631412E-2"/>
          <c:y val="0.30092592592592593"/>
          <c:w val="0.81610899791182911"/>
          <c:h val="0.48982283464566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'[1]Année 2017'!$C$5</c:f>
              <c:strCache>
                <c:ptCount val="1"/>
                <c:pt idx="0">
                  <c:v>Cadres et Cadres sup.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'[1]Année 2017'!$B$6:$B$17</c:f>
              <c:strCache>
                <c:ptCount val="12"/>
                <c:pt idx="0">
                  <c:v>Javier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2017'!$C$6:$C$17</c:f>
              <c:numCache>
                <c:formatCode>General</c:formatCode>
                <c:ptCount val="12"/>
                <c:pt idx="0">
                  <c:v>100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4-4632-AB34-10A1F0955B17}"/>
            </c:ext>
          </c:extLst>
        </c:ser>
        <c:ser>
          <c:idx val="1"/>
          <c:order val="1"/>
          <c:tx>
            <c:strRef>
              <c:f>'[1]Année 2017'!$D$5</c:f>
              <c:strCache>
                <c:ptCount val="1"/>
                <c:pt idx="0">
                  <c:v>Agents de Maitrise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'[1]Année 2017'!$B$6:$B$17</c:f>
              <c:strCache>
                <c:ptCount val="12"/>
                <c:pt idx="0">
                  <c:v>Javier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2017'!$D$6:$D$17</c:f>
              <c:numCache>
                <c:formatCode>General</c:formatCode>
                <c:ptCount val="1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4-4632-AB34-10A1F0955B17}"/>
            </c:ext>
          </c:extLst>
        </c:ser>
        <c:ser>
          <c:idx val="2"/>
          <c:order val="2"/>
          <c:tx>
            <c:strRef>
              <c:f>'[1]Année 2017'!$E$5</c:f>
              <c:strCache>
                <c:ptCount val="1"/>
                <c:pt idx="0">
                  <c:v>Agents d'exécution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'[1]Année 2017'!$B$6:$B$17</c:f>
              <c:strCache>
                <c:ptCount val="12"/>
                <c:pt idx="0">
                  <c:v>Javier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2017'!$E$6:$E$17</c:f>
              <c:numCache>
                <c:formatCode>General</c:formatCode>
                <c:ptCount val="1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4-4632-AB34-10A1F0955B17}"/>
            </c:ext>
          </c:extLst>
        </c:ser>
        <c:ser>
          <c:idx val="3"/>
          <c:order val="3"/>
          <c:tx>
            <c:strRef>
              <c:f>'[1]Année 2017'!$G$5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'[1]Année 2017'!$B$6:$B$17</c:f>
              <c:strCache>
                <c:ptCount val="12"/>
                <c:pt idx="0">
                  <c:v>Javier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2017'!$G$6:$G$17</c:f>
              <c:numCache>
                <c:formatCode>General</c:formatCode>
                <c:ptCount val="12"/>
                <c:pt idx="0">
                  <c:v>111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4-4632-AB34-10A1F095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513552"/>
        <c:axId val="1756513968"/>
      </c:barChart>
      <c:catAx>
        <c:axId val="1756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513968"/>
        <c:crosses val="autoZero"/>
        <c:auto val="1"/>
        <c:lblAlgn val="ctr"/>
        <c:lblOffset val="100"/>
        <c:noMultiLvlLbl val="0"/>
      </c:catAx>
      <c:valAx>
        <c:axId val="17565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Masse</a:t>
                </a:r>
                <a:r>
                  <a:rPr lang="fr-FR" baseline="0">
                    <a:solidFill>
                      <a:sysClr val="windowText" lastClr="000000"/>
                    </a:solidFill>
                  </a:rPr>
                  <a:t> salariale</a:t>
                </a:r>
                <a:endParaRPr lang="fr-F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SUIVI DE LA MASSE SALARIALE (Année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4384437450821624E-2"/>
          <c:y val="0.21333333333333335"/>
          <c:w val="0.81016583354862393"/>
          <c:h val="0.62085688379861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'[1]Année 2018'!$C$5</c:f>
              <c:strCache>
                <c:ptCount val="1"/>
                <c:pt idx="0">
                  <c:v>Cadres et Cadres sup.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'[1]Année 2018'!$B$6:$B$17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2018'!$C$6:$C$17</c:f>
              <c:numCache>
                <c:formatCode>General</c:formatCode>
                <c:ptCount val="12"/>
                <c:pt idx="0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9FF-A8D6-32DF3349CC40}"/>
            </c:ext>
          </c:extLst>
        </c:ser>
        <c:ser>
          <c:idx val="1"/>
          <c:order val="1"/>
          <c:tx>
            <c:strRef>
              <c:f>'[1]Année 2018'!$D$5</c:f>
              <c:strCache>
                <c:ptCount val="1"/>
                <c:pt idx="0">
                  <c:v>Agents de Maitrise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'[1]Année 2018'!$B$6:$B$17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2018'!$D$6:$D$17</c:f>
              <c:numCache>
                <c:formatCode>General</c:formatCode>
                <c:ptCount val="12"/>
                <c:pt idx="0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9FF-A8D6-32DF3349CC40}"/>
            </c:ext>
          </c:extLst>
        </c:ser>
        <c:ser>
          <c:idx val="2"/>
          <c:order val="2"/>
          <c:tx>
            <c:strRef>
              <c:f>'[1]Année 2018'!$E$5</c:f>
              <c:strCache>
                <c:ptCount val="1"/>
                <c:pt idx="0">
                  <c:v>Agents d'exécution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'[1]Année 2018'!$B$6:$B$17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2018'!$E$6:$E$17</c:f>
              <c:numCache>
                <c:formatCode>General</c:formatCode>
                <c:ptCount val="1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9FF-A8D6-32DF3349CC40}"/>
            </c:ext>
          </c:extLst>
        </c:ser>
        <c:ser>
          <c:idx val="3"/>
          <c:order val="3"/>
          <c:tx>
            <c:strRef>
              <c:f>'[1]Année 2018'!$G$5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'[1]Année 2018'!$B$6:$B$17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'[1]Année 2018'!$G$6:$G$17</c:f>
              <c:numCache>
                <c:formatCode>General</c:formatCode>
                <c:ptCount val="12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0-49FF-A8D6-32DF3349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28608"/>
        <c:axId val="1800232768"/>
      </c:barChart>
      <c:catAx>
        <c:axId val="18002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232768"/>
        <c:crosses val="autoZero"/>
        <c:auto val="1"/>
        <c:lblAlgn val="ctr"/>
        <c:lblOffset val="100"/>
        <c:noMultiLvlLbl val="0"/>
      </c:catAx>
      <c:valAx>
        <c:axId val="18002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Masse salariale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2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Répatition</a:t>
            </a:r>
            <a:r>
              <a:rPr lang="fr-FR" b="1" baseline="0"/>
              <a:t> des salaires bruts annuels selon le sex</a:t>
            </a:r>
            <a:endParaRPr lang="fr-FR" b="1"/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[2]Feuil1!$D$8</c:f>
              <c:strCache>
                <c:ptCount val="1"/>
                <c:pt idx="0">
                  <c:v>Hommes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[2]Feuil1!$H$9:$H$16</c:f>
              <c:numCache>
                <c:formatCode>General</c:formatCode>
                <c:ptCount val="8"/>
                <c:pt idx="0">
                  <c:v>35000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</c:numCache>
            </c:numRef>
          </c:cat>
          <c:val>
            <c:numRef>
              <c:f>[2]Feuil1!$E$9:$E$16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9-4B20-8B20-DA7E17118F10}"/>
            </c:ext>
          </c:extLst>
        </c:ser>
        <c:ser>
          <c:idx val="1"/>
          <c:order val="1"/>
          <c:tx>
            <c:strRef>
              <c:f>[2]Feuil1!$F$8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[2]Feuil1!$H$9:$H$16</c:f>
              <c:numCache>
                <c:formatCode>General</c:formatCode>
                <c:ptCount val="8"/>
                <c:pt idx="0">
                  <c:v>35000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</c:numCache>
            </c:numRef>
          </c:cat>
          <c:val>
            <c:numRef>
              <c:f>[2]Feuil1!$G$9:$G$16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9-4B20-8B20-DA7E1711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11407"/>
        <c:axId val="336412655"/>
      </c:barChart>
      <c:catAx>
        <c:axId val="3364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412655"/>
        <c:crosses val="autoZero"/>
        <c:auto val="1"/>
        <c:lblAlgn val="ctr"/>
        <c:lblOffset val="100"/>
        <c:noMultiLvlLbl val="0"/>
      </c:catAx>
      <c:valAx>
        <c:axId val="3364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4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Différence de salaire entre ommes et femmes (moyenne par tranche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[2]Feuil1!$D$41</c:f>
              <c:strCache>
                <c:ptCount val="1"/>
                <c:pt idx="0">
                  <c:v>Hommes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[2]Feuil1!$C$42:$C$44</c:f>
              <c:strCache>
                <c:ptCount val="3"/>
                <c:pt idx="0">
                  <c:v>Moins de 10 ans</c:v>
                </c:pt>
                <c:pt idx="1">
                  <c:v>Entre 10 et 19 ans</c:v>
                </c:pt>
                <c:pt idx="2">
                  <c:v>20 ans et plus</c:v>
                </c:pt>
              </c:strCache>
            </c:strRef>
          </c:cat>
          <c:val>
            <c:numRef>
              <c:f>[2]Feuil1!$D$42:$D$44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80B-4AFD-9371-8BEBEF6E0DEF}"/>
            </c:ext>
          </c:extLst>
        </c:ser>
        <c:ser>
          <c:idx val="2"/>
          <c:order val="2"/>
          <c:tx>
            <c:strRef>
              <c:f>[2]Feuil1!$F$41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[2]Feuil1!$C$42:$C$44</c:f>
              <c:strCache>
                <c:ptCount val="3"/>
                <c:pt idx="0">
                  <c:v>Moins de 10 ans</c:v>
                </c:pt>
                <c:pt idx="1">
                  <c:v>Entre 10 et 19 ans</c:v>
                </c:pt>
                <c:pt idx="2">
                  <c:v>20 ans et plus</c:v>
                </c:pt>
              </c:strCache>
            </c:strRef>
          </c:cat>
          <c:val>
            <c:numRef>
              <c:f>[2]Feuil1!$F$42:$F$44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80B-4AFD-9371-8BEBEF6E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13903"/>
        <c:axId val="3364080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[2]Feuil1!$C$42:$C$44</c15:sqref>
                        </c15:formulaRef>
                      </c:ext>
                    </c:extLst>
                    <c:strCache>
                      <c:ptCount val="3"/>
                      <c:pt idx="0">
                        <c:v>Moins de 10 ans</c:v>
                      </c:pt>
                      <c:pt idx="1">
                        <c:v>Entre 10 et 19 ans</c:v>
                      </c:pt>
                      <c:pt idx="2">
                        <c:v>20 ans et plus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[2]Feuil1!$C$40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0B-4AFD-9371-8BEBEF6E0DEF}"/>
                  </c:ext>
                </c:extLst>
              </c15:ser>
            </c15:filteredBarSeries>
          </c:ext>
        </c:extLst>
      </c:barChart>
      <c:catAx>
        <c:axId val="3364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408079"/>
        <c:crosses val="autoZero"/>
        <c:auto val="1"/>
        <c:lblAlgn val="ctr"/>
        <c:lblOffset val="100"/>
        <c:noMultiLvlLbl val="0"/>
      </c:catAx>
      <c:valAx>
        <c:axId val="3364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41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ECART DE SALAIRE ENTRE CATEGORIE SOCIO-PROFESSIONNELLE PAR EFFECTIF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[2]Feuil1!$D$70</c:f>
              <c:strCache>
                <c:ptCount val="1"/>
                <c:pt idx="0">
                  <c:v>Haut Hom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[2]Feuil1!$C$71:$C$76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[2]Feuil1!$D$71:$D$76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9-475F-9511-A450B3F4D1DE}"/>
            </c:ext>
          </c:extLst>
        </c:ser>
        <c:ser>
          <c:idx val="2"/>
          <c:order val="2"/>
          <c:tx>
            <c:strRef>
              <c:f>[2]Feuil1!$E$70</c:f>
              <c:strCache>
                <c:ptCount val="1"/>
                <c:pt idx="0">
                  <c:v>Bas Hom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[2]Feuil1!$C$71:$C$76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[2]Feuil1!$E$71:$E$76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9-475F-9511-A450B3F4D1DE}"/>
            </c:ext>
          </c:extLst>
        </c:ser>
        <c:ser>
          <c:idx val="3"/>
          <c:order val="3"/>
          <c:tx>
            <c:strRef>
              <c:f>[2]Feuil1!$F$70</c:f>
              <c:strCache>
                <c:ptCount val="1"/>
                <c:pt idx="0">
                  <c:v>Moyen Hom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[2]Feuil1!$C$71:$C$76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[2]Feuil1!$F$71:$F$76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9-475F-9511-A450B3F4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09327"/>
        <c:axId val="336410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[2]Feuil1!$C$71:$C$76</c15:sqref>
                        </c15:formulaRef>
                      </c:ext>
                    </c:extLst>
                    <c:strCache>
                      <c:ptCount val="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[2]Feuil1!$C$68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09-475F-9511-A450B3F4D1DE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4"/>
          <c:order val="4"/>
          <c:tx>
            <c:strRef>
              <c:f>[2]Feuil1!$H$70</c:f>
              <c:strCache>
                <c:ptCount val="1"/>
                <c:pt idx="0">
                  <c:v>Haut Fem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[2]Feuil1!$C$71:$C$76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[2]Feuil1!$H$71:$H$76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9-475F-9511-A450B3F4D1DE}"/>
            </c:ext>
          </c:extLst>
        </c:ser>
        <c:ser>
          <c:idx val="5"/>
          <c:order val="5"/>
          <c:tx>
            <c:strRef>
              <c:f>[2]Feuil1!$I$70</c:f>
              <c:strCache>
                <c:ptCount val="1"/>
                <c:pt idx="0">
                  <c:v>Bas Fem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[2]Feuil1!$C$71:$C$76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[2]Feuil1!$I$71:$I$76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9-475F-9511-A450B3F4D1DE}"/>
            </c:ext>
          </c:extLst>
        </c:ser>
        <c:ser>
          <c:idx val="6"/>
          <c:order val="6"/>
          <c:tx>
            <c:strRef>
              <c:f>[2]Feuil1!$J$70</c:f>
              <c:strCache>
                <c:ptCount val="1"/>
                <c:pt idx="0">
                  <c:v>Moyen fem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[2]Feuil1!$C$71:$C$76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[2]Feuil1!$J$71:$J$76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9-475F-9511-A450B3F4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31679"/>
        <c:axId val="329904655"/>
      </c:lineChart>
      <c:catAx>
        <c:axId val="33640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410159"/>
        <c:crosses val="autoZero"/>
        <c:auto val="1"/>
        <c:lblAlgn val="ctr"/>
        <c:lblOffset val="100"/>
        <c:noMultiLvlLbl val="0"/>
      </c:catAx>
      <c:valAx>
        <c:axId val="3364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409327"/>
        <c:crosses val="autoZero"/>
        <c:crossBetween val="between"/>
      </c:valAx>
      <c:valAx>
        <c:axId val="329904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031679"/>
        <c:crosses val="max"/>
        <c:crossBetween val="between"/>
      </c:valAx>
      <c:catAx>
        <c:axId val="336031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0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SYNTHESE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2289456968563862E-2"/>
          <c:y val="0.15740740740740741"/>
          <c:w val="0.94335742278790491"/>
          <c:h val="0.73519320501603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[2]Feuil1!$C$104</c:f>
              <c:strCache>
                <c:ptCount val="1"/>
                <c:pt idx="0">
                  <c:v>Masse salariale annuelle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[2]Feuil1!$D$103:$N$103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[2]Feuil1!$D$104:$N$104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7B1B-4355-8E36-7E939383324C}"/>
            </c:ext>
          </c:extLst>
        </c:ser>
        <c:ser>
          <c:idx val="1"/>
          <c:order val="1"/>
          <c:tx>
            <c:strRef>
              <c:f>[2]Feuil1!$C$105</c:f>
              <c:strCache>
                <c:ptCount val="1"/>
                <c:pt idx="0">
                  <c:v>Effectif moyen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[2]Feuil1!$D$103:$N$103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[2]Feuil1!$D$105:$N$105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7B1B-4355-8E36-7E939383324C}"/>
            </c:ext>
          </c:extLst>
        </c:ser>
        <c:ser>
          <c:idx val="2"/>
          <c:order val="2"/>
          <c:tx>
            <c:strRef>
              <c:f>[2]Feuil1!$C$106</c:f>
              <c:strCache>
                <c:ptCount val="1"/>
                <c:pt idx="0">
                  <c:v>Pourcentage annuel d'accroisement des salaires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[2]Feuil1!$D$103:$N$103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[2]Feuil1!$D$106:$N$106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7B1B-4355-8E36-7E939383324C}"/>
            </c:ext>
          </c:extLst>
        </c:ser>
        <c:ser>
          <c:idx val="3"/>
          <c:order val="3"/>
          <c:tx>
            <c:strRef>
              <c:f>[2]Feuil1!$C$107</c:f>
              <c:strCache>
                <c:ptCount val="1"/>
                <c:pt idx="0">
                  <c:v>Nombre de promotions annuelles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[2]Feuil1!$D$103:$N$103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[2]Feuil1!$D$107:$N$107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B1B-4355-8E36-7E939383324C}"/>
            </c:ext>
          </c:extLst>
        </c:ser>
        <c:ser>
          <c:idx val="4"/>
          <c:order val="4"/>
          <c:tx>
            <c:strRef>
              <c:f>[2]Feuil1!$C$108</c:f>
              <c:strCache>
                <c:ptCount val="1"/>
                <c:pt idx="0">
                  <c:v>Nombre de départs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[2]Feuil1!$D$103:$N$103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[2]Feuil1!$D$108:$N$108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B1B-4355-8E36-7E939383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34175"/>
        <c:axId val="336030015"/>
      </c:barChart>
      <c:catAx>
        <c:axId val="3360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030015"/>
        <c:crosses val="autoZero"/>
        <c:auto val="1"/>
        <c:lblAlgn val="ctr"/>
        <c:lblOffset val="100"/>
        <c:noMultiLvlLbl val="0"/>
      </c:catAx>
      <c:valAx>
        <c:axId val="3360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0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7147856517939E-2"/>
          <c:y val="0.19444444444444445"/>
          <c:w val="0.8966272965879265"/>
          <c:h val="0.64729950422863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Feuil1!$D$7</c:f>
              <c:strCache>
                <c:ptCount val="1"/>
                <c:pt idx="0">
                  <c:v>Nombre d'agents mobiles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Feuil1!$C$8:$C$14</c:f>
              <c:strCache>
                <c:ptCount val="7"/>
                <c:pt idx="0">
                  <c:v>A</c:v>
                </c:pt>
                <c:pt idx="1">
                  <c:v>B devenus A</c:v>
                </c:pt>
                <c:pt idx="2">
                  <c:v>C devenus B</c:v>
                </c:pt>
                <c:pt idx="3">
                  <c:v>D devenus C</c:v>
                </c:pt>
                <c:pt idx="4">
                  <c:v>E devenus D</c:v>
                </c:pt>
                <c:pt idx="5">
                  <c:v>F devenus E</c:v>
                </c:pt>
                <c:pt idx="6">
                  <c:v>E</c:v>
                </c:pt>
              </c:strCache>
            </c:strRef>
          </c:cat>
          <c:val>
            <c:numRef>
              <c:f>Feuil1!$D$8:$D$14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819B-4A16-8E6D-C819DF1BFC1D}"/>
            </c:ext>
          </c:extLst>
        </c:ser>
        <c:ser>
          <c:idx val="1"/>
          <c:order val="1"/>
          <c:tx>
            <c:strRef>
              <c:f>Feuil1!$E$7</c:f>
              <c:strCache>
                <c:ptCount val="1"/>
                <c:pt idx="0">
                  <c:v>Taux de mobilité dans la catégorie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Feuil1!$C$8:$C$14</c:f>
              <c:strCache>
                <c:ptCount val="7"/>
                <c:pt idx="0">
                  <c:v>A</c:v>
                </c:pt>
                <c:pt idx="1">
                  <c:v>B devenus A</c:v>
                </c:pt>
                <c:pt idx="2">
                  <c:v>C devenus B</c:v>
                </c:pt>
                <c:pt idx="3">
                  <c:v>D devenus C</c:v>
                </c:pt>
                <c:pt idx="4">
                  <c:v>E devenus D</c:v>
                </c:pt>
                <c:pt idx="5">
                  <c:v>F devenus E</c:v>
                </c:pt>
                <c:pt idx="6">
                  <c:v>E</c:v>
                </c:pt>
              </c:strCache>
            </c:strRef>
          </c:cat>
          <c:val>
            <c:numRef>
              <c:f>Feuil1!$E$8:$E$15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19B-4A16-8E6D-C819DF1B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35647"/>
        <c:axId val="453932319"/>
      </c:barChart>
      <c:catAx>
        <c:axId val="4539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932319"/>
        <c:crosses val="autoZero"/>
        <c:auto val="1"/>
        <c:lblAlgn val="ctr"/>
        <c:lblOffset val="100"/>
        <c:noMultiLvlLbl val="0"/>
      </c:catAx>
      <c:valAx>
        <c:axId val="4539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9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Total d'agents mobiles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883388074354538E-2"/>
          <c:y val="0.19959397375503707"/>
          <c:w val="0.89670600968116165"/>
          <c:h val="0.71410845986336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Feuil1!$C$16</c:f>
              <c:strCache>
                <c:ptCount val="1"/>
                <c:pt idx="0">
                  <c:v>Nombre de recrutement via mobilité interne dans l'année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Feuil1!$F$4:$N$4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Feuil1!$F$16:$N$16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897-4613-9941-4DCF1F7A3AA6}"/>
            </c:ext>
          </c:extLst>
        </c:ser>
        <c:ser>
          <c:idx val="1"/>
          <c:order val="1"/>
          <c:tx>
            <c:strRef>
              <c:f>Feuil1!$C$17</c:f>
              <c:strCache>
                <c:ptCount val="1"/>
                <c:pt idx="0">
                  <c:v>Nombre moyen des agents permanents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Feuil1!$F$4:$N$4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Feuil1!$F$17:$N$17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897-4613-9941-4DCF1F7A3AA6}"/>
            </c:ext>
          </c:extLst>
        </c:ser>
        <c:ser>
          <c:idx val="2"/>
          <c:order val="2"/>
          <c:tx>
            <c:strRef>
              <c:f>Feuil1!$C$18</c:f>
              <c:strCache>
                <c:ptCount val="1"/>
                <c:pt idx="0">
                  <c:v>Nombre de recrutement total dans l'année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Feuil1!$F$4:$N$4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Feuil1!$F$18:$N$18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897-4613-9941-4DCF1F7A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32735"/>
        <c:axId val="453933151"/>
      </c:barChart>
      <c:catAx>
        <c:axId val="4539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933151"/>
        <c:crosses val="autoZero"/>
        <c:auto val="1"/>
        <c:lblAlgn val="ctr"/>
        <c:lblOffset val="100"/>
        <c:noMultiLvlLbl val="0"/>
      </c:catAx>
      <c:valAx>
        <c:axId val="4539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9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Mouvement du 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Feuil1!$C$57</c:f>
              <c:strCache>
                <c:ptCount val="1"/>
                <c:pt idx="0">
                  <c:v>Taux de départ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Feuil1!$D$57:$L$57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4-4D57-AEC2-4C2C9A8A0695}"/>
            </c:ext>
          </c:extLst>
        </c:ser>
        <c:ser>
          <c:idx val="1"/>
          <c:order val="1"/>
          <c:tx>
            <c:strRef>
              <c:f>Feuil1!$C$58</c:f>
              <c:strCache>
                <c:ptCount val="1"/>
                <c:pt idx="0">
                  <c:v>Taux de départ volentaire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Feuil1!$D$58:$L$58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4-4D57-AEC2-4C2C9A8A0695}"/>
            </c:ext>
          </c:extLst>
        </c:ser>
        <c:ser>
          <c:idx val="2"/>
          <c:order val="2"/>
          <c:tx>
            <c:strRef>
              <c:f>Feuil1!$C$59</c:f>
              <c:strCache>
                <c:ptCount val="1"/>
                <c:pt idx="0">
                  <c:v>Taux de remplacement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Feuil1!$D$59:$L$59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4-4D57-AEC2-4C2C9A8A0695}"/>
            </c:ext>
          </c:extLst>
        </c:ser>
        <c:ser>
          <c:idx val="3"/>
          <c:order val="3"/>
          <c:tx>
            <c:strRef>
              <c:f>Feuil1!$C$60</c:f>
              <c:strCache>
                <c:ptCount val="1"/>
                <c:pt idx="0">
                  <c:v>Taux de postes vacants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Feuil1!$D$60:$L$60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4-4D57-AEC2-4C2C9A8A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32511"/>
        <c:axId val="637622111"/>
      </c:barChart>
      <c:catAx>
        <c:axId val="6376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622111"/>
        <c:crosses val="autoZero"/>
        <c:auto val="1"/>
        <c:lblAlgn val="ctr"/>
        <c:lblOffset val="100"/>
        <c:noMultiLvlLbl val="0"/>
      </c:catAx>
      <c:valAx>
        <c:axId val="6376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6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Type</a:t>
            </a:r>
            <a:r>
              <a:rPr lang="fr-FR" b="1" baseline="0">
                <a:solidFill>
                  <a:sysClr val="windowText" lastClr="000000"/>
                </a:solidFill>
              </a:rPr>
              <a:t> de recrutement sur le poste vacant</a:t>
            </a:r>
            <a:endParaRPr lang="fr-F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Feuil1!$C$74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E-4B5F-8C54-E56C8B426CE6}"/>
            </c:ext>
          </c:extLst>
        </c:ser>
        <c:ser>
          <c:idx val="1"/>
          <c:order val="1"/>
          <c:tx>
            <c:strRef>
              <c:f>Feuil1!$C$75</c:f>
              <c:strCache>
                <c:ptCount val="1"/>
                <c:pt idx="0">
                  <c:v>Concours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Feuil1!$D$75:$L$75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2C9E-4B5F-8C54-E56C8B426CE6}"/>
            </c:ext>
          </c:extLst>
        </c:ser>
        <c:ser>
          <c:idx val="2"/>
          <c:order val="2"/>
          <c:tx>
            <c:strRef>
              <c:f>Feuil1!$C$76</c:f>
              <c:strCache>
                <c:ptCount val="1"/>
                <c:pt idx="0">
                  <c:v>Mutation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Feuil1!$D$76:$L$76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2C9E-4B5F-8C54-E56C8B426CE6}"/>
            </c:ext>
          </c:extLst>
        </c:ser>
        <c:ser>
          <c:idx val="3"/>
          <c:order val="3"/>
          <c:tx>
            <c:strRef>
              <c:f>Feuil1!$C$77</c:f>
              <c:strCache>
                <c:ptCount val="1"/>
                <c:pt idx="0">
                  <c:v>Détachement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Feuil1!$D$77:$L$77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2C9E-4B5F-8C54-E56C8B426CE6}"/>
            </c:ext>
          </c:extLst>
        </c:ser>
        <c:ser>
          <c:idx val="4"/>
          <c:order val="4"/>
          <c:tx>
            <c:strRef>
              <c:f>Feuil1!$C$78</c:f>
              <c:strCache>
                <c:ptCount val="1"/>
                <c:pt idx="0">
                  <c:v>Recrutement direct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Feuil1!$D$78:$L$78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2C9E-4B5F-8C54-E56C8B426CE6}"/>
            </c:ext>
          </c:extLst>
        </c:ser>
        <c:ser>
          <c:idx val="5"/>
          <c:order val="5"/>
          <c:tx>
            <c:strRef>
              <c:f>Feuil1!$C$79</c:f>
              <c:strCache>
                <c:ptCount val="1"/>
                <c:pt idx="0">
                  <c:v>Intérimare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Feuil1!$D$56:$L$56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Feuil1!$D$79:$L$79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2C9E-4B5F-8C54-E56C8B42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51855"/>
        <c:axId val="636853103"/>
      </c:barChart>
      <c:catAx>
        <c:axId val="6368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53103"/>
        <c:crosses val="autoZero"/>
        <c:auto val="1"/>
        <c:lblAlgn val="ctr"/>
        <c:lblOffset val="100"/>
        <c:noMultiLvlLbl val="0"/>
      </c:catAx>
      <c:valAx>
        <c:axId val="6368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63401955092E-2"/>
          <c:y val="0.25"/>
          <c:w val="0.93580996424606044"/>
          <c:h val="0.6426006124234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Feuil1!$C$140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Feuil1!$D$107:$L$107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Feuil1!$D$140:$L$140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A83-4C16-A68E-448F37A4EAB1}"/>
            </c:ext>
          </c:extLst>
        </c:ser>
        <c:ser>
          <c:idx val="1"/>
          <c:order val="1"/>
          <c:tx>
            <c:strRef>
              <c:f>Feuil1!$C$141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Feuil1!$D$107:$L$107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Feuil1!$D$141:$L$141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A83-4C16-A68E-448F37A4EAB1}"/>
            </c:ext>
          </c:extLst>
        </c:ser>
        <c:ser>
          <c:idx val="2"/>
          <c:order val="2"/>
          <c:tx>
            <c:strRef>
              <c:f>Feuil1!$C$142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Feuil1!$D$107:$L$107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Feuil1!$D$142:$L$142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A83-4C16-A68E-448F37A4EAB1}"/>
            </c:ext>
          </c:extLst>
        </c:ser>
        <c:ser>
          <c:idx val="3"/>
          <c:order val="3"/>
          <c:tx>
            <c:strRef>
              <c:f>Feuil1!$C$143</c:f>
              <c:strCache>
                <c:ptCount val="1"/>
                <c:pt idx="0">
                  <c:v>Dn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Feuil1!$D$107:$L$107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Feuil1!$D$143:$L$143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A83-4C16-A68E-448F37A4EAB1}"/>
            </c:ext>
          </c:extLst>
        </c:ser>
        <c:ser>
          <c:idx val="4"/>
          <c:order val="4"/>
          <c:tx>
            <c:strRef>
              <c:f>Feuil1!$C$144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Feuil1!$D$107:$L$107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Feuil1!$D$144:$L$144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5A83-4C16-A68E-448F37A4EAB1}"/>
            </c:ext>
          </c:extLst>
        </c:ser>
        <c:ser>
          <c:idx val="5"/>
          <c:order val="5"/>
          <c:tx>
            <c:strRef>
              <c:f>Feuil1!$C$145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Feuil1!$D$107:$L$107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Feuil1!$D$145:$L$145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A83-4C16-A68E-448F37A4EAB1}"/>
            </c:ext>
          </c:extLst>
        </c:ser>
        <c:ser>
          <c:idx val="6"/>
          <c:order val="6"/>
          <c:tx>
            <c:strRef>
              <c:f>Feuil1!$C$146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Feuil1!$D$146:$L$146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5A83-4C16-A68E-448F37A4EAB1}"/>
            </c:ext>
          </c:extLst>
        </c:ser>
        <c:ser>
          <c:idx val="7"/>
          <c:order val="7"/>
          <c:tx>
            <c:strRef>
              <c:f>Feuil1!$C$147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Feuil1!$D$147:$L$147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5A83-4C16-A68E-448F37A4EAB1}"/>
            </c:ext>
          </c:extLst>
        </c:ser>
        <c:ser>
          <c:idx val="8"/>
          <c:order val="8"/>
          <c:tx>
            <c:strRef>
              <c:f>Feuil1!$C$148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Feuil1!$D$148:$L$148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5A83-4C16-A68E-448F37A4EAB1}"/>
            </c:ext>
          </c:extLst>
        </c:ser>
        <c:ser>
          <c:idx val="9"/>
          <c:order val="9"/>
          <c:tx>
            <c:strRef>
              <c:f>Feuil1!$C$149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Feuil1!$D$149:$L$149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5A83-4C16-A68E-448F37A4EAB1}"/>
            </c:ext>
          </c:extLst>
        </c:ser>
        <c:ser>
          <c:idx val="10"/>
          <c:order val="10"/>
          <c:tx>
            <c:strRef>
              <c:f>Feuil1!$C$150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Feuil1!$D$150:$L$150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A-5A83-4C16-A68E-448F37A4EAB1}"/>
            </c:ext>
          </c:extLst>
        </c:ser>
        <c:ser>
          <c:idx val="11"/>
          <c:order val="11"/>
          <c:tx>
            <c:strRef>
              <c:f>Feuil1!$C$151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Feuil1!$D$151:$L$151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B-5A83-4C16-A68E-448F37A4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603152"/>
        <c:axId val="278606480"/>
      </c:barChart>
      <c:catAx>
        <c:axId val="2786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606480"/>
        <c:crosses val="autoZero"/>
        <c:auto val="1"/>
        <c:lblAlgn val="ctr"/>
        <c:lblOffset val="100"/>
        <c:noMultiLvlLbl val="0"/>
      </c:catAx>
      <c:valAx>
        <c:axId val="2786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6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0.15277777777777779"/>
          <c:w val="0.87232174103237092"/>
          <c:h val="0.739822834645669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Feuil1!$B$193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Feuil1!$D$193:$L$193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B-488A-90E7-D5FEB93E04A5}"/>
            </c:ext>
          </c:extLst>
        </c:ser>
        <c:ser>
          <c:idx val="0"/>
          <c:order val="1"/>
          <c:tx>
            <c:strRef>
              <c:f>Feuil1!$B$194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Feuil1!$D$194:$L$194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B-488A-90E7-D5FEB93E04A5}"/>
            </c:ext>
          </c:extLst>
        </c:ser>
        <c:ser>
          <c:idx val="2"/>
          <c:order val="2"/>
          <c:tx>
            <c:strRef>
              <c:f>Feuil1!$B$195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Feuil1!$D$195:$L$195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B-488A-90E7-D5FEB93E04A5}"/>
            </c:ext>
          </c:extLst>
        </c:ser>
        <c:ser>
          <c:idx val="3"/>
          <c:order val="3"/>
          <c:tx>
            <c:strRef>
              <c:f>Feuil1!$B$196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Feuil1!$D$196:$L$196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B-488A-90E7-D5FEB93E04A5}"/>
            </c:ext>
          </c:extLst>
        </c:ser>
        <c:ser>
          <c:idx val="4"/>
          <c:order val="4"/>
          <c:tx>
            <c:strRef>
              <c:f>Feuil1!$B$197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Feuil1!$D$197:$L$197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B-488A-90E7-D5FEB93E04A5}"/>
            </c:ext>
          </c:extLst>
        </c:ser>
        <c:ser>
          <c:idx val="5"/>
          <c:order val="5"/>
          <c:tx>
            <c:strRef>
              <c:f>Feuil1!$B$198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Feuil1!$D$198:$L$198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B-488A-90E7-D5FEB93E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99104"/>
        <c:axId val="287000768"/>
      </c:barChart>
      <c:catAx>
        <c:axId val="2869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000768"/>
        <c:crosses val="autoZero"/>
        <c:auto val="1"/>
        <c:lblAlgn val="ctr"/>
        <c:lblOffset val="100"/>
        <c:noMultiLvlLbl val="0"/>
      </c:catAx>
      <c:valAx>
        <c:axId val="287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9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0.17592592592592593"/>
          <c:w val="0.87232174103237092"/>
          <c:h val="0.716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Feuil1!$B$200</c:f>
              <c:strCache>
                <c:ptCount val="1"/>
                <c:pt idx="0">
                  <c:v>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Feuil1!$D$200:$L$200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3F4-BDBA-1A194ED443A2}"/>
            </c:ext>
          </c:extLst>
        </c:ser>
        <c:ser>
          <c:idx val="1"/>
          <c:order val="1"/>
          <c:tx>
            <c:strRef>
              <c:f>Feuil1!$B$201</c:f>
              <c:strCache>
                <c:ptCount val="1"/>
                <c:pt idx="0">
                  <c:v>DAFC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Feuil1!$D$201:$L$201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3F4-BDBA-1A194ED443A2}"/>
            </c:ext>
          </c:extLst>
        </c:ser>
        <c:ser>
          <c:idx val="2"/>
          <c:order val="2"/>
          <c:tx>
            <c:strRef>
              <c:f>Feuil1!$B$202</c:f>
              <c:strCache>
                <c:ptCount val="1"/>
                <c:pt idx="0">
                  <c:v>DRSCE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Feuil1!$D$202:$L$202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5-43F4-BDBA-1A194ED443A2}"/>
            </c:ext>
          </c:extLst>
        </c:ser>
        <c:ser>
          <c:idx val="3"/>
          <c:order val="3"/>
          <c:tx>
            <c:strRef>
              <c:f>Feuil1!$B$203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Feuil1!$D$203:$L$203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5-43F4-BDBA-1A194ED443A2}"/>
            </c:ext>
          </c:extLst>
        </c:ser>
        <c:ser>
          <c:idx val="4"/>
          <c:order val="4"/>
          <c:tx>
            <c:strRef>
              <c:f>Feuil1!$B$204</c:f>
              <c:strCache>
                <c:ptCount val="1"/>
                <c:pt idx="0">
                  <c:v>DAJ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Feuil1!$D$204:$L$204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5-43F4-BDBA-1A194ED443A2}"/>
            </c:ext>
          </c:extLst>
        </c:ser>
        <c:ser>
          <c:idx val="5"/>
          <c:order val="5"/>
          <c:tx>
            <c:strRef>
              <c:f>Feuil1!$B$229</c:f>
              <c:strCache>
                <c:ptCount val="1"/>
                <c:pt idx="0">
                  <c:v>Taux de
 formation 
 par famille professionnelle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Feuil1!$D$191:$L$191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Feuil1!$D$205:$L$205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5-43F4-BDBA-1A194ED4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84880"/>
        <c:axId val="283791120"/>
      </c:barChart>
      <c:catAx>
        <c:axId val="2837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791120"/>
        <c:crosses val="autoZero"/>
        <c:auto val="1"/>
        <c:lblAlgn val="ctr"/>
        <c:lblOffset val="100"/>
        <c:noMultiLvlLbl val="0"/>
      </c:catAx>
      <c:valAx>
        <c:axId val="283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7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Taux de formation par famille professionnelle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Feuil1!$B$231</c:f>
              <c:strCache>
                <c:ptCount val="1"/>
                <c:pt idx="0">
                  <c:v>INFORMATIQUE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Feuil1!$C$231:$K$231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6-45A2-AC97-83FB15A27F4B}"/>
            </c:ext>
          </c:extLst>
        </c:ser>
        <c:ser>
          <c:idx val="1"/>
          <c:order val="1"/>
          <c:tx>
            <c:strRef>
              <c:f>Feuil1!$B$234</c:f>
              <c:strCache>
                <c:ptCount val="1"/>
                <c:pt idx="0">
                  <c:v>RESSOURCES HUMAINES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Feuil1!$C$234:$K$234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6-45A2-AC97-83FB15A27F4B}"/>
            </c:ext>
          </c:extLst>
        </c:ser>
        <c:ser>
          <c:idx val="2"/>
          <c:order val="2"/>
          <c:tx>
            <c:strRef>
              <c:f>Feuil1!$B$237</c:f>
              <c:strCache>
                <c:ptCount val="1"/>
                <c:pt idx="0">
                  <c:v>COMPTABILITE-FINANCES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Feuil1!$C$237:$K$237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6-45A2-AC97-83FB15A27F4B}"/>
            </c:ext>
          </c:extLst>
        </c:ser>
        <c:ser>
          <c:idx val="3"/>
          <c:order val="3"/>
          <c:tx>
            <c:strRef>
              <c:f>Feuil1!$B$240</c:f>
              <c:strCache>
                <c:ptCount val="1"/>
                <c:pt idx="0">
                  <c:v>CONTRÔLE DE GESTION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Feuil1!$C$240:$K$240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6-45A2-AC97-83FB15A27F4B}"/>
            </c:ext>
          </c:extLst>
        </c:ser>
        <c:ser>
          <c:idx val="4"/>
          <c:order val="4"/>
          <c:tx>
            <c:strRef>
              <c:f>Feuil1!$B$243</c:f>
              <c:strCache>
                <c:ptCount val="1"/>
                <c:pt idx="0">
                  <c:v>TELECOM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Feuil1!$C$243:$K$243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6-45A2-AC97-83FB15A27F4B}"/>
            </c:ext>
          </c:extLst>
        </c:ser>
        <c:ser>
          <c:idx val="5"/>
          <c:order val="5"/>
          <c:tx>
            <c:strRef>
              <c:f>Feuil1!$B$246</c:f>
              <c:strCache>
                <c:ptCount val="1"/>
                <c:pt idx="0">
                  <c:v>ECONOMIE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Feuil1!$C$246:$K$246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E6-45A2-AC97-83FB15A27F4B}"/>
            </c:ext>
          </c:extLst>
        </c:ser>
        <c:ser>
          <c:idx val="6"/>
          <c:order val="6"/>
          <c:tx>
            <c:strRef>
              <c:f>Feuil1!$B$249</c:f>
              <c:strCache>
                <c:ptCount val="1"/>
                <c:pt idx="0">
                  <c:v>LOGISTIQUE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Feuil1!$C$249:$K$249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E6-45A2-AC97-83FB15A27F4B}"/>
            </c:ext>
          </c:extLst>
        </c:ser>
        <c:ser>
          <c:idx val="7"/>
          <c:order val="7"/>
          <c:tx>
            <c:strRef>
              <c:f>Feuil1!$B$252</c:f>
              <c:strCache>
                <c:ptCount val="1"/>
                <c:pt idx="0">
                  <c:v>AFFAIRE JURIDIQUE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Feuil1!$C$252:$K$252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E6-45A2-AC97-83FB15A27F4B}"/>
            </c:ext>
          </c:extLst>
        </c:ser>
        <c:ser>
          <c:idx val="8"/>
          <c:order val="8"/>
          <c:tx>
            <c:strRef>
              <c:f>Feuil1!$B$255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Feuil1!$C$255:$K$255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E6-45A2-AC97-83FB15A27F4B}"/>
            </c:ext>
          </c:extLst>
        </c:ser>
        <c:ser>
          <c:idx val="9"/>
          <c:order val="9"/>
          <c:tx>
            <c:strRef>
              <c:f>Feuil1!$B$255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Feuil1!$C$255:$K$255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E6-45A2-AC97-83FB15A27F4B}"/>
            </c:ext>
          </c:extLst>
        </c:ser>
        <c:ser>
          <c:idx val="10"/>
          <c:order val="10"/>
          <c:tx>
            <c:strRef>
              <c:f>Feuil1!$B$258</c:f>
              <c:strCache>
                <c:ptCount val="1"/>
                <c:pt idx="0">
                  <c:v>POSTE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Feuil1!$C$230:$K$230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Feuil1!$C$258:$K$258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E6-45A2-AC97-83FB15A2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13488"/>
        <c:axId val="385815568"/>
      </c:barChart>
      <c:catAx>
        <c:axId val="385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815568"/>
        <c:crosses val="autoZero"/>
        <c:auto val="1"/>
        <c:lblAlgn val="ctr"/>
        <c:lblOffset val="100"/>
        <c:noMultiLvlLbl val="0"/>
      </c:catAx>
      <c:valAx>
        <c:axId val="3858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8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20</xdr:row>
      <xdr:rowOff>123825</xdr:rowOff>
    </xdr:from>
    <xdr:to>
      <xdr:col>3</xdr:col>
      <xdr:colOff>447675</xdr:colOff>
      <xdr:row>35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20</xdr:row>
      <xdr:rowOff>85725</xdr:rowOff>
    </xdr:from>
    <xdr:to>
      <xdr:col>5</xdr:col>
      <xdr:colOff>381000</xdr:colOff>
      <xdr:row>34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2628900</xdr:colOff>
      <xdr:row>35</xdr:row>
      <xdr:rowOff>66675</xdr:rowOff>
    </xdr:from>
    <xdr:to>
      <xdr:col>4</xdr:col>
      <xdr:colOff>200025</xdr:colOff>
      <xdr:row>49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1819274</xdr:colOff>
      <xdr:row>20</xdr:row>
      <xdr:rowOff>190499</xdr:rowOff>
    </xdr:from>
    <xdr:to>
      <xdr:col>5</xdr:col>
      <xdr:colOff>38099</xdr:colOff>
      <xdr:row>22</xdr:row>
      <xdr:rowOff>66674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9458324" y="4124324"/>
          <a:ext cx="3057525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>
              <a:solidFill>
                <a:sysClr val="windowText" lastClr="000000"/>
              </a:solidFill>
            </a:rPr>
            <a:t>Taux de mobilité dans la catégorie</a:t>
          </a:r>
        </a:p>
      </xdr:txBody>
    </xdr:sp>
    <xdr:clientData/>
  </xdr:twoCellAnchor>
  <xdr:twoCellAnchor>
    <xdr:from>
      <xdr:col>2</xdr:col>
      <xdr:colOff>1419225</xdr:colOff>
      <xdr:row>20</xdr:row>
      <xdr:rowOff>190499</xdr:rowOff>
    </xdr:from>
    <xdr:to>
      <xdr:col>3</xdr:col>
      <xdr:colOff>9525</xdr:colOff>
      <xdr:row>22</xdr:row>
      <xdr:rowOff>47624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781550" y="4124324"/>
          <a:ext cx="2867025" cy="2381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/>
            <a:t>Part de recrutement via mobilité</a:t>
          </a:r>
        </a:p>
      </xdr:txBody>
    </xdr:sp>
    <xdr:clientData/>
  </xdr:twoCellAnchor>
  <xdr:twoCellAnchor>
    <xdr:from>
      <xdr:col>2</xdr:col>
      <xdr:colOff>1485900</xdr:colOff>
      <xdr:row>81</xdr:row>
      <xdr:rowOff>142874</xdr:rowOff>
    </xdr:from>
    <xdr:to>
      <xdr:col>3</xdr:col>
      <xdr:colOff>1981200</xdr:colOff>
      <xdr:row>96</xdr:row>
      <xdr:rowOff>95249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2162175</xdr:colOff>
      <xdr:row>81</xdr:row>
      <xdr:rowOff>171450</xdr:rowOff>
    </xdr:from>
    <xdr:to>
      <xdr:col>7</xdr:col>
      <xdr:colOff>371475</xdr:colOff>
      <xdr:row>96</xdr:row>
      <xdr:rowOff>57150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1685924</xdr:colOff>
      <xdr:row>162</xdr:row>
      <xdr:rowOff>9525</xdr:rowOff>
    </xdr:from>
    <xdr:to>
      <xdr:col>4</xdr:col>
      <xdr:colOff>2047874</xdr:colOff>
      <xdr:row>176</xdr:row>
      <xdr:rowOff>85725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1238250</xdr:colOff>
      <xdr:row>208</xdr:row>
      <xdr:rowOff>161925</xdr:rowOff>
    </xdr:from>
    <xdr:to>
      <xdr:col>3</xdr:col>
      <xdr:colOff>1533525</xdr:colOff>
      <xdr:row>223</xdr:row>
      <xdr:rowOff>47625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1629704</xdr:colOff>
      <xdr:row>208</xdr:row>
      <xdr:rowOff>185157</xdr:rowOff>
    </xdr:from>
    <xdr:to>
      <xdr:col>6</xdr:col>
      <xdr:colOff>601004</xdr:colOff>
      <xdr:row>223</xdr:row>
      <xdr:rowOff>70857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1114425</xdr:colOff>
      <xdr:row>261</xdr:row>
      <xdr:rowOff>47625</xdr:rowOff>
    </xdr:from>
    <xdr:to>
      <xdr:col>4</xdr:col>
      <xdr:colOff>2019300</xdr:colOff>
      <xdr:row>275</xdr:row>
      <xdr:rowOff>123825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0.28978</cdr:x>
      <cdr:y>0.07639</cdr:y>
    </cdr:from>
    <cdr:to>
      <cdr:x>0.92238</cdr:x>
      <cdr:y>0.18056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133602" y="209550"/>
          <a:ext cx="4657724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400" b="1"/>
            <a:t>Nombre d'agents par catégorie partis en formation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0.142</cdr:x>
      <cdr:y>0.03936</cdr:y>
    </cdr:from>
    <cdr:to>
      <cdr:x>0.89573</cdr:x>
      <cdr:y>0.14497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48928" y="105240"/>
          <a:ext cx="3444499" cy="282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400" b="1"/>
            <a:t>Taux de départ en formation par cétégorie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0.15347</cdr:x>
      <cdr:y>0.04371</cdr:y>
    </cdr:from>
    <cdr:to>
      <cdr:x>0.87897</cdr:x>
      <cdr:y>0.12847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703140" y="116856"/>
          <a:ext cx="3324076" cy="226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400" b="1"/>
            <a:t>Taux de départ en formation par Direction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852488</xdr:colOff>
      <xdr:row>19</xdr:row>
      <xdr:rowOff>38100</xdr:rowOff>
    </xdr:from>
    <xdr:to>
      <xdr:col>13</xdr:col>
      <xdr:colOff>38100</xdr:colOff>
      <xdr:row>33</xdr:row>
      <xdr:rowOff>114300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128586</xdr:colOff>
      <xdr:row>19</xdr:row>
      <xdr:rowOff>9524</xdr:rowOff>
    </xdr:from>
    <xdr:to>
      <xdr:col>25</xdr:col>
      <xdr:colOff>161924</xdr:colOff>
      <xdr:row>32</xdr:row>
      <xdr:rowOff>152399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695325</xdr:colOff>
      <xdr:row>19</xdr:row>
      <xdr:rowOff>123825</xdr:rowOff>
    </xdr:from>
    <xdr:to>
      <xdr:col>39</xdr:col>
      <xdr:colOff>295275</xdr:colOff>
      <xdr:row>33</xdr:row>
      <xdr:rowOff>85725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85725</xdr:colOff>
      <xdr:row>45</xdr:row>
      <xdr:rowOff>28575</xdr:rowOff>
    </xdr:from>
    <xdr:to>
      <xdr:col>39</xdr:col>
      <xdr:colOff>457200</xdr:colOff>
      <xdr:row>59</xdr:row>
      <xdr:rowOff>104775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914400</xdr:colOff>
      <xdr:row>78</xdr:row>
      <xdr:rowOff>9525</xdr:rowOff>
    </xdr:from>
    <xdr:to>
      <xdr:col>42</xdr:col>
      <xdr:colOff>523875</xdr:colOff>
      <xdr:row>92</xdr:row>
      <xdr:rowOff>85725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190500</xdr:colOff>
      <xdr:row>66</xdr:row>
      <xdr:rowOff>19050</xdr:rowOff>
    </xdr:from>
    <xdr:to>
      <xdr:col>51</xdr:col>
      <xdr:colOff>695325</xdr:colOff>
      <xdr:row>68</xdr:row>
      <xdr:rowOff>123825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2820650" y="12877800"/>
          <a:ext cx="58388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Salaire moyen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 Somme des salaires mensuels versés à une catégorie de salariés divisée par le nombre de salariés de la catégorie</a:t>
          </a:r>
        </a:p>
        <a:p>
          <a:endParaRPr lang="fr-FR" sz="1100"/>
        </a:p>
      </xdr:txBody>
    </xdr:sp>
    <xdr:clientData/>
  </xdr:twoCellAnchor>
  <xdr:twoCellAnchor>
    <xdr:from>
      <xdr:col>43</xdr:col>
      <xdr:colOff>466725</xdr:colOff>
      <xdr:row>102</xdr:row>
      <xdr:rowOff>0</xdr:rowOff>
    </xdr:from>
    <xdr:to>
      <xdr:col>51</xdr:col>
      <xdr:colOff>180975</xdr:colOff>
      <xdr:row>109</xdr:row>
      <xdr:rowOff>133350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2601575" y="19792950"/>
          <a:ext cx="554355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Masse salariale annuelle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 Total des salaires et charges versés au cours de l’année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Pourcentage annuel d’accroissement des salaires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 variation des salaires entre deux périodes déterminées (deux années en général)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Nombre de promotions annuelles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 Nombre de salariés promus à une catégorie supérieure dans l’année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Nombre de départs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 Total des ruptures de contrat (hors licenciement économique aboutissant à une suppression de poste) de l’année A</a:t>
          </a:r>
        </a:p>
        <a:p>
          <a:endParaRPr lang="fr-FR" sz="1100"/>
        </a:p>
      </xdr:txBody>
    </xdr:sp>
    <xdr:clientData/>
  </xdr:twoCellAnchor>
  <xdr:twoCellAnchor>
    <xdr:from>
      <xdr:col>31</xdr:col>
      <xdr:colOff>1190625</xdr:colOff>
      <xdr:row>109</xdr:row>
      <xdr:rowOff>76200</xdr:rowOff>
    </xdr:from>
    <xdr:to>
      <xdr:col>41</xdr:col>
      <xdr:colOff>161925</xdr:colOff>
      <xdr:row>123</xdr:row>
      <xdr:rowOff>152400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0.20646</cdr:x>
      <cdr:y>0.20139</cdr:y>
    </cdr:from>
    <cdr:to>
      <cdr:x>0.70088</cdr:x>
      <cdr:y>0.23958</cdr:y>
    </cdr:to>
    <cdr:sp macro="" textlink="">
      <cdr:nvSpPr>
        <cdr:cNvPr id="2" name="ZoneTexte 1"/>
        <cdr:cNvSpPr txBox="1"/>
      </cdr:nvSpPr>
      <cdr:spPr>
        <a:xfrm xmlns:a="http://schemas.openxmlformats.org/drawingml/2006/main" flipV="1">
          <a:off x="2557463" y="552449"/>
          <a:ext cx="6124575" cy="104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600" b="1">
              <a:solidFill>
                <a:sysClr val="windowText" lastClr="000000"/>
              </a:solidFill>
            </a:rPr>
            <a:t>                                   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issioro\Desktop\KAV\SUIVI%20DE%20LA%20MASSE%20SALARIA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issioro\Desktop\GYM\ARPCE\DEVELOPPEMENT%20DES%20RH\Arcives%20Glob\fichiers\Analyse%20des%20salai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ée 2017"/>
      <sheetName val="Année 2018"/>
      <sheetName val="Feuil3"/>
      <sheetName val="Analyse des effets diverses"/>
    </sheetNames>
    <sheetDataSet>
      <sheetData sheetId="0">
        <row r="5">
          <cell r="C5" t="str">
            <v>Cadres et Cadres sup.</v>
          </cell>
          <cell r="D5" t="str">
            <v>Agents de Maitrise</v>
          </cell>
          <cell r="E5" t="str">
            <v>Agents d'exécution</v>
          </cell>
          <cell r="G5" t="str">
            <v>Total</v>
          </cell>
        </row>
        <row r="6">
          <cell r="B6" t="str">
            <v>Javier</v>
          </cell>
          <cell r="C6">
            <v>100</v>
          </cell>
          <cell r="D6">
            <v>8</v>
          </cell>
          <cell r="E6">
            <v>3</v>
          </cell>
          <cell r="G6">
            <v>111</v>
          </cell>
        </row>
        <row r="7">
          <cell r="B7" t="str">
            <v>Février</v>
          </cell>
          <cell r="C7">
            <v>10</v>
          </cell>
          <cell r="G7">
            <v>10</v>
          </cell>
        </row>
        <row r="8">
          <cell r="B8" t="str">
            <v>Mars</v>
          </cell>
          <cell r="G8">
            <v>0</v>
          </cell>
        </row>
        <row r="9">
          <cell r="B9" t="str">
            <v>Avril</v>
          </cell>
          <cell r="G9">
            <v>0</v>
          </cell>
        </row>
        <row r="10">
          <cell r="B10" t="str">
            <v>Mai</v>
          </cell>
          <cell r="G10">
            <v>0</v>
          </cell>
        </row>
        <row r="11">
          <cell r="B11" t="str">
            <v>Juin</v>
          </cell>
          <cell r="G11">
            <v>0</v>
          </cell>
        </row>
        <row r="12">
          <cell r="B12" t="str">
            <v>Juillet</v>
          </cell>
          <cell r="G12">
            <v>0</v>
          </cell>
        </row>
        <row r="13">
          <cell r="B13" t="str">
            <v>Aout</v>
          </cell>
          <cell r="G13">
            <v>0</v>
          </cell>
        </row>
        <row r="14">
          <cell r="B14" t="str">
            <v>Septembre</v>
          </cell>
          <cell r="G14">
            <v>0</v>
          </cell>
        </row>
        <row r="15">
          <cell r="B15" t="str">
            <v>Octobre</v>
          </cell>
          <cell r="G15">
            <v>0</v>
          </cell>
        </row>
        <row r="16">
          <cell r="B16" t="str">
            <v>Novembre</v>
          </cell>
          <cell r="G16">
            <v>0</v>
          </cell>
        </row>
        <row r="17">
          <cell r="B17" t="str">
            <v>Décembre</v>
          </cell>
          <cell r="G17">
            <v>0</v>
          </cell>
        </row>
      </sheetData>
      <sheetData sheetId="1">
        <row r="5">
          <cell r="C5" t="str">
            <v>Cadres et Cadres sup.</v>
          </cell>
          <cell r="D5" t="str">
            <v>Agents de Maitrise</v>
          </cell>
          <cell r="E5" t="str">
            <v>Agents d'exécution</v>
          </cell>
          <cell r="G5" t="str">
            <v>Total</v>
          </cell>
        </row>
        <row r="6">
          <cell r="B6" t="str">
            <v>Janvier</v>
          </cell>
          <cell r="C6">
            <v>4</v>
          </cell>
          <cell r="D6">
            <v>10</v>
          </cell>
          <cell r="E6">
            <v>3</v>
          </cell>
          <cell r="G6">
            <v>17</v>
          </cell>
        </row>
        <row r="7">
          <cell r="B7" t="str">
            <v>Février</v>
          </cell>
          <cell r="G7">
            <v>0</v>
          </cell>
        </row>
        <row r="8">
          <cell r="B8" t="str">
            <v>Mars</v>
          </cell>
          <cell r="G8">
            <v>0</v>
          </cell>
        </row>
        <row r="9">
          <cell r="B9" t="str">
            <v>Avril</v>
          </cell>
          <cell r="C9">
            <v>6</v>
          </cell>
          <cell r="D9">
            <v>4</v>
          </cell>
          <cell r="G9">
            <v>10</v>
          </cell>
        </row>
        <row r="10">
          <cell r="B10" t="str">
            <v>Mai</v>
          </cell>
          <cell r="G10">
            <v>0</v>
          </cell>
        </row>
        <row r="11">
          <cell r="B11" t="str">
            <v>Juin</v>
          </cell>
          <cell r="G11">
            <v>0</v>
          </cell>
        </row>
        <row r="12">
          <cell r="B12" t="str">
            <v>Juillet</v>
          </cell>
          <cell r="G12">
            <v>0</v>
          </cell>
        </row>
        <row r="13">
          <cell r="B13" t="str">
            <v>Aout</v>
          </cell>
          <cell r="G13">
            <v>0</v>
          </cell>
        </row>
        <row r="14">
          <cell r="B14" t="str">
            <v>Septembre</v>
          </cell>
          <cell r="G14">
            <v>0</v>
          </cell>
        </row>
        <row r="15">
          <cell r="B15" t="str">
            <v>Octobre</v>
          </cell>
          <cell r="G15">
            <v>0</v>
          </cell>
        </row>
        <row r="16">
          <cell r="B16" t="str">
            <v>Novembre</v>
          </cell>
          <cell r="G16">
            <v>0</v>
          </cell>
        </row>
        <row r="17">
          <cell r="B17" t="str">
            <v>Décembre</v>
          </cell>
          <cell r="G17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8">
          <cell r="D8" t="str">
            <v>Hommes</v>
          </cell>
          <cell r="F8" t="str">
            <v>Femmes</v>
          </cell>
        </row>
        <row r="9">
          <cell r="E9" t="e">
            <v>#DIV/0!</v>
          </cell>
          <cell r="G9" t="e">
            <v>#DIV/0!</v>
          </cell>
          <cell r="H9">
            <v>35000</v>
          </cell>
        </row>
        <row r="10">
          <cell r="E10" t="e">
            <v>#DIV/0!</v>
          </cell>
          <cell r="G10" t="e">
            <v>#DIV/0!</v>
          </cell>
          <cell r="H10">
            <v>15000</v>
          </cell>
        </row>
        <row r="11">
          <cell r="E11" t="e">
            <v>#DIV/0!</v>
          </cell>
          <cell r="G11" t="e">
            <v>#DIV/0!</v>
          </cell>
          <cell r="H11">
            <v>15000</v>
          </cell>
        </row>
        <row r="12">
          <cell r="E12" t="e">
            <v>#DIV/0!</v>
          </cell>
          <cell r="G12" t="e">
            <v>#DIV/0!</v>
          </cell>
          <cell r="H12">
            <v>15000</v>
          </cell>
        </row>
        <row r="13">
          <cell r="E13" t="e">
            <v>#DIV/0!</v>
          </cell>
          <cell r="G13" t="e">
            <v>#DIV/0!</v>
          </cell>
          <cell r="H13">
            <v>15000</v>
          </cell>
        </row>
        <row r="14">
          <cell r="E14" t="e">
            <v>#DIV/0!</v>
          </cell>
          <cell r="G14" t="e">
            <v>#DIV/0!</v>
          </cell>
          <cell r="H14">
            <v>15000</v>
          </cell>
        </row>
        <row r="15">
          <cell r="E15" t="e">
            <v>#DIV/0!</v>
          </cell>
          <cell r="G15" t="e">
            <v>#DIV/0!</v>
          </cell>
          <cell r="H15">
            <v>15000</v>
          </cell>
        </row>
        <row r="16">
          <cell r="E16" t="e">
            <v>#DIV/0!</v>
          </cell>
          <cell r="G16" t="e">
            <v>#DIV/0!</v>
          </cell>
          <cell r="H16">
            <v>15000</v>
          </cell>
        </row>
        <row r="40">
          <cell r="C40" t="str">
            <v>Différences de salaire entre hommes et femmes (Moyenne par tranche)</v>
          </cell>
        </row>
        <row r="41">
          <cell r="D41" t="str">
            <v xml:space="preserve">Hommes </v>
          </cell>
          <cell r="F41" t="str">
            <v>Femmes</v>
          </cell>
        </row>
        <row r="42">
          <cell r="C42" t="str">
            <v>Moins de 10 ans</v>
          </cell>
        </row>
        <row r="43">
          <cell r="C43" t="str">
            <v>Entre 10 et 19 ans</v>
          </cell>
        </row>
        <row r="44">
          <cell r="C44" t="str">
            <v>20 ans et plus</v>
          </cell>
        </row>
        <row r="68">
          <cell r="C68" t="str">
            <v>ECART DE SALAIRE ENTRE CATEGORIE SOCIO-PROFESSIONNELLE PAR EFFECTIF</v>
          </cell>
        </row>
        <row r="70">
          <cell r="D70" t="str">
            <v>Haut Hom</v>
          </cell>
          <cell r="E70" t="str">
            <v>Bas Hom</v>
          </cell>
          <cell r="F70" t="str">
            <v>Moyen Hom</v>
          </cell>
          <cell r="H70" t="str">
            <v>Haut Fem</v>
          </cell>
          <cell r="I70" t="str">
            <v>Bas Fem</v>
          </cell>
          <cell r="J70" t="str">
            <v>Moyen fem</v>
          </cell>
        </row>
        <row r="71">
          <cell r="C71" t="str">
            <v>A</v>
          </cell>
        </row>
        <row r="72">
          <cell r="C72" t="str">
            <v>B</v>
          </cell>
        </row>
        <row r="73">
          <cell r="C73" t="str">
            <v>C</v>
          </cell>
        </row>
        <row r="74">
          <cell r="C74" t="str">
            <v>D</v>
          </cell>
        </row>
        <row r="75">
          <cell r="C75" t="str">
            <v>E</v>
          </cell>
        </row>
        <row r="76">
          <cell r="C76" t="str">
            <v>F</v>
          </cell>
        </row>
        <row r="103">
          <cell r="D103">
            <v>2010</v>
          </cell>
          <cell r="E103">
            <v>2011</v>
          </cell>
          <cell r="F103">
            <v>2012</v>
          </cell>
          <cell r="G103">
            <v>2013</v>
          </cell>
          <cell r="H103">
            <v>2014</v>
          </cell>
          <cell r="I103">
            <v>2015</v>
          </cell>
          <cell r="J103">
            <v>2016</v>
          </cell>
          <cell r="K103">
            <v>2017</v>
          </cell>
          <cell r="L103">
            <v>2018</v>
          </cell>
          <cell r="M103">
            <v>2019</v>
          </cell>
          <cell r="N103">
            <v>2020</v>
          </cell>
        </row>
        <row r="104">
          <cell r="C104" t="str">
            <v>Masse salariale annuelle</v>
          </cell>
        </row>
        <row r="105">
          <cell r="C105" t="str">
            <v xml:space="preserve">Effectif moyen </v>
          </cell>
        </row>
        <row r="106">
          <cell r="C106" t="str">
            <v>Pourcentage annuel d'accroisement des salaires</v>
          </cell>
        </row>
        <row r="107">
          <cell r="C107" t="str">
            <v xml:space="preserve">Nombre de promotions annuelles </v>
          </cell>
        </row>
        <row r="108">
          <cell r="C108" t="str">
            <v>Nombre de départs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60"/>
  <sheetViews>
    <sheetView showGridLines="0" tabSelected="1" topLeftCell="A238" zoomScale="82" zoomScaleNormal="82" workbookViewId="0">
      <selection activeCell="C231" sqref="C231"/>
    </sheetView>
  </sheetViews>
  <sheetFormatPr baseColWidth="10" defaultRowHeight="15" x14ac:dyDescent="0.25"/>
  <cols>
    <col min="1" max="1" width="11.42578125" style="1"/>
    <col min="2" max="2" width="39" style="1" customWidth="1"/>
    <col min="3" max="3" width="64.140625" style="1" bestFit="1" customWidth="1"/>
    <col min="4" max="4" width="40.85546875" style="1" bestFit="1" customWidth="1"/>
    <col min="5" max="5" width="31.7109375" style="1" bestFit="1" customWidth="1"/>
    <col min="6" max="16384" width="11.42578125" style="1"/>
  </cols>
  <sheetData>
    <row r="3" spans="3:14" ht="23.25" x14ac:dyDescent="0.35">
      <c r="C3" s="149" t="s">
        <v>0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3:14" ht="15.75" thickBot="1" x14ac:dyDescent="0.3">
      <c r="C4" s="148" t="s">
        <v>16</v>
      </c>
      <c r="D4" s="148"/>
      <c r="E4" s="148"/>
      <c r="F4" s="6">
        <v>2010</v>
      </c>
      <c r="G4" s="6">
        <v>2011</v>
      </c>
      <c r="H4" s="6">
        <v>2012</v>
      </c>
      <c r="I4" s="6">
        <v>2013</v>
      </c>
      <c r="J4" s="6">
        <v>2014</v>
      </c>
      <c r="K4" s="6">
        <v>2015</v>
      </c>
      <c r="L4" s="6">
        <v>2016</v>
      </c>
      <c r="M4" s="6">
        <v>2017</v>
      </c>
      <c r="N4" s="6">
        <v>2018</v>
      </c>
    </row>
    <row r="5" spans="3:14" x14ac:dyDescent="0.25">
      <c r="C5" s="150" t="s">
        <v>1</v>
      </c>
      <c r="D5" s="151"/>
      <c r="E5" s="152"/>
      <c r="F5" s="80" t="e">
        <f>F16/F17</f>
        <v>#DIV/0!</v>
      </c>
      <c r="G5" s="80" t="e">
        <f>G16/G17</f>
        <v>#DIV/0!</v>
      </c>
      <c r="H5" s="80" t="e">
        <f t="shared" ref="H5:N5" si="0">H16/H17</f>
        <v>#DIV/0!</v>
      </c>
      <c r="I5" s="80" t="e">
        <f t="shared" si="0"/>
        <v>#DIV/0!</v>
      </c>
      <c r="J5" s="80" t="e">
        <f t="shared" si="0"/>
        <v>#DIV/0!</v>
      </c>
      <c r="K5" s="80" t="e">
        <f t="shared" si="0"/>
        <v>#DIV/0!</v>
      </c>
      <c r="L5" s="80" t="e">
        <f t="shared" si="0"/>
        <v>#DIV/0!</v>
      </c>
      <c r="M5" s="80" t="e">
        <f t="shared" si="0"/>
        <v>#DIV/0!</v>
      </c>
      <c r="N5" s="80" t="e">
        <f t="shared" si="0"/>
        <v>#DIV/0!</v>
      </c>
    </row>
    <row r="6" spans="3:14" ht="15.75" customHeight="1" x14ac:dyDescent="0.25">
      <c r="C6" s="129" t="s">
        <v>2</v>
      </c>
      <c r="D6" s="130"/>
      <c r="E6" s="131"/>
      <c r="F6" s="80" t="e">
        <f>F16/F18</f>
        <v>#DIV/0!</v>
      </c>
      <c r="G6" s="80" t="e">
        <f t="shared" ref="G6:N6" si="1">G16/G18</f>
        <v>#DIV/0!</v>
      </c>
      <c r="H6" s="80" t="e">
        <f t="shared" si="1"/>
        <v>#DIV/0!</v>
      </c>
      <c r="I6" s="80" t="e">
        <f t="shared" si="1"/>
        <v>#DIV/0!</v>
      </c>
      <c r="J6" s="80" t="e">
        <f t="shared" si="1"/>
        <v>#DIV/0!</v>
      </c>
      <c r="K6" s="80" t="e">
        <f t="shared" si="1"/>
        <v>#DIV/0!</v>
      </c>
      <c r="L6" s="80" t="e">
        <f t="shared" si="1"/>
        <v>#DIV/0!</v>
      </c>
      <c r="M6" s="80" t="e">
        <f t="shared" si="1"/>
        <v>#DIV/0!</v>
      </c>
      <c r="N6" s="80" t="e">
        <f t="shared" si="1"/>
        <v>#DIV/0!</v>
      </c>
    </row>
    <row r="7" spans="3:14" x14ac:dyDescent="0.25">
      <c r="C7" s="19" t="s">
        <v>4</v>
      </c>
      <c r="D7" s="10" t="s">
        <v>3</v>
      </c>
      <c r="E7" s="20" t="s">
        <v>5</v>
      </c>
      <c r="F7" s="153"/>
      <c r="G7" s="153"/>
      <c r="H7" s="153"/>
      <c r="I7" s="153"/>
      <c r="J7" s="153"/>
      <c r="K7" s="153"/>
      <c r="L7" s="153"/>
      <c r="M7" s="153"/>
      <c r="N7" s="154"/>
    </row>
    <row r="8" spans="3:14" x14ac:dyDescent="0.25">
      <c r="C8" s="23" t="s">
        <v>6</v>
      </c>
      <c r="D8" s="12"/>
      <c r="E8" s="17"/>
      <c r="F8" s="155"/>
      <c r="G8" s="155"/>
      <c r="H8" s="155"/>
      <c r="I8" s="155"/>
      <c r="J8" s="155"/>
      <c r="K8" s="155"/>
      <c r="L8" s="155"/>
      <c r="M8" s="155"/>
      <c r="N8" s="156"/>
    </row>
    <row r="9" spans="3:14" x14ac:dyDescent="0.25">
      <c r="C9" s="23" t="s">
        <v>7</v>
      </c>
      <c r="D9" s="12"/>
      <c r="E9" s="17"/>
      <c r="F9" s="155"/>
      <c r="G9" s="155"/>
      <c r="H9" s="155"/>
      <c r="I9" s="155"/>
      <c r="J9" s="155"/>
      <c r="K9" s="155"/>
      <c r="L9" s="155"/>
      <c r="M9" s="155"/>
      <c r="N9" s="156"/>
    </row>
    <row r="10" spans="3:14" x14ac:dyDescent="0.25">
      <c r="C10" s="23" t="s">
        <v>8</v>
      </c>
      <c r="D10" s="12"/>
      <c r="E10" s="17"/>
      <c r="F10" s="155"/>
      <c r="G10" s="155"/>
      <c r="H10" s="155"/>
      <c r="I10" s="155"/>
      <c r="J10" s="155"/>
      <c r="K10" s="155"/>
      <c r="L10" s="155"/>
      <c r="M10" s="155"/>
      <c r="N10" s="156"/>
    </row>
    <row r="11" spans="3:14" x14ac:dyDescent="0.25">
      <c r="C11" s="23" t="s">
        <v>9</v>
      </c>
      <c r="D11" s="12"/>
      <c r="E11" s="17"/>
      <c r="F11" s="155"/>
      <c r="G11" s="155"/>
      <c r="H11" s="155"/>
      <c r="I11" s="155"/>
      <c r="J11" s="155"/>
      <c r="K11" s="155"/>
      <c r="L11" s="155"/>
      <c r="M11" s="155"/>
      <c r="N11" s="156"/>
    </row>
    <row r="12" spans="3:14" x14ac:dyDescent="0.25">
      <c r="C12" s="23" t="s">
        <v>10</v>
      </c>
      <c r="D12" s="12"/>
      <c r="E12" s="17"/>
      <c r="F12" s="155"/>
      <c r="G12" s="155"/>
      <c r="H12" s="155"/>
      <c r="I12" s="155"/>
      <c r="J12" s="155"/>
      <c r="K12" s="155"/>
      <c r="L12" s="155"/>
      <c r="M12" s="155"/>
      <c r="N12" s="156"/>
    </row>
    <row r="13" spans="3:14" x14ac:dyDescent="0.25">
      <c r="C13" s="23" t="s">
        <v>11</v>
      </c>
      <c r="D13" s="12"/>
      <c r="E13" s="17"/>
      <c r="F13" s="155"/>
      <c r="G13" s="155"/>
      <c r="H13" s="155"/>
      <c r="I13" s="155"/>
      <c r="J13" s="155"/>
      <c r="K13" s="155"/>
      <c r="L13" s="155"/>
      <c r="M13" s="155"/>
      <c r="N13" s="156"/>
    </row>
    <row r="14" spans="3:14" x14ac:dyDescent="0.25">
      <c r="C14" s="24" t="s">
        <v>12</v>
      </c>
      <c r="D14" s="13"/>
      <c r="E14" s="18"/>
      <c r="F14" s="155"/>
      <c r="G14" s="155"/>
      <c r="H14" s="155"/>
      <c r="I14" s="155"/>
      <c r="J14" s="155"/>
      <c r="K14" s="155"/>
      <c r="L14" s="155"/>
      <c r="M14" s="155"/>
      <c r="N14" s="156"/>
    </row>
    <row r="15" spans="3:14" x14ac:dyDescent="0.25">
      <c r="C15" s="10" t="s">
        <v>73</v>
      </c>
      <c r="D15" s="12"/>
      <c r="E15" s="11"/>
      <c r="F15" s="157"/>
      <c r="G15" s="157"/>
      <c r="H15" s="157"/>
      <c r="I15" s="157"/>
      <c r="J15" s="157"/>
      <c r="K15" s="157"/>
      <c r="L15" s="157"/>
      <c r="M15" s="157"/>
      <c r="N15" s="158"/>
    </row>
    <row r="16" spans="3:14" x14ac:dyDescent="0.25">
      <c r="C16" s="21" t="s">
        <v>13</v>
      </c>
      <c r="D16" s="159"/>
      <c r="E16" s="154"/>
      <c r="F16" s="2"/>
      <c r="G16" s="2"/>
      <c r="H16" s="2"/>
      <c r="I16" s="2"/>
      <c r="J16" s="2"/>
      <c r="K16" s="2"/>
      <c r="L16" s="2"/>
      <c r="M16" s="2"/>
      <c r="N16" s="2"/>
    </row>
    <row r="17" spans="3:14" x14ac:dyDescent="0.25">
      <c r="C17" s="22" t="s">
        <v>14</v>
      </c>
      <c r="D17" s="160"/>
      <c r="E17" s="156"/>
      <c r="F17" s="2"/>
      <c r="G17" s="2"/>
      <c r="H17" s="2"/>
      <c r="I17" s="2"/>
      <c r="J17" s="2"/>
      <c r="K17" s="2"/>
      <c r="L17" s="2"/>
      <c r="M17" s="2"/>
      <c r="N17" s="2"/>
    </row>
    <row r="18" spans="3:14" x14ac:dyDescent="0.25">
      <c r="C18" s="22" t="s">
        <v>15</v>
      </c>
      <c r="D18" s="161"/>
      <c r="E18" s="158"/>
      <c r="F18" s="2"/>
      <c r="G18" s="2"/>
      <c r="H18" s="2"/>
      <c r="I18" s="2"/>
      <c r="J18" s="2"/>
      <c r="K18" s="2"/>
      <c r="L18" s="2"/>
      <c r="M18" s="2"/>
      <c r="N18" s="2"/>
    </row>
    <row r="54" spans="3:12" ht="23.25" x14ac:dyDescent="0.35">
      <c r="D54" s="5"/>
    </row>
    <row r="55" spans="3:12" ht="23.25" x14ac:dyDescent="0.35">
      <c r="C55" s="126" t="s">
        <v>17</v>
      </c>
      <c r="D55" s="127"/>
      <c r="E55" s="127"/>
      <c r="F55" s="127"/>
      <c r="G55" s="127"/>
      <c r="H55" s="127"/>
      <c r="I55" s="127"/>
      <c r="J55" s="127"/>
      <c r="K55" s="127"/>
      <c r="L55" s="128"/>
    </row>
    <row r="56" spans="3:12" x14ac:dyDescent="0.25">
      <c r="C56" s="7" t="s">
        <v>16</v>
      </c>
      <c r="D56" s="6">
        <v>2010</v>
      </c>
      <c r="E56" s="6">
        <v>2011</v>
      </c>
      <c r="F56" s="6">
        <v>2012</v>
      </c>
      <c r="G56" s="6">
        <v>2013</v>
      </c>
      <c r="H56" s="6">
        <v>2014</v>
      </c>
      <c r="I56" s="6">
        <v>2015</v>
      </c>
      <c r="J56" s="6">
        <v>2016</v>
      </c>
      <c r="K56" s="6">
        <v>2017</v>
      </c>
      <c r="L56" s="6">
        <v>2018</v>
      </c>
    </row>
    <row r="57" spans="3:12" x14ac:dyDescent="0.25">
      <c r="C57" s="11" t="s">
        <v>18</v>
      </c>
      <c r="D57" s="51" t="e">
        <f>D64/D66</f>
        <v>#DIV/0!</v>
      </c>
      <c r="E57" s="51" t="e">
        <f t="shared" ref="E57:L57" si="2">E64/E66</f>
        <v>#DIV/0!</v>
      </c>
      <c r="F57" s="51" t="e">
        <f t="shared" si="2"/>
        <v>#DIV/0!</v>
      </c>
      <c r="G57" s="51" t="e">
        <f t="shared" si="2"/>
        <v>#DIV/0!</v>
      </c>
      <c r="H57" s="51" t="e">
        <f t="shared" si="2"/>
        <v>#DIV/0!</v>
      </c>
      <c r="I57" s="51" t="e">
        <f t="shared" si="2"/>
        <v>#DIV/0!</v>
      </c>
      <c r="J57" s="51" t="e">
        <f t="shared" si="2"/>
        <v>#DIV/0!</v>
      </c>
      <c r="K57" s="51" t="e">
        <f t="shared" si="2"/>
        <v>#DIV/0!</v>
      </c>
      <c r="L57" s="51" t="e">
        <f t="shared" si="2"/>
        <v>#DIV/0!</v>
      </c>
    </row>
    <row r="58" spans="3:12" x14ac:dyDescent="0.25">
      <c r="C58" s="11" t="s">
        <v>19</v>
      </c>
      <c r="D58" s="51" t="e">
        <f>D67/D66</f>
        <v>#DIV/0!</v>
      </c>
      <c r="E58" s="51" t="e">
        <f t="shared" ref="E58:L58" si="3">E67/E66</f>
        <v>#DIV/0!</v>
      </c>
      <c r="F58" s="51" t="e">
        <f t="shared" si="3"/>
        <v>#DIV/0!</v>
      </c>
      <c r="G58" s="51" t="e">
        <f t="shared" si="3"/>
        <v>#DIV/0!</v>
      </c>
      <c r="H58" s="51" t="e">
        <f t="shared" si="3"/>
        <v>#DIV/0!</v>
      </c>
      <c r="I58" s="51" t="e">
        <f t="shared" si="3"/>
        <v>#DIV/0!</v>
      </c>
      <c r="J58" s="51" t="e">
        <f t="shared" si="3"/>
        <v>#DIV/0!</v>
      </c>
      <c r="K58" s="51" t="e">
        <f t="shared" si="3"/>
        <v>#DIV/0!</v>
      </c>
      <c r="L58" s="51" t="e">
        <f t="shared" si="3"/>
        <v>#DIV/0!</v>
      </c>
    </row>
    <row r="59" spans="3:12" x14ac:dyDescent="0.25">
      <c r="C59" s="11" t="s">
        <v>20</v>
      </c>
      <c r="D59" s="51" t="e">
        <f>D64/D69*100</f>
        <v>#DIV/0!</v>
      </c>
      <c r="E59" s="51" t="e">
        <f t="shared" ref="E59:L59" si="4">E64/E69*100</f>
        <v>#DIV/0!</v>
      </c>
      <c r="F59" s="51" t="e">
        <f t="shared" si="4"/>
        <v>#DIV/0!</v>
      </c>
      <c r="G59" s="51" t="e">
        <f t="shared" si="4"/>
        <v>#DIV/0!</v>
      </c>
      <c r="H59" s="51" t="e">
        <f t="shared" si="4"/>
        <v>#DIV/0!</v>
      </c>
      <c r="I59" s="51" t="e">
        <f t="shared" si="4"/>
        <v>#DIV/0!</v>
      </c>
      <c r="J59" s="51" t="e">
        <f t="shared" si="4"/>
        <v>#DIV/0!</v>
      </c>
      <c r="K59" s="51" t="e">
        <f t="shared" si="4"/>
        <v>#DIV/0!</v>
      </c>
      <c r="L59" s="51" t="e">
        <f t="shared" si="4"/>
        <v>#DIV/0!</v>
      </c>
    </row>
    <row r="60" spans="3:12" x14ac:dyDescent="0.25">
      <c r="C60" s="11" t="s">
        <v>27</v>
      </c>
      <c r="D60" s="51" t="e">
        <f t="shared" ref="D60:L60" si="5">D71/D72*100</f>
        <v>#DIV/0!</v>
      </c>
      <c r="E60" s="51" t="e">
        <f t="shared" si="5"/>
        <v>#DIV/0!</v>
      </c>
      <c r="F60" s="51" t="e">
        <f t="shared" si="5"/>
        <v>#DIV/0!</v>
      </c>
      <c r="G60" s="51" t="e">
        <f t="shared" si="5"/>
        <v>#DIV/0!</v>
      </c>
      <c r="H60" s="51" t="e">
        <f t="shared" si="5"/>
        <v>#DIV/0!</v>
      </c>
      <c r="I60" s="51" t="e">
        <f t="shared" si="5"/>
        <v>#DIV/0!</v>
      </c>
      <c r="J60" s="51" t="e">
        <f t="shared" si="5"/>
        <v>#DIV/0!</v>
      </c>
      <c r="K60" s="51" t="e">
        <f t="shared" si="5"/>
        <v>#DIV/0!</v>
      </c>
      <c r="L60" s="51" t="e">
        <f t="shared" si="5"/>
        <v>#DIV/0!</v>
      </c>
    </row>
    <row r="61" spans="3:12" x14ac:dyDescent="0.25">
      <c r="C61" s="12" t="s">
        <v>21</v>
      </c>
      <c r="D61" s="2"/>
      <c r="E61" s="2"/>
      <c r="F61" s="2"/>
      <c r="G61" s="2"/>
      <c r="H61" s="2"/>
      <c r="I61" s="2"/>
      <c r="J61" s="2"/>
      <c r="K61" s="2"/>
      <c r="L61" s="2"/>
    </row>
    <row r="62" spans="3:12" x14ac:dyDescent="0.25">
      <c r="C62" s="12" t="s">
        <v>77</v>
      </c>
      <c r="D62" s="2"/>
      <c r="E62" s="2"/>
      <c r="F62" s="2"/>
      <c r="G62" s="2"/>
      <c r="H62" s="2"/>
      <c r="I62" s="2"/>
      <c r="J62" s="2"/>
      <c r="K62" s="2"/>
      <c r="L62" s="2"/>
    </row>
    <row r="63" spans="3:12" x14ac:dyDescent="0.25">
      <c r="C63" s="12" t="s">
        <v>78</v>
      </c>
      <c r="D63" s="2"/>
      <c r="E63" s="2"/>
      <c r="F63" s="2"/>
      <c r="G63" s="2"/>
      <c r="H63" s="2"/>
      <c r="I63" s="2"/>
      <c r="J63" s="2"/>
      <c r="K63" s="2"/>
      <c r="L63" s="2"/>
    </row>
    <row r="64" spans="3:12" x14ac:dyDescent="0.25">
      <c r="C64" s="12" t="s">
        <v>28</v>
      </c>
      <c r="D64" s="2"/>
      <c r="E64" s="2"/>
      <c r="F64" s="2"/>
      <c r="G64" s="2"/>
      <c r="H64" s="2"/>
      <c r="I64" s="2"/>
      <c r="J64" s="2"/>
      <c r="K64" s="2"/>
      <c r="L64" s="2"/>
    </row>
    <row r="65" spans="3:12" x14ac:dyDescent="0.25">
      <c r="C65" s="12" t="s">
        <v>29</v>
      </c>
      <c r="D65" s="2"/>
      <c r="E65" s="2"/>
      <c r="F65" s="2"/>
      <c r="G65" s="2"/>
      <c r="H65" s="2"/>
      <c r="I65" s="2"/>
      <c r="J65" s="2"/>
      <c r="K65" s="2"/>
      <c r="L65" s="2"/>
    </row>
    <row r="66" spans="3:12" x14ac:dyDescent="0.25">
      <c r="C66" s="12" t="s">
        <v>30</v>
      </c>
      <c r="D66" s="2"/>
      <c r="E66" s="2"/>
      <c r="F66" s="2"/>
      <c r="G66" s="2"/>
      <c r="H66" s="2"/>
      <c r="I66" s="2"/>
      <c r="J66" s="2"/>
      <c r="K66" s="2"/>
      <c r="L66" s="2"/>
    </row>
    <row r="67" spans="3:12" x14ac:dyDescent="0.25">
      <c r="C67" s="12" t="s">
        <v>31</v>
      </c>
      <c r="D67" s="2"/>
      <c r="E67" s="2"/>
      <c r="F67" s="2"/>
      <c r="G67" s="2"/>
      <c r="H67" s="2"/>
      <c r="I67" s="2"/>
      <c r="J67" s="2"/>
      <c r="K67" s="2"/>
      <c r="L67" s="2"/>
    </row>
    <row r="68" spans="3:12" x14ac:dyDescent="0.25">
      <c r="C68" s="62" t="s">
        <v>76</v>
      </c>
      <c r="D68" s="4"/>
      <c r="E68" s="4"/>
      <c r="F68" s="4"/>
      <c r="G68" s="4"/>
      <c r="H68" s="4"/>
      <c r="I68" s="4"/>
      <c r="J68" s="4"/>
      <c r="K68" s="4"/>
      <c r="L68" s="4"/>
    </row>
    <row r="69" spans="3:12" x14ac:dyDescent="0.25">
      <c r="C69" s="12" t="s">
        <v>32</v>
      </c>
      <c r="D69" s="4"/>
      <c r="E69" s="4"/>
      <c r="F69" s="4"/>
      <c r="G69" s="4"/>
      <c r="H69" s="4"/>
      <c r="I69" s="4"/>
      <c r="J69" s="4"/>
      <c r="K69" s="4"/>
      <c r="L69" s="4"/>
    </row>
    <row r="70" spans="3:12" x14ac:dyDescent="0.25">
      <c r="C70" s="12" t="s">
        <v>33</v>
      </c>
      <c r="D70" s="4"/>
      <c r="E70" s="4"/>
      <c r="F70" s="4"/>
      <c r="G70" s="4"/>
      <c r="H70" s="4"/>
      <c r="I70" s="4"/>
      <c r="J70" s="4"/>
      <c r="K70" s="4"/>
      <c r="L70" s="4"/>
    </row>
    <row r="71" spans="3:12" x14ac:dyDescent="0.25">
      <c r="C71" s="12" t="s">
        <v>183</v>
      </c>
      <c r="D71" s="4"/>
      <c r="E71" s="4"/>
      <c r="F71" s="4"/>
      <c r="G71" s="4"/>
      <c r="H71" s="4"/>
      <c r="I71" s="4"/>
      <c r="J71" s="4"/>
      <c r="K71" s="4"/>
      <c r="L71" s="4"/>
    </row>
    <row r="72" spans="3:12" x14ac:dyDescent="0.25">
      <c r="C72" s="12" t="s">
        <v>74</v>
      </c>
      <c r="D72" s="4"/>
      <c r="E72" s="4"/>
      <c r="F72" s="4"/>
      <c r="G72" s="4"/>
      <c r="H72" s="4"/>
      <c r="I72" s="4"/>
      <c r="J72" s="4"/>
      <c r="K72" s="4"/>
      <c r="L72" s="4"/>
    </row>
    <row r="73" spans="3:12" ht="18" customHeight="1" x14ac:dyDescent="0.25">
      <c r="C73" s="62" t="s">
        <v>184</v>
      </c>
      <c r="D73" s="4"/>
      <c r="E73" s="4"/>
      <c r="F73" s="4"/>
      <c r="G73" s="4"/>
      <c r="H73" s="4"/>
      <c r="I73" s="4"/>
      <c r="J73" s="4"/>
      <c r="K73" s="4"/>
      <c r="L73" s="4"/>
    </row>
    <row r="74" spans="3:12" ht="15.75" thickBot="1" x14ac:dyDescent="0.3">
      <c r="C74" s="25" t="s">
        <v>22</v>
      </c>
      <c r="D74" s="4"/>
      <c r="E74" s="4"/>
      <c r="F74" s="4"/>
      <c r="G74" s="4"/>
      <c r="H74" s="4"/>
      <c r="I74" s="4"/>
      <c r="J74" s="4"/>
      <c r="K74" s="4"/>
      <c r="L74" s="4"/>
    </row>
    <row r="75" spans="3:12" x14ac:dyDescent="0.25">
      <c r="C75" s="14" t="s">
        <v>23</v>
      </c>
      <c r="D75" s="2"/>
      <c r="E75" s="2"/>
      <c r="F75" s="2"/>
      <c r="G75" s="2"/>
      <c r="H75" s="2"/>
      <c r="I75" s="2"/>
      <c r="J75" s="2"/>
      <c r="K75" s="2"/>
      <c r="L75" s="2"/>
    </row>
    <row r="76" spans="3:12" x14ac:dyDescent="0.25">
      <c r="C76" s="15" t="s">
        <v>24</v>
      </c>
      <c r="D76" s="2"/>
      <c r="E76" s="2"/>
      <c r="F76" s="2"/>
      <c r="G76" s="2"/>
      <c r="H76" s="2"/>
      <c r="I76" s="2"/>
      <c r="J76" s="2"/>
      <c r="K76" s="2"/>
      <c r="L76" s="2"/>
    </row>
    <row r="77" spans="3:12" x14ac:dyDescent="0.25">
      <c r="C77" s="15" t="s">
        <v>25</v>
      </c>
      <c r="D77" s="2"/>
      <c r="E77" s="2"/>
      <c r="F77" s="2"/>
      <c r="G77" s="2"/>
      <c r="H77" s="2"/>
      <c r="I77" s="2"/>
      <c r="J77" s="2"/>
      <c r="K77" s="2"/>
      <c r="L77" s="2"/>
    </row>
    <row r="78" spans="3:12" x14ac:dyDescent="0.25">
      <c r="C78" s="15" t="s">
        <v>26</v>
      </c>
      <c r="D78" s="2"/>
      <c r="E78" s="2"/>
      <c r="F78" s="2"/>
      <c r="G78" s="2"/>
      <c r="H78" s="2"/>
      <c r="I78" s="2"/>
      <c r="J78" s="2"/>
      <c r="K78" s="2"/>
      <c r="L78" s="2"/>
    </row>
    <row r="79" spans="3:12" x14ac:dyDescent="0.25">
      <c r="C79" s="16" t="s">
        <v>185</v>
      </c>
      <c r="D79" s="2"/>
      <c r="E79" s="2"/>
      <c r="F79" s="2"/>
      <c r="G79" s="2"/>
      <c r="H79" s="2"/>
      <c r="I79" s="2"/>
      <c r="J79" s="2"/>
      <c r="K79" s="2"/>
      <c r="L79" s="2"/>
    </row>
    <row r="80" spans="3:12" x14ac:dyDescent="0.25">
      <c r="C80" s="6" t="s">
        <v>75</v>
      </c>
      <c r="D80" s="3" t="s">
        <v>199</v>
      </c>
      <c r="E80" s="2"/>
      <c r="F80" s="2"/>
      <c r="G80" s="2"/>
      <c r="H80" s="2"/>
      <c r="I80" s="2"/>
      <c r="J80" s="2"/>
      <c r="K80" s="2"/>
      <c r="L80" s="2"/>
    </row>
    <row r="81" spans="3:12" x14ac:dyDescent="0.25">
      <c r="C81" s="8"/>
      <c r="D81" s="9"/>
      <c r="E81" s="9"/>
      <c r="F81" s="9"/>
      <c r="G81" s="9"/>
      <c r="H81" s="9"/>
      <c r="I81" s="9"/>
      <c r="J81" s="9"/>
      <c r="K81" s="9"/>
      <c r="L81" s="9"/>
    </row>
    <row r="82" spans="3:12" x14ac:dyDescent="0.25">
      <c r="C82" s="8"/>
      <c r="D82" s="9"/>
      <c r="E82" s="9"/>
      <c r="F82" s="9"/>
      <c r="G82" s="9"/>
      <c r="H82" s="9"/>
      <c r="I82" s="9"/>
      <c r="J82" s="9"/>
      <c r="K82" s="9"/>
      <c r="L82" s="9"/>
    </row>
    <row r="83" spans="3:12" x14ac:dyDescent="0.25">
      <c r="C83" s="8"/>
      <c r="D83" s="9"/>
      <c r="E83" s="9"/>
      <c r="F83" s="9"/>
      <c r="G83" s="9"/>
      <c r="H83" s="9"/>
      <c r="I83" s="9"/>
      <c r="J83" s="9"/>
      <c r="K83" s="9"/>
      <c r="L83" s="9"/>
    </row>
    <row r="84" spans="3:12" x14ac:dyDescent="0.25">
      <c r="C84" s="8"/>
      <c r="D84" s="9"/>
      <c r="E84" s="9"/>
      <c r="F84" s="9"/>
      <c r="G84" s="9"/>
      <c r="H84" s="9"/>
      <c r="I84" s="9"/>
      <c r="J84" s="9"/>
      <c r="K84" s="9"/>
      <c r="L84" s="9"/>
    </row>
    <row r="85" spans="3:12" x14ac:dyDescent="0.25">
      <c r="C85" s="8"/>
      <c r="D85" s="9"/>
      <c r="E85" s="9"/>
      <c r="F85" s="9"/>
      <c r="G85" s="9"/>
      <c r="H85" s="9"/>
      <c r="I85" s="9"/>
      <c r="J85" s="9"/>
      <c r="K85" s="9"/>
      <c r="L85" s="9"/>
    </row>
    <row r="86" spans="3:12" x14ac:dyDescent="0.25">
      <c r="C86" s="8"/>
      <c r="D86" s="9"/>
      <c r="E86" s="9"/>
      <c r="F86" s="9"/>
      <c r="G86" s="9"/>
      <c r="H86" s="9"/>
      <c r="I86" s="9"/>
      <c r="J86" s="9"/>
      <c r="K86" s="9"/>
      <c r="L86" s="9"/>
    </row>
    <row r="87" spans="3:12" x14ac:dyDescent="0.25">
      <c r="C87" s="8"/>
      <c r="D87" s="9"/>
      <c r="E87" s="9"/>
      <c r="F87" s="9"/>
      <c r="G87" s="9"/>
      <c r="H87" s="9"/>
      <c r="I87" s="9"/>
      <c r="J87" s="9"/>
      <c r="K87" s="9"/>
      <c r="L87" s="9"/>
    </row>
    <row r="88" spans="3:12" x14ac:dyDescent="0.25">
      <c r="C88" s="8"/>
      <c r="D88" s="9"/>
      <c r="E88" s="9"/>
      <c r="F88" s="9"/>
      <c r="G88" s="9"/>
      <c r="H88" s="9"/>
      <c r="I88" s="9"/>
      <c r="J88" s="9"/>
      <c r="K88" s="9"/>
      <c r="L88" s="9"/>
    </row>
    <row r="89" spans="3:12" x14ac:dyDescent="0.25">
      <c r="C89" s="8"/>
      <c r="D89" s="9"/>
      <c r="E89" s="9"/>
      <c r="F89" s="9"/>
      <c r="G89" s="9"/>
      <c r="H89" s="9"/>
      <c r="I89" s="9"/>
      <c r="J89" s="9"/>
      <c r="K89" s="9"/>
      <c r="L89" s="9"/>
    </row>
    <row r="90" spans="3:12" x14ac:dyDescent="0.25">
      <c r="C90" s="8"/>
      <c r="D90" s="9"/>
      <c r="E90" s="9"/>
      <c r="F90" s="9"/>
      <c r="G90" s="9"/>
      <c r="H90" s="9"/>
      <c r="I90" s="9"/>
      <c r="J90" s="9"/>
      <c r="K90" s="9"/>
      <c r="L90" s="9"/>
    </row>
    <row r="91" spans="3:12" x14ac:dyDescent="0.25">
      <c r="C91" s="8"/>
      <c r="D91" s="9"/>
      <c r="E91" s="9"/>
      <c r="F91" s="9"/>
      <c r="G91" s="9"/>
      <c r="H91" s="9"/>
      <c r="I91" s="9"/>
      <c r="J91" s="9"/>
      <c r="K91" s="9"/>
      <c r="L91" s="9"/>
    </row>
    <row r="92" spans="3:12" x14ac:dyDescent="0.25">
      <c r="C92" s="8"/>
      <c r="D92" s="9"/>
      <c r="E92" s="9"/>
      <c r="F92" s="9"/>
      <c r="G92" s="9"/>
      <c r="H92" s="9"/>
      <c r="I92" s="9"/>
      <c r="J92" s="9"/>
      <c r="K92" s="9"/>
      <c r="L92" s="9"/>
    </row>
    <row r="93" spans="3:12" x14ac:dyDescent="0.25">
      <c r="C93" s="8"/>
      <c r="D93" s="9"/>
      <c r="E93" s="9"/>
      <c r="F93" s="9"/>
      <c r="G93" s="9"/>
      <c r="H93" s="9"/>
      <c r="I93" s="9"/>
      <c r="J93" s="9"/>
      <c r="K93" s="9"/>
      <c r="L93" s="9"/>
    </row>
    <row r="94" spans="3:12" x14ac:dyDescent="0.25">
      <c r="C94" s="8"/>
      <c r="D94" s="9"/>
      <c r="E94" s="9"/>
      <c r="F94" s="9"/>
      <c r="G94" s="9"/>
      <c r="H94" s="9"/>
      <c r="I94" s="9"/>
      <c r="J94" s="9"/>
      <c r="K94" s="9"/>
      <c r="L94" s="9"/>
    </row>
    <row r="95" spans="3:12" x14ac:dyDescent="0.25">
      <c r="C95" s="8"/>
      <c r="D95" s="9"/>
      <c r="E95" s="9"/>
      <c r="F95" s="9"/>
      <c r="G95" s="9"/>
      <c r="H95" s="9"/>
      <c r="I95" s="9"/>
      <c r="J95" s="9"/>
      <c r="K95" s="9"/>
      <c r="L95" s="9"/>
    </row>
    <row r="96" spans="3:12" x14ac:dyDescent="0.25">
      <c r="C96" s="8"/>
      <c r="D96" s="9"/>
      <c r="E96" s="9"/>
      <c r="F96" s="9"/>
      <c r="G96" s="9"/>
      <c r="H96" s="9"/>
      <c r="I96" s="9"/>
      <c r="J96" s="9"/>
      <c r="K96" s="9"/>
      <c r="L96" s="9"/>
    </row>
    <row r="97" spans="2:13" x14ac:dyDescent="0.25">
      <c r="C97" s="8"/>
      <c r="D97" s="9"/>
      <c r="E97" s="9"/>
      <c r="F97" s="9"/>
      <c r="G97" s="9"/>
      <c r="H97" s="9"/>
      <c r="I97" s="9"/>
      <c r="J97" s="9"/>
      <c r="K97" s="9"/>
      <c r="L97" s="9"/>
    </row>
    <row r="98" spans="2:13" x14ac:dyDescent="0.25">
      <c r="C98" s="8"/>
      <c r="D98" s="9"/>
      <c r="E98" s="9"/>
      <c r="F98" s="9"/>
      <c r="G98" s="9"/>
      <c r="H98" s="9"/>
      <c r="I98" s="9"/>
      <c r="J98" s="9"/>
      <c r="K98" s="9"/>
      <c r="L98" s="9"/>
    </row>
    <row r="99" spans="2:13" x14ac:dyDescent="0.25">
      <c r="C99" s="8"/>
      <c r="D99" s="9"/>
      <c r="E99" s="9"/>
      <c r="F99" s="9"/>
      <c r="G99" s="9"/>
      <c r="H99" s="9"/>
      <c r="I99" s="9"/>
      <c r="J99" s="9"/>
      <c r="K99" s="9"/>
      <c r="L99" s="9"/>
    </row>
    <row r="100" spans="2:13" x14ac:dyDescent="0.25">
      <c r="C100" s="8"/>
      <c r="D100" s="9"/>
      <c r="E100" s="9"/>
      <c r="F100" s="9"/>
      <c r="G100" s="9"/>
      <c r="H100" s="9"/>
      <c r="I100" s="9"/>
      <c r="J100" s="9"/>
      <c r="K100" s="9"/>
      <c r="L100" s="9"/>
    </row>
    <row r="101" spans="2:13" x14ac:dyDescent="0.25">
      <c r="C101" s="8"/>
      <c r="D101" s="9"/>
      <c r="E101" s="9"/>
      <c r="F101" s="9"/>
      <c r="G101" s="9"/>
      <c r="H101" s="9"/>
      <c r="I101" s="9"/>
      <c r="J101" s="9"/>
      <c r="K101" s="9"/>
      <c r="L101" s="9"/>
    </row>
    <row r="102" spans="2:13" x14ac:dyDescent="0.25">
      <c r="C102" s="8"/>
      <c r="D102" s="9"/>
      <c r="E102" s="9"/>
      <c r="F102" s="9"/>
      <c r="G102" s="9"/>
      <c r="H102" s="9"/>
      <c r="I102" s="9"/>
      <c r="J102" s="9"/>
      <c r="K102" s="9"/>
      <c r="L102" s="9"/>
    </row>
    <row r="103" spans="2:13" x14ac:dyDescent="0.25">
      <c r="C103" s="8"/>
      <c r="D103" s="9"/>
      <c r="E103" s="9"/>
      <c r="F103" s="9"/>
      <c r="G103" s="9"/>
      <c r="H103" s="9"/>
      <c r="I103" s="9"/>
      <c r="J103" s="9"/>
      <c r="K103" s="9"/>
      <c r="L103" s="9"/>
    </row>
    <row r="104" spans="2:13" x14ac:dyDescent="0.25">
      <c r="C104" s="8"/>
      <c r="D104" s="9"/>
      <c r="E104" s="9"/>
      <c r="F104" s="9"/>
      <c r="G104" s="9"/>
      <c r="H104" s="9"/>
      <c r="I104" s="9"/>
      <c r="J104" s="9"/>
      <c r="K104" s="9"/>
      <c r="L104" s="9"/>
    </row>
    <row r="105" spans="2:13" ht="15.75" thickBot="1" x14ac:dyDescent="0.3"/>
    <row r="106" spans="2:13" ht="27" thickBot="1" x14ac:dyDescent="0.45">
      <c r="B106" s="138" t="s">
        <v>182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40"/>
      <c r="M106" s="26"/>
    </row>
    <row r="107" spans="2:13" ht="15.75" thickBot="1" x14ac:dyDescent="0.3">
      <c r="B107" s="169" t="s">
        <v>16</v>
      </c>
      <c r="C107" s="170"/>
      <c r="D107" s="78">
        <v>2010</v>
      </c>
      <c r="E107" s="78">
        <v>2011</v>
      </c>
      <c r="F107" s="78">
        <v>2012</v>
      </c>
      <c r="G107" s="78">
        <v>2013</v>
      </c>
      <c r="H107" s="78">
        <v>2014</v>
      </c>
      <c r="I107" s="78">
        <v>2015</v>
      </c>
      <c r="J107" s="78">
        <v>2016</v>
      </c>
      <c r="K107" s="78">
        <v>2017</v>
      </c>
      <c r="L107" s="79">
        <v>2018</v>
      </c>
    </row>
    <row r="108" spans="2:13" x14ac:dyDescent="0.25">
      <c r="B108" s="132" t="s">
        <v>34</v>
      </c>
      <c r="C108" s="90" t="s">
        <v>36</v>
      </c>
      <c r="D108" s="80" t="e">
        <f>D112/D114</f>
        <v>#DIV/0!</v>
      </c>
      <c r="E108" s="51" t="e">
        <f t="shared" ref="E108:L108" si="6">E112/E114</f>
        <v>#DIV/0!</v>
      </c>
      <c r="F108" s="51" t="e">
        <f t="shared" si="6"/>
        <v>#DIV/0!</v>
      </c>
      <c r="G108" s="51" t="e">
        <f t="shared" si="6"/>
        <v>#DIV/0!</v>
      </c>
      <c r="H108" s="51" t="e">
        <f t="shared" si="6"/>
        <v>#DIV/0!</v>
      </c>
      <c r="I108" s="51" t="e">
        <f t="shared" si="6"/>
        <v>#DIV/0!</v>
      </c>
      <c r="J108" s="51" t="e">
        <f t="shared" si="6"/>
        <v>#DIV/0!</v>
      </c>
      <c r="K108" s="51" t="e">
        <f t="shared" si="6"/>
        <v>#DIV/0!</v>
      </c>
      <c r="L108" s="71" t="e">
        <f t="shared" si="6"/>
        <v>#DIV/0!</v>
      </c>
    </row>
    <row r="109" spans="2:13" x14ac:dyDescent="0.25">
      <c r="B109" s="134"/>
      <c r="C109" s="91" t="s">
        <v>37</v>
      </c>
      <c r="D109" s="80" t="e">
        <f>D113/D114</f>
        <v>#DIV/0!</v>
      </c>
      <c r="E109" s="51" t="e">
        <f t="shared" ref="E109:L109" si="7">E113/E114</f>
        <v>#DIV/0!</v>
      </c>
      <c r="F109" s="51" t="e">
        <f t="shared" si="7"/>
        <v>#DIV/0!</v>
      </c>
      <c r="G109" s="51" t="e">
        <f t="shared" si="7"/>
        <v>#DIV/0!</v>
      </c>
      <c r="H109" s="51" t="e">
        <f t="shared" si="7"/>
        <v>#DIV/0!</v>
      </c>
      <c r="I109" s="51" t="e">
        <f t="shared" si="7"/>
        <v>#DIV/0!</v>
      </c>
      <c r="J109" s="51" t="e">
        <f t="shared" si="7"/>
        <v>#DIV/0!</v>
      </c>
      <c r="K109" s="51" t="e">
        <f t="shared" si="7"/>
        <v>#DIV/0!</v>
      </c>
      <c r="L109" s="71" t="e">
        <f t="shared" si="7"/>
        <v>#DIV/0!</v>
      </c>
    </row>
    <row r="110" spans="2:13" x14ac:dyDescent="0.25">
      <c r="B110" s="134"/>
      <c r="C110" s="91" t="s">
        <v>38</v>
      </c>
      <c r="D110" s="80" t="e">
        <f t="shared" ref="D110:L110" si="8">E69/E64</f>
        <v>#DIV/0!</v>
      </c>
      <c r="E110" s="51" t="e">
        <f t="shared" si="8"/>
        <v>#DIV/0!</v>
      </c>
      <c r="F110" s="51" t="e">
        <f t="shared" si="8"/>
        <v>#DIV/0!</v>
      </c>
      <c r="G110" s="51" t="e">
        <f t="shared" si="8"/>
        <v>#DIV/0!</v>
      </c>
      <c r="H110" s="51" t="e">
        <f t="shared" si="8"/>
        <v>#DIV/0!</v>
      </c>
      <c r="I110" s="51" t="e">
        <f t="shared" si="8"/>
        <v>#DIV/0!</v>
      </c>
      <c r="J110" s="51" t="e">
        <f t="shared" si="8"/>
        <v>#DIV/0!</v>
      </c>
      <c r="K110" s="51" t="e">
        <f t="shared" si="8"/>
        <v>#DIV/0!</v>
      </c>
      <c r="L110" s="71" t="e">
        <f t="shared" si="8"/>
        <v>#DIV/0!</v>
      </c>
    </row>
    <row r="111" spans="2:13" ht="15.75" thickBot="1" x14ac:dyDescent="0.3">
      <c r="B111" s="133"/>
      <c r="C111" s="94" t="s">
        <v>39</v>
      </c>
      <c r="D111" s="80" t="e">
        <f>(D112+D113)/D114</f>
        <v>#DIV/0!</v>
      </c>
      <c r="E111" s="51" t="e">
        <f t="shared" ref="E111:L111" si="9">(E112+E113)/E114</f>
        <v>#DIV/0!</v>
      </c>
      <c r="F111" s="51" t="e">
        <f t="shared" si="9"/>
        <v>#DIV/0!</v>
      </c>
      <c r="G111" s="51" t="e">
        <f t="shared" si="9"/>
        <v>#DIV/0!</v>
      </c>
      <c r="H111" s="51" t="e">
        <f t="shared" si="9"/>
        <v>#DIV/0!</v>
      </c>
      <c r="I111" s="51" t="e">
        <f t="shared" si="9"/>
        <v>#DIV/0!</v>
      </c>
      <c r="J111" s="51" t="e">
        <f t="shared" si="9"/>
        <v>#DIV/0!</v>
      </c>
      <c r="K111" s="51" t="e">
        <f t="shared" si="9"/>
        <v>#DIV/0!</v>
      </c>
      <c r="L111" s="71" t="e">
        <f t="shared" si="9"/>
        <v>#DIV/0!</v>
      </c>
    </row>
    <row r="112" spans="2:13" x14ac:dyDescent="0.25">
      <c r="B112" s="92" t="s">
        <v>40</v>
      </c>
      <c r="C112" s="93"/>
      <c r="D112" s="81"/>
      <c r="E112" s="2"/>
      <c r="F112" s="2"/>
      <c r="G112" s="2"/>
      <c r="H112" s="2"/>
      <c r="I112" s="2"/>
      <c r="J112" s="2"/>
      <c r="K112" s="2"/>
      <c r="L112" s="73"/>
    </row>
    <row r="113" spans="2:12" x14ac:dyDescent="0.25">
      <c r="B113" s="72" t="s">
        <v>41</v>
      </c>
      <c r="C113" s="82"/>
      <c r="D113" s="81"/>
      <c r="E113" s="2"/>
      <c r="F113" s="2"/>
      <c r="G113" s="2"/>
      <c r="H113" s="2"/>
      <c r="I113" s="2"/>
      <c r="J113" s="2"/>
      <c r="K113" s="2"/>
      <c r="L113" s="73"/>
    </row>
    <row r="114" spans="2:12" ht="15.75" thickBot="1" x14ac:dyDescent="0.3">
      <c r="B114" s="95" t="s">
        <v>42</v>
      </c>
      <c r="C114" s="96"/>
      <c r="D114" s="81"/>
      <c r="E114" s="2"/>
      <c r="F114" s="2"/>
      <c r="G114" s="2"/>
      <c r="H114" s="2"/>
      <c r="I114" s="2"/>
      <c r="J114" s="2"/>
      <c r="K114" s="2"/>
      <c r="L114" s="73"/>
    </row>
    <row r="115" spans="2:12" x14ac:dyDescent="0.25">
      <c r="B115" s="132" t="s">
        <v>35</v>
      </c>
      <c r="C115" s="90" t="s">
        <v>18</v>
      </c>
      <c r="D115" s="80" t="e">
        <f t="shared" ref="D115:L115" si="10">D64/D66</f>
        <v>#DIV/0!</v>
      </c>
      <c r="E115" s="51" t="e">
        <f t="shared" si="10"/>
        <v>#DIV/0!</v>
      </c>
      <c r="F115" s="51" t="e">
        <f t="shared" si="10"/>
        <v>#DIV/0!</v>
      </c>
      <c r="G115" s="51" t="e">
        <f t="shared" si="10"/>
        <v>#DIV/0!</v>
      </c>
      <c r="H115" s="51" t="e">
        <f t="shared" si="10"/>
        <v>#DIV/0!</v>
      </c>
      <c r="I115" s="51" t="e">
        <f t="shared" si="10"/>
        <v>#DIV/0!</v>
      </c>
      <c r="J115" s="51" t="e">
        <f t="shared" si="10"/>
        <v>#DIV/0!</v>
      </c>
      <c r="K115" s="51" t="e">
        <f t="shared" si="10"/>
        <v>#DIV/0!</v>
      </c>
      <c r="L115" s="71" t="e">
        <f t="shared" si="10"/>
        <v>#DIV/0!</v>
      </c>
    </row>
    <row r="116" spans="2:12" x14ac:dyDescent="0.25">
      <c r="B116" s="134"/>
      <c r="C116" s="91" t="s">
        <v>43</v>
      </c>
      <c r="D116" s="80" t="e">
        <f t="shared" ref="D116:L116" si="11">D68/D64</f>
        <v>#DIV/0!</v>
      </c>
      <c r="E116" s="51" t="e">
        <f t="shared" si="11"/>
        <v>#DIV/0!</v>
      </c>
      <c r="F116" s="51" t="e">
        <f t="shared" si="11"/>
        <v>#DIV/0!</v>
      </c>
      <c r="G116" s="51" t="e">
        <f t="shared" si="11"/>
        <v>#DIV/0!</v>
      </c>
      <c r="H116" s="51" t="e">
        <f t="shared" si="11"/>
        <v>#DIV/0!</v>
      </c>
      <c r="I116" s="51" t="e">
        <f t="shared" si="11"/>
        <v>#DIV/0!</v>
      </c>
      <c r="J116" s="51" t="e">
        <f t="shared" si="11"/>
        <v>#DIV/0!</v>
      </c>
      <c r="K116" s="51" t="e">
        <f t="shared" si="11"/>
        <v>#DIV/0!</v>
      </c>
      <c r="L116" s="71" t="e">
        <f t="shared" si="11"/>
        <v>#DIV/0!</v>
      </c>
    </row>
    <row r="117" spans="2:12" ht="15.75" thickBot="1" x14ac:dyDescent="0.3">
      <c r="B117" s="133"/>
      <c r="C117" s="94" t="s">
        <v>44</v>
      </c>
      <c r="D117" s="80" t="e">
        <f t="shared" ref="D117:L117" si="12">D62/D63</f>
        <v>#DIV/0!</v>
      </c>
      <c r="E117" s="51" t="e">
        <f t="shared" si="12"/>
        <v>#DIV/0!</v>
      </c>
      <c r="F117" s="51" t="e">
        <f t="shared" si="12"/>
        <v>#DIV/0!</v>
      </c>
      <c r="G117" s="51" t="e">
        <f t="shared" si="12"/>
        <v>#DIV/0!</v>
      </c>
      <c r="H117" s="51" t="e">
        <f t="shared" si="12"/>
        <v>#DIV/0!</v>
      </c>
      <c r="I117" s="51" t="e">
        <f t="shared" si="12"/>
        <v>#DIV/0!</v>
      </c>
      <c r="J117" s="51" t="e">
        <f t="shared" si="12"/>
        <v>#DIV/0!</v>
      </c>
      <c r="K117" s="51" t="e">
        <f t="shared" si="12"/>
        <v>#DIV/0!</v>
      </c>
      <c r="L117" s="71" t="e">
        <f t="shared" si="12"/>
        <v>#DIV/0!</v>
      </c>
    </row>
    <row r="118" spans="2:12" ht="30.75" thickBot="1" x14ac:dyDescent="0.3">
      <c r="B118" s="98" t="s">
        <v>45</v>
      </c>
      <c r="C118" s="124" t="s">
        <v>46</v>
      </c>
      <c r="D118" s="80" t="e">
        <f t="shared" ref="D118:L118" si="13">D73/D66</f>
        <v>#DIV/0!</v>
      </c>
      <c r="E118" s="51" t="e">
        <f t="shared" si="13"/>
        <v>#DIV/0!</v>
      </c>
      <c r="F118" s="51" t="e">
        <f t="shared" si="13"/>
        <v>#DIV/0!</v>
      </c>
      <c r="G118" s="51" t="e">
        <f t="shared" si="13"/>
        <v>#DIV/0!</v>
      </c>
      <c r="H118" s="51" t="e">
        <f t="shared" si="13"/>
        <v>#DIV/0!</v>
      </c>
      <c r="I118" s="51" t="e">
        <f t="shared" si="13"/>
        <v>#DIV/0!</v>
      </c>
      <c r="J118" s="51" t="e">
        <f t="shared" si="13"/>
        <v>#DIV/0!</v>
      </c>
      <c r="K118" s="51" t="e">
        <f t="shared" si="13"/>
        <v>#DIV/0!</v>
      </c>
      <c r="L118" s="71" t="e">
        <f t="shared" si="13"/>
        <v>#DIV/0!</v>
      </c>
    </row>
    <row r="119" spans="2:12" x14ac:dyDescent="0.25">
      <c r="B119" s="132" t="s">
        <v>47</v>
      </c>
      <c r="C119" s="99" t="s">
        <v>186</v>
      </c>
      <c r="D119" s="80" t="e">
        <f>D137/(D152*251)</f>
        <v>#DIV/0!</v>
      </c>
      <c r="E119" s="51" t="e">
        <f t="shared" ref="E119:L119" si="14">E137/(E152*251)</f>
        <v>#DIV/0!</v>
      </c>
      <c r="F119" s="51" t="e">
        <f t="shared" si="14"/>
        <v>#DIV/0!</v>
      </c>
      <c r="G119" s="51" t="e">
        <f t="shared" si="14"/>
        <v>#DIV/0!</v>
      </c>
      <c r="H119" s="51" t="e">
        <f t="shared" si="14"/>
        <v>#DIV/0!</v>
      </c>
      <c r="I119" s="51" t="e">
        <f t="shared" si="14"/>
        <v>#DIV/0!</v>
      </c>
      <c r="J119" s="51" t="e">
        <f t="shared" si="14"/>
        <v>#DIV/0!</v>
      </c>
      <c r="K119" s="51" t="e">
        <f t="shared" si="14"/>
        <v>#DIV/0!</v>
      </c>
      <c r="L119" s="71" t="e">
        <f t="shared" si="14"/>
        <v>#DIV/0!</v>
      </c>
    </row>
    <row r="120" spans="2:12" ht="15.75" thickBot="1" x14ac:dyDescent="0.3">
      <c r="B120" s="133"/>
      <c r="C120" s="100" t="s">
        <v>187</v>
      </c>
      <c r="D120" s="80" t="e">
        <f>D138/D139</f>
        <v>#DIV/0!</v>
      </c>
      <c r="E120" s="51" t="e">
        <f t="shared" ref="E120:L120" si="15">E138/E139</f>
        <v>#DIV/0!</v>
      </c>
      <c r="F120" s="51" t="e">
        <f t="shared" si="15"/>
        <v>#DIV/0!</v>
      </c>
      <c r="G120" s="51" t="e">
        <f t="shared" si="15"/>
        <v>#DIV/0!</v>
      </c>
      <c r="H120" s="51" t="e">
        <f t="shared" si="15"/>
        <v>#DIV/0!</v>
      </c>
      <c r="I120" s="51" t="e">
        <f t="shared" si="15"/>
        <v>#DIV/0!</v>
      </c>
      <c r="J120" s="51" t="e">
        <f t="shared" si="15"/>
        <v>#DIV/0!</v>
      </c>
      <c r="K120" s="51" t="e">
        <f t="shared" si="15"/>
        <v>#DIV/0!</v>
      </c>
      <c r="L120" s="71" t="e">
        <f t="shared" si="15"/>
        <v>#DIV/0!</v>
      </c>
    </row>
    <row r="121" spans="2:12" x14ac:dyDescent="0.25">
      <c r="B121" s="135" t="s">
        <v>50</v>
      </c>
      <c r="C121" s="102" t="s">
        <v>188</v>
      </c>
      <c r="D121" s="80" t="e">
        <f>D134*10/D135</f>
        <v>#DIV/0!</v>
      </c>
      <c r="E121" s="51" t="e">
        <f t="shared" ref="E121:L121" si="16">E134*10/E135</f>
        <v>#DIV/0!</v>
      </c>
      <c r="F121" s="51" t="e">
        <f t="shared" si="16"/>
        <v>#DIV/0!</v>
      </c>
      <c r="G121" s="51" t="e">
        <f t="shared" si="16"/>
        <v>#DIV/0!</v>
      </c>
      <c r="H121" s="51" t="e">
        <f t="shared" si="16"/>
        <v>#DIV/0!</v>
      </c>
      <c r="I121" s="51" t="e">
        <f t="shared" si="16"/>
        <v>#DIV/0!</v>
      </c>
      <c r="J121" s="51" t="e">
        <f t="shared" si="16"/>
        <v>#DIV/0!</v>
      </c>
      <c r="K121" s="51" t="e">
        <f t="shared" si="16"/>
        <v>#DIV/0!</v>
      </c>
      <c r="L121" s="71" t="e">
        <f t="shared" si="16"/>
        <v>#DIV/0!</v>
      </c>
    </row>
    <row r="122" spans="2:12" ht="15.75" thickBot="1" x14ac:dyDescent="0.3">
      <c r="B122" s="137"/>
      <c r="C122" s="103" t="s">
        <v>48</v>
      </c>
      <c r="D122" s="80" t="e">
        <f>D136*10/D135</f>
        <v>#DIV/0!</v>
      </c>
      <c r="E122" s="51" t="e">
        <f t="shared" ref="E122:L122" si="17">E136*10/E135</f>
        <v>#DIV/0!</v>
      </c>
      <c r="F122" s="51" t="e">
        <f t="shared" si="17"/>
        <v>#DIV/0!</v>
      </c>
      <c r="G122" s="51" t="e">
        <f t="shared" si="17"/>
        <v>#DIV/0!</v>
      </c>
      <c r="H122" s="51" t="e">
        <f t="shared" si="17"/>
        <v>#DIV/0!</v>
      </c>
      <c r="I122" s="51" t="e">
        <f t="shared" si="17"/>
        <v>#DIV/0!</v>
      </c>
      <c r="J122" s="51" t="e">
        <f t="shared" si="17"/>
        <v>#DIV/0!</v>
      </c>
      <c r="K122" s="51" t="e">
        <f t="shared" si="17"/>
        <v>#DIV/0!</v>
      </c>
      <c r="L122" s="71" t="e">
        <f t="shared" si="17"/>
        <v>#DIV/0!</v>
      </c>
    </row>
    <row r="123" spans="2:12" x14ac:dyDescent="0.25">
      <c r="B123" s="176" t="s">
        <v>49</v>
      </c>
      <c r="C123" s="99" t="s">
        <v>51</v>
      </c>
      <c r="D123" s="80" t="e">
        <f>D152/D153</f>
        <v>#DIV/0!</v>
      </c>
      <c r="E123" s="51" t="e">
        <f t="shared" ref="E123:L123" si="18">E152/E153</f>
        <v>#DIV/0!</v>
      </c>
      <c r="F123" s="51" t="e">
        <f t="shared" si="18"/>
        <v>#DIV/0!</v>
      </c>
      <c r="G123" s="51" t="e">
        <f t="shared" si="18"/>
        <v>#DIV/0!</v>
      </c>
      <c r="H123" s="51" t="e">
        <f t="shared" si="18"/>
        <v>#DIV/0!</v>
      </c>
      <c r="I123" s="51" t="e">
        <f t="shared" si="18"/>
        <v>#DIV/0!</v>
      </c>
      <c r="J123" s="51" t="e">
        <f t="shared" si="18"/>
        <v>#DIV/0!</v>
      </c>
      <c r="K123" s="51" t="e">
        <f t="shared" si="18"/>
        <v>#DIV/0!</v>
      </c>
      <c r="L123" s="71" t="e">
        <f t="shared" si="18"/>
        <v>#DIV/0!</v>
      </c>
    </row>
    <row r="124" spans="2:12" x14ac:dyDescent="0.25">
      <c r="B124" s="177"/>
      <c r="C124" s="97" t="s">
        <v>189</v>
      </c>
      <c r="D124" s="80" t="e">
        <f>D153/D154</f>
        <v>#DIV/0!</v>
      </c>
      <c r="E124" s="51" t="e">
        <f t="shared" ref="E124:L124" si="19">E153/E154</f>
        <v>#DIV/0!</v>
      </c>
      <c r="F124" s="51" t="e">
        <f t="shared" si="19"/>
        <v>#DIV/0!</v>
      </c>
      <c r="G124" s="51" t="e">
        <f t="shared" si="19"/>
        <v>#DIV/0!</v>
      </c>
      <c r="H124" s="51" t="e">
        <f t="shared" si="19"/>
        <v>#DIV/0!</v>
      </c>
      <c r="I124" s="51" t="e">
        <f t="shared" si="19"/>
        <v>#DIV/0!</v>
      </c>
      <c r="J124" s="51" t="e">
        <f t="shared" si="19"/>
        <v>#DIV/0!</v>
      </c>
      <c r="K124" s="51" t="e">
        <f t="shared" si="19"/>
        <v>#DIV/0!</v>
      </c>
      <c r="L124" s="71" t="e">
        <f t="shared" si="19"/>
        <v>#DIV/0!</v>
      </c>
    </row>
    <row r="125" spans="2:12" ht="15.75" thickBot="1" x14ac:dyDescent="0.3">
      <c r="B125" s="178"/>
      <c r="C125" s="101" t="s">
        <v>190</v>
      </c>
      <c r="D125" s="3"/>
      <c r="E125" s="2"/>
      <c r="F125" s="2"/>
      <c r="G125" s="2"/>
      <c r="H125" s="2"/>
      <c r="I125" s="2"/>
      <c r="J125" s="2"/>
      <c r="K125" s="2"/>
      <c r="L125" s="73"/>
    </row>
    <row r="126" spans="2:12" x14ac:dyDescent="0.25">
      <c r="B126" s="132" t="s">
        <v>52</v>
      </c>
      <c r="C126" s="14" t="s">
        <v>53</v>
      </c>
      <c r="D126" s="3"/>
      <c r="E126" s="2"/>
      <c r="F126" s="2"/>
      <c r="G126" s="2"/>
      <c r="H126" s="2"/>
      <c r="I126" s="2"/>
      <c r="J126" s="2"/>
      <c r="K126" s="2"/>
      <c r="L126" s="73"/>
    </row>
    <row r="127" spans="2:12" ht="15.75" thickBot="1" x14ac:dyDescent="0.3">
      <c r="B127" s="133"/>
      <c r="C127" s="69" t="s">
        <v>54</v>
      </c>
      <c r="D127" s="3"/>
      <c r="E127" s="2"/>
      <c r="F127" s="2"/>
      <c r="G127" s="2"/>
      <c r="H127" s="2"/>
      <c r="I127" s="2"/>
      <c r="J127" s="2"/>
      <c r="K127" s="2"/>
      <c r="L127" s="73"/>
    </row>
    <row r="128" spans="2:12" x14ac:dyDescent="0.25">
      <c r="B128" s="132" t="s">
        <v>55</v>
      </c>
      <c r="C128" s="14" t="s">
        <v>56</v>
      </c>
      <c r="D128" s="3"/>
      <c r="E128" s="2"/>
      <c r="F128" s="2"/>
      <c r="G128" s="2"/>
      <c r="H128" s="2"/>
      <c r="I128" s="2"/>
      <c r="J128" s="2"/>
      <c r="K128" s="2"/>
      <c r="L128" s="73"/>
    </row>
    <row r="129" spans="2:12" x14ac:dyDescent="0.25">
      <c r="B129" s="134"/>
      <c r="C129" s="15" t="s">
        <v>57</v>
      </c>
      <c r="D129" s="3"/>
      <c r="E129" s="2"/>
      <c r="F129" s="2"/>
      <c r="G129" s="2"/>
      <c r="H129" s="2"/>
      <c r="I129" s="2"/>
      <c r="J129" s="2"/>
      <c r="K129" s="2"/>
      <c r="L129" s="73"/>
    </row>
    <row r="130" spans="2:12" x14ac:dyDescent="0.25">
      <c r="B130" s="134"/>
      <c r="C130" s="70" t="s">
        <v>58</v>
      </c>
      <c r="D130" s="3"/>
      <c r="E130" s="2"/>
      <c r="F130" s="2"/>
      <c r="G130" s="2"/>
      <c r="H130" s="2"/>
      <c r="I130" s="2"/>
      <c r="J130" s="2"/>
      <c r="K130" s="2"/>
      <c r="L130" s="73"/>
    </row>
    <row r="131" spans="2:12" x14ac:dyDescent="0.25">
      <c r="B131" s="134"/>
      <c r="C131" s="15" t="s">
        <v>59</v>
      </c>
      <c r="D131" s="3"/>
      <c r="E131" s="2"/>
      <c r="F131" s="2"/>
      <c r="G131" s="2"/>
      <c r="H131" s="2"/>
      <c r="I131" s="2"/>
      <c r="J131" s="2"/>
      <c r="K131" s="2"/>
      <c r="L131" s="73"/>
    </row>
    <row r="132" spans="2:12" x14ac:dyDescent="0.25">
      <c r="B132" s="134"/>
      <c r="C132" s="70" t="s">
        <v>191</v>
      </c>
      <c r="D132" s="3"/>
      <c r="E132" s="2"/>
      <c r="F132" s="2"/>
      <c r="G132" s="2"/>
      <c r="H132" s="2"/>
      <c r="I132" s="2"/>
      <c r="J132" s="2"/>
      <c r="K132" s="2"/>
      <c r="L132" s="73"/>
    </row>
    <row r="133" spans="2:12" ht="15.75" thickBot="1" x14ac:dyDescent="0.3">
      <c r="B133" s="133"/>
      <c r="C133" s="69" t="s">
        <v>60</v>
      </c>
      <c r="D133" s="3"/>
      <c r="E133" s="2"/>
      <c r="F133" s="2"/>
      <c r="G133" s="2"/>
      <c r="H133" s="2"/>
      <c r="I133" s="2"/>
      <c r="J133" s="2"/>
      <c r="K133" s="2"/>
      <c r="L133" s="73"/>
    </row>
    <row r="134" spans="2:12" x14ac:dyDescent="0.25">
      <c r="B134" s="141" t="s">
        <v>192</v>
      </c>
      <c r="C134" s="142"/>
      <c r="D134" s="3"/>
      <c r="E134" s="2"/>
      <c r="F134" s="2"/>
      <c r="G134" s="2"/>
      <c r="H134" s="2"/>
      <c r="I134" s="2"/>
      <c r="J134" s="2"/>
      <c r="K134" s="2"/>
      <c r="L134" s="73"/>
    </row>
    <row r="135" spans="2:12" x14ac:dyDescent="0.25">
      <c r="B135" s="143" t="s">
        <v>61</v>
      </c>
      <c r="C135" s="144"/>
      <c r="D135" s="3"/>
      <c r="E135" s="2"/>
      <c r="F135" s="2"/>
      <c r="G135" s="2"/>
      <c r="H135" s="2"/>
      <c r="I135" s="2"/>
      <c r="J135" s="2"/>
      <c r="K135" s="2"/>
      <c r="L135" s="73"/>
    </row>
    <row r="136" spans="2:12" ht="17.25" customHeight="1" x14ac:dyDescent="0.25">
      <c r="B136" s="145" t="s">
        <v>193</v>
      </c>
      <c r="C136" s="144"/>
      <c r="D136" s="3"/>
      <c r="E136" s="2"/>
      <c r="F136" s="2"/>
      <c r="G136" s="2"/>
      <c r="H136" s="2"/>
      <c r="I136" s="2"/>
      <c r="J136" s="2"/>
      <c r="K136" s="2"/>
      <c r="L136" s="73"/>
    </row>
    <row r="137" spans="2:12" x14ac:dyDescent="0.25">
      <c r="B137" s="143" t="s">
        <v>62</v>
      </c>
      <c r="C137" s="144"/>
      <c r="D137" s="3"/>
      <c r="E137" s="2"/>
      <c r="F137" s="2"/>
      <c r="G137" s="2"/>
      <c r="H137" s="2"/>
      <c r="I137" s="2"/>
      <c r="J137" s="2"/>
      <c r="K137" s="2"/>
      <c r="L137" s="73"/>
    </row>
    <row r="138" spans="2:12" x14ac:dyDescent="0.25">
      <c r="B138" s="143" t="s">
        <v>194</v>
      </c>
      <c r="C138" s="144"/>
      <c r="D138" s="3"/>
      <c r="E138" s="2"/>
      <c r="F138" s="2"/>
      <c r="G138" s="2"/>
      <c r="H138" s="2"/>
      <c r="I138" s="2"/>
      <c r="J138" s="2"/>
      <c r="K138" s="2"/>
      <c r="L138" s="73"/>
    </row>
    <row r="139" spans="2:12" ht="15" customHeight="1" thickBot="1" x14ac:dyDescent="0.3">
      <c r="B139" s="146" t="s">
        <v>63</v>
      </c>
      <c r="C139" s="147"/>
      <c r="D139" s="3"/>
      <c r="E139" s="2"/>
      <c r="F139" s="2"/>
      <c r="G139" s="2"/>
      <c r="H139" s="2"/>
      <c r="I139" s="2"/>
      <c r="J139" s="2"/>
      <c r="K139" s="2"/>
      <c r="L139" s="73"/>
    </row>
    <row r="140" spans="2:12" ht="15.75" customHeight="1" x14ac:dyDescent="0.25">
      <c r="B140" s="135" t="s">
        <v>64</v>
      </c>
      <c r="C140" s="63" t="s">
        <v>105</v>
      </c>
      <c r="D140" s="3"/>
      <c r="E140" s="2"/>
      <c r="F140" s="2"/>
      <c r="G140" s="2"/>
      <c r="H140" s="2"/>
      <c r="I140" s="2"/>
      <c r="J140" s="2"/>
      <c r="K140" s="2"/>
      <c r="L140" s="73"/>
    </row>
    <row r="141" spans="2:12" x14ac:dyDescent="0.25">
      <c r="B141" s="136"/>
      <c r="C141" s="64" t="s">
        <v>106</v>
      </c>
      <c r="D141" s="3"/>
      <c r="E141" s="2"/>
      <c r="F141" s="2"/>
      <c r="G141" s="2"/>
      <c r="H141" s="2"/>
      <c r="I141" s="2"/>
      <c r="J141" s="2"/>
      <c r="K141" s="2"/>
      <c r="L141" s="73"/>
    </row>
    <row r="142" spans="2:12" x14ac:dyDescent="0.25">
      <c r="B142" s="136"/>
      <c r="C142" s="64" t="s">
        <v>107</v>
      </c>
      <c r="D142" s="3"/>
      <c r="E142" s="2"/>
      <c r="F142" s="2"/>
      <c r="G142" s="2"/>
      <c r="H142" s="2"/>
      <c r="I142" s="2"/>
      <c r="J142" s="2"/>
      <c r="K142" s="2"/>
      <c r="L142" s="73"/>
    </row>
    <row r="143" spans="2:12" x14ac:dyDescent="0.25">
      <c r="B143" s="136"/>
      <c r="C143" s="64" t="s">
        <v>108</v>
      </c>
      <c r="D143" s="3"/>
      <c r="E143" s="2"/>
      <c r="F143" s="2"/>
      <c r="G143" s="2"/>
      <c r="H143" s="2"/>
      <c r="I143" s="2"/>
      <c r="J143" s="2"/>
      <c r="K143" s="2"/>
      <c r="L143" s="73"/>
    </row>
    <row r="144" spans="2:12" x14ac:dyDescent="0.25">
      <c r="B144" s="136"/>
      <c r="C144" s="64" t="s">
        <v>109</v>
      </c>
      <c r="D144" s="3"/>
      <c r="E144" s="2"/>
      <c r="F144" s="2"/>
      <c r="G144" s="2"/>
      <c r="H144" s="2"/>
      <c r="I144" s="2"/>
      <c r="J144" s="2"/>
      <c r="K144" s="2"/>
      <c r="L144" s="73"/>
    </row>
    <row r="145" spans="1:12" ht="15" customHeight="1" thickBot="1" x14ac:dyDescent="0.3">
      <c r="B145" s="137"/>
      <c r="C145" s="65" t="s">
        <v>110</v>
      </c>
      <c r="D145" s="3"/>
      <c r="E145" s="2"/>
      <c r="F145" s="2"/>
      <c r="G145" s="2"/>
      <c r="H145" s="2"/>
      <c r="I145" s="2"/>
      <c r="J145" s="2"/>
      <c r="K145" s="2"/>
      <c r="L145" s="73"/>
    </row>
    <row r="146" spans="1:12" ht="14.25" customHeight="1" x14ac:dyDescent="0.25">
      <c r="B146" s="135" t="s">
        <v>65</v>
      </c>
      <c r="C146" s="66" t="s">
        <v>99</v>
      </c>
      <c r="D146" s="3"/>
      <c r="E146" s="2"/>
      <c r="F146" s="2"/>
      <c r="G146" s="2"/>
      <c r="H146" s="2"/>
      <c r="I146" s="2"/>
      <c r="J146" s="2"/>
      <c r="K146" s="2"/>
      <c r="L146" s="73"/>
    </row>
    <row r="147" spans="1:12" x14ac:dyDescent="0.25">
      <c r="B147" s="136"/>
      <c r="C147" s="67" t="s">
        <v>100</v>
      </c>
      <c r="D147" s="3"/>
      <c r="E147" s="2"/>
      <c r="F147" s="2"/>
      <c r="G147" s="2"/>
      <c r="H147" s="2"/>
      <c r="I147" s="2"/>
      <c r="J147" s="2"/>
      <c r="K147" s="2"/>
      <c r="L147" s="73"/>
    </row>
    <row r="148" spans="1:12" x14ac:dyDescent="0.25">
      <c r="B148" s="136"/>
      <c r="C148" s="67" t="s">
        <v>101</v>
      </c>
      <c r="D148" s="3"/>
      <c r="E148" s="2"/>
      <c r="F148" s="2"/>
      <c r="G148" s="2"/>
      <c r="H148" s="2"/>
      <c r="I148" s="2"/>
      <c r="J148" s="2"/>
      <c r="K148" s="2"/>
      <c r="L148" s="73"/>
    </row>
    <row r="149" spans="1:12" x14ac:dyDescent="0.25">
      <c r="B149" s="136"/>
      <c r="C149" s="67" t="s">
        <v>102</v>
      </c>
      <c r="D149" s="3"/>
      <c r="E149" s="2"/>
      <c r="F149" s="2"/>
      <c r="G149" s="2"/>
      <c r="H149" s="2"/>
      <c r="I149" s="2"/>
      <c r="J149" s="2"/>
      <c r="K149" s="2"/>
      <c r="L149" s="73"/>
    </row>
    <row r="150" spans="1:12" x14ac:dyDescent="0.25">
      <c r="B150" s="136"/>
      <c r="C150" s="67" t="s">
        <v>103</v>
      </c>
      <c r="D150" s="3"/>
      <c r="E150" s="2"/>
      <c r="F150" s="2"/>
      <c r="G150" s="2"/>
      <c r="H150" s="2"/>
      <c r="I150" s="2"/>
      <c r="J150" s="2"/>
      <c r="K150" s="2"/>
      <c r="L150" s="73"/>
    </row>
    <row r="151" spans="1:12" ht="15.75" thickBot="1" x14ac:dyDescent="0.3">
      <c r="B151" s="137"/>
      <c r="C151" s="68" t="s">
        <v>104</v>
      </c>
      <c r="D151" s="3"/>
      <c r="E151" s="2"/>
      <c r="F151" s="2"/>
      <c r="G151" s="2"/>
      <c r="H151" s="2"/>
      <c r="I151" s="2"/>
      <c r="J151" s="2"/>
      <c r="K151" s="2"/>
      <c r="L151" s="73"/>
    </row>
    <row r="152" spans="1:12" ht="15.75" thickBot="1" x14ac:dyDescent="0.3">
      <c r="B152" s="88" t="s">
        <v>79</v>
      </c>
      <c r="C152" s="89"/>
      <c r="D152" s="3"/>
      <c r="E152" s="2"/>
      <c r="F152" s="2"/>
      <c r="G152" s="2"/>
      <c r="H152" s="2"/>
      <c r="I152" s="2"/>
      <c r="J152" s="2"/>
      <c r="K152" s="2"/>
      <c r="L152" s="73"/>
    </row>
    <row r="153" spans="1:12" x14ac:dyDescent="0.25">
      <c r="B153" s="173" t="s">
        <v>195</v>
      </c>
      <c r="C153" s="174"/>
      <c r="D153" s="3"/>
      <c r="E153" s="2"/>
      <c r="F153" s="2"/>
      <c r="G153" s="2"/>
      <c r="H153" s="2"/>
      <c r="I153" s="2"/>
      <c r="J153" s="2"/>
      <c r="K153" s="2"/>
      <c r="L153" s="73"/>
    </row>
    <row r="154" spans="1:12" x14ac:dyDescent="0.25">
      <c r="B154" s="143" t="s">
        <v>70</v>
      </c>
      <c r="C154" s="144"/>
      <c r="D154" s="3"/>
      <c r="E154" s="2"/>
      <c r="F154" s="2"/>
      <c r="G154" s="2"/>
      <c r="H154" s="2"/>
      <c r="I154" s="2"/>
      <c r="J154" s="2"/>
      <c r="K154" s="2"/>
      <c r="L154" s="73"/>
    </row>
    <row r="155" spans="1:12" x14ac:dyDescent="0.25">
      <c r="B155" s="143" t="s">
        <v>196</v>
      </c>
      <c r="C155" s="144"/>
      <c r="D155" s="3"/>
      <c r="E155" s="2"/>
      <c r="F155" s="2"/>
      <c r="G155" s="2"/>
      <c r="H155" s="2"/>
      <c r="I155" s="2"/>
      <c r="J155" s="2"/>
      <c r="K155" s="2"/>
      <c r="L155" s="73"/>
    </row>
    <row r="156" spans="1:12" x14ac:dyDescent="0.25">
      <c r="B156" s="143" t="s">
        <v>86</v>
      </c>
      <c r="C156" s="144"/>
      <c r="D156" s="3"/>
      <c r="E156" s="2"/>
      <c r="F156" s="2"/>
      <c r="G156" s="2"/>
      <c r="H156" s="2"/>
      <c r="I156" s="2"/>
      <c r="J156" s="2"/>
      <c r="K156" s="2"/>
      <c r="L156" s="73"/>
    </row>
    <row r="157" spans="1:12" x14ac:dyDescent="0.25">
      <c r="B157" s="145" t="s">
        <v>71</v>
      </c>
      <c r="C157" s="175"/>
      <c r="D157" s="3"/>
      <c r="E157" s="2"/>
      <c r="F157" s="2"/>
      <c r="G157" s="2"/>
      <c r="H157" s="2"/>
      <c r="I157" s="2"/>
      <c r="J157" s="2"/>
      <c r="K157" s="105"/>
      <c r="L157" s="73"/>
    </row>
    <row r="158" spans="1:12" ht="15.75" thickBot="1" x14ac:dyDescent="0.3">
      <c r="B158" s="146" t="s">
        <v>72</v>
      </c>
      <c r="C158" s="147"/>
      <c r="D158" s="85"/>
      <c r="E158" s="86"/>
      <c r="F158" s="86"/>
      <c r="G158" s="86"/>
      <c r="H158" s="86"/>
      <c r="I158" s="86"/>
      <c r="J158" s="86"/>
      <c r="K158" s="104"/>
      <c r="L158" s="87"/>
    </row>
    <row r="159" spans="1:12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2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1:12" ht="15.75" thickBo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 ht="27" thickBot="1" x14ac:dyDescent="0.45">
      <c r="B190" s="166" t="s">
        <v>49</v>
      </c>
      <c r="C190" s="167"/>
      <c r="D190" s="167"/>
      <c r="E190" s="167"/>
      <c r="F190" s="167"/>
      <c r="G190" s="167"/>
      <c r="H190" s="167"/>
      <c r="I190" s="167"/>
      <c r="J190" s="167"/>
      <c r="K190" s="167"/>
      <c r="L190" s="168"/>
    </row>
    <row r="191" spans="1:12" x14ac:dyDescent="0.25">
      <c r="B191" s="83" t="s">
        <v>16</v>
      </c>
      <c r="C191" s="84"/>
      <c r="D191" s="78">
        <v>2010</v>
      </c>
      <c r="E191" s="78">
        <v>2011</v>
      </c>
      <c r="F191" s="78">
        <v>2012</v>
      </c>
      <c r="G191" s="78">
        <v>2013</v>
      </c>
      <c r="H191" s="78">
        <v>2014</v>
      </c>
      <c r="I191" s="78">
        <v>2015</v>
      </c>
      <c r="J191" s="78">
        <v>2016</v>
      </c>
      <c r="K191" s="78">
        <v>2017</v>
      </c>
      <c r="L191" s="79">
        <v>2018</v>
      </c>
    </row>
    <row r="192" spans="1:12" ht="19.5" customHeight="1" x14ac:dyDescent="0.25">
      <c r="B192" s="171" t="s">
        <v>197</v>
      </c>
      <c r="C192" s="172"/>
      <c r="D192" s="28"/>
      <c r="E192" s="28"/>
      <c r="F192" s="28"/>
      <c r="G192" s="28"/>
      <c r="H192" s="28"/>
      <c r="I192" s="28"/>
      <c r="J192" s="28"/>
      <c r="K192" s="28"/>
      <c r="L192" s="74"/>
    </row>
    <row r="193" spans="2:12" x14ac:dyDescent="0.25">
      <c r="B193" s="75" t="s">
        <v>6</v>
      </c>
      <c r="C193" s="11"/>
      <c r="D193" s="51" t="e">
        <f t="shared" ref="D193:D198" si="20">D140/D$146</f>
        <v>#DIV/0!</v>
      </c>
      <c r="E193" s="51" t="e">
        <f t="shared" ref="E193:L193" si="21">E140/E$146</f>
        <v>#DIV/0!</v>
      </c>
      <c r="F193" s="51" t="e">
        <f t="shared" si="21"/>
        <v>#DIV/0!</v>
      </c>
      <c r="G193" s="51" t="e">
        <f t="shared" si="21"/>
        <v>#DIV/0!</v>
      </c>
      <c r="H193" s="51" t="e">
        <f t="shared" si="21"/>
        <v>#DIV/0!</v>
      </c>
      <c r="I193" s="51" t="e">
        <f t="shared" si="21"/>
        <v>#DIV/0!</v>
      </c>
      <c r="J193" s="51" t="e">
        <f t="shared" si="21"/>
        <v>#DIV/0!</v>
      </c>
      <c r="K193" s="51" t="e">
        <f t="shared" si="21"/>
        <v>#DIV/0!</v>
      </c>
      <c r="L193" s="71" t="e">
        <f t="shared" si="21"/>
        <v>#DIV/0!</v>
      </c>
    </row>
    <row r="194" spans="2:12" x14ac:dyDescent="0.25">
      <c r="B194" s="75" t="s">
        <v>66</v>
      </c>
      <c r="C194" s="11"/>
      <c r="D194" s="51" t="e">
        <f t="shared" si="20"/>
        <v>#DIV/0!</v>
      </c>
      <c r="E194" s="51" t="e">
        <f t="shared" ref="E194:L198" si="22">E141/E$146</f>
        <v>#DIV/0!</v>
      </c>
      <c r="F194" s="51" t="e">
        <f t="shared" si="22"/>
        <v>#DIV/0!</v>
      </c>
      <c r="G194" s="51" t="e">
        <f t="shared" si="22"/>
        <v>#DIV/0!</v>
      </c>
      <c r="H194" s="51" t="e">
        <f t="shared" si="22"/>
        <v>#DIV/0!</v>
      </c>
      <c r="I194" s="51" t="e">
        <f t="shared" si="22"/>
        <v>#DIV/0!</v>
      </c>
      <c r="J194" s="51" t="e">
        <f t="shared" si="22"/>
        <v>#DIV/0!</v>
      </c>
      <c r="K194" s="51" t="e">
        <f t="shared" si="22"/>
        <v>#DIV/0!</v>
      </c>
      <c r="L194" s="71" t="e">
        <f t="shared" si="22"/>
        <v>#DIV/0!</v>
      </c>
    </row>
    <row r="195" spans="2:12" x14ac:dyDescent="0.25">
      <c r="B195" s="75" t="s">
        <v>67</v>
      </c>
      <c r="C195" s="11"/>
      <c r="D195" s="51" t="e">
        <f t="shared" si="20"/>
        <v>#DIV/0!</v>
      </c>
      <c r="E195" s="51" t="e">
        <f t="shared" si="22"/>
        <v>#DIV/0!</v>
      </c>
      <c r="F195" s="51" t="e">
        <f t="shared" si="22"/>
        <v>#DIV/0!</v>
      </c>
      <c r="G195" s="51" t="e">
        <f t="shared" si="22"/>
        <v>#DIV/0!</v>
      </c>
      <c r="H195" s="51" t="e">
        <f t="shared" si="22"/>
        <v>#DIV/0!</v>
      </c>
      <c r="I195" s="51" t="e">
        <f t="shared" si="22"/>
        <v>#DIV/0!</v>
      </c>
      <c r="J195" s="51" t="e">
        <f t="shared" si="22"/>
        <v>#DIV/0!</v>
      </c>
      <c r="K195" s="51" t="e">
        <f t="shared" si="22"/>
        <v>#DIV/0!</v>
      </c>
      <c r="L195" s="71" t="e">
        <f t="shared" si="22"/>
        <v>#DIV/0!</v>
      </c>
    </row>
    <row r="196" spans="2:12" x14ac:dyDescent="0.25">
      <c r="B196" s="75" t="s">
        <v>68</v>
      </c>
      <c r="C196" s="11"/>
      <c r="D196" s="51" t="e">
        <f t="shared" si="20"/>
        <v>#DIV/0!</v>
      </c>
      <c r="E196" s="51" t="e">
        <f t="shared" si="22"/>
        <v>#DIV/0!</v>
      </c>
      <c r="F196" s="51" t="e">
        <f t="shared" si="22"/>
        <v>#DIV/0!</v>
      </c>
      <c r="G196" s="51" t="e">
        <f t="shared" si="22"/>
        <v>#DIV/0!</v>
      </c>
      <c r="H196" s="51" t="e">
        <f t="shared" si="22"/>
        <v>#DIV/0!</v>
      </c>
      <c r="I196" s="51" t="e">
        <f t="shared" si="22"/>
        <v>#DIV/0!</v>
      </c>
      <c r="J196" s="51" t="e">
        <f t="shared" si="22"/>
        <v>#DIV/0!</v>
      </c>
      <c r="K196" s="51" t="e">
        <f t="shared" si="22"/>
        <v>#DIV/0!</v>
      </c>
      <c r="L196" s="71" t="e">
        <f t="shared" si="22"/>
        <v>#DIV/0!</v>
      </c>
    </row>
    <row r="197" spans="2:12" x14ac:dyDescent="0.25">
      <c r="B197" s="75" t="s">
        <v>12</v>
      </c>
      <c r="C197" s="11"/>
      <c r="D197" s="51" t="e">
        <f t="shared" si="20"/>
        <v>#DIV/0!</v>
      </c>
      <c r="E197" s="51" t="e">
        <f t="shared" si="22"/>
        <v>#DIV/0!</v>
      </c>
      <c r="F197" s="51" t="e">
        <f t="shared" si="22"/>
        <v>#DIV/0!</v>
      </c>
      <c r="G197" s="51" t="e">
        <f t="shared" si="22"/>
        <v>#DIV/0!</v>
      </c>
      <c r="H197" s="51" t="e">
        <f t="shared" si="22"/>
        <v>#DIV/0!</v>
      </c>
      <c r="I197" s="51" t="e">
        <f t="shared" si="22"/>
        <v>#DIV/0!</v>
      </c>
      <c r="J197" s="51" t="e">
        <f t="shared" si="22"/>
        <v>#DIV/0!</v>
      </c>
      <c r="K197" s="51" t="e">
        <f t="shared" si="22"/>
        <v>#DIV/0!</v>
      </c>
      <c r="L197" s="71" t="e">
        <f t="shared" si="22"/>
        <v>#DIV/0!</v>
      </c>
    </row>
    <row r="198" spans="2:12" x14ac:dyDescent="0.25">
      <c r="B198" s="75" t="s">
        <v>69</v>
      </c>
      <c r="C198" s="11"/>
      <c r="D198" s="51" t="e">
        <f t="shared" si="20"/>
        <v>#DIV/0!</v>
      </c>
      <c r="E198" s="51" t="e">
        <f t="shared" si="22"/>
        <v>#DIV/0!</v>
      </c>
      <c r="F198" s="51" t="e">
        <f t="shared" si="22"/>
        <v>#DIV/0!</v>
      </c>
      <c r="G198" s="51" t="e">
        <f t="shared" si="22"/>
        <v>#DIV/0!</v>
      </c>
      <c r="H198" s="51" t="e">
        <f t="shared" si="22"/>
        <v>#DIV/0!</v>
      </c>
      <c r="I198" s="51" t="e">
        <f t="shared" si="22"/>
        <v>#DIV/0!</v>
      </c>
      <c r="J198" s="51" t="e">
        <f t="shared" si="22"/>
        <v>#DIV/0!</v>
      </c>
      <c r="K198" s="51" t="e">
        <f t="shared" si="22"/>
        <v>#DIV/0!</v>
      </c>
      <c r="L198" s="71" t="e">
        <f t="shared" si="22"/>
        <v>#DIV/0!</v>
      </c>
    </row>
    <row r="199" spans="2:12" ht="15.75" customHeight="1" x14ac:dyDescent="0.25">
      <c r="B199" s="162" t="s">
        <v>80</v>
      </c>
      <c r="C199" s="163"/>
      <c r="D199" s="28"/>
      <c r="E199" s="28"/>
      <c r="F199" s="28"/>
      <c r="G199" s="28"/>
      <c r="H199" s="28"/>
      <c r="I199" s="28"/>
      <c r="J199" s="28"/>
      <c r="K199" s="28"/>
      <c r="L199" s="74"/>
    </row>
    <row r="200" spans="2:12" x14ac:dyDescent="0.25">
      <c r="B200" s="75" t="s">
        <v>81</v>
      </c>
      <c r="C200" s="11"/>
      <c r="D200" s="51" t="e">
        <f t="shared" ref="D200:D205" si="23">D155/D$156</f>
        <v>#DIV/0!</v>
      </c>
      <c r="E200" s="51" t="e">
        <f t="shared" ref="E200:L200" si="24">E155/E$156</f>
        <v>#DIV/0!</v>
      </c>
      <c r="F200" s="51" t="e">
        <f t="shared" si="24"/>
        <v>#DIV/0!</v>
      </c>
      <c r="G200" s="51" t="e">
        <f t="shared" si="24"/>
        <v>#DIV/0!</v>
      </c>
      <c r="H200" s="51" t="e">
        <f t="shared" si="24"/>
        <v>#DIV/0!</v>
      </c>
      <c r="I200" s="51" t="e">
        <f t="shared" si="24"/>
        <v>#DIV/0!</v>
      </c>
      <c r="J200" s="51" t="e">
        <f t="shared" si="24"/>
        <v>#DIV/0!</v>
      </c>
      <c r="K200" s="51" t="e">
        <f t="shared" si="24"/>
        <v>#DIV/0!</v>
      </c>
      <c r="L200" s="71" t="e">
        <f t="shared" si="24"/>
        <v>#DIV/0!</v>
      </c>
    </row>
    <row r="201" spans="2:12" x14ac:dyDescent="0.25">
      <c r="B201" s="75" t="s">
        <v>82</v>
      </c>
      <c r="C201" s="11"/>
      <c r="D201" s="51" t="e">
        <f t="shared" si="23"/>
        <v>#DIV/0!</v>
      </c>
      <c r="E201" s="51" t="e">
        <f t="shared" ref="E201:L203" si="25">E156/E$156</f>
        <v>#DIV/0!</v>
      </c>
      <c r="F201" s="51" t="e">
        <f t="shared" si="25"/>
        <v>#DIV/0!</v>
      </c>
      <c r="G201" s="51" t="e">
        <f t="shared" si="25"/>
        <v>#DIV/0!</v>
      </c>
      <c r="H201" s="51" t="e">
        <f t="shared" si="25"/>
        <v>#DIV/0!</v>
      </c>
      <c r="I201" s="51" t="e">
        <f t="shared" si="25"/>
        <v>#DIV/0!</v>
      </c>
      <c r="J201" s="51" t="e">
        <f t="shared" si="25"/>
        <v>#DIV/0!</v>
      </c>
      <c r="K201" s="51" t="e">
        <f t="shared" si="25"/>
        <v>#DIV/0!</v>
      </c>
      <c r="L201" s="71" t="e">
        <f t="shared" si="25"/>
        <v>#DIV/0!</v>
      </c>
    </row>
    <row r="202" spans="2:12" x14ac:dyDescent="0.25">
      <c r="B202" s="75" t="s">
        <v>83</v>
      </c>
      <c r="C202" s="11"/>
      <c r="D202" s="51" t="e">
        <f t="shared" si="23"/>
        <v>#DIV/0!</v>
      </c>
      <c r="E202" s="51" t="e">
        <f t="shared" si="25"/>
        <v>#DIV/0!</v>
      </c>
      <c r="F202" s="51" t="e">
        <f t="shared" si="25"/>
        <v>#DIV/0!</v>
      </c>
      <c r="G202" s="51" t="e">
        <f t="shared" si="25"/>
        <v>#DIV/0!</v>
      </c>
      <c r="H202" s="51" t="e">
        <f t="shared" si="25"/>
        <v>#DIV/0!</v>
      </c>
      <c r="I202" s="51" t="e">
        <f t="shared" si="25"/>
        <v>#DIV/0!</v>
      </c>
      <c r="J202" s="51" t="e">
        <f t="shared" si="25"/>
        <v>#DIV/0!</v>
      </c>
      <c r="K202" s="51" t="e">
        <f t="shared" si="25"/>
        <v>#DIV/0!</v>
      </c>
      <c r="L202" s="71" t="e">
        <f t="shared" si="25"/>
        <v>#DIV/0!</v>
      </c>
    </row>
    <row r="203" spans="2:12" x14ac:dyDescent="0.25">
      <c r="B203" s="75" t="s">
        <v>84</v>
      </c>
      <c r="C203" s="11"/>
      <c r="D203" s="51" t="e">
        <f t="shared" si="23"/>
        <v>#DIV/0!</v>
      </c>
      <c r="E203" s="51" t="e">
        <f t="shared" si="25"/>
        <v>#DIV/0!</v>
      </c>
      <c r="F203" s="51" t="e">
        <f t="shared" si="25"/>
        <v>#DIV/0!</v>
      </c>
      <c r="G203" s="51" t="e">
        <f t="shared" si="25"/>
        <v>#DIV/0!</v>
      </c>
      <c r="H203" s="51" t="e">
        <f t="shared" si="25"/>
        <v>#DIV/0!</v>
      </c>
      <c r="I203" s="51" t="e">
        <f t="shared" si="25"/>
        <v>#DIV/0!</v>
      </c>
      <c r="J203" s="51" t="e">
        <f t="shared" si="25"/>
        <v>#DIV/0!</v>
      </c>
      <c r="K203" s="51" t="e">
        <f t="shared" si="25"/>
        <v>#DIV/0!</v>
      </c>
      <c r="L203" s="71" t="e">
        <f t="shared" si="25"/>
        <v>#DIV/0!</v>
      </c>
    </row>
    <row r="204" spans="2:12" x14ac:dyDescent="0.25">
      <c r="B204" s="75" t="s">
        <v>85</v>
      </c>
      <c r="C204" s="11"/>
      <c r="D204" s="51" t="e">
        <f t="shared" si="23"/>
        <v>#DIV/0!</v>
      </c>
      <c r="E204" s="51" t="e">
        <f t="shared" ref="E204:L204" si="26">E159/E$156</f>
        <v>#DIV/0!</v>
      </c>
      <c r="F204" s="51" t="e">
        <f t="shared" si="26"/>
        <v>#DIV/0!</v>
      </c>
      <c r="G204" s="51" t="e">
        <f t="shared" si="26"/>
        <v>#DIV/0!</v>
      </c>
      <c r="H204" s="51" t="e">
        <f t="shared" si="26"/>
        <v>#DIV/0!</v>
      </c>
      <c r="I204" s="51" t="e">
        <f t="shared" si="26"/>
        <v>#DIV/0!</v>
      </c>
      <c r="J204" s="51" t="e">
        <f t="shared" si="26"/>
        <v>#DIV/0!</v>
      </c>
      <c r="K204" s="51" t="e">
        <f t="shared" si="26"/>
        <v>#DIV/0!</v>
      </c>
      <c r="L204" s="51" t="e">
        <f t="shared" si="26"/>
        <v>#DIV/0!</v>
      </c>
    </row>
    <row r="205" spans="2:12" x14ac:dyDescent="0.25">
      <c r="B205" s="106" t="s">
        <v>111</v>
      </c>
      <c r="C205" s="107"/>
      <c r="D205" s="51" t="e">
        <f t="shared" si="23"/>
        <v>#DIV/0!</v>
      </c>
      <c r="E205" s="51" t="e">
        <f t="shared" ref="E205:L205" si="27">E160/E$156</f>
        <v>#DIV/0!</v>
      </c>
      <c r="F205" s="51" t="e">
        <f t="shared" si="27"/>
        <v>#DIV/0!</v>
      </c>
      <c r="G205" s="51" t="e">
        <f t="shared" si="27"/>
        <v>#DIV/0!</v>
      </c>
      <c r="H205" s="51" t="e">
        <f t="shared" si="27"/>
        <v>#DIV/0!</v>
      </c>
      <c r="I205" s="51" t="e">
        <f t="shared" si="27"/>
        <v>#DIV/0!</v>
      </c>
      <c r="J205" s="51" t="e">
        <f t="shared" si="27"/>
        <v>#DIV/0!</v>
      </c>
      <c r="K205" s="51" t="e">
        <f t="shared" si="27"/>
        <v>#DIV/0!</v>
      </c>
      <c r="L205" s="51" t="e">
        <f t="shared" si="27"/>
        <v>#DIV/0!</v>
      </c>
    </row>
    <row r="206" spans="2:12" ht="15.75" thickBot="1" x14ac:dyDescent="0.3">
      <c r="B206" s="164" t="s">
        <v>198</v>
      </c>
      <c r="C206" s="165"/>
      <c r="D206" s="76" t="e">
        <f>D153/D154</f>
        <v>#DIV/0!</v>
      </c>
      <c r="E206" s="76" t="e">
        <f t="shared" ref="E206:L206" si="28">E153/E154</f>
        <v>#DIV/0!</v>
      </c>
      <c r="F206" s="76" t="e">
        <f t="shared" si="28"/>
        <v>#DIV/0!</v>
      </c>
      <c r="G206" s="76" t="e">
        <f t="shared" si="28"/>
        <v>#DIV/0!</v>
      </c>
      <c r="H206" s="76" t="e">
        <f t="shared" si="28"/>
        <v>#DIV/0!</v>
      </c>
      <c r="I206" s="76" t="e">
        <f t="shared" si="28"/>
        <v>#DIV/0!</v>
      </c>
      <c r="J206" s="76" t="e">
        <f t="shared" si="28"/>
        <v>#DIV/0!</v>
      </c>
      <c r="K206" s="76" t="e">
        <f t="shared" si="28"/>
        <v>#DIV/0!</v>
      </c>
      <c r="L206" s="77" t="e">
        <f t="shared" si="28"/>
        <v>#DIV/0!</v>
      </c>
    </row>
    <row r="229" spans="2:13" ht="33.75" customHeight="1" x14ac:dyDescent="0.4">
      <c r="B229" s="125" t="s">
        <v>97</v>
      </c>
      <c r="C229" s="125"/>
      <c r="D229" s="125"/>
      <c r="E229" s="125"/>
      <c r="F229" s="125"/>
      <c r="G229" s="125"/>
      <c r="H229" s="125"/>
      <c r="I229" s="125"/>
      <c r="J229" s="125"/>
      <c r="K229" s="125"/>
      <c r="L229" s="38"/>
      <c r="M229" s="38"/>
    </row>
    <row r="230" spans="2:13" x14ac:dyDescent="0.25">
      <c r="B230" s="27" t="s">
        <v>16</v>
      </c>
      <c r="C230" s="6">
        <v>2010</v>
      </c>
      <c r="D230" s="6">
        <v>2011</v>
      </c>
      <c r="E230" s="6">
        <v>2012</v>
      </c>
      <c r="F230" s="6">
        <v>2013</v>
      </c>
      <c r="G230" s="6">
        <v>2014</v>
      </c>
      <c r="H230" s="6">
        <v>2015</v>
      </c>
      <c r="I230" s="6">
        <v>2016</v>
      </c>
      <c r="J230" s="6">
        <v>2017</v>
      </c>
      <c r="K230" s="6">
        <v>2018</v>
      </c>
    </row>
    <row r="231" spans="2:13" x14ac:dyDescent="0.25">
      <c r="B231" s="41" t="s">
        <v>87</v>
      </c>
      <c r="C231" s="52" t="e">
        <f>C232/C233</f>
        <v>#DIV/0!</v>
      </c>
      <c r="D231" s="52" t="e">
        <f t="shared" ref="D231:K231" si="29">D232/D233</f>
        <v>#DIV/0!</v>
      </c>
      <c r="E231" s="52" t="e">
        <f t="shared" si="29"/>
        <v>#DIV/0!</v>
      </c>
      <c r="F231" s="52" t="e">
        <f t="shared" si="29"/>
        <v>#DIV/0!</v>
      </c>
      <c r="G231" s="52" t="e">
        <f t="shared" si="29"/>
        <v>#DIV/0!</v>
      </c>
      <c r="H231" s="52" t="e">
        <f t="shared" si="29"/>
        <v>#DIV/0!</v>
      </c>
      <c r="I231" s="52" t="e">
        <f t="shared" si="29"/>
        <v>#DIV/0!</v>
      </c>
      <c r="J231" s="52" t="e">
        <f t="shared" si="29"/>
        <v>#DIV/0!</v>
      </c>
      <c r="K231" s="52" t="e">
        <f t="shared" si="29"/>
        <v>#DIV/0!</v>
      </c>
    </row>
    <row r="232" spans="2:13" x14ac:dyDescent="0.25">
      <c r="B232" s="29" t="s">
        <v>42</v>
      </c>
      <c r="C232" s="37"/>
      <c r="D232" s="2"/>
      <c r="E232" s="2"/>
      <c r="F232" s="2"/>
      <c r="G232" s="2"/>
      <c r="H232" s="2"/>
      <c r="I232" s="2"/>
      <c r="J232" s="2"/>
      <c r="K232" s="2"/>
    </row>
    <row r="233" spans="2:13" x14ac:dyDescent="0.25">
      <c r="B233" s="29" t="s">
        <v>98</v>
      </c>
      <c r="C233" s="37"/>
      <c r="D233" s="2"/>
      <c r="E233" s="2"/>
      <c r="F233" s="2"/>
      <c r="G233" s="2"/>
      <c r="H233" s="2"/>
      <c r="I233" s="2"/>
      <c r="J233" s="2"/>
      <c r="K233" s="2"/>
    </row>
    <row r="234" spans="2:13" x14ac:dyDescent="0.25">
      <c r="B234" s="42" t="s">
        <v>88</v>
      </c>
      <c r="C234" s="53" t="e">
        <f>C235/C236</f>
        <v>#DIV/0!</v>
      </c>
      <c r="D234" s="53" t="e">
        <f t="shared" ref="D234" si="30">D235/D236</f>
        <v>#DIV/0!</v>
      </c>
      <c r="E234" s="53" t="e">
        <f t="shared" ref="E234" si="31">E235/E236</f>
        <v>#DIV/0!</v>
      </c>
      <c r="F234" s="53" t="e">
        <f t="shared" ref="F234" si="32">F235/F236</f>
        <v>#DIV/0!</v>
      </c>
      <c r="G234" s="53" t="e">
        <f t="shared" ref="G234" si="33">G235/G236</f>
        <v>#DIV/0!</v>
      </c>
      <c r="H234" s="53" t="e">
        <f t="shared" ref="H234" si="34">H235/H236</f>
        <v>#DIV/0!</v>
      </c>
      <c r="I234" s="53" t="e">
        <f t="shared" ref="I234" si="35">I235/I236</f>
        <v>#DIV/0!</v>
      </c>
      <c r="J234" s="53" t="e">
        <f t="shared" ref="J234" si="36">J235/J236</f>
        <v>#DIV/0!</v>
      </c>
      <c r="K234" s="53" t="e">
        <f t="shared" ref="K234" si="37">K235/K236</f>
        <v>#DIV/0!</v>
      </c>
    </row>
    <row r="235" spans="2:13" x14ac:dyDescent="0.25">
      <c r="B235" s="30" t="s">
        <v>42</v>
      </c>
      <c r="C235" s="2"/>
      <c r="D235" s="2"/>
      <c r="E235" s="2"/>
      <c r="F235" s="2"/>
      <c r="G235" s="2"/>
      <c r="H235" s="2"/>
      <c r="I235" s="2"/>
      <c r="J235" s="2"/>
      <c r="K235" s="2"/>
    </row>
    <row r="236" spans="2:13" x14ac:dyDescent="0.25">
      <c r="B236" s="30" t="s">
        <v>98</v>
      </c>
      <c r="C236" s="2"/>
      <c r="D236" s="2"/>
      <c r="E236" s="2"/>
      <c r="F236" s="2"/>
      <c r="G236" s="2"/>
      <c r="H236" s="2"/>
      <c r="I236" s="2"/>
      <c r="J236" s="2"/>
      <c r="K236" s="2"/>
    </row>
    <row r="237" spans="2:13" x14ac:dyDescent="0.25">
      <c r="B237" s="43" t="s">
        <v>89</v>
      </c>
      <c r="C237" s="54" t="e">
        <f>C238/C239</f>
        <v>#DIV/0!</v>
      </c>
      <c r="D237" s="54" t="e">
        <f t="shared" ref="D237" si="38">D238/D239</f>
        <v>#DIV/0!</v>
      </c>
      <c r="E237" s="54" t="e">
        <f t="shared" ref="E237" si="39">E238/E239</f>
        <v>#DIV/0!</v>
      </c>
      <c r="F237" s="54" t="e">
        <f t="shared" ref="F237" si="40">F238/F239</f>
        <v>#DIV/0!</v>
      </c>
      <c r="G237" s="54" t="e">
        <f t="shared" ref="G237" si="41">G238/G239</f>
        <v>#DIV/0!</v>
      </c>
      <c r="H237" s="54" t="e">
        <f t="shared" ref="H237" si="42">H238/H239</f>
        <v>#DIV/0!</v>
      </c>
      <c r="I237" s="54" t="e">
        <f t="shared" ref="I237" si="43">I238/I239</f>
        <v>#DIV/0!</v>
      </c>
      <c r="J237" s="54" t="e">
        <f t="shared" ref="J237" si="44">J238/J239</f>
        <v>#DIV/0!</v>
      </c>
      <c r="K237" s="54" t="e">
        <f t="shared" ref="K237" si="45">K238/K239</f>
        <v>#DIV/0!</v>
      </c>
    </row>
    <row r="238" spans="2:13" x14ac:dyDescent="0.25">
      <c r="B238" s="31" t="s">
        <v>42</v>
      </c>
      <c r="C238" s="2"/>
      <c r="D238" s="2"/>
      <c r="E238" s="2"/>
      <c r="F238" s="2"/>
      <c r="G238" s="2"/>
      <c r="H238" s="2"/>
      <c r="I238" s="2"/>
      <c r="J238" s="2"/>
      <c r="K238" s="2"/>
    </row>
    <row r="239" spans="2:13" x14ac:dyDescent="0.25">
      <c r="B239" s="31" t="s">
        <v>98</v>
      </c>
      <c r="C239" s="2"/>
      <c r="D239" s="2"/>
      <c r="E239" s="2"/>
      <c r="F239" s="2"/>
      <c r="G239" s="2"/>
      <c r="H239" s="2"/>
      <c r="I239" s="2"/>
      <c r="J239" s="2"/>
      <c r="K239" s="2"/>
    </row>
    <row r="240" spans="2:13" x14ac:dyDescent="0.25">
      <c r="B240" s="44" t="s">
        <v>90</v>
      </c>
      <c r="C240" s="55" t="e">
        <f>C241/C242</f>
        <v>#DIV/0!</v>
      </c>
      <c r="D240" s="55" t="e">
        <f t="shared" ref="D240" si="46">D241/D242</f>
        <v>#DIV/0!</v>
      </c>
      <c r="E240" s="55" t="e">
        <f t="shared" ref="E240" si="47">E241/E242</f>
        <v>#DIV/0!</v>
      </c>
      <c r="F240" s="55" t="e">
        <f t="shared" ref="F240" si="48">F241/F242</f>
        <v>#DIV/0!</v>
      </c>
      <c r="G240" s="55" t="e">
        <f t="shared" ref="G240" si="49">G241/G242</f>
        <v>#DIV/0!</v>
      </c>
      <c r="H240" s="55" t="e">
        <f t="shared" ref="H240" si="50">H241/H242</f>
        <v>#DIV/0!</v>
      </c>
      <c r="I240" s="55" t="e">
        <f t="shared" ref="I240" si="51">I241/I242</f>
        <v>#DIV/0!</v>
      </c>
      <c r="J240" s="55" t="e">
        <f t="shared" ref="J240" si="52">J241/J242</f>
        <v>#DIV/0!</v>
      </c>
      <c r="K240" s="55" t="e">
        <f t="shared" ref="K240" si="53">K241/K242</f>
        <v>#DIV/0!</v>
      </c>
    </row>
    <row r="241" spans="2:11" x14ac:dyDescent="0.25">
      <c r="B241" s="39" t="s">
        <v>42</v>
      </c>
      <c r="C241" s="2"/>
      <c r="D241" s="2"/>
      <c r="E241" s="2"/>
      <c r="F241" s="2"/>
      <c r="G241" s="2"/>
      <c r="H241" s="2"/>
      <c r="I241" s="2"/>
      <c r="J241" s="2"/>
      <c r="K241" s="2"/>
    </row>
    <row r="242" spans="2:11" x14ac:dyDescent="0.25">
      <c r="B242" s="39" t="s">
        <v>98</v>
      </c>
      <c r="C242" s="2"/>
      <c r="D242" s="2"/>
      <c r="E242" s="2"/>
      <c r="F242" s="2"/>
      <c r="G242" s="2"/>
      <c r="H242" s="2"/>
      <c r="I242" s="2"/>
      <c r="J242" s="2"/>
      <c r="K242" s="2"/>
    </row>
    <row r="243" spans="2:11" x14ac:dyDescent="0.25">
      <c r="B243" s="45" t="s">
        <v>91</v>
      </c>
      <c r="C243" s="56" t="e">
        <f>C244/C245</f>
        <v>#DIV/0!</v>
      </c>
      <c r="D243" s="56" t="e">
        <f t="shared" ref="D243" si="54">D244/D245</f>
        <v>#DIV/0!</v>
      </c>
      <c r="E243" s="56" t="e">
        <f t="shared" ref="E243" si="55">E244/E245</f>
        <v>#DIV/0!</v>
      </c>
      <c r="F243" s="56" t="e">
        <f t="shared" ref="F243" si="56">F244/F245</f>
        <v>#DIV/0!</v>
      </c>
      <c r="G243" s="56" t="e">
        <f t="shared" ref="G243" si="57">G244/G245</f>
        <v>#DIV/0!</v>
      </c>
      <c r="H243" s="56" t="e">
        <f t="shared" ref="H243" si="58">H244/H245</f>
        <v>#DIV/0!</v>
      </c>
      <c r="I243" s="56" t="e">
        <f t="shared" ref="I243" si="59">I244/I245</f>
        <v>#DIV/0!</v>
      </c>
      <c r="J243" s="56" t="e">
        <f t="shared" ref="J243" si="60">J244/J245</f>
        <v>#DIV/0!</v>
      </c>
      <c r="K243" s="56" t="e">
        <f t="shared" ref="K243" si="61">K244/K245</f>
        <v>#DIV/0!</v>
      </c>
    </row>
    <row r="244" spans="2:11" x14ac:dyDescent="0.25">
      <c r="B244" s="32" t="s">
        <v>42</v>
      </c>
      <c r="C244" s="2"/>
      <c r="D244" s="2"/>
      <c r="E244" s="2"/>
      <c r="F244" s="2"/>
      <c r="G244" s="2"/>
      <c r="H244" s="2"/>
      <c r="I244" s="2"/>
      <c r="J244" s="2"/>
      <c r="K244" s="2"/>
    </row>
    <row r="245" spans="2:11" x14ac:dyDescent="0.25">
      <c r="B245" s="32" t="s">
        <v>98</v>
      </c>
      <c r="C245" s="2"/>
      <c r="D245" s="2"/>
      <c r="E245" s="2"/>
      <c r="F245" s="2"/>
      <c r="G245" s="2"/>
      <c r="H245" s="2"/>
      <c r="I245" s="2"/>
      <c r="J245" s="2"/>
      <c r="K245" s="2"/>
    </row>
    <row r="246" spans="2:11" x14ac:dyDescent="0.25">
      <c r="B246" s="46" t="s">
        <v>92</v>
      </c>
      <c r="C246" s="57" t="e">
        <f>C247/C248</f>
        <v>#DIV/0!</v>
      </c>
      <c r="D246" s="57" t="e">
        <f t="shared" ref="D246" si="62">D247/D248</f>
        <v>#DIV/0!</v>
      </c>
      <c r="E246" s="57" t="e">
        <f t="shared" ref="E246" si="63">E247/E248</f>
        <v>#DIV/0!</v>
      </c>
      <c r="F246" s="57" t="e">
        <f t="shared" ref="F246" si="64">F247/F248</f>
        <v>#DIV/0!</v>
      </c>
      <c r="G246" s="57" t="e">
        <f t="shared" ref="G246" si="65">G247/G248</f>
        <v>#DIV/0!</v>
      </c>
      <c r="H246" s="57" t="e">
        <f t="shared" ref="H246" si="66">H247/H248</f>
        <v>#DIV/0!</v>
      </c>
      <c r="I246" s="57" t="e">
        <f t="shared" ref="I246" si="67">I247/I248</f>
        <v>#DIV/0!</v>
      </c>
      <c r="J246" s="57" t="e">
        <f t="shared" ref="J246" si="68">J247/J248</f>
        <v>#DIV/0!</v>
      </c>
      <c r="K246" s="57" t="e">
        <f t="shared" ref="K246" si="69">K247/K248</f>
        <v>#DIV/0!</v>
      </c>
    </row>
    <row r="247" spans="2:11" x14ac:dyDescent="0.25">
      <c r="B247" s="33" t="s">
        <v>42</v>
      </c>
      <c r="C247" s="2"/>
      <c r="D247" s="2"/>
      <c r="E247" s="2"/>
      <c r="F247" s="2"/>
      <c r="G247" s="2"/>
      <c r="H247" s="2"/>
      <c r="I247" s="2"/>
      <c r="J247" s="2"/>
      <c r="K247" s="2"/>
    </row>
    <row r="248" spans="2:11" x14ac:dyDescent="0.25">
      <c r="B248" s="33" t="s">
        <v>98</v>
      </c>
      <c r="C248" s="2"/>
      <c r="D248" s="2"/>
      <c r="E248" s="2"/>
      <c r="F248" s="2"/>
      <c r="G248" s="2"/>
      <c r="H248" s="2"/>
      <c r="I248" s="2"/>
      <c r="J248" s="2"/>
      <c r="K248" s="2"/>
    </row>
    <row r="249" spans="2:11" x14ac:dyDescent="0.25">
      <c r="B249" s="47" t="s">
        <v>93</v>
      </c>
      <c r="C249" s="58" t="e">
        <f>C250/C251</f>
        <v>#DIV/0!</v>
      </c>
      <c r="D249" s="58" t="e">
        <f t="shared" ref="D249" si="70">D250/D251</f>
        <v>#DIV/0!</v>
      </c>
      <c r="E249" s="58" t="e">
        <f t="shared" ref="E249" si="71">E250/E251</f>
        <v>#DIV/0!</v>
      </c>
      <c r="F249" s="58" t="e">
        <f t="shared" ref="F249" si="72">F250/F251</f>
        <v>#DIV/0!</v>
      </c>
      <c r="G249" s="58" t="e">
        <f t="shared" ref="G249" si="73">G250/G251</f>
        <v>#DIV/0!</v>
      </c>
      <c r="H249" s="58" t="e">
        <f t="shared" ref="H249" si="74">H250/H251</f>
        <v>#DIV/0!</v>
      </c>
      <c r="I249" s="58" t="e">
        <f t="shared" ref="I249" si="75">I250/I251</f>
        <v>#DIV/0!</v>
      </c>
      <c r="J249" s="58" t="e">
        <f t="shared" ref="J249" si="76">J250/J251</f>
        <v>#DIV/0!</v>
      </c>
      <c r="K249" s="58" t="e">
        <f t="shared" ref="K249" si="77">K250/K251</f>
        <v>#DIV/0!</v>
      </c>
    </row>
    <row r="250" spans="2:11" x14ac:dyDescent="0.25">
      <c r="B250" s="34" t="s">
        <v>42</v>
      </c>
      <c r="C250" s="2"/>
      <c r="D250" s="2"/>
      <c r="E250" s="2"/>
      <c r="F250" s="2"/>
      <c r="G250" s="2"/>
      <c r="H250" s="2"/>
      <c r="I250" s="2"/>
      <c r="J250" s="2"/>
      <c r="K250" s="2"/>
    </row>
    <row r="251" spans="2:11" x14ac:dyDescent="0.25">
      <c r="B251" s="34" t="s">
        <v>98</v>
      </c>
      <c r="C251" s="2"/>
      <c r="D251" s="2"/>
      <c r="E251" s="2"/>
      <c r="F251" s="2"/>
      <c r="G251" s="2"/>
      <c r="H251" s="2"/>
      <c r="I251" s="2"/>
      <c r="J251" s="2"/>
      <c r="K251" s="2"/>
    </row>
    <row r="252" spans="2:11" x14ac:dyDescent="0.25">
      <c r="B252" s="48" t="s">
        <v>94</v>
      </c>
      <c r="C252" s="59" t="e">
        <f>C253/C254</f>
        <v>#DIV/0!</v>
      </c>
      <c r="D252" s="59" t="e">
        <f t="shared" ref="D252" si="78">D253/D254</f>
        <v>#DIV/0!</v>
      </c>
      <c r="E252" s="59" t="e">
        <f t="shared" ref="E252" si="79">E253/E254</f>
        <v>#DIV/0!</v>
      </c>
      <c r="F252" s="59" t="e">
        <f t="shared" ref="F252" si="80">F253/F254</f>
        <v>#DIV/0!</v>
      </c>
      <c r="G252" s="59" t="e">
        <f t="shared" ref="G252" si="81">G253/G254</f>
        <v>#DIV/0!</v>
      </c>
      <c r="H252" s="59" t="e">
        <f t="shared" ref="H252" si="82">H253/H254</f>
        <v>#DIV/0!</v>
      </c>
      <c r="I252" s="59" t="e">
        <f t="shared" ref="I252" si="83">I253/I254</f>
        <v>#DIV/0!</v>
      </c>
      <c r="J252" s="59" t="e">
        <f t="shared" ref="J252" si="84">J253/J254</f>
        <v>#DIV/0!</v>
      </c>
      <c r="K252" s="59" t="e">
        <f t="shared" ref="K252" si="85">K253/K254</f>
        <v>#DIV/0!</v>
      </c>
    </row>
    <row r="253" spans="2:11" x14ac:dyDescent="0.25">
      <c r="B253" s="35" t="s">
        <v>42</v>
      </c>
      <c r="C253" s="2"/>
      <c r="D253" s="2"/>
      <c r="E253" s="2"/>
      <c r="F253" s="2"/>
      <c r="G253" s="2"/>
      <c r="H253" s="2"/>
      <c r="I253" s="2"/>
      <c r="J253" s="2"/>
      <c r="K253" s="2"/>
    </row>
    <row r="254" spans="2:11" x14ac:dyDescent="0.25">
      <c r="B254" s="35" t="s">
        <v>98</v>
      </c>
      <c r="C254" s="2"/>
      <c r="D254" s="2"/>
      <c r="E254" s="2"/>
      <c r="F254" s="2"/>
      <c r="G254" s="2"/>
      <c r="H254" s="2"/>
      <c r="I254" s="2"/>
      <c r="J254" s="2"/>
      <c r="K254" s="2"/>
    </row>
    <row r="255" spans="2:11" x14ac:dyDescent="0.25">
      <c r="B255" s="49" t="s">
        <v>95</v>
      </c>
      <c r="C255" s="60" t="e">
        <f>C256/C257</f>
        <v>#DIV/0!</v>
      </c>
      <c r="D255" s="60" t="e">
        <f t="shared" ref="D255" si="86">D256/D257</f>
        <v>#DIV/0!</v>
      </c>
      <c r="E255" s="60" t="e">
        <f t="shared" ref="E255" si="87">E256/E257</f>
        <v>#DIV/0!</v>
      </c>
      <c r="F255" s="60" t="e">
        <f t="shared" ref="F255" si="88">F256/F257</f>
        <v>#DIV/0!</v>
      </c>
      <c r="G255" s="60" t="e">
        <f t="shared" ref="G255" si="89">G256/G257</f>
        <v>#DIV/0!</v>
      </c>
      <c r="H255" s="60" t="e">
        <f t="shared" ref="H255" si="90">H256/H257</f>
        <v>#DIV/0!</v>
      </c>
      <c r="I255" s="60" t="e">
        <f t="shared" ref="I255" si="91">I256/I257</f>
        <v>#DIV/0!</v>
      </c>
      <c r="J255" s="60" t="e">
        <f t="shared" ref="J255" si="92">J256/J257</f>
        <v>#DIV/0!</v>
      </c>
      <c r="K255" s="60" t="e">
        <f t="shared" ref="K255" si="93">K256/K257</f>
        <v>#DIV/0!</v>
      </c>
    </row>
    <row r="256" spans="2:11" x14ac:dyDescent="0.25">
      <c r="B256" s="36" t="s">
        <v>42</v>
      </c>
      <c r="C256" s="2"/>
      <c r="D256" s="2"/>
      <c r="E256" s="2"/>
      <c r="F256" s="2"/>
      <c r="G256" s="2"/>
      <c r="H256" s="2"/>
      <c r="I256" s="2"/>
      <c r="J256" s="2"/>
      <c r="K256" s="2"/>
    </row>
    <row r="257" spans="2:11" x14ac:dyDescent="0.25">
      <c r="B257" s="36" t="s">
        <v>98</v>
      </c>
      <c r="C257" s="2"/>
      <c r="D257" s="2"/>
      <c r="E257" s="2"/>
      <c r="F257" s="2"/>
      <c r="G257" s="2"/>
      <c r="H257" s="2"/>
      <c r="I257" s="2"/>
      <c r="J257" s="2"/>
      <c r="K257" s="2"/>
    </row>
    <row r="258" spans="2:11" x14ac:dyDescent="0.25">
      <c r="B258" s="50" t="s">
        <v>96</v>
      </c>
      <c r="C258" s="61" t="e">
        <f>C259/C260</f>
        <v>#DIV/0!</v>
      </c>
      <c r="D258" s="61" t="e">
        <f t="shared" ref="D258" si="94">D259/D260</f>
        <v>#DIV/0!</v>
      </c>
      <c r="E258" s="61" t="e">
        <f t="shared" ref="E258" si="95">E259/E260</f>
        <v>#DIV/0!</v>
      </c>
      <c r="F258" s="61" t="e">
        <f t="shared" ref="F258" si="96">F259/F260</f>
        <v>#DIV/0!</v>
      </c>
      <c r="G258" s="61" t="e">
        <f t="shared" ref="G258" si="97">G259/G260</f>
        <v>#DIV/0!</v>
      </c>
      <c r="H258" s="61" t="e">
        <f t="shared" ref="H258" si="98">H259/H260</f>
        <v>#DIV/0!</v>
      </c>
      <c r="I258" s="61" t="e">
        <f t="shared" ref="I258" si="99">I259/I260</f>
        <v>#DIV/0!</v>
      </c>
      <c r="J258" s="61" t="e">
        <f t="shared" ref="J258" si="100">J259/J260</f>
        <v>#DIV/0!</v>
      </c>
      <c r="K258" s="61" t="e">
        <f t="shared" ref="K258" si="101">K259/K260</f>
        <v>#DIV/0!</v>
      </c>
    </row>
    <row r="259" spans="2:11" x14ac:dyDescent="0.25">
      <c r="B259" s="40" t="s">
        <v>42</v>
      </c>
      <c r="C259" s="2"/>
      <c r="D259" s="2"/>
      <c r="E259" s="2"/>
      <c r="F259" s="2"/>
      <c r="G259" s="2"/>
      <c r="H259" s="2"/>
      <c r="I259" s="2"/>
      <c r="J259" s="2"/>
      <c r="K259" s="2"/>
    </row>
    <row r="260" spans="2:11" x14ac:dyDescent="0.25">
      <c r="B260" s="40" t="s">
        <v>98</v>
      </c>
      <c r="C260" s="2"/>
      <c r="D260" s="2"/>
      <c r="E260" s="2"/>
      <c r="F260" s="2"/>
      <c r="G260" s="2"/>
      <c r="H260" s="2"/>
      <c r="I260" s="2"/>
      <c r="J260" s="2"/>
      <c r="K260" s="2"/>
    </row>
  </sheetData>
  <mergeCells count="35">
    <mergeCell ref="B199:C199"/>
    <mergeCell ref="B206:C206"/>
    <mergeCell ref="B190:L190"/>
    <mergeCell ref="B107:C107"/>
    <mergeCell ref="B192:C192"/>
    <mergeCell ref="B146:B151"/>
    <mergeCell ref="B153:C153"/>
    <mergeCell ref="B155:C155"/>
    <mergeCell ref="B156:C156"/>
    <mergeCell ref="B154:C154"/>
    <mergeCell ref="B157:C157"/>
    <mergeCell ref="B158:C158"/>
    <mergeCell ref="B123:B125"/>
    <mergeCell ref="B121:B122"/>
    <mergeCell ref="C4:E4"/>
    <mergeCell ref="C3:N3"/>
    <mergeCell ref="C5:E5"/>
    <mergeCell ref="F7:N15"/>
    <mergeCell ref="D16:E18"/>
    <mergeCell ref="B229:K229"/>
    <mergeCell ref="C55:L55"/>
    <mergeCell ref="C6:E6"/>
    <mergeCell ref="B126:B127"/>
    <mergeCell ref="B128:B133"/>
    <mergeCell ref="B140:B145"/>
    <mergeCell ref="B106:L106"/>
    <mergeCell ref="B134:C134"/>
    <mergeCell ref="B135:C135"/>
    <mergeCell ref="B136:C136"/>
    <mergeCell ref="B137:C137"/>
    <mergeCell ref="B138:C138"/>
    <mergeCell ref="B139:C139"/>
    <mergeCell ref="B108:B111"/>
    <mergeCell ref="B115:B117"/>
    <mergeCell ref="B119:B120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7"/>
  <sheetViews>
    <sheetView showGridLines="0" topLeftCell="N1" workbookViewId="0">
      <selection activeCell="AB16" sqref="AB16"/>
    </sheetView>
  </sheetViews>
  <sheetFormatPr baseColWidth="10" defaultRowHeight="15" x14ac:dyDescent="0.25"/>
  <cols>
    <col min="32" max="32" width="44.140625" bestFit="1" customWidth="1"/>
  </cols>
  <sheetData>
    <row r="1" spans="1:38" ht="18.75" x14ac:dyDescent="0.3">
      <c r="AG1" s="179" t="s">
        <v>112</v>
      </c>
      <c r="AH1" s="179"/>
      <c r="AI1" s="179"/>
      <c r="AJ1" s="179"/>
      <c r="AK1" s="179"/>
      <c r="AL1" s="179"/>
    </row>
    <row r="3" spans="1:38" x14ac:dyDescent="0.25">
      <c r="A3" s="183" t="s">
        <v>160</v>
      </c>
      <c r="B3" s="184"/>
      <c r="C3" s="184"/>
      <c r="D3" s="184"/>
      <c r="E3" s="184"/>
      <c r="F3" s="185"/>
      <c r="H3" s="183" t="s">
        <v>160</v>
      </c>
      <c r="I3" s="184"/>
      <c r="J3" s="184"/>
      <c r="K3" s="184"/>
      <c r="L3" s="184"/>
      <c r="M3" s="185"/>
      <c r="P3" s="183" t="s">
        <v>178</v>
      </c>
      <c r="Q3" s="184"/>
      <c r="R3" s="184"/>
      <c r="S3" s="184"/>
      <c r="T3" s="184"/>
      <c r="U3" s="185"/>
      <c r="W3" s="183" t="s">
        <v>178</v>
      </c>
      <c r="X3" s="184"/>
      <c r="Y3" s="184"/>
      <c r="Z3" s="184"/>
      <c r="AA3" s="184"/>
      <c r="AB3" s="185"/>
    </row>
    <row r="4" spans="1:38" x14ac:dyDescent="0.25">
      <c r="A4" s="108" t="s">
        <v>161</v>
      </c>
      <c r="B4" s="108" t="s">
        <v>162</v>
      </c>
      <c r="C4" s="108" t="s">
        <v>163</v>
      </c>
      <c r="D4" s="108" t="s">
        <v>164</v>
      </c>
      <c r="E4" s="108" t="s">
        <v>165</v>
      </c>
      <c r="F4" s="108" t="s">
        <v>128</v>
      </c>
      <c r="H4" s="108" t="s">
        <v>161</v>
      </c>
      <c r="I4" s="108" t="s">
        <v>162</v>
      </c>
      <c r="J4" s="108" t="s">
        <v>163</v>
      </c>
      <c r="K4" s="108" t="s">
        <v>164</v>
      </c>
      <c r="L4" s="108" t="s">
        <v>165</v>
      </c>
      <c r="M4" s="108" t="s">
        <v>128</v>
      </c>
      <c r="P4" s="108" t="s">
        <v>161</v>
      </c>
      <c r="Q4" s="108" t="s">
        <v>162</v>
      </c>
      <c r="R4" s="108" t="s">
        <v>163</v>
      </c>
      <c r="S4" s="108" t="s">
        <v>164</v>
      </c>
      <c r="T4" s="108" t="s">
        <v>165</v>
      </c>
      <c r="U4" s="108" t="s">
        <v>128</v>
      </c>
      <c r="W4" s="108" t="s">
        <v>161</v>
      </c>
      <c r="X4" s="108" t="s">
        <v>162</v>
      </c>
      <c r="Y4" s="108" t="s">
        <v>163</v>
      </c>
      <c r="Z4" s="108" t="s">
        <v>164</v>
      </c>
      <c r="AA4" s="108" t="s">
        <v>165</v>
      </c>
      <c r="AB4" s="108" t="s">
        <v>128</v>
      </c>
    </row>
    <row r="5" spans="1:38" x14ac:dyDescent="0.25">
      <c r="A5" s="123" t="s">
        <v>166</v>
      </c>
      <c r="B5" s="112">
        <v>100</v>
      </c>
      <c r="C5" s="112">
        <v>8</v>
      </c>
      <c r="D5" s="112">
        <v>3</v>
      </c>
      <c r="E5" s="112"/>
      <c r="F5" s="112">
        <f t="shared" ref="F5:F16" si="0">B5+C5+D5</f>
        <v>111</v>
      </c>
      <c r="H5" s="123" t="s">
        <v>166</v>
      </c>
      <c r="I5" s="113" t="e">
        <f t="shared" ref="I5:K17" si="1">B5/B$18</f>
        <v>#DIV/0!</v>
      </c>
      <c r="J5" s="113" t="e">
        <f t="shared" si="1"/>
        <v>#DIV/0!</v>
      </c>
      <c r="K5" s="113" t="e">
        <f t="shared" si="1"/>
        <v>#DIV/0!</v>
      </c>
      <c r="L5" s="113"/>
      <c r="M5" s="113" t="e">
        <f>F5/F$18</f>
        <v>#DIV/0!</v>
      </c>
      <c r="P5" s="123" t="s">
        <v>179</v>
      </c>
      <c r="Q5" s="112">
        <v>4</v>
      </c>
      <c r="R5" s="112">
        <v>10</v>
      </c>
      <c r="S5" s="112">
        <v>3</v>
      </c>
      <c r="T5" s="112">
        <f>(Q5+R5+S5)/3</f>
        <v>5.666666666666667</v>
      </c>
      <c r="U5" s="112">
        <f t="shared" ref="U5:U16" si="2">Q5+R5+S5</f>
        <v>17</v>
      </c>
      <c r="W5" s="123" t="s">
        <v>166</v>
      </c>
      <c r="X5" s="113" t="e">
        <f>Q5/Q$18</f>
        <v>#DIV/0!</v>
      </c>
      <c r="Y5" s="113" t="e">
        <f>R5/R$18</f>
        <v>#DIV/0!</v>
      </c>
      <c r="Z5" s="113" t="e">
        <f>S5/S$18</f>
        <v>#DIV/0!</v>
      </c>
      <c r="AA5" s="113" t="e">
        <f>(X5+Y5+Z5)/3</f>
        <v>#DIV/0!</v>
      </c>
      <c r="AB5" s="113" t="e">
        <f>U5/U$18</f>
        <v>#DIV/0!</v>
      </c>
    </row>
    <row r="6" spans="1:38" ht="18.75" x14ac:dyDescent="0.3">
      <c r="A6" s="123" t="s">
        <v>167</v>
      </c>
      <c r="B6" s="112">
        <v>10</v>
      </c>
      <c r="C6" s="112"/>
      <c r="D6" s="112"/>
      <c r="E6" s="112"/>
      <c r="F6" s="112">
        <f t="shared" si="0"/>
        <v>10</v>
      </c>
      <c r="H6" s="123" t="s">
        <v>167</v>
      </c>
      <c r="I6" s="113" t="e">
        <f t="shared" si="1"/>
        <v>#DIV/0!</v>
      </c>
      <c r="J6" s="113" t="e">
        <f t="shared" si="1"/>
        <v>#DIV/0!</v>
      </c>
      <c r="K6" s="113" t="e">
        <f t="shared" si="1"/>
        <v>#DIV/0!</v>
      </c>
      <c r="L6" s="113"/>
      <c r="M6" s="113" t="e">
        <f t="shared" ref="M6:M17" si="3">F6/F$18</f>
        <v>#DIV/0!</v>
      </c>
      <c r="P6" s="123" t="s">
        <v>167</v>
      </c>
      <c r="Q6" s="112"/>
      <c r="R6" s="112"/>
      <c r="S6" s="112"/>
      <c r="T6" s="112">
        <f t="shared" ref="T6:T17" si="4">(Q6+R6+S6)/3</f>
        <v>0</v>
      </c>
      <c r="U6" s="112">
        <f t="shared" si="2"/>
        <v>0</v>
      </c>
      <c r="W6" s="123" t="s">
        <v>167</v>
      </c>
      <c r="X6" s="113" t="e">
        <f t="shared" ref="X6:Z17" si="5">Q6/Q$18</f>
        <v>#DIV/0!</v>
      </c>
      <c r="Y6" s="113" t="e">
        <f t="shared" si="5"/>
        <v>#DIV/0!</v>
      </c>
      <c r="Z6" s="113" t="e">
        <f t="shared" si="5"/>
        <v>#DIV/0!</v>
      </c>
      <c r="AA6" s="113" t="e">
        <f t="shared" ref="AA6:AA17" si="6">(X6+Y6+Z6)/3</f>
        <v>#DIV/0!</v>
      </c>
      <c r="AB6" s="113" t="e">
        <f t="shared" ref="AB6:AB17" si="7">U6/U$18</f>
        <v>#DIV/0!</v>
      </c>
      <c r="AF6" s="180" t="s">
        <v>113</v>
      </c>
      <c r="AG6" s="180"/>
      <c r="AH6" s="180"/>
      <c r="AI6" s="180"/>
      <c r="AJ6" s="180"/>
      <c r="AK6" s="180"/>
    </row>
    <row r="7" spans="1:38" x14ac:dyDescent="0.25">
      <c r="A7" s="123" t="s">
        <v>168</v>
      </c>
      <c r="B7" s="112"/>
      <c r="C7" s="112"/>
      <c r="D7" s="112"/>
      <c r="E7" s="112"/>
      <c r="F7" s="112">
        <f t="shared" si="0"/>
        <v>0</v>
      </c>
      <c r="H7" s="123" t="s">
        <v>168</v>
      </c>
      <c r="I7" s="113" t="e">
        <f t="shared" si="1"/>
        <v>#DIV/0!</v>
      </c>
      <c r="J7" s="113" t="e">
        <f t="shared" si="1"/>
        <v>#DIV/0!</v>
      </c>
      <c r="K7" s="113" t="e">
        <f t="shared" si="1"/>
        <v>#DIV/0!</v>
      </c>
      <c r="L7" s="113"/>
      <c r="M7" s="113" t="e">
        <f t="shared" si="3"/>
        <v>#DIV/0!</v>
      </c>
      <c r="P7" s="123" t="s">
        <v>168</v>
      </c>
      <c r="Q7" s="112"/>
      <c r="R7" s="112"/>
      <c r="S7" s="112"/>
      <c r="T7" s="112">
        <f t="shared" si="4"/>
        <v>0</v>
      </c>
      <c r="U7" s="112">
        <f t="shared" si="2"/>
        <v>0</v>
      </c>
      <c r="W7" s="123" t="s">
        <v>168</v>
      </c>
      <c r="X7" s="113" t="e">
        <f t="shared" si="5"/>
        <v>#DIV/0!</v>
      </c>
      <c r="Y7" s="113" t="e">
        <f t="shared" si="5"/>
        <v>#DIV/0!</v>
      </c>
      <c r="Z7" s="113" t="e">
        <f t="shared" si="5"/>
        <v>#DIV/0!</v>
      </c>
      <c r="AA7" s="113" t="e">
        <f t="shared" si="6"/>
        <v>#DIV/0!</v>
      </c>
      <c r="AB7" s="113" t="e">
        <f t="shared" si="7"/>
        <v>#DIV/0!</v>
      </c>
      <c r="AF7" s="108" t="s">
        <v>114</v>
      </c>
      <c r="AG7" s="109" t="s">
        <v>115</v>
      </c>
      <c r="AH7" s="109" t="s">
        <v>116</v>
      </c>
      <c r="AI7" s="110" t="s">
        <v>117</v>
      </c>
      <c r="AJ7" s="110" t="s">
        <v>118</v>
      </c>
      <c r="AK7" s="108" t="s">
        <v>119</v>
      </c>
    </row>
    <row r="8" spans="1:38" x14ac:dyDescent="0.25">
      <c r="A8" s="123" t="s">
        <v>169</v>
      </c>
      <c r="B8" s="112"/>
      <c r="C8" s="112"/>
      <c r="D8" s="112"/>
      <c r="E8" s="112"/>
      <c r="F8" s="112">
        <f t="shared" si="0"/>
        <v>0</v>
      </c>
      <c r="H8" s="123" t="s">
        <v>169</v>
      </c>
      <c r="I8" s="113" t="e">
        <f t="shared" si="1"/>
        <v>#DIV/0!</v>
      </c>
      <c r="J8" s="113" t="e">
        <f t="shared" si="1"/>
        <v>#DIV/0!</v>
      </c>
      <c r="K8" s="113" t="e">
        <f t="shared" si="1"/>
        <v>#DIV/0!</v>
      </c>
      <c r="L8" s="113"/>
      <c r="M8" s="113" t="e">
        <f t="shared" si="3"/>
        <v>#DIV/0!</v>
      </c>
      <c r="P8" s="123" t="s">
        <v>169</v>
      </c>
      <c r="Q8" s="112">
        <v>9</v>
      </c>
      <c r="R8" s="112">
        <v>4</v>
      </c>
      <c r="S8" s="112"/>
      <c r="T8" s="112">
        <f t="shared" si="4"/>
        <v>4.333333333333333</v>
      </c>
      <c r="U8" s="112">
        <f t="shared" si="2"/>
        <v>13</v>
      </c>
      <c r="W8" s="123" t="s">
        <v>169</v>
      </c>
      <c r="X8" s="113" t="e">
        <f t="shared" si="5"/>
        <v>#DIV/0!</v>
      </c>
      <c r="Y8" s="113" t="e">
        <f t="shared" si="5"/>
        <v>#DIV/0!</v>
      </c>
      <c r="Z8" s="113" t="e">
        <f t="shared" si="5"/>
        <v>#DIV/0!</v>
      </c>
      <c r="AA8" s="113" t="e">
        <f t="shared" si="6"/>
        <v>#DIV/0!</v>
      </c>
      <c r="AB8" s="113" t="e">
        <f t="shared" si="7"/>
        <v>#DIV/0!</v>
      </c>
      <c r="AF8" s="111" t="s">
        <v>120</v>
      </c>
      <c r="AG8" s="112"/>
      <c r="AH8" s="113" t="e">
        <f>AG8/AG$17</f>
        <v>#DIV/0!</v>
      </c>
      <c r="AI8" s="112">
        <v>0</v>
      </c>
      <c r="AJ8" s="113" t="e">
        <f>AI8/AI$17</f>
        <v>#DIV/0!</v>
      </c>
      <c r="AK8" s="112">
        <v>35000</v>
      </c>
    </row>
    <row r="9" spans="1:38" x14ac:dyDescent="0.25">
      <c r="A9" s="123" t="s">
        <v>170</v>
      </c>
      <c r="B9" s="112"/>
      <c r="C9" s="112"/>
      <c r="D9" s="112"/>
      <c r="E9" s="112"/>
      <c r="F9" s="112">
        <f t="shared" si="0"/>
        <v>0</v>
      </c>
      <c r="H9" s="123" t="s">
        <v>170</v>
      </c>
      <c r="I9" s="113" t="e">
        <f t="shared" si="1"/>
        <v>#DIV/0!</v>
      </c>
      <c r="J9" s="113" t="e">
        <f t="shared" si="1"/>
        <v>#DIV/0!</v>
      </c>
      <c r="K9" s="113" t="e">
        <f t="shared" si="1"/>
        <v>#DIV/0!</v>
      </c>
      <c r="L9" s="113"/>
      <c r="M9" s="113" t="e">
        <f t="shared" si="3"/>
        <v>#DIV/0!</v>
      </c>
      <c r="P9" s="123" t="s">
        <v>170</v>
      </c>
      <c r="Q9" s="112"/>
      <c r="R9" s="112"/>
      <c r="S9" s="112"/>
      <c r="T9" s="112">
        <f t="shared" si="4"/>
        <v>0</v>
      </c>
      <c r="U9" s="112">
        <f t="shared" si="2"/>
        <v>0</v>
      </c>
      <c r="W9" s="123" t="s">
        <v>170</v>
      </c>
      <c r="X9" s="113" t="e">
        <f t="shared" si="5"/>
        <v>#DIV/0!</v>
      </c>
      <c r="Y9" s="113" t="e">
        <f t="shared" si="5"/>
        <v>#DIV/0!</v>
      </c>
      <c r="Z9" s="113" t="e">
        <f t="shared" si="5"/>
        <v>#DIV/0!</v>
      </c>
      <c r="AA9" s="113" t="e">
        <f t="shared" si="6"/>
        <v>#DIV/0!</v>
      </c>
      <c r="AB9" s="113" t="e">
        <f t="shared" si="7"/>
        <v>#DIV/0!</v>
      </c>
      <c r="AF9" s="111" t="s">
        <v>121</v>
      </c>
      <c r="AG9" s="112">
        <v>0</v>
      </c>
      <c r="AH9" s="113" t="e">
        <f t="shared" ref="AH9:AH16" si="8">AG9/AG$17</f>
        <v>#DIV/0!</v>
      </c>
      <c r="AI9" s="112">
        <v>0</v>
      </c>
      <c r="AJ9" s="113" t="e">
        <f t="shared" ref="AJ9:AJ16" si="9">AI9/AI$17</f>
        <v>#DIV/0!</v>
      </c>
      <c r="AK9" s="112">
        <v>15000</v>
      </c>
    </row>
    <row r="10" spans="1:38" x14ac:dyDescent="0.25">
      <c r="A10" s="123" t="s">
        <v>171</v>
      </c>
      <c r="B10" s="112"/>
      <c r="C10" s="112"/>
      <c r="D10" s="112"/>
      <c r="E10" s="112"/>
      <c r="F10" s="112">
        <f t="shared" si="0"/>
        <v>0</v>
      </c>
      <c r="H10" s="123" t="s">
        <v>171</v>
      </c>
      <c r="I10" s="113" t="e">
        <f t="shared" si="1"/>
        <v>#DIV/0!</v>
      </c>
      <c r="J10" s="113" t="e">
        <f t="shared" si="1"/>
        <v>#DIV/0!</v>
      </c>
      <c r="K10" s="113" t="e">
        <f t="shared" si="1"/>
        <v>#DIV/0!</v>
      </c>
      <c r="L10" s="113"/>
      <c r="M10" s="113" t="e">
        <f t="shared" si="3"/>
        <v>#DIV/0!</v>
      </c>
      <c r="P10" s="123" t="s">
        <v>171</v>
      </c>
      <c r="Q10" s="112"/>
      <c r="R10" s="112"/>
      <c r="S10" s="112"/>
      <c r="T10" s="112">
        <f t="shared" si="4"/>
        <v>0</v>
      </c>
      <c r="U10" s="112">
        <f t="shared" si="2"/>
        <v>0</v>
      </c>
      <c r="W10" s="123" t="s">
        <v>171</v>
      </c>
      <c r="X10" s="113" t="e">
        <f t="shared" si="5"/>
        <v>#DIV/0!</v>
      </c>
      <c r="Y10" s="113" t="e">
        <f t="shared" si="5"/>
        <v>#DIV/0!</v>
      </c>
      <c r="Z10" s="113" t="e">
        <f t="shared" si="5"/>
        <v>#DIV/0!</v>
      </c>
      <c r="AA10" s="113" t="e">
        <f t="shared" si="6"/>
        <v>#DIV/0!</v>
      </c>
      <c r="AB10" s="113" t="e">
        <f t="shared" si="7"/>
        <v>#DIV/0!</v>
      </c>
      <c r="AF10" s="111" t="s">
        <v>122</v>
      </c>
      <c r="AG10" s="112">
        <v>0</v>
      </c>
      <c r="AH10" s="113" t="e">
        <f t="shared" si="8"/>
        <v>#DIV/0!</v>
      </c>
      <c r="AI10" s="112">
        <v>0</v>
      </c>
      <c r="AJ10" s="113" t="e">
        <f t="shared" si="9"/>
        <v>#DIV/0!</v>
      </c>
      <c r="AK10" s="112">
        <v>15000</v>
      </c>
    </row>
    <row r="11" spans="1:38" x14ac:dyDescent="0.25">
      <c r="A11" s="123" t="s">
        <v>172</v>
      </c>
      <c r="B11" s="112"/>
      <c r="C11" s="112"/>
      <c r="D11" s="112"/>
      <c r="E11" s="112"/>
      <c r="F11" s="112">
        <f t="shared" si="0"/>
        <v>0</v>
      </c>
      <c r="H11" s="123" t="s">
        <v>172</v>
      </c>
      <c r="I11" s="113" t="e">
        <f t="shared" si="1"/>
        <v>#DIV/0!</v>
      </c>
      <c r="J11" s="113" t="e">
        <f t="shared" si="1"/>
        <v>#DIV/0!</v>
      </c>
      <c r="K11" s="113" t="e">
        <f t="shared" si="1"/>
        <v>#DIV/0!</v>
      </c>
      <c r="L11" s="113"/>
      <c r="M11" s="113" t="e">
        <f t="shared" si="3"/>
        <v>#DIV/0!</v>
      </c>
      <c r="P11" s="123" t="s">
        <v>172</v>
      </c>
      <c r="Q11" s="112"/>
      <c r="R11" s="112"/>
      <c r="S11" s="112"/>
      <c r="T11" s="112">
        <f t="shared" si="4"/>
        <v>0</v>
      </c>
      <c r="U11" s="112">
        <f t="shared" si="2"/>
        <v>0</v>
      </c>
      <c r="W11" s="123" t="s">
        <v>172</v>
      </c>
      <c r="X11" s="113" t="e">
        <f t="shared" si="5"/>
        <v>#DIV/0!</v>
      </c>
      <c r="Y11" s="113" t="e">
        <f t="shared" si="5"/>
        <v>#DIV/0!</v>
      </c>
      <c r="Z11" s="113" t="e">
        <f t="shared" si="5"/>
        <v>#DIV/0!</v>
      </c>
      <c r="AA11" s="113" t="e">
        <f t="shared" si="6"/>
        <v>#DIV/0!</v>
      </c>
      <c r="AB11" s="113" t="e">
        <f t="shared" si="7"/>
        <v>#DIV/0!</v>
      </c>
      <c r="AF11" s="111" t="s">
        <v>123</v>
      </c>
      <c r="AG11" s="112">
        <v>0</v>
      </c>
      <c r="AH11" s="113" t="e">
        <f t="shared" si="8"/>
        <v>#DIV/0!</v>
      </c>
      <c r="AI11" s="112">
        <v>0</v>
      </c>
      <c r="AJ11" s="113" t="e">
        <f t="shared" si="9"/>
        <v>#DIV/0!</v>
      </c>
      <c r="AK11" s="112">
        <v>15000</v>
      </c>
    </row>
    <row r="12" spans="1:38" x14ac:dyDescent="0.25">
      <c r="A12" s="123" t="s">
        <v>173</v>
      </c>
      <c r="B12" s="112"/>
      <c r="C12" s="112"/>
      <c r="D12" s="112"/>
      <c r="E12" s="112"/>
      <c r="F12" s="112">
        <f t="shared" si="0"/>
        <v>0</v>
      </c>
      <c r="H12" s="123" t="s">
        <v>173</v>
      </c>
      <c r="I12" s="113" t="e">
        <f t="shared" si="1"/>
        <v>#DIV/0!</v>
      </c>
      <c r="J12" s="113" t="e">
        <f t="shared" si="1"/>
        <v>#DIV/0!</v>
      </c>
      <c r="K12" s="113" t="e">
        <f t="shared" si="1"/>
        <v>#DIV/0!</v>
      </c>
      <c r="L12" s="113"/>
      <c r="M12" s="113" t="e">
        <f t="shared" si="3"/>
        <v>#DIV/0!</v>
      </c>
      <c r="P12" s="123" t="s">
        <v>173</v>
      </c>
      <c r="Q12" s="112"/>
      <c r="R12" s="112"/>
      <c r="S12" s="112"/>
      <c r="T12" s="112">
        <f t="shared" si="4"/>
        <v>0</v>
      </c>
      <c r="U12" s="112">
        <f t="shared" si="2"/>
        <v>0</v>
      </c>
      <c r="W12" s="123" t="s">
        <v>173</v>
      </c>
      <c r="X12" s="113" t="e">
        <f t="shared" si="5"/>
        <v>#DIV/0!</v>
      </c>
      <c r="Y12" s="113" t="e">
        <f t="shared" si="5"/>
        <v>#DIV/0!</v>
      </c>
      <c r="Z12" s="113" t="e">
        <f t="shared" si="5"/>
        <v>#DIV/0!</v>
      </c>
      <c r="AA12" s="113" t="e">
        <f t="shared" si="6"/>
        <v>#DIV/0!</v>
      </c>
      <c r="AB12" s="113" t="e">
        <f t="shared" si="7"/>
        <v>#DIV/0!</v>
      </c>
      <c r="AF12" s="111" t="s">
        <v>124</v>
      </c>
      <c r="AG12" s="112">
        <v>0</v>
      </c>
      <c r="AH12" s="113" t="e">
        <f t="shared" si="8"/>
        <v>#DIV/0!</v>
      </c>
      <c r="AI12" s="112">
        <v>0</v>
      </c>
      <c r="AJ12" s="113" t="e">
        <f t="shared" si="9"/>
        <v>#DIV/0!</v>
      </c>
      <c r="AK12" s="112">
        <v>15000</v>
      </c>
    </row>
    <row r="13" spans="1:38" x14ac:dyDescent="0.25">
      <c r="A13" s="123" t="s">
        <v>174</v>
      </c>
      <c r="B13" s="112"/>
      <c r="C13" s="112"/>
      <c r="D13" s="112"/>
      <c r="E13" s="112"/>
      <c r="F13" s="112">
        <f t="shared" si="0"/>
        <v>0</v>
      </c>
      <c r="H13" s="123" t="s">
        <v>174</v>
      </c>
      <c r="I13" s="113" t="e">
        <f t="shared" si="1"/>
        <v>#DIV/0!</v>
      </c>
      <c r="J13" s="113" t="e">
        <f t="shared" si="1"/>
        <v>#DIV/0!</v>
      </c>
      <c r="K13" s="113" t="e">
        <f t="shared" si="1"/>
        <v>#DIV/0!</v>
      </c>
      <c r="L13" s="113"/>
      <c r="M13" s="113" t="e">
        <f t="shared" si="3"/>
        <v>#DIV/0!</v>
      </c>
      <c r="P13" s="123" t="s">
        <v>174</v>
      </c>
      <c r="Q13" s="112"/>
      <c r="R13" s="112"/>
      <c r="S13" s="112"/>
      <c r="T13" s="112">
        <f t="shared" si="4"/>
        <v>0</v>
      </c>
      <c r="U13" s="112">
        <f t="shared" si="2"/>
        <v>0</v>
      </c>
      <c r="W13" s="123" t="s">
        <v>174</v>
      </c>
      <c r="X13" s="113" t="e">
        <f t="shared" si="5"/>
        <v>#DIV/0!</v>
      </c>
      <c r="Y13" s="113" t="e">
        <f t="shared" si="5"/>
        <v>#DIV/0!</v>
      </c>
      <c r="Z13" s="113" t="e">
        <f t="shared" si="5"/>
        <v>#DIV/0!</v>
      </c>
      <c r="AA13" s="113" t="e">
        <f t="shared" si="6"/>
        <v>#DIV/0!</v>
      </c>
      <c r="AB13" s="113" t="e">
        <f t="shared" si="7"/>
        <v>#DIV/0!</v>
      </c>
      <c r="AF13" s="111" t="s">
        <v>125</v>
      </c>
      <c r="AG13" s="112">
        <v>0</v>
      </c>
      <c r="AH13" s="113" t="e">
        <f t="shared" si="8"/>
        <v>#DIV/0!</v>
      </c>
      <c r="AI13" s="112">
        <v>0</v>
      </c>
      <c r="AJ13" s="113" t="e">
        <f t="shared" si="9"/>
        <v>#DIV/0!</v>
      </c>
      <c r="AK13" s="112">
        <v>15000</v>
      </c>
    </row>
    <row r="14" spans="1:38" x14ac:dyDescent="0.25">
      <c r="A14" s="123" t="s">
        <v>175</v>
      </c>
      <c r="B14" s="112"/>
      <c r="C14" s="112"/>
      <c r="D14" s="112"/>
      <c r="E14" s="112"/>
      <c r="F14" s="112">
        <f t="shared" si="0"/>
        <v>0</v>
      </c>
      <c r="H14" s="123" t="s">
        <v>175</v>
      </c>
      <c r="I14" s="113" t="e">
        <f t="shared" si="1"/>
        <v>#DIV/0!</v>
      </c>
      <c r="J14" s="113" t="e">
        <f t="shared" si="1"/>
        <v>#DIV/0!</v>
      </c>
      <c r="K14" s="113" t="e">
        <f t="shared" si="1"/>
        <v>#DIV/0!</v>
      </c>
      <c r="L14" s="113"/>
      <c r="M14" s="113" t="e">
        <f t="shared" si="3"/>
        <v>#DIV/0!</v>
      </c>
      <c r="P14" s="123" t="s">
        <v>175</v>
      </c>
      <c r="Q14" s="112"/>
      <c r="R14" s="112"/>
      <c r="S14" s="112"/>
      <c r="T14" s="112">
        <f t="shared" si="4"/>
        <v>0</v>
      </c>
      <c r="U14" s="112">
        <f t="shared" si="2"/>
        <v>0</v>
      </c>
      <c r="W14" s="123" t="s">
        <v>175</v>
      </c>
      <c r="X14" s="113" t="e">
        <f t="shared" si="5"/>
        <v>#DIV/0!</v>
      </c>
      <c r="Y14" s="113" t="e">
        <f t="shared" si="5"/>
        <v>#DIV/0!</v>
      </c>
      <c r="Z14" s="113" t="e">
        <f t="shared" si="5"/>
        <v>#DIV/0!</v>
      </c>
      <c r="AA14" s="113" t="e">
        <f t="shared" si="6"/>
        <v>#DIV/0!</v>
      </c>
      <c r="AB14" s="113" t="e">
        <f t="shared" si="7"/>
        <v>#DIV/0!</v>
      </c>
      <c r="AF14" s="111" t="s">
        <v>126</v>
      </c>
      <c r="AG14" s="112">
        <v>0</v>
      </c>
      <c r="AH14" s="113" t="e">
        <f t="shared" si="8"/>
        <v>#DIV/0!</v>
      </c>
      <c r="AI14" s="112">
        <v>0</v>
      </c>
      <c r="AJ14" s="113" t="e">
        <f t="shared" si="9"/>
        <v>#DIV/0!</v>
      </c>
      <c r="AK14" s="112">
        <v>15000</v>
      </c>
    </row>
    <row r="15" spans="1:38" x14ac:dyDescent="0.25">
      <c r="A15" s="123" t="s">
        <v>176</v>
      </c>
      <c r="B15" s="112"/>
      <c r="C15" s="112"/>
      <c r="D15" s="112"/>
      <c r="E15" s="112"/>
      <c r="F15" s="112">
        <f t="shared" si="0"/>
        <v>0</v>
      </c>
      <c r="H15" s="123" t="s">
        <v>176</v>
      </c>
      <c r="I15" s="113" t="e">
        <f t="shared" si="1"/>
        <v>#DIV/0!</v>
      </c>
      <c r="J15" s="113" t="e">
        <f t="shared" si="1"/>
        <v>#DIV/0!</v>
      </c>
      <c r="K15" s="113" t="e">
        <f t="shared" si="1"/>
        <v>#DIV/0!</v>
      </c>
      <c r="L15" s="113"/>
      <c r="M15" s="113" t="e">
        <f t="shared" si="3"/>
        <v>#DIV/0!</v>
      </c>
      <c r="P15" s="123" t="s">
        <v>176</v>
      </c>
      <c r="Q15" s="112"/>
      <c r="R15" s="112"/>
      <c r="S15" s="112"/>
      <c r="T15" s="112">
        <f t="shared" si="4"/>
        <v>0</v>
      </c>
      <c r="U15" s="112">
        <f t="shared" si="2"/>
        <v>0</v>
      </c>
      <c r="W15" s="123" t="s">
        <v>176</v>
      </c>
      <c r="X15" s="113" t="e">
        <f t="shared" si="5"/>
        <v>#DIV/0!</v>
      </c>
      <c r="Y15" s="113" t="e">
        <f t="shared" si="5"/>
        <v>#DIV/0!</v>
      </c>
      <c r="Z15" s="113" t="e">
        <f t="shared" si="5"/>
        <v>#DIV/0!</v>
      </c>
      <c r="AA15" s="113" t="e">
        <f t="shared" si="6"/>
        <v>#DIV/0!</v>
      </c>
      <c r="AB15" s="113" t="e">
        <f t="shared" si="7"/>
        <v>#DIV/0!</v>
      </c>
      <c r="AF15" s="111" t="s">
        <v>127</v>
      </c>
      <c r="AG15" s="112">
        <v>0</v>
      </c>
      <c r="AH15" s="113" t="e">
        <f t="shared" si="8"/>
        <v>#DIV/0!</v>
      </c>
      <c r="AI15" s="112">
        <v>0</v>
      </c>
      <c r="AJ15" s="113" t="e">
        <f t="shared" si="9"/>
        <v>#DIV/0!</v>
      </c>
      <c r="AK15" s="112">
        <v>15000</v>
      </c>
    </row>
    <row r="16" spans="1:38" x14ac:dyDescent="0.25">
      <c r="A16" s="123" t="s">
        <v>177</v>
      </c>
      <c r="B16" s="112"/>
      <c r="C16" s="112"/>
      <c r="D16" s="112"/>
      <c r="E16" s="112"/>
      <c r="F16" s="112">
        <f t="shared" si="0"/>
        <v>0</v>
      </c>
      <c r="H16" s="123" t="s">
        <v>177</v>
      </c>
      <c r="I16" s="113" t="e">
        <f t="shared" si="1"/>
        <v>#DIV/0!</v>
      </c>
      <c r="J16" s="113" t="e">
        <f t="shared" si="1"/>
        <v>#DIV/0!</v>
      </c>
      <c r="K16" s="113" t="e">
        <f t="shared" si="1"/>
        <v>#DIV/0!</v>
      </c>
      <c r="L16" s="113"/>
      <c r="M16" s="113" t="e">
        <f t="shared" si="3"/>
        <v>#DIV/0!</v>
      </c>
      <c r="P16" s="123" t="s">
        <v>177</v>
      </c>
      <c r="Q16" s="112"/>
      <c r="R16" s="112"/>
      <c r="S16" s="112"/>
      <c r="T16" s="112">
        <f t="shared" si="4"/>
        <v>0</v>
      </c>
      <c r="U16" s="112">
        <f t="shared" si="2"/>
        <v>0</v>
      </c>
      <c r="W16" s="123" t="s">
        <v>177</v>
      </c>
      <c r="X16" s="113" t="e">
        <f t="shared" si="5"/>
        <v>#DIV/0!</v>
      </c>
      <c r="Y16" s="113" t="e">
        <f t="shared" si="5"/>
        <v>#DIV/0!</v>
      </c>
      <c r="Z16" s="113" t="e">
        <f t="shared" si="5"/>
        <v>#DIV/0!</v>
      </c>
      <c r="AA16" s="113" t="e">
        <f t="shared" si="6"/>
        <v>#DIV/0!</v>
      </c>
      <c r="AB16" s="113" t="e">
        <f t="shared" si="7"/>
        <v>#DIV/0!</v>
      </c>
      <c r="AF16" s="108" t="s">
        <v>128</v>
      </c>
      <c r="AG16" s="114">
        <f>SUM(AG8:AG15)</f>
        <v>0</v>
      </c>
      <c r="AH16" s="115" t="e">
        <f t="shared" si="8"/>
        <v>#DIV/0!</v>
      </c>
      <c r="AI16" s="114">
        <f>SUM(AI8:AI15)</f>
        <v>0</v>
      </c>
      <c r="AJ16" s="115" t="e">
        <f t="shared" si="9"/>
        <v>#DIV/0!</v>
      </c>
      <c r="AK16" s="114">
        <f>SUM(AK8:AK15)</f>
        <v>140000</v>
      </c>
    </row>
    <row r="17" spans="1:37" x14ac:dyDescent="0.25">
      <c r="A17" s="123" t="s">
        <v>128</v>
      </c>
      <c r="B17" s="112">
        <f>SUM(B5:B16)</f>
        <v>110</v>
      </c>
      <c r="C17" s="112">
        <f>SUM(C5:C16)</f>
        <v>8</v>
      </c>
      <c r="D17" s="112">
        <f>SUM(D5:D16)</f>
        <v>3</v>
      </c>
      <c r="E17" s="112"/>
      <c r="F17" s="112">
        <f>SUM(F5:F16)</f>
        <v>121</v>
      </c>
      <c r="H17" s="123" t="s">
        <v>128</v>
      </c>
      <c r="I17" s="113" t="e">
        <f t="shared" si="1"/>
        <v>#DIV/0!</v>
      </c>
      <c r="J17" s="113" t="e">
        <f t="shared" si="1"/>
        <v>#DIV/0!</v>
      </c>
      <c r="K17" s="113" t="e">
        <f t="shared" si="1"/>
        <v>#DIV/0!</v>
      </c>
      <c r="L17" s="113"/>
      <c r="M17" s="113" t="e">
        <f t="shared" si="3"/>
        <v>#DIV/0!</v>
      </c>
      <c r="P17" s="123" t="s">
        <v>128</v>
      </c>
      <c r="Q17" s="112">
        <f>SUM(Q5:Q16)</f>
        <v>13</v>
      </c>
      <c r="R17" s="112">
        <f>SUM(R5:R16)</f>
        <v>14</v>
      </c>
      <c r="S17" s="112">
        <f>SUM(S5:S16)</f>
        <v>3</v>
      </c>
      <c r="T17" s="112">
        <f t="shared" si="4"/>
        <v>10</v>
      </c>
      <c r="U17" s="112">
        <f>SUM(U5:U16)</f>
        <v>30</v>
      </c>
      <c r="W17" s="123" t="s">
        <v>128</v>
      </c>
      <c r="X17" s="113" t="e">
        <f>Q17/Q$18</f>
        <v>#DIV/0!</v>
      </c>
      <c r="Y17" s="113" t="e">
        <f t="shared" si="5"/>
        <v>#DIV/0!</v>
      </c>
      <c r="Z17" s="113" t="e">
        <f t="shared" si="5"/>
        <v>#DIV/0!</v>
      </c>
      <c r="AA17" s="113" t="e">
        <f t="shared" si="6"/>
        <v>#DIV/0!</v>
      </c>
      <c r="AB17" s="113" t="e">
        <f t="shared" si="7"/>
        <v>#DIV/0!</v>
      </c>
    </row>
    <row r="19" spans="1:37" x14ac:dyDescent="0.25">
      <c r="AF19" s="181"/>
      <c r="AG19" s="181"/>
      <c r="AH19" s="181"/>
      <c r="AI19" s="181"/>
      <c r="AJ19" s="181"/>
      <c r="AK19" s="181"/>
    </row>
    <row r="36" spans="16:36" x14ac:dyDescent="0.25">
      <c r="P36" s="183" t="s">
        <v>180</v>
      </c>
      <c r="Q36" s="184"/>
      <c r="R36" s="184"/>
      <c r="S36" s="184"/>
      <c r="T36" s="185"/>
      <c r="W36" s="183" t="s">
        <v>181</v>
      </c>
      <c r="X36" s="184"/>
      <c r="Y36" s="184"/>
      <c r="Z36" s="184"/>
      <c r="AA36" s="185"/>
    </row>
    <row r="37" spans="16:36" x14ac:dyDescent="0.25">
      <c r="P37" s="108" t="s">
        <v>161</v>
      </c>
      <c r="Q37" s="108" t="s">
        <v>162</v>
      </c>
      <c r="R37" s="108" t="s">
        <v>163</v>
      </c>
      <c r="S37" s="108" t="s">
        <v>164</v>
      </c>
      <c r="T37" s="108" t="s">
        <v>128</v>
      </c>
      <c r="W37" s="108" t="s">
        <v>161</v>
      </c>
      <c r="X37" s="108" t="s">
        <v>162</v>
      </c>
      <c r="Y37" s="108" t="s">
        <v>163</v>
      </c>
      <c r="Z37" s="108" t="s">
        <v>164</v>
      </c>
      <c r="AA37" s="108" t="s">
        <v>128</v>
      </c>
    </row>
    <row r="38" spans="16:36" x14ac:dyDescent="0.25">
      <c r="P38" s="123" t="s">
        <v>166</v>
      </c>
      <c r="Q38" s="112">
        <v>1</v>
      </c>
      <c r="R38" s="112">
        <v>8</v>
      </c>
      <c r="S38" s="112">
        <v>3</v>
      </c>
      <c r="T38" s="112">
        <f t="shared" ref="T38:T49" si="10">Q38+R38+S38</f>
        <v>12</v>
      </c>
      <c r="W38" s="123" t="s">
        <v>166</v>
      </c>
      <c r="X38" s="113" t="e">
        <f t="shared" ref="X38:Z49" si="11">(Q5-Q38)/Q$6</f>
        <v>#DIV/0!</v>
      </c>
      <c r="Y38" s="113" t="e">
        <f t="shared" si="11"/>
        <v>#DIV/0!</v>
      </c>
      <c r="Z38" s="113" t="e">
        <f t="shared" si="11"/>
        <v>#DIV/0!</v>
      </c>
      <c r="AA38" s="113" t="e">
        <f t="shared" ref="AA38:AA50" si="12">X38+Y38+Z38</f>
        <v>#DIV/0!</v>
      </c>
    </row>
    <row r="39" spans="16:36" x14ac:dyDescent="0.25">
      <c r="P39" s="123" t="s">
        <v>167</v>
      </c>
      <c r="Q39" s="112"/>
      <c r="R39" s="112"/>
      <c r="S39" s="112"/>
      <c r="T39" s="112">
        <f t="shared" si="10"/>
        <v>0</v>
      </c>
      <c r="W39" s="123" t="s">
        <v>167</v>
      </c>
      <c r="X39" s="113" t="e">
        <f t="shared" si="11"/>
        <v>#DIV/0!</v>
      </c>
      <c r="Y39" s="113" t="e">
        <f t="shared" si="11"/>
        <v>#DIV/0!</v>
      </c>
      <c r="Z39" s="113" t="e">
        <f t="shared" si="11"/>
        <v>#DIV/0!</v>
      </c>
      <c r="AA39" s="113" t="e">
        <f t="shared" si="12"/>
        <v>#DIV/0!</v>
      </c>
      <c r="AF39" s="182" t="s">
        <v>129</v>
      </c>
      <c r="AG39" s="182"/>
      <c r="AH39" s="182"/>
      <c r="AI39" s="182"/>
      <c r="AJ39" s="182"/>
    </row>
    <row r="40" spans="16:36" x14ac:dyDescent="0.25">
      <c r="P40" s="123" t="s">
        <v>168</v>
      </c>
      <c r="Q40" s="112"/>
      <c r="R40" s="112"/>
      <c r="S40" s="112"/>
      <c r="T40" s="112">
        <f t="shared" si="10"/>
        <v>0</v>
      </c>
      <c r="W40" s="123" t="s">
        <v>168</v>
      </c>
      <c r="X40" s="113" t="e">
        <f t="shared" si="11"/>
        <v>#DIV/0!</v>
      </c>
      <c r="Y40" s="113" t="e">
        <f t="shared" si="11"/>
        <v>#DIV/0!</v>
      </c>
      <c r="Z40" s="113" t="e">
        <f t="shared" si="11"/>
        <v>#DIV/0!</v>
      </c>
      <c r="AA40" s="113" t="e">
        <f t="shared" si="12"/>
        <v>#DIV/0!</v>
      </c>
      <c r="AF40" s="108" t="s">
        <v>130</v>
      </c>
      <c r="AG40" s="116" t="s">
        <v>131</v>
      </c>
      <c r="AH40" s="116" t="s">
        <v>132</v>
      </c>
      <c r="AI40" s="117" t="s">
        <v>117</v>
      </c>
      <c r="AJ40" s="117" t="s">
        <v>132</v>
      </c>
    </row>
    <row r="41" spans="16:36" x14ac:dyDescent="0.25">
      <c r="P41" s="123" t="s">
        <v>169</v>
      </c>
      <c r="Q41" s="112">
        <v>4</v>
      </c>
      <c r="R41" s="112"/>
      <c r="S41" s="112"/>
      <c r="T41" s="112">
        <f t="shared" si="10"/>
        <v>4</v>
      </c>
      <c r="W41" s="123" t="s">
        <v>169</v>
      </c>
      <c r="X41" s="113" t="e">
        <f t="shared" si="11"/>
        <v>#DIV/0!</v>
      </c>
      <c r="Y41" s="113" t="e">
        <f t="shared" si="11"/>
        <v>#DIV/0!</v>
      </c>
      <c r="Z41" s="113" t="e">
        <f t="shared" si="11"/>
        <v>#DIV/0!</v>
      </c>
      <c r="AA41" s="113" t="e">
        <f t="shared" si="12"/>
        <v>#DIV/0!</v>
      </c>
      <c r="AF41" s="111" t="s">
        <v>133</v>
      </c>
      <c r="AG41" s="112"/>
      <c r="AH41" s="112"/>
      <c r="AI41" s="112"/>
      <c r="AJ41" s="112"/>
    </row>
    <row r="42" spans="16:36" x14ac:dyDescent="0.25">
      <c r="P42" s="123" t="s">
        <v>170</v>
      </c>
      <c r="Q42" s="112"/>
      <c r="R42" s="112"/>
      <c r="S42" s="112"/>
      <c r="T42" s="112">
        <f t="shared" si="10"/>
        <v>0</v>
      </c>
      <c r="W42" s="123" t="s">
        <v>170</v>
      </c>
      <c r="X42" s="113" t="e">
        <f t="shared" si="11"/>
        <v>#DIV/0!</v>
      </c>
      <c r="Y42" s="113" t="e">
        <f t="shared" si="11"/>
        <v>#DIV/0!</v>
      </c>
      <c r="Z42" s="113" t="e">
        <f t="shared" si="11"/>
        <v>#DIV/0!</v>
      </c>
      <c r="AA42" s="113" t="e">
        <f t="shared" si="12"/>
        <v>#DIV/0!</v>
      </c>
      <c r="AF42" s="111" t="s">
        <v>134</v>
      </c>
      <c r="AG42" s="112"/>
      <c r="AH42" s="112"/>
      <c r="AI42" s="112"/>
      <c r="AJ42" s="112"/>
    </row>
    <row r="43" spans="16:36" x14ac:dyDescent="0.25">
      <c r="P43" s="123" t="s">
        <v>171</v>
      </c>
      <c r="Q43" s="112"/>
      <c r="R43" s="112"/>
      <c r="S43" s="112"/>
      <c r="T43" s="112">
        <f t="shared" si="10"/>
        <v>0</v>
      </c>
      <c r="W43" s="123" t="s">
        <v>171</v>
      </c>
      <c r="X43" s="113" t="e">
        <f t="shared" si="11"/>
        <v>#DIV/0!</v>
      </c>
      <c r="Y43" s="113" t="e">
        <f t="shared" si="11"/>
        <v>#DIV/0!</v>
      </c>
      <c r="Z43" s="113" t="e">
        <f t="shared" si="11"/>
        <v>#DIV/0!</v>
      </c>
      <c r="AA43" s="113" t="e">
        <f t="shared" si="12"/>
        <v>#DIV/0!</v>
      </c>
      <c r="AF43" s="111" t="s">
        <v>135</v>
      </c>
      <c r="AG43" s="112"/>
      <c r="AH43" s="112"/>
      <c r="AI43" s="112"/>
      <c r="AJ43" s="112"/>
    </row>
    <row r="44" spans="16:36" x14ac:dyDescent="0.25">
      <c r="P44" s="123" t="s">
        <v>172</v>
      </c>
      <c r="Q44" s="112"/>
      <c r="R44" s="112"/>
      <c r="S44" s="112"/>
      <c r="T44" s="112">
        <f t="shared" si="10"/>
        <v>0</v>
      </c>
      <c r="W44" s="123" t="s">
        <v>172</v>
      </c>
      <c r="X44" s="113" t="e">
        <f t="shared" si="11"/>
        <v>#DIV/0!</v>
      </c>
      <c r="Y44" s="113" t="e">
        <f t="shared" si="11"/>
        <v>#DIV/0!</v>
      </c>
      <c r="Z44" s="113" t="e">
        <f t="shared" si="11"/>
        <v>#DIV/0!</v>
      </c>
      <c r="AA44" s="113" t="e">
        <f t="shared" si="12"/>
        <v>#DIV/0!</v>
      </c>
    </row>
    <row r="45" spans="16:36" x14ac:dyDescent="0.25">
      <c r="P45" s="123" t="s">
        <v>173</v>
      </c>
      <c r="Q45" s="112"/>
      <c r="R45" s="112"/>
      <c r="S45" s="112"/>
      <c r="T45" s="112">
        <f t="shared" si="10"/>
        <v>0</v>
      </c>
      <c r="W45" s="123" t="s">
        <v>173</v>
      </c>
      <c r="X45" s="113" t="e">
        <f t="shared" si="11"/>
        <v>#DIV/0!</v>
      </c>
      <c r="Y45" s="113" t="e">
        <f t="shared" si="11"/>
        <v>#DIV/0!</v>
      </c>
      <c r="Z45" s="113" t="e">
        <f t="shared" si="11"/>
        <v>#DIV/0!</v>
      </c>
      <c r="AA45" s="113" t="e">
        <f t="shared" si="12"/>
        <v>#DIV/0!</v>
      </c>
      <c r="AF45" s="118"/>
      <c r="AG45" s="118"/>
      <c r="AH45" s="118"/>
    </row>
    <row r="46" spans="16:36" x14ac:dyDescent="0.25">
      <c r="P46" s="123" t="s">
        <v>174</v>
      </c>
      <c r="Q46" s="112"/>
      <c r="R46" s="112"/>
      <c r="S46" s="112"/>
      <c r="T46" s="112">
        <f t="shared" si="10"/>
        <v>0</v>
      </c>
      <c r="W46" s="123" t="s">
        <v>174</v>
      </c>
      <c r="X46" s="113" t="e">
        <f t="shared" si="11"/>
        <v>#DIV/0!</v>
      </c>
      <c r="Y46" s="113" t="e">
        <f t="shared" si="11"/>
        <v>#DIV/0!</v>
      </c>
      <c r="Z46" s="113" t="e">
        <f t="shared" si="11"/>
        <v>#DIV/0!</v>
      </c>
      <c r="AA46" s="113" t="e">
        <f t="shared" si="12"/>
        <v>#DIV/0!</v>
      </c>
      <c r="AF46" s="118"/>
      <c r="AG46" s="118"/>
      <c r="AH46" s="118"/>
    </row>
    <row r="47" spans="16:36" x14ac:dyDescent="0.25">
      <c r="P47" s="123" t="s">
        <v>175</v>
      </c>
      <c r="Q47" s="112"/>
      <c r="R47" s="112"/>
      <c r="S47" s="112"/>
      <c r="T47" s="112">
        <f t="shared" si="10"/>
        <v>0</v>
      </c>
      <c r="W47" s="123" t="s">
        <v>175</v>
      </c>
      <c r="X47" s="113" t="e">
        <f t="shared" si="11"/>
        <v>#DIV/0!</v>
      </c>
      <c r="Y47" s="113" t="e">
        <f t="shared" si="11"/>
        <v>#DIV/0!</v>
      </c>
      <c r="Z47" s="113" t="e">
        <f t="shared" si="11"/>
        <v>#DIV/0!</v>
      </c>
      <c r="AA47" s="113" t="e">
        <f t="shared" si="12"/>
        <v>#DIV/0!</v>
      </c>
      <c r="AF47" s="118"/>
      <c r="AG47" s="118"/>
      <c r="AH47" s="118"/>
    </row>
    <row r="48" spans="16:36" x14ac:dyDescent="0.25">
      <c r="P48" s="123" t="s">
        <v>176</v>
      </c>
      <c r="Q48" s="112"/>
      <c r="R48" s="112"/>
      <c r="S48" s="112"/>
      <c r="T48" s="112">
        <f t="shared" si="10"/>
        <v>0</v>
      </c>
      <c r="W48" s="123" t="s">
        <v>176</v>
      </c>
      <c r="X48" s="113" t="e">
        <f t="shared" si="11"/>
        <v>#DIV/0!</v>
      </c>
      <c r="Y48" s="113" t="e">
        <f t="shared" si="11"/>
        <v>#DIV/0!</v>
      </c>
      <c r="Z48" s="113" t="e">
        <f t="shared" si="11"/>
        <v>#DIV/0!</v>
      </c>
      <c r="AA48" s="113" t="e">
        <f t="shared" si="12"/>
        <v>#DIV/0!</v>
      </c>
      <c r="AF48" s="118"/>
      <c r="AG48" s="118"/>
      <c r="AH48" s="118"/>
    </row>
    <row r="49" spans="16:34" x14ac:dyDescent="0.25">
      <c r="P49" s="123" t="s">
        <v>177</v>
      </c>
      <c r="Q49" s="112"/>
      <c r="R49" s="112"/>
      <c r="S49" s="112"/>
      <c r="T49" s="112">
        <f t="shared" si="10"/>
        <v>0</v>
      </c>
      <c r="W49" s="123" t="s">
        <v>177</v>
      </c>
      <c r="X49" s="113" t="e">
        <f t="shared" si="11"/>
        <v>#DIV/0!</v>
      </c>
      <c r="Y49" s="113" t="e">
        <f t="shared" si="11"/>
        <v>#DIV/0!</v>
      </c>
      <c r="Z49" s="113" t="e">
        <f t="shared" si="11"/>
        <v>#DIV/0!</v>
      </c>
      <c r="AA49" s="113" t="e">
        <f t="shared" si="12"/>
        <v>#DIV/0!</v>
      </c>
      <c r="AF49" s="118"/>
      <c r="AG49" s="118"/>
      <c r="AH49" s="118"/>
    </row>
    <row r="50" spans="16:34" x14ac:dyDescent="0.25">
      <c r="P50" s="123" t="s">
        <v>128</v>
      </c>
      <c r="Q50" s="112">
        <f>SUM(Q38:Q49)</f>
        <v>5</v>
      </c>
      <c r="R50" s="112">
        <f>SUM(R38:R49)</f>
        <v>8</v>
      </c>
      <c r="S50" s="112">
        <f>SUM(S38:S49)</f>
        <v>3</v>
      </c>
      <c r="T50" s="112">
        <f>SUM(T38:T49)</f>
        <v>16</v>
      </c>
      <c r="W50" s="123" t="s">
        <v>128</v>
      </c>
      <c r="X50" s="113">
        <f>(Q17-Q50)/Q17</f>
        <v>0.61538461538461542</v>
      </c>
      <c r="Y50" s="113" t="e">
        <f>(R17-R50)/R$6</f>
        <v>#DIV/0!</v>
      </c>
      <c r="Z50" s="113" t="e">
        <f>(S17-S50)/S$6</f>
        <v>#DIV/0!</v>
      </c>
      <c r="AA50" s="113" t="e">
        <f t="shared" si="12"/>
        <v>#DIV/0!</v>
      </c>
      <c r="AF50" s="118"/>
      <c r="AG50" s="118"/>
      <c r="AH50" s="118"/>
    </row>
    <row r="51" spans="16:34" x14ac:dyDescent="0.25">
      <c r="AF51" s="118"/>
      <c r="AG51" s="118"/>
      <c r="AH51" s="118"/>
    </row>
    <row r="52" spans="16:34" x14ac:dyDescent="0.25">
      <c r="AF52" s="118"/>
      <c r="AG52" s="118"/>
      <c r="AH52" s="118"/>
    </row>
    <row r="53" spans="16:34" x14ac:dyDescent="0.25">
      <c r="AF53" s="118"/>
      <c r="AG53" s="118"/>
      <c r="AH53" s="118"/>
    </row>
    <row r="54" spans="16:34" x14ac:dyDescent="0.25">
      <c r="AF54" s="118"/>
      <c r="AG54" s="118"/>
      <c r="AH54" s="118"/>
    </row>
    <row r="55" spans="16:34" x14ac:dyDescent="0.25">
      <c r="AF55" s="118"/>
      <c r="AG55" s="118"/>
      <c r="AH55" s="118"/>
    </row>
    <row r="56" spans="16:34" x14ac:dyDescent="0.25">
      <c r="AF56" s="118"/>
      <c r="AG56" s="118"/>
      <c r="AH56" s="118"/>
    </row>
    <row r="57" spans="16:34" x14ac:dyDescent="0.25">
      <c r="AF57" s="118"/>
      <c r="AG57" s="118"/>
      <c r="AH57" s="118"/>
    </row>
    <row r="58" spans="16:34" x14ac:dyDescent="0.25">
      <c r="AF58" s="118"/>
      <c r="AG58" s="118"/>
      <c r="AH58" s="118"/>
    </row>
    <row r="59" spans="16:34" x14ac:dyDescent="0.25">
      <c r="AF59" s="118"/>
      <c r="AG59" s="118"/>
      <c r="AH59" s="118"/>
    </row>
    <row r="60" spans="16:34" x14ac:dyDescent="0.25">
      <c r="AF60" s="118"/>
      <c r="AG60" s="118"/>
      <c r="AH60" s="118"/>
    </row>
    <row r="61" spans="16:34" x14ac:dyDescent="0.25">
      <c r="AF61" s="118"/>
      <c r="AG61" s="118"/>
      <c r="AH61" s="118"/>
    </row>
    <row r="62" spans="16:34" x14ac:dyDescent="0.25">
      <c r="AF62" s="118"/>
      <c r="AG62" s="118"/>
      <c r="AH62" s="118"/>
    </row>
    <row r="63" spans="16:34" x14ac:dyDescent="0.25">
      <c r="AF63" s="118"/>
      <c r="AG63" s="118"/>
      <c r="AH63" s="118"/>
    </row>
    <row r="64" spans="16:34" x14ac:dyDescent="0.25">
      <c r="AF64" s="118"/>
      <c r="AG64" s="118"/>
      <c r="AH64" s="118"/>
    </row>
    <row r="65" spans="32:44" x14ac:dyDescent="0.25">
      <c r="AF65" s="118"/>
      <c r="AG65" s="118"/>
      <c r="AH65" s="118"/>
    </row>
    <row r="67" spans="32:44" x14ac:dyDescent="0.25">
      <c r="AF67" s="182" t="s">
        <v>136</v>
      </c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</row>
    <row r="68" spans="32:44" x14ac:dyDescent="0.25">
      <c r="AF68" s="187" t="s">
        <v>137</v>
      </c>
      <c r="AG68" s="189" t="s">
        <v>138</v>
      </c>
      <c r="AH68" s="190"/>
      <c r="AI68" s="190"/>
      <c r="AJ68" s="191"/>
      <c r="AK68" s="192" t="s">
        <v>139</v>
      </c>
      <c r="AL68" s="192"/>
      <c r="AM68" s="192"/>
      <c r="AN68" s="192"/>
      <c r="AO68" s="182" t="s">
        <v>140</v>
      </c>
      <c r="AP68" s="182"/>
      <c r="AQ68" s="182"/>
      <c r="AR68" s="182"/>
    </row>
    <row r="69" spans="32:44" x14ac:dyDescent="0.25">
      <c r="AF69" s="188"/>
      <c r="AG69" s="116" t="s">
        <v>141</v>
      </c>
      <c r="AH69" s="119" t="s">
        <v>142</v>
      </c>
      <c r="AI69" s="116" t="s">
        <v>143</v>
      </c>
      <c r="AJ69" s="116" t="s">
        <v>144</v>
      </c>
      <c r="AK69" s="117" t="s">
        <v>145</v>
      </c>
      <c r="AL69" s="120" t="s">
        <v>146</v>
      </c>
      <c r="AM69" s="117" t="s">
        <v>147</v>
      </c>
      <c r="AN69" s="117" t="s">
        <v>148</v>
      </c>
      <c r="AO69" s="108" t="s">
        <v>149</v>
      </c>
      <c r="AP69" s="121" t="s">
        <v>150</v>
      </c>
      <c r="AQ69" s="108" t="s">
        <v>151</v>
      </c>
      <c r="AR69" s="108" t="s">
        <v>132</v>
      </c>
    </row>
    <row r="70" spans="32:44" x14ac:dyDescent="0.25">
      <c r="AF70" s="111" t="s">
        <v>6</v>
      </c>
      <c r="AG70" s="112"/>
      <c r="AH70" s="122"/>
      <c r="AI70" s="112"/>
      <c r="AJ70" s="112"/>
      <c r="AK70" s="112"/>
      <c r="AL70" s="122"/>
      <c r="AM70" s="112"/>
      <c r="AN70" s="112"/>
      <c r="AO70" s="112"/>
      <c r="AP70" s="122"/>
      <c r="AQ70" s="112"/>
      <c r="AR70" s="112"/>
    </row>
    <row r="71" spans="32:44" x14ac:dyDescent="0.25">
      <c r="AF71" s="111" t="s">
        <v>66</v>
      </c>
      <c r="AG71" s="112"/>
      <c r="AH71" s="122"/>
      <c r="AI71" s="112"/>
      <c r="AJ71" s="112"/>
      <c r="AK71" s="112"/>
      <c r="AL71" s="122"/>
      <c r="AM71" s="112"/>
      <c r="AN71" s="112"/>
      <c r="AO71" s="112"/>
      <c r="AP71" s="122"/>
      <c r="AQ71" s="112"/>
      <c r="AR71" s="112"/>
    </row>
    <row r="72" spans="32:44" x14ac:dyDescent="0.25">
      <c r="AF72" s="111" t="s">
        <v>67</v>
      </c>
      <c r="AG72" s="112"/>
      <c r="AH72" s="122"/>
      <c r="AI72" s="112"/>
      <c r="AJ72" s="112"/>
      <c r="AK72" s="112"/>
      <c r="AL72" s="122"/>
      <c r="AM72" s="112"/>
      <c r="AN72" s="112"/>
      <c r="AO72" s="112"/>
      <c r="AP72" s="122"/>
      <c r="AQ72" s="112"/>
      <c r="AR72" s="112"/>
    </row>
    <row r="73" spans="32:44" x14ac:dyDescent="0.25">
      <c r="AF73" s="111" t="s">
        <v>68</v>
      </c>
      <c r="AG73" s="112"/>
      <c r="AH73" s="122"/>
      <c r="AI73" s="112"/>
      <c r="AJ73" s="112"/>
      <c r="AK73" s="112"/>
      <c r="AL73" s="122"/>
      <c r="AM73" s="112"/>
      <c r="AN73" s="112"/>
      <c r="AO73" s="112"/>
      <c r="AP73" s="122"/>
      <c r="AQ73" s="112"/>
      <c r="AR73" s="112"/>
    </row>
    <row r="74" spans="32:44" x14ac:dyDescent="0.25">
      <c r="AF74" s="111" t="s">
        <v>12</v>
      </c>
      <c r="AG74" s="112"/>
      <c r="AH74" s="122"/>
      <c r="AI74" s="112"/>
      <c r="AJ74" s="112"/>
      <c r="AK74" s="112"/>
      <c r="AL74" s="122"/>
      <c r="AM74" s="112"/>
      <c r="AN74" s="112"/>
      <c r="AO74" s="112"/>
      <c r="AP74" s="122"/>
      <c r="AQ74" s="112"/>
      <c r="AR74" s="112"/>
    </row>
    <row r="75" spans="32:44" x14ac:dyDescent="0.25">
      <c r="AF75" s="111" t="s">
        <v>69</v>
      </c>
      <c r="AG75" s="112"/>
      <c r="AH75" s="122"/>
      <c r="AI75" s="112"/>
      <c r="AJ75" s="112"/>
      <c r="AK75" s="112"/>
      <c r="AL75" s="122"/>
      <c r="AM75" s="112"/>
      <c r="AN75" s="112"/>
      <c r="AO75" s="112"/>
      <c r="AP75" s="122"/>
      <c r="AQ75" s="112"/>
      <c r="AR75" s="112"/>
    </row>
    <row r="76" spans="32:44" x14ac:dyDescent="0.25">
      <c r="AF76" s="108" t="s">
        <v>152</v>
      </c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</row>
    <row r="101" spans="32:43" ht="21" x14ac:dyDescent="0.35">
      <c r="AF101" s="186" t="s">
        <v>153</v>
      </c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</row>
    <row r="102" spans="32:43" x14ac:dyDescent="0.25">
      <c r="AF102" s="114" t="s">
        <v>154</v>
      </c>
      <c r="AG102" s="114">
        <v>2010</v>
      </c>
      <c r="AH102" s="114">
        <v>2011</v>
      </c>
      <c r="AI102" s="114">
        <v>2012</v>
      </c>
      <c r="AJ102" s="114">
        <v>2013</v>
      </c>
      <c r="AK102" s="114">
        <v>2014</v>
      </c>
      <c r="AL102" s="114">
        <v>2015</v>
      </c>
      <c r="AM102" s="114">
        <v>2016</v>
      </c>
      <c r="AN102" s="114">
        <v>2017</v>
      </c>
      <c r="AO102" s="114">
        <v>2018</v>
      </c>
      <c r="AP102" s="114">
        <v>2019</v>
      </c>
      <c r="AQ102" s="114">
        <v>2020</v>
      </c>
    </row>
    <row r="103" spans="32:43" x14ac:dyDescent="0.25">
      <c r="AF103" s="114" t="s">
        <v>155</v>
      </c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</row>
    <row r="104" spans="32:43" x14ac:dyDescent="0.25">
      <c r="AF104" s="114" t="s">
        <v>156</v>
      </c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</row>
    <row r="105" spans="32:43" x14ac:dyDescent="0.25">
      <c r="AF105" s="114" t="s">
        <v>157</v>
      </c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</row>
    <row r="106" spans="32:43" x14ac:dyDescent="0.25">
      <c r="AF106" s="114" t="s">
        <v>158</v>
      </c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</row>
    <row r="107" spans="32:43" x14ac:dyDescent="0.25">
      <c r="AF107" s="114" t="s">
        <v>159</v>
      </c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</row>
  </sheetData>
  <mergeCells count="16">
    <mergeCell ref="AF101:AQ101"/>
    <mergeCell ref="AF68:AF69"/>
    <mergeCell ref="AG68:AJ68"/>
    <mergeCell ref="AK68:AN68"/>
    <mergeCell ref="AO68:AR68"/>
    <mergeCell ref="A3:F3"/>
    <mergeCell ref="H3:M3"/>
    <mergeCell ref="P3:U3"/>
    <mergeCell ref="W3:AB3"/>
    <mergeCell ref="P36:T36"/>
    <mergeCell ref="W36:AA36"/>
    <mergeCell ref="AG1:AL1"/>
    <mergeCell ref="AF6:AK6"/>
    <mergeCell ref="AF19:AK19"/>
    <mergeCell ref="AF39:AJ39"/>
    <mergeCell ref="AF67:AR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Analyse des effets diverses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Melaine Davy KISSIORO MOUYABI</dc:creator>
  <cp:lastModifiedBy>Admin</cp:lastModifiedBy>
  <dcterms:created xsi:type="dcterms:W3CDTF">2018-08-06T11:02:02Z</dcterms:created>
  <dcterms:modified xsi:type="dcterms:W3CDTF">2020-02-19T23:53:21Z</dcterms:modified>
</cp:coreProperties>
</file>