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smur\OneDrive\Escritorio\Trabajo\Julia\Documentos base\Proyecto 3\"/>
    </mc:Choice>
  </mc:AlternateContent>
  <xr:revisionPtr revIDLastSave="0" documentId="13_ncr:1_{944067A1-22F0-4890-B29B-AC22355EC9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UARIOS" sheetId="4" r:id="rId1"/>
    <sheet name="FRONTERAS" sheetId="5" r:id="rId2"/>
    <sheet name="INGRESOS 2019" sheetId="9" r:id="rId3"/>
    <sheet name="INGRESOS 2020" sheetId="10" r:id="rId4"/>
    <sheet name="INGRESOS 2021" sheetId="11" r:id="rId5"/>
    <sheet name="SECTORES" sheetId="12" state="hidden" r:id="rId6"/>
    <sheet name="UBICACIÓN" sheetId="13" state="hidden" r:id="rId7"/>
    <sheet name="FALLIDAS" sheetId="14" state="hidden" r:id="rId8"/>
  </sheets>
  <definedNames>
    <definedName name="_xlnm._FilterDatabase" localSheetId="1" hidden="1">FRONTERAS!$A$1:$AC$359</definedName>
    <definedName name="_xlnm._FilterDatabase" localSheetId="0" hidden="1">USUARIOS!$A$1:$R$80</definedName>
    <definedName name="Z_93FA401D_1998_4C74_B212_79EDD0A88460_.wvu.FilterData" localSheetId="1" hidden="1">FRONTERAS!$A$1:$AC$359</definedName>
  </definedNames>
  <calcPr calcId="191029"/>
  <customWorkbookViews>
    <customWorkbookView name="Filter 1" guid="{93FA401D-1998-4C74-B212-79EDD0A8846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0" i="14" l="1"/>
  <c r="J400" i="14"/>
  <c r="I400" i="14"/>
  <c r="H400" i="14"/>
  <c r="G400" i="14"/>
  <c r="D400" i="14"/>
  <c r="C400" i="14"/>
  <c r="B400" i="14"/>
  <c r="A400" i="14"/>
  <c r="J399" i="14"/>
  <c r="H399" i="14"/>
  <c r="D399" i="14"/>
  <c r="C399" i="14"/>
  <c r="B399" i="14"/>
  <c r="A399" i="14"/>
  <c r="J398" i="14"/>
  <c r="H398" i="14"/>
  <c r="D398" i="14"/>
  <c r="C398" i="14"/>
  <c r="B398" i="14"/>
  <c r="A398" i="14"/>
  <c r="J397" i="14"/>
  <c r="H397" i="14"/>
  <c r="D397" i="14"/>
  <c r="C397" i="14"/>
  <c r="B397" i="14"/>
  <c r="A397" i="14"/>
  <c r="J396" i="14"/>
  <c r="H396" i="14"/>
  <c r="D396" i="14"/>
  <c r="C396" i="14"/>
  <c r="B396" i="14"/>
  <c r="A396" i="14"/>
  <c r="J395" i="14"/>
  <c r="H395" i="14"/>
  <c r="D395" i="14"/>
  <c r="C395" i="14"/>
  <c r="B395" i="14"/>
  <c r="A395" i="14"/>
  <c r="J394" i="14"/>
  <c r="H394" i="14"/>
  <c r="D394" i="14"/>
  <c r="C394" i="14"/>
  <c r="B394" i="14"/>
  <c r="A394" i="14"/>
  <c r="J393" i="14"/>
  <c r="H393" i="14"/>
  <c r="D393" i="14"/>
  <c r="C393" i="14"/>
  <c r="B393" i="14"/>
  <c r="A393" i="14"/>
  <c r="J392" i="14"/>
  <c r="H392" i="14"/>
  <c r="D392" i="14"/>
  <c r="C392" i="14"/>
  <c r="B392" i="14"/>
  <c r="A392" i="14"/>
  <c r="J391" i="14"/>
  <c r="H391" i="14"/>
  <c r="D391" i="14"/>
  <c r="C391" i="14"/>
  <c r="B391" i="14"/>
  <c r="A391" i="14"/>
  <c r="J390" i="14"/>
  <c r="H390" i="14"/>
  <c r="D390" i="14"/>
  <c r="C390" i="14"/>
  <c r="B390" i="14"/>
  <c r="A390" i="14"/>
  <c r="K389" i="14"/>
  <c r="J389" i="14"/>
  <c r="I389" i="14"/>
  <c r="H389" i="14"/>
  <c r="G389" i="14"/>
  <c r="F389" i="14"/>
  <c r="E389" i="14"/>
  <c r="D389" i="14"/>
  <c r="C389" i="14"/>
  <c r="B389" i="14"/>
  <c r="A389" i="14"/>
  <c r="J388" i="14"/>
  <c r="H388" i="14"/>
  <c r="D388" i="14"/>
  <c r="C388" i="14"/>
  <c r="B388" i="14"/>
  <c r="A388" i="14"/>
  <c r="J387" i="14"/>
  <c r="H387" i="14"/>
  <c r="D387" i="14"/>
  <c r="C387" i="14"/>
  <c r="B387" i="14"/>
  <c r="A387" i="14"/>
  <c r="K386" i="14"/>
  <c r="J386" i="14"/>
  <c r="I386" i="14"/>
  <c r="H386" i="14"/>
  <c r="G386" i="14"/>
  <c r="F386" i="14"/>
  <c r="E386" i="14"/>
  <c r="D386" i="14"/>
  <c r="C386" i="14"/>
  <c r="B386" i="14"/>
  <c r="A386" i="14"/>
  <c r="K385" i="14"/>
  <c r="J385" i="14"/>
  <c r="I385" i="14"/>
  <c r="H385" i="14"/>
  <c r="G385" i="14"/>
  <c r="F385" i="14"/>
  <c r="E385" i="14"/>
  <c r="D385" i="14"/>
  <c r="C385" i="14"/>
  <c r="B385" i="14"/>
  <c r="A385" i="14"/>
  <c r="K384" i="14"/>
  <c r="J384" i="14"/>
  <c r="I384" i="14"/>
  <c r="H384" i="14"/>
  <c r="G384" i="14"/>
  <c r="F384" i="14"/>
  <c r="E384" i="14"/>
  <c r="D384" i="14"/>
  <c r="C384" i="14"/>
  <c r="B384" i="14"/>
  <c r="A384" i="14"/>
  <c r="K383" i="14"/>
  <c r="J383" i="14"/>
  <c r="I383" i="14"/>
  <c r="H383" i="14"/>
  <c r="G383" i="14"/>
  <c r="F383" i="14"/>
  <c r="E383" i="14"/>
  <c r="D383" i="14"/>
  <c r="C383" i="14"/>
  <c r="B383" i="14"/>
  <c r="A383" i="14"/>
  <c r="K382" i="14"/>
  <c r="J382" i="14"/>
  <c r="I382" i="14"/>
  <c r="H382" i="14"/>
  <c r="G382" i="14"/>
  <c r="F382" i="14"/>
  <c r="E382" i="14"/>
  <c r="D382" i="14"/>
  <c r="C382" i="14"/>
  <c r="B382" i="14"/>
  <c r="A382" i="14"/>
  <c r="K381" i="14"/>
  <c r="J381" i="14"/>
  <c r="I381" i="14"/>
  <c r="H381" i="14"/>
  <c r="G381" i="14"/>
  <c r="F381" i="14"/>
  <c r="E381" i="14"/>
  <c r="D381" i="14"/>
  <c r="C381" i="14"/>
  <c r="B381" i="14"/>
  <c r="A381" i="14"/>
  <c r="K380" i="14"/>
  <c r="J380" i="14"/>
  <c r="I380" i="14"/>
  <c r="H380" i="14"/>
  <c r="G380" i="14"/>
  <c r="F380" i="14"/>
  <c r="E380" i="14"/>
  <c r="D380" i="14"/>
  <c r="C380" i="14"/>
  <c r="B380" i="14"/>
  <c r="A380" i="14"/>
  <c r="K379" i="14"/>
  <c r="J379" i="14"/>
  <c r="I379" i="14"/>
  <c r="H379" i="14"/>
  <c r="G379" i="14"/>
  <c r="F379" i="14"/>
  <c r="E379" i="14"/>
  <c r="D379" i="14"/>
  <c r="C379" i="14"/>
  <c r="B379" i="14"/>
  <c r="A379" i="14"/>
  <c r="K378" i="14"/>
  <c r="J378" i="14"/>
  <c r="I378" i="14"/>
  <c r="H378" i="14"/>
  <c r="G378" i="14"/>
  <c r="F378" i="14"/>
  <c r="E378" i="14"/>
  <c r="D378" i="14"/>
  <c r="C378" i="14"/>
  <c r="B378" i="14"/>
  <c r="A378" i="14"/>
  <c r="K377" i="14"/>
  <c r="J377" i="14"/>
  <c r="I377" i="14"/>
  <c r="H377" i="14"/>
  <c r="G377" i="14"/>
  <c r="F377" i="14"/>
  <c r="E377" i="14"/>
  <c r="D377" i="14"/>
  <c r="C377" i="14"/>
  <c r="B377" i="14"/>
  <c r="A377" i="14"/>
  <c r="K376" i="14"/>
  <c r="J376" i="14"/>
  <c r="I376" i="14"/>
  <c r="H376" i="14"/>
  <c r="G376" i="14"/>
  <c r="F376" i="14"/>
  <c r="E376" i="14"/>
  <c r="D376" i="14"/>
  <c r="C376" i="14"/>
  <c r="B376" i="14"/>
  <c r="A376" i="14"/>
  <c r="K375" i="14"/>
  <c r="J375" i="14"/>
  <c r="I375" i="14"/>
  <c r="H375" i="14"/>
  <c r="G375" i="14"/>
  <c r="F375" i="14"/>
  <c r="E375" i="14"/>
  <c r="D375" i="14"/>
  <c r="C375" i="14"/>
  <c r="B375" i="14"/>
  <c r="A375" i="14"/>
  <c r="K374" i="14"/>
  <c r="J374" i="14"/>
  <c r="I374" i="14"/>
  <c r="H374" i="14"/>
  <c r="G374" i="14"/>
  <c r="F374" i="14"/>
  <c r="E374" i="14"/>
  <c r="D374" i="14"/>
  <c r="C374" i="14"/>
  <c r="B374" i="14"/>
  <c r="A374" i="14"/>
  <c r="K373" i="14"/>
  <c r="J373" i="14"/>
  <c r="I373" i="14"/>
  <c r="H373" i="14"/>
  <c r="G373" i="14"/>
  <c r="F373" i="14"/>
  <c r="E373" i="14"/>
  <c r="D373" i="14"/>
  <c r="C373" i="14"/>
  <c r="B373" i="14"/>
  <c r="A373" i="14"/>
  <c r="K372" i="14"/>
  <c r="J372" i="14"/>
  <c r="I372" i="14"/>
  <c r="H372" i="14"/>
  <c r="G372" i="14"/>
  <c r="F372" i="14"/>
  <c r="E372" i="14"/>
  <c r="D372" i="14"/>
  <c r="C372" i="14"/>
  <c r="B372" i="14"/>
  <c r="A372" i="14"/>
  <c r="K371" i="14"/>
  <c r="J371" i="14"/>
  <c r="I371" i="14"/>
  <c r="H371" i="14"/>
  <c r="G371" i="14"/>
  <c r="F371" i="14"/>
  <c r="E371" i="14"/>
  <c r="D371" i="14"/>
  <c r="C371" i="14"/>
  <c r="B371" i="14"/>
  <c r="A371" i="14"/>
  <c r="K370" i="14"/>
  <c r="J370" i="14"/>
  <c r="I370" i="14"/>
  <c r="H370" i="14"/>
  <c r="G370" i="14"/>
  <c r="F370" i="14"/>
  <c r="E370" i="14"/>
  <c r="D370" i="14"/>
  <c r="C370" i="14"/>
  <c r="B370" i="14"/>
  <c r="A370" i="14"/>
  <c r="K369" i="14"/>
  <c r="J369" i="14"/>
  <c r="I369" i="14"/>
  <c r="H369" i="14"/>
  <c r="G369" i="14"/>
  <c r="F369" i="14"/>
  <c r="E369" i="14"/>
  <c r="D369" i="14"/>
  <c r="C369" i="14"/>
  <c r="B369" i="14"/>
  <c r="A369" i="14"/>
  <c r="J368" i="14"/>
  <c r="H368" i="14"/>
  <c r="D368" i="14"/>
  <c r="C368" i="14"/>
  <c r="B368" i="14"/>
  <c r="A368" i="14"/>
  <c r="K367" i="14"/>
  <c r="J367" i="14"/>
  <c r="I367" i="14"/>
  <c r="H367" i="14"/>
  <c r="G367" i="14"/>
  <c r="F367" i="14"/>
  <c r="E367" i="14"/>
  <c r="D367" i="14"/>
  <c r="C367" i="14"/>
  <c r="B367" i="14"/>
  <c r="A367" i="14"/>
  <c r="J366" i="14"/>
  <c r="H366" i="14"/>
  <c r="D366" i="14"/>
  <c r="C366" i="14"/>
  <c r="B366" i="14"/>
  <c r="A366" i="14"/>
  <c r="J365" i="14"/>
  <c r="H365" i="14"/>
  <c r="D365" i="14"/>
  <c r="C365" i="14"/>
  <c r="B365" i="14"/>
  <c r="A365" i="14"/>
  <c r="J364" i="14"/>
  <c r="H364" i="14"/>
  <c r="D364" i="14"/>
  <c r="C364" i="14"/>
  <c r="B364" i="14"/>
  <c r="A364" i="14"/>
  <c r="J363" i="14"/>
  <c r="H363" i="14"/>
  <c r="D363" i="14"/>
  <c r="C363" i="14"/>
  <c r="B363" i="14"/>
  <c r="A363" i="14"/>
  <c r="J362" i="14"/>
  <c r="H362" i="14"/>
  <c r="D362" i="14"/>
  <c r="C362" i="14"/>
  <c r="B362" i="14"/>
  <c r="A362" i="14"/>
  <c r="J361" i="14"/>
  <c r="H361" i="14"/>
  <c r="D361" i="14"/>
  <c r="C361" i="14"/>
  <c r="B361" i="14"/>
  <c r="A361" i="14"/>
  <c r="J360" i="14"/>
  <c r="H360" i="14"/>
  <c r="D360" i="14"/>
  <c r="C360" i="14"/>
  <c r="B360" i="14"/>
  <c r="A360" i="14"/>
  <c r="J359" i="14"/>
  <c r="H359" i="14"/>
  <c r="D359" i="14"/>
  <c r="C359" i="14"/>
  <c r="B359" i="14"/>
  <c r="A359" i="14"/>
  <c r="K358" i="14"/>
  <c r="J358" i="14"/>
  <c r="I358" i="14"/>
  <c r="H358" i="14"/>
  <c r="G358" i="14"/>
  <c r="F358" i="14"/>
  <c r="E358" i="14"/>
  <c r="D358" i="14"/>
  <c r="C358" i="14"/>
  <c r="B358" i="14"/>
  <c r="A358" i="14"/>
  <c r="J357" i="14"/>
  <c r="H357" i="14"/>
  <c r="D357" i="14"/>
  <c r="C357" i="14"/>
  <c r="B357" i="14"/>
  <c r="A357" i="14"/>
  <c r="J356" i="14"/>
  <c r="H356" i="14"/>
  <c r="D356" i="14"/>
  <c r="C356" i="14"/>
  <c r="B356" i="14"/>
  <c r="A356" i="14"/>
  <c r="K355" i="14"/>
  <c r="J355" i="14"/>
  <c r="I355" i="14"/>
  <c r="H355" i="14"/>
  <c r="G355" i="14"/>
  <c r="F355" i="14"/>
  <c r="E355" i="14"/>
  <c r="D355" i="14"/>
  <c r="C355" i="14"/>
  <c r="B355" i="14"/>
  <c r="A355" i="14"/>
  <c r="K354" i="14"/>
  <c r="J354" i="14"/>
  <c r="I354" i="14"/>
  <c r="H354" i="14"/>
  <c r="G354" i="14"/>
  <c r="F354" i="14"/>
  <c r="E354" i="14"/>
  <c r="D354" i="14"/>
  <c r="C354" i="14"/>
  <c r="B354" i="14"/>
  <c r="A354" i="14"/>
  <c r="J353" i="14"/>
  <c r="H353" i="14"/>
  <c r="D353" i="14"/>
  <c r="C353" i="14"/>
  <c r="B353" i="14"/>
  <c r="A353" i="14"/>
  <c r="J352" i="14"/>
  <c r="H352" i="14"/>
  <c r="D352" i="14"/>
  <c r="C352" i="14"/>
  <c r="B352" i="14"/>
  <c r="A352" i="14"/>
  <c r="J351" i="14"/>
  <c r="H351" i="14"/>
  <c r="D351" i="14"/>
  <c r="C351" i="14"/>
  <c r="B351" i="14"/>
  <c r="A351" i="14"/>
  <c r="J350" i="14"/>
  <c r="H350" i="14"/>
  <c r="D350" i="14"/>
  <c r="C350" i="14"/>
  <c r="B350" i="14"/>
  <c r="A350" i="14"/>
  <c r="J349" i="14"/>
  <c r="H349" i="14"/>
  <c r="D349" i="14"/>
  <c r="C349" i="14"/>
  <c r="B349" i="14"/>
  <c r="A349" i="14"/>
  <c r="J348" i="14"/>
  <c r="H348" i="14"/>
  <c r="D348" i="14"/>
  <c r="C348" i="14"/>
  <c r="B348" i="14"/>
  <c r="A348" i="14"/>
  <c r="J347" i="14"/>
  <c r="H347" i="14"/>
  <c r="D347" i="14"/>
  <c r="C347" i="14"/>
  <c r="B347" i="14"/>
  <c r="A347" i="14"/>
  <c r="J346" i="14"/>
  <c r="H346" i="14"/>
  <c r="D346" i="14"/>
  <c r="C346" i="14"/>
  <c r="B346" i="14"/>
  <c r="A346" i="14"/>
  <c r="J345" i="14"/>
  <c r="H345" i="14"/>
  <c r="D345" i="14"/>
  <c r="C345" i="14"/>
  <c r="B345" i="14"/>
  <c r="A345" i="14"/>
  <c r="J344" i="14"/>
  <c r="H344" i="14"/>
  <c r="D344" i="14"/>
  <c r="C344" i="14"/>
  <c r="B344" i="14"/>
  <c r="A344" i="14"/>
  <c r="J343" i="14"/>
  <c r="H343" i="14"/>
  <c r="D343" i="14"/>
  <c r="C343" i="14"/>
  <c r="B343" i="14"/>
  <c r="A343" i="14"/>
  <c r="J342" i="14"/>
  <c r="H342" i="14"/>
  <c r="D342" i="14"/>
  <c r="C342" i="14"/>
  <c r="B342" i="14"/>
  <c r="A342" i="14"/>
  <c r="J341" i="14"/>
  <c r="H341" i="14"/>
  <c r="D341" i="14"/>
  <c r="C341" i="14"/>
  <c r="B341" i="14"/>
  <c r="A341" i="14"/>
  <c r="J340" i="14"/>
  <c r="H340" i="14"/>
  <c r="D340" i="14"/>
  <c r="C340" i="14"/>
  <c r="B340" i="14"/>
  <c r="A340" i="14"/>
  <c r="J339" i="14"/>
  <c r="H339" i="14"/>
  <c r="D339" i="14"/>
  <c r="C339" i="14"/>
  <c r="B339" i="14"/>
  <c r="A339" i="14"/>
  <c r="J338" i="14"/>
  <c r="H338" i="14"/>
  <c r="D338" i="14"/>
  <c r="C338" i="14"/>
  <c r="B338" i="14"/>
  <c r="A338" i="14"/>
  <c r="J337" i="14"/>
  <c r="H337" i="14"/>
  <c r="D337" i="14"/>
  <c r="C337" i="14"/>
  <c r="B337" i="14"/>
  <c r="A337" i="14"/>
  <c r="J336" i="14"/>
  <c r="H336" i="14"/>
  <c r="D336" i="14"/>
  <c r="C336" i="14"/>
  <c r="B336" i="14"/>
  <c r="A336" i="14"/>
  <c r="J335" i="14"/>
  <c r="H335" i="14"/>
  <c r="D335" i="14"/>
  <c r="C335" i="14"/>
  <c r="B335" i="14"/>
  <c r="A335" i="14"/>
  <c r="J334" i="14"/>
  <c r="H334" i="14"/>
  <c r="D334" i="14"/>
  <c r="C334" i="14"/>
  <c r="B334" i="14"/>
  <c r="A334" i="14"/>
  <c r="J333" i="14"/>
  <c r="H333" i="14"/>
  <c r="D333" i="14"/>
  <c r="C333" i="14"/>
  <c r="B333" i="14"/>
  <c r="A333" i="14"/>
  <c r="J332" i="14"/>
  <c r="H332" i="14"/>
  <c r="D332" i="14"/>
  <c r="C332" i="14"/>
  <c r="B332" i="14"/>
  <c r="A332" i="14"/>
  <c r="J331" i="14"/>
  <c r="H331" i="14"/>
  <c r="D331" i="14"/>
  <c r="C331" i="14"/>
  <c r="B331" i="14"/>
  <c r="A331" i="14"/>
  <c r="J330" i="14"/>
  <c r="H330" i="14"/>
  <c r="D330" i="14"/>
  <c r="C330" i="14"/>
  <c r="B330" i="14"/>
  <c r="A330" i="14"/>
  <c r="J329" i="14"/>
  <c r="H329" i="14"/>
  <c r="D329" i="14"/>
  <c r="C329" i="14"/>
  <c r="B329" i="14"/>
  <c r="A329" i="14"/>
  <c r="J328" i="14"/>
  <c r="H328" i="14"/>
  <c r="D328" i="14"/>
  <c r="C328" i="14"/>
  <c r="B328" i="14"/>
  <c r="A328" i="14"/>
  <c r="J327" i="14"/>
  <c r="H327" i="14"/>
  <c r="D327" i="14"/>
  <c r="C327" i="14"/>
  <c r="B327" i="14"/>
  <c r="A327" i="14"/>
  <c r="J326" i="14"/>
  <c r="H326" i="14"/>
  <c r="D326" i="14"/>
  <c r="C326" i="14"/>
  <c r="B326" i="14"/>
  <c r="A326" i="14"/>
  <c r="J325" i="14"/>
  <c r="H325" i="14"/>
  <c r="D325" i="14"/>
  <c r="C325" i="14"/>
  <c r="B325" i="14"/>
  <c r="A325" i="14"/>
  <c r="J324" i="14"/>
  <c r="H324" i="14"/>
  <c r="D324" i="14"/>
  <c r="C324" i="14"/>
  <c r="B324" i="14"/>
  <c r="A324" i="14"/>
  <c r="J323" i="14"/>
  <c r="H323" i="14"/>
  <c r="D323" i="14"/>
  <c r="C323" i="14"/>
  <c r="B323" i="14"/>
  <c r="A323" i="14"/>
  <c r="J322" i="14"/>
  <c r="H322" i="14"/>
  <c r="D322" i="14"/>
  <c r="C322" i="14"/>
  <c r="B322" i="14"/>
  <c r="A322" i="14"/>
  <c r="J321" i="14"/>
  <c r="H321" i="14"/>
  <c r="D321" i="14"/>
  <c r="C321" i="14"/>
  <c r="B321" i="14"/>
  <c r="A321" i="14"/>
  <c r="J320" i="14"/>
  <c r="H320" i="14"/>
  <c r="D320" i="14"/>
  <c r="C320" i="14"/>
  <c r="B320" i="14"/>
  <c r="A320" i="14"/>
  <c r="J319" i="14"/>
  <c r="H319" i="14"/>
  <c r="D319" i="14"/>
  <c r="C319" i="14"/>
  <c r="B319" i="14"/>
  <c r="A319" i="14"/>
  <c r="J318" i="14"/>
  <c r="H318" i="14"/>
  <c r="D318" i="14"/>
  <c r="C318" i="14"/>
  <c r="B318" i="14"/>
  <c r="A318" i="14"/>
  <c r="J317" i="14"/>
  <c r="H317" i="14"/>
  <c r="D317" i="14"/>
  <c r="C317" i="14"/>
  <c r="B317" i="14"/>
  <c r="A317" i="14"/>
  <c r="J316" i="14"/>
  <c r="H316" i="14"/>
  <c r="D316" i="14"/>
  <c r="C316" i="14"/>
  <c r="B316" i="14"/>
  <c r="A316" i="14"/>
  <c r="J315" i="14"/>
  <c r="H315" i="14"/>
  <c r="D315" i="14"/>
  <c r="C315" i="14"/>
  <c r="B315" i="14"/>
  <c r="A315" i="14"/>
  <c r="J314" i="14"/>
  <c r="H314" i="14"/>
  <c r="D314" i="14"/>
  <c r="C314" i="14"/>
  <c r="B314" i="14"/>
  <c r="A314" i="14"/>
  <c r="J313" i="14"/>
  <c r="H313" i="14"/>
  <c r="D313" i="14"/>
  <c r="C313" i="14"/>
  <c r="B313" i="14"/>
  <c r="A313" i="14"/>
  <c r="J312" i="14"/>
  <c r="H312" i="14"/>
  <c r="D312" i="14"/>
  <c r="C312" i="14"/>
  <c r="B312" i="14"/>
  <c r="A312" i="14"/>
  <c r="J311" i="14"/>
  <c r="H311" i="14"/>
  <c r="D311" i="14"/>
  <c r="C311" i="14"/>
  <c r="B311" i="14"/>
  <c r="A311" i="14"/>
  <c r="J310" i="14"/>
  <c r="H310" i="14"/>
  <c r="D310" i="14"/>
  <c r="C310" i="14"/>
  <c r="B310" i="14"/>
  <c r="A310" i="14"/>
  <c r="J309" i="14"/>
  <c r="H309" i="14"/>
  <c r="D309" i="14"/>
  <c r="C309" i="14"/>
  <c r="B309" i="14"/>
  <c r="A309" i="14"/>
  <c r="J308" i="14"/>
  <c r="H308" i="14"/>
  <c r="D308" i="14"/>
  <c r="C308" i="14"/>
  <c r="B308" i="14"/>
  <c r="A308" i="14"/>
  <c r="J307" i="14"/>
  <c r="H307" i="14"/>
  <c r="D307" i="14"/>
  <c r="C307" i="14"/>
  <c r="B307" i="14"/>
  <c r="A307" i="14"/>
  <c r="J306" i="14"/>
  <c r="H306" i="14"/>
  <c r="D306" i="14"/>
  <c r="C306" i="14"/>
  <c r="B306" i="14"/>
  <c r="A306" i="14"/>
  <c r="J305" i="14"/>
  <c r="H305" i="14"/>
  <c r="D305" i="14"/>
  <c r="C305" i="14"/>
  <c r="B305" i="14"/>
  <c r="A305" i="14"/>
  <c r="J304" i="14"/>
  <c r="H304" i="14"/>
  <c r="D304" i="14"/>
  <c r="C304" i="14"/>
  <c r="B304" i="14"/>
  <c r="A304" i="14"/>
  <c r="J303" i="14"/>
  <c r="H303" i="14"/>
  <c r="D303" i="14"/>
  <c r="C303" i="14"/>
  <c r="B303" i="14"/>
  <c r="A303" i="14"/>
  <c r="J302" i="14"/>
  <c r="H302" i="14"/>
  <c r="D302" i="14"/>
  <c r="C302" i="14"/>
  <c r="B302" i="14"/>
  <c r="A302" i="14"/>
  <c r="J301" i="14"/>
  <c r="H301" i="14"/>
  <c r="D301" i="14"/>
  <c r="C301" i="14"/>
  <c r="B301" i="14"/>
  <c r="A301" i="14"/>
  <c r="J300" i="14"/>
  <c r="H300" i="14"/>
  <c r="D300" i="14"/>
  <c r="C300" i="14"/>
  <c r="B300" i="14"/>
  <c r="A300" i="14"/>
  <c r="J299" i="14"/>
  <c r="H299" i="14"/>
  <c r="D299" i="14"/>
  <c r="C299" i="14"/>
  <c r="B299" i="14"/>
  <c r="A299" i="14"/>
  <c r="J298" i="14"/>
  <c r="H298" i="14"/>
  <c r="D298" i="14"/>
  <c r="C298" i="14"/>
  <c r="B298" i="14"/>
  <c r="A298" i="14"/>
  <c r="J297" i="14"/>
  <c r="H297" i="14"/>
  <c r="D297" i="14"/>
  <c r="C297" i="14"/>
  <c r="B297" i="14"/>
  <c r="A297" i="14"/>
  <c r="J296" i="14"/>
  <c r="H296" i="14"/>
  <c r="D296" i="14"/>
  <c r="C296" i="14"/>
  <c r="B296" i="14"/>
  <c r="A296" i="14"/>
  <c r="J295" i="14"/>
  <c r="H295" i="14"/>
  <c r="D295" i="14"/>
  <c r="C295" i="14"/>
  <c r="B295" i="14"/>
  <c r="A295" i="14"/>
  <c r="J294" i="14"/>
  <c r="H294" i="14"/>
  <c r="D294" i="14"/>
  <c r="C294" i="14"/>
  <c r="B294" i="14"/>
  <c r="A294" i="14"/>
  <c r="J293" i="14"/>
  <c r="H293" i="14"/>
  <c r="D293" i="14"/>
  <c r="C293" i="14"/>
  <c r="B293" i="14"/>
  <c r="A293" i="14"/>
  <c r="J292" i="14"/>
  <c r="H292" i="14"/>
  <c r="D292" i="14"/>
  <c r="C292" i="14"/>
  <c r="B292" i="14"/>
  <c r="A292" i="14"/>
  <c r="J291" i="14"/>
  <c r="H291" i="14"/>
  <c r="D291" i="14"/>
  <c r="C291" i="14"/>
  <c r="B291" i="14"/>
  <c r="A291" i="14"/>
  <c r="J290" i="14"/>
  <c r="H290" i="14"/>
  <c r="D290" i="14"/>
  <c r="C290" i="14"/>
  <c r="B290" i="14"/>
  <c r="A290" i="14"/>
  <c r="J289" i="14"/>
  <c r="H289" i="14"/>
  <c r="D289" i="14"/>
  <c r="C289" i="14"/>
  <c r="B289" i="14"/>
  <c r="A289" i="14"/>
  <c r="J288" i="14"/>
  <c r="H288" i="14"/>
  <c r="D288" i="14"/>
  <c r="C288" i="14"/>
  <c r="B288" i="14"/>
  <c r="A288" i="14"/>
  <c r="J287" i="14"/>
  <c r="H287" i="14"/>
  <c r="D287" i="14"/>
  <c r="C287" i="14"/>
  <c r="B287" i="14"/>
  <c r="A287" i="14"/>
  <c r="J286" i="14"/>
  <c r="H286" i="14"/>
  <c r="D286" i="14"/>
  <c r="C286" i="14"/>
  <c r="B286" i="14"/>
  <c r="A286" i="14"/>
  <c r="J285" i="14"/>
  <c r="H285" i="14"/>
  <c r="D285" i="14"/>
  <c r="C285" i="14"/>
  <c r="B285" i="14"/>
  <c r="A285" i="14"/>
  <c r="J284" i="14"/>
  <c r="H284" i="14"/>
  <c r="D284" i="14"/>
  <c r="C284" i="14"/>
  <c r="B284" i="14"/>
  <c r="A284" i="14"/>
  <c r="J283" i="14"/>
  <c r="H283" i="14"/>
  <c r="D283" i="14"/>
  <c r="C283" i="14"/>
  <c r="B283" i="14"/>
  <c r="A283" i="14"/>
  <c r="J282" i="14"/>
  <c r="H282" i="14"/>
  <c r="D282" i="14"/>
  <c r="C282" i="14"/>
  <c r="B282" i="14"/>
  <c r="A282" i="14"/>
  <c r="J281" i="14"/>
  <c r="H281" i="14"/>
  <c r="D281" i="14"/>
  <c r="C281" i="14"/>
  <c r="B281" i="14"/>
  <c r="A281" i="14"/>
  <c r="J280" i="14"/>
  <c r="H280" i="14"/>
  <c r="D280" i="14"/>
  <c r="C280" i="14"/>
  <c r="B280" i="14"/>
  <c r="A280" i="14"/>
  <c r="J279" i="14"/>
  <c r="H279" i="14"/>
  <c r="D279" i="14"/>
  <c r="C279" i="14"/>
  <c r="B279" i="14"/>
  <c r="A279" i="14"/>
  <c r="J278" i="14"/>
  <c r="H278" i="14"/>
  <c r="D278" i="14"/>
  <c r="C278" i="14"/>
  <c r="B278" i="14"/>
  <c r="A278" i="14"/>
  <c r="J277" i="14"/>
  <c r="H277" i="14"/>
  <c r="D277" i="14"/>
  <c r="C277" i="14"/>
  <c r="B277" i="14"/>
  <c r="A277" i="14"/>
  <c r="J276" i="14"/>
  <c r="H276" i="14"/>
  <c r="D276" i="14"/>
  <c r="C276" i="14"/>
  <c r="B276" i="14"/>
  <c r="A276" i="14"/>
  <c r="J275" i="14"/>
  <c r="H275" i="14"/>
  <c r="D275" i="14"/>
  <c r="C275" i="14"/>
  <c r="B275" i="14"/>
  <c r="A275" i="14"/>
  <c r="J274" i="14"/>
  <c r="H274" i="14"/>
  <c r="D274" i="14"/>
  <c r="C274" i="14"/>
  <c r="B274" i="14"/>
  <c r="A274" i="14"/>
  <c r="J273" i="14"/>
  <c r="H273" i="14"/>
  <c r="D273" i="14"/>
  <c r="C273" i="14"/>
  <c r="B273" i="14"/>
  <c r="A273" i="14"/>
  <c r="J272" i="14"/>
  <c r="H272" i="14"/>
  <c r="D272" i="14"/>
  <c r="C272" i="14"/>
  <c r="B272" i="14"/>
  <c r="A272" i="14"/>
  <c r="J271" i="14"/>
  <c r="H271" i="14"/>
  <c r="D271" i="14"/>
  <c r="C271" i="14"/>
  <c r="B271" i="14"/>
  <c r="A271" i="14"/>
  <c r="J270" i="14"/>
  <c r="H270" i="14"/>
  <c r="D270" i="14"/>
  <c r="C270" i="14"/>
  <c r="B270" i="14"/>
  <c r="A270" i="14"/>
  <c r="J269" i="14"/>
  <c r="H269" i="14"/>
  <c r="D269" i="14"/>
  <c r="C269" i="14"/>
  <c r="B269" i="14"/>
  <c r="A269" i="14"/>
  <c r="J268" i="14"/>
  <c r="H268" i="14"/>
  <c r="D268" i="14"/>
  <c r="C268" i="14"/>
  <c r="B268" i="14"/>
  <c r="A268" i="14"/>
  <c r="J267" i="14"/>
  <c r="H267" i="14"/>
  <c r="D267" i="14"/>
  <c r="C267" i="14"/>
  <c r="B267" i="14"/>
  <c r="A267" i="14"/>
  <c r="J266" i="14"/>
  <c r="H266" i="14"/>
  <c r="D266" i="14"/>
  <c r="C266" i="14"/>
  <c r="B266" i="14"/>
  <c r="A266" i="14"/>
  <c r="J265" i="14"/>
  <c r="H265" i="14"/>
  <c r="D265" i="14"/>
  <c r="C265" i="14"/>
  <c r="B265" i="14"/>
  <c r="A265" i="14"/>
  <c r="J264" i="14"/>
  <c r="H264" i="14"/>
  <c r="D264" i="14"/>
  <c r="C264" i="14"/>
  <c r="B264" i="14"/>
  <c r="A264" i="14"/>
  <c r="J263" i="14"/>
  <c r="H263" i="14"/>
  <c r="D263" i="14"/>
  <c r="C263" i="14"/>
  <c r="B263" i="14"/>
  <c r="A263" i="14"/>
  <c r="J262" i="14"/>
  <c r="H262" i="14"/>
  <c r="D262" i="14"/>
  <c r="C262" i="14"/>
  <c r="B262" i="14"/>
  <c r="A262" i="14"/>
  <c r="J261" i="14"/>
  <c r="H261" i="14"/>
  <c r="D261" i="14"/>
  <c r="C261" i="14"/>
  <c r="B261" i="14"/>
  <c r="A261" i="14"/>
  <c r="J260" i="14"/>
  <c r="H260" i="14"/>
  <c r="D260" i="14"/>
  <c r="C260" i="14"/>
  <c r="B260" i="14"/>
  <c r="A260" i="14"/>
  <c r="J259" i="14"/>
  <c r="H259" i="14"/>
  <c r="D259" i="14"/>
  <c r="C259" i="14"/>
  <c r="B259" i="14"/>
  <c r="A259" i="14"/>
  <c r="J258" i="14"/>
  <c r="H258" i="14"/>
  <c r="D258" i="14"/>
  <c r="C258" i="14"/>
  <c r="B258" i="14"/>
  <c r="A258" i="14"/>
  <c r="J257" i="14"/>
  <c r="H257" i="14"/>
  <c r="D257" i="14"/>
  <c r="C257" i="14"/>
  <c r="B257" i="14"/>
  <c r="A257" i="14"/>
  <c r="J256" i="14"/>
  <c r="H256" i="14"/>
  <c r="D256" i="14"/>
  <c r="C256" i="14"/>
  <c r="B256" i="14"/>
  <c r="A256" i="14"/>
  <c r="J255" i="14"/>
  <c r="H255" i="14"/>
  <c r="D255" i="14"/>
  <c r="C255" i="14"/>
  <c r="B255" i="14"/>
  <c r="A255" i="14"/>
  <c r="J254" i="14"/>
  <c r="H254" i="14"/>
  <c r="D254" i="14"/>
  <c r="C254" i="14"/>
  <c r="B254" i="14"/>
  <c r="A254" i="14"/>
  <c r="J253" i="14"/>
  <c r="H253" i="14"/>
  <c r="D253" i="14"/>
  <c r="C253" i="14"/>
  <c r="B253" i="14"/>
  <c r="A253" i="14"/>
  <c r="J252" i="14"/>
  <c r="H252" i="14"/>
  <c r="D252" i="14"/>
  <c r="C252" i="14"/>
  <c r="B252" i="14"/>
  <c r="A252" i="14"/>
  <c r="J251" i="14"/>
  <c r="H251" i="14"/>
  <c r="D251" i="14"/>
  <c r="C251" i="14"/>
  <c r="B251" i="14"/>
  <c r="A251" i="14"/>
  <c r="J250" i="14"/>
  <c r="H250" i="14"/>
  <c r="D250" i="14"/>
  <c r="C250" i="14"/>
  <c r="B250" i="14"/>
  <c r="A250" i="14"/>
  <c r="J249" i="14"/>
  <c r="H249" i="14"/>
  <c r="D249" i="14"/>
  <c r="C249" i="14"/>
  <c r="B249" i="14"/>
  <c r="A249" i="14"/>
  <c r="J248" i="14"/>
  <c r="H248" i="14"/>
  <c r="D248" i="14"/>
  <c r="C248" i="14"/>
  <c r="B248" i="14"/>
  <c r="A248" i="14"/>
  <c r="J247" i="14"/>
  <c r="H247" i="14"/>
  <c r="D247" i="14"/>
  <c r="C247" i="14"/>
  <c r="B247" i="14"/>
  <c r="A247" i="14"/>
  <c r="J246" i="14"/>
  <c r="H246" i="14"/>
  <c r="D246" i="14"/>
  <c r="C246" i="14"/>
  <c r="B246" i="14"/>
  <c r="A246" i="14"/>
  <c r="J245" i="14"/>
  <c r="H245" i="14"/>
  <c r="D245" i="14"/>
  <c r="C245" i="14"/>
  <c r="B245" i="14"/>
  <c r="A245" i="14"/>
  <c r="J244" i="14"/>
  <c r="H244" i="14"/>
  <c r="D244" i="14"/>
  <c r="C244" i="14"/>
  <c r="B244" i="14"/>
  <c r="A244" i="14"/>
  <c r="J243" i="14"/>
  <c r="H243" i="14"/>
  <c r="D243" i="14"/>
  <c r="C243" i="14"/>
  <c r="B243" i="14"/>
  <c r="A243" i="14"/>
  <c r="J242" i="14"/>
  <c r="H242" i="14"/>
  <c r="D242" i="14"/>
  <c r="C242" i="14"/>
  <c r="B242" i="14"/>
  <c r="A242" i="14"/>
  <c r="J241" i="14"/>
  <c r="H241" i="14"/>
  <c r="D241" i="14"/>
  <c r="C241" i="14"/>
  <c r="B241" i="14"/>
  <c r="A241" i="14"/>
  <c r="J240" i="14"/>
  <c r="H240" i="14"/>
  <c r="D240" i="14"/>
  <c r="C240" i="14"/>
  <c r="B240" i="14"/>
  <c r="A240" i="14"/>
  <c r="J239" i="14"/>
  <c r="H239" i="14"/>
  <c r="D239" i="14"/>
  <c r="C239" i="14"/>
  <c r="B239" i="14"/>
  <c r="A239" i="14"/>
  <c r="J238" i="14"/>
  <c r="H238" i="14"/>
  <c r="D238" i="14"/>
  <c r="C238" i="14"/>
  <c r="B238" i="14"/>
  <c r="A238" i="14"/>
  <c r="J237" i="14"/>
  <c r="H237" i="14"/>
  <c r="D237" i="14"/>
  <c r="C237" i="14"/>
  <c r="B237" i="14"/>
  <c r="A237" i="14"/>
  <c r="J236" i="14"/>
  <c r="H236" i="14"/>
  <c r="D236" i="14"/>
  <c r="C236" i="14"/>
  <c r="B236" i="14"/>
  <c r="A236" i="14"/>
  <c r="J235" i="14"/>
  <c r="H235" i="14"/>
  <c r="D235" i="14"/>
  <c r="C235" i="14"/>
  <c r="B235" i="14"/>
  <c r="A235" i="14"/>
  <c r="J234" i="14"/>
  <c r="H234" i="14"/>
  <c r="D234" i="14"/>
  <c r="C234" i="14"/>
  <c r="B234" i="14"/>
  <c r="A234" i="14"/>
  <c r="J233" i="14"/>
  <c r="H233" i="14"/>
  <c r="D233" i="14"/>
  <c r="C233" i="14"/>
  <c r="B233" i="14"/>
  <c r="A233" i="14"/>
  <c r="J232" i="14"/>
  <c r="H232" i="14"/>
  <c r="D232" i="14"/>
  <c r="C232" i="14"/>
  <c r="B232" i="14"/>
  <c r="A232" i="14"/>
  <c r="J231" i="14"/>
  <c r="H231" i="14"/>
  <c r="D231" i="14"/>
  <c r="C231" i="14"/>
  <c r="B231" i="14"/>
  <c r="A231" i="14"/>
  <c r="J230" i="14"/>
  <c r="H230" i="14"/>
  <c r="D230" i="14"/>
  <c r="C230" i="14"/>
  <c r="B230" i="14"/>
  <c r="A230" i="14"/>
  <c r="J229" i="14"/>
  <c r="H229" i="14"/>
  <c r="D229" i="14"/>
  <c r="C229" i="14"/>
  <c r="B229" i="14"/>
  <c r="A229" i="14"/>
  <c r="J228" i="14"/>
  <c r="H228" i="14"/>
  <c r="D228" i="14"/>
  <c r="C228" i="14"/>
  <c r="B228" i="14"/>
  <c r="A228" i="14"/>
  <c r="J227" i="14"/>
  <c r="H227" i="14"/>
  <c r="D227" i="14"/>
  <c r="C227" i="14"/>
  <c r="B227" i="14"/>
  <c r="A227" i="14"/>
  <c r="J226" i="14"/>
  <c r="H226" i="14"/>
  <c r="D226" i="14"/>
  <c r="C226" i="14"/>
  <c r="B226" i="14"/>
  <c r="A226" i="14"/>
  <c r="J225" i="14"/>
  <c r="H225" i="14"/>
  <c r="D225" i="14"/>
  <c r="C225" i="14"/>
  <c r="B225" i="14"/>
  <c r="A225" i="14"/>
  <c r="J224" i="14"/>
  <c r="H224" i="14"/>
  <c r="D224" i="14"/>
  <c r="C224" i="14"/>
  <c r="B224" i="14"/>
  <c r="A224" i="14"/>
  <c r="J223" i="14"/>
  <c r="H223" i="14"/>
  <c r="D223" i="14"/>
  <c r="C223" i="14"/>
  <c r="B223" i="14"/>
  <c r="A223" i="14"/>
  <c r="J222" i="14"/>
  <c r="H222" i="14"/>
  <c r="D222" i="14"/>
  <c r="C222" i="14"/>
  <c r="B222" i="14"/>
  <c r="A222" i="14"/>
  <c r="J221" i="14"/>
  <c r="H221" i="14"/>
  <c r="D221" i="14"/>
  <c r="C221" i="14"/>
  <c r="B221" i="14"/>
  <c r="A221" i="14"/>
  <c r="J220" i="14"/>
  <c r="H220" i="14"/>
  <c r="D220" i="14"/>
  <c r="C220" i="14"/>
  <c r="B220" i="14"/>
  <c r="A220" i="14"/>
  <c r="J219" i="14"/>
  <c r="H219" i="14"/>
  <c r="D219" i="14"/>
  <c r="C219" i="14"/>
  <c r="B219" i="14"/>
  <c r="A219" i="14"/>
  <c r="J218" i="14"/>
  <c r="H218" i="14"/>
  <c r="D218" i="14"/>
  <c r="C218" i="14"/>
  <c r="B218" i="14"/>
  <c r="A218" i="14"/>
  <c r="J217" i="14"/>
  <c r="H217" i="14"/>
  <c r="D217" i="14"/>
  <c r="C217" i="14"/>
  <c r="B217" i="14"/>
  <c r="A217" i="14"/>
  <c r="J216" i="14"/>
  <c r="H216" i="14"/>
  <c r="D216" i="14"/>
  <c r="C216" i="14"/>
  <c r="B216" i="14"/>
  <c r="A216" i="14"/>
  <c r="J215" i="14"/>
  <c r="H215" i="14"/>
  <c r="D215" i="14"/>
  <c r="C215" i="14"/>
  <c r="B215" i="14"/>
  <c r="A215" i="14"/>
  <c r="J214" i="14"/>
  <c r="H214" i="14"/>
  <c r="D214" i="14"/>
  <c r="C214" i="14"/>
  <c r="B214" i="14"/>
  <c r="A214" i="14"/>
  <c r="J213" i="14"/>
  <c r="H213" i="14"/>
  <c r="D213" i="14"/>
  <c r="C213" i="14"/>
  <c r="B213" i="14"/>
  <c r="A213" i="14"/>
  <c r="J212" i="14"/>
  <c r="H212" i="14"/>
  <c r="D212" i="14"/>
  <c r="C212" i="14"/>
  <c r="B212" i="14"/>
  <c r="A212" i="14"/>
  <c r="J211" i="14"/>
  <c r="H211" i="14"/>
  <c r="D211" i="14"/>
  <c r="C211" i="14"/>
  <c r="B211" i="14"/>
  <c r="A211" i="14"/>
  <c r="J210" i="14"/>
  <c r="H210" i="14"/>
  <c r="D210" i="14"/>
  <c r="C210" i="14"/>
  <c r="B210" i="14"/>
  <c r="A210" i="14"/>
  <c r="J209" i="14"/>
  <c r="H209" i="14"/>
  <c r="D209" i="14"/>
  <c r="C209" i="14"/>
  <c r="B209" i="14"/>
  <c r="A209" i="14"/>
  <c r="J208" i="14"/>
  <c r="H208" i="14"/>
  <c r="D208" i="14"/>
  <c r="C208" i="14"/>
  <c r="B208" i="14"/>
  <c r="A208" i="14"/>
  <c r="J207" i="14"/>
  <c r="H207" i="14"/>
  <c r="D207" i="14"/>
  <c r="C207" i="14"/>
  <c r="B207" i="14"/>
  <c r="A207" i="14"/>
  <c r="J206" i="14"/>
  <c r="H206" i="14"/>
  <c r="D206" i="14"/>
  <c r="C206" i="14"/>
  <c r="B206" i="14"/>
  <c r="A206" i="14"/>
  <c r="J205" i="14"/>
  <c r="H205" i="14"/>
  <c r="D205" i="14"/>
  <c r="C205" i="14"/>
  <c r="B205" i="14"/>
  <c r="A205" i="14"/>
  <c r="J204" i="14"/>
  <c r="H204" i="14"/>
  <c r="D204" i="14"/>
  <c r="C204" i="14"/>
  <c r="B204" i="14"/>
  <c r="A204" i="14"/>
  <c r="J203" i="14"/>
  <c r="H203" i="14"/>
  <c r="D203" i="14"/>
  <c r="C203" i="14"/>
  <c r="B203" i="14"/>
  <c r="A203" i="14"/>
  <c r="J202" i="14"/>
  <c r="H202" i="14"/>
  <c r="D202" i="14"/>
  <c r="C202" i="14"/>
  <c r="B202" i="14"/>
  <c r="A202" i="14"/>
  <c r="J201" i="14"/>
  <c r="H201" i="14"/>
  <c r="D201" i="14"/>
  <c r="C201" i="14"/>
  <c r="B201" i="14"/>
  <c r="A201" i="14"/>
  <c r="J200" i="14"/>
  <c r="H200" i="14"/>
  <c r="D200" i="14"/>
  <c r="C200" i="14"/>
  <c r="B200" i="14"/>
  <c r="A200" i="14"/>
  <c r="J199" i="14"/>
  <c r="H199" i="14"/>
  <c r="D199" i="14"/>
  <c r="C199" i="14"/>
  <c r="B199" i="14"/>
  <c r="A199" i="14"/>
  <c r="J198" i="14"/>
  <c r="H198" i="14"/>
  <c r="D198" i="14"/>
  <c r="C198" i="14"/>
  <c r="B198" i="14"/>
  <c r="A198" i="14"/>
  <c r="K197" i="14"/>
  <c r="J197" i="14"/>
  <c r="I197" i="14"/>
  <c r="H197" i="14"/>
  <c r="G197" i="14"/>
  <c r="F197" i="14"/>
  <c r="E197" i="14"/>
  <c r="D197" i="14"/>
  <c r="C197" i="14"/>
  <c r="B197" i="14"/>
  <c r="A197" i="14"/>
  <c r="K196" i="14"/>
  <c r="J196" i="14"/>
  <c r="I196" i="14"/>
  <c r="H196" i="14"/>
  <c r="G196" i="14"/>
  <c r="F196" i="14"/>
  <c r="E196" i="14"/>
  <c r="D196" i="14"/>
  <c r="C196" i="14"/>
  <c r="B196" i="14"/>
  <c r="A196" i="14"/>
  <c r="K195" i="14"/>
  <c r="J195" i="14"/>
  <c r="I195" i="14"/>
  <c r="H195" i="14"/>
  <c r="G195" i="14"/>
  <c r="F195" i="14"/>
  <c r="E195" i="14"/>
  <c r="D195" i="14"/>
  <c r="C195" i="14"/>
  <c r="B195" i="14"/>
  <c r="A195" i="14"/>
  <c r="K194" i="14"/>
  <c r="J194" i="14"/>
  <c r="I194" i="14"/>
  <c r="H194" i="14"/>
  <c r="G194" i="14"/>
  <c r="F194" i="14"/>
  <c r="E194" i="14"/>
  <c r="D194" i="14"/>
  <c r="C194" i="14"/>
  <c r="B194" i="14"/>
  <c r="A194" i="14"/>
  <c r="K193" i="14"/>
  <c r="J193" i="14"/>
  <c r="I193" i="14"/>
  <c r="H193" i="14"/>
  <c r="G193" i="14"/>
  <c r="F193" i="14"/>
  <c r="E193" i="14"/>
  <c r="D193" i="14"/>
  <c r="C193" i="14"/>
  <c r="B193" i="14"/>
  <c r="A193" i="14"/>
  <c r="K192" i="14"/>
  <c r="J192" i="14"/>
  <c r="I192" i="14"/>
  <c r="H192" i="14"/>
  <c r="G192" i="14"/>
  <c r="F192" i="14"/>
  <c r="E192" i="14"/>
  <c r="D192" i="14"/>
  <c r="C192" i="14"/>
  <c r="B192" i="14"/>
  <c r="A192" i="14"/>
  <c r="K191" i="14"/>
  <c r="J191" i="14"/>
  <c r="I191" i="14"/>
  <c r="H191" i="14"/>
  <c r="G191" i="14"/>
  <c r="F191" i="14"/>
  <c r="E191" i="14"/>
  <c r="D191" i="14"/>
  <c r="C191" i="14"/>
  <c r="B191" i="14"/>
  <c r="A191" i="14"/>
  <c r="K190" i="14"/>
  <c r="J190" i="14"/>
  <c r="I190" i="14"/>
  <c r="H190" i="14"/>
  <c r="G190" i="14"/>
  <c r="F190" i="14"/>
  <c r="E190" i="14"/>
  <c r="D190" i="14"/>
  <c r="C190" i="14"/>
  <c r="B190" i="14"/>
  <c r="A190" i="14"/>
  <c r="K189" i="14"/>
  <c r="J189" i="14"/>
  <c r="I189" i="14"/>
  <c r="H189" i="14"/>
  <c r="G189" i="14"/>
  <c r="F189" i="14"/>
  <c r="E189" i="14"/>
  <c r="D189" i="14"/>
  <c r="C189" i="14"/>
  <c r="B189" i="14"/>
  <c r="A189" i="14"/>
  <c r="K188" i="14"/>
  <c r="J188" i="14"/>
  <c r="I188" i="14"/>
  <c r="H188" i="14"/>
  <c r="G188" i="14"/>
  <c r="F188" i="14"/>
  <c r="E188" i="14"/>
  <c r="D188" i="14"/>
  <c r="C188" i="14"/>
  <c r="B188" i="14"/>
  <c r="A188" i="14"/>
  <c r="K187" i="14"/>
  <c r="J187" i="14"/>
  <c r="I187" i="14"/>
  <c r="H187" i="14"/>
  <c r="G187" i="14"/>
  <c r="F187" i="14"/>
  <c r="E187" i="14"/>
  <c r="D187" i="14"/>
  <c r="C187" i="14"/>
  <c r="B187" i="14"/>
  <c r="A187" i="14"/>
  <c r="K186" i="14"/>
  <c r="J186" i="14"/>
  <c r="I186" i="14"/>
  <c r="H186" i="14"/>
  <c r="G186" i="14"/>
  <c r="F186" i="14"/>
  <c r="E186" i="14"/>
  <c r="D186" i="14"/>
  <c r="C186" i="14"/>
  <c r="B186" i="14"/>
  <c r="A186" i="14"/>
  <c r="K185" i="14"/>
  <c r="J185" i="14"/>
  <c r="I185" i="14"/>
  <c r="H185" i="14"/>
  <c r="G185" i="14"/>
  <c r="F185" i="14"/>
  <c r="E185" i="14"/>
  <c r="D185" i="14"/>
  <c r="C185" i="14"/>
  <c r="B185" i="14"/>
  <c r="A185" i="14"/>
  <c r="K184" i="14"/>
  <c r="J184" i="14"/>
  <c r="I184" i="14"/>
  <c r="H184" i="14"/>
  <c r="G184" i="14"/>
  <c r="F184" i="14"/>
  <c r="E184" i="14"/>
  <c r="D184" i="14"/>
  <c r="C184" i="14"/>
  <c r="B184" i="14"/>
  <c r="A184" i="14"/>
  <c r="K183" i="14"/>
  <c r="J183" i="14"/>
  <c r="I183" i="14"/>
  <c r="H183" i="14"/>
  <c r="G183" i="14"/>
  <c r="F183" i="14"/>
  <c r="E183" i="14"/>
  <c r="D183" i="14"/>
  <c r="C183" i="14"/>
  <c r="B183" i="14"/>
  <c r="A183" i="14"/>
  <c r="K182" i="14"/>
  <c r="J182" i="14"/>
  <c r="I182" i="14"/>
  <c r="H182" i="14"/>
  <c r="G182" i="14"/>
  <c r="F182" i="14"/>
  <c r="E182" i="14"/>
  <c r="D182" i="14"/>
  <c r="C182" i="14"/>
  <c r="B182" i="14"/>
  <c r="A182" i="14"/>
  <c r="K181" i="14"/>
  <c r="J181" i="14"/>
  <c r="I181" i="14"/>
  <c r="H181" i="14"/>
  <c r="G181" i="14"/>
  <c r="F181" i="14"/>
  <c r="E181" i="14"/>
  <c r="D181" i="14"/>
  <c r="C181" i="14"/>
  <c r="B181" i="14"/>
  <c r="A181" i="14"/>
  <c r="K180" i="14"/>
  <c r="J180" i="14"/>
  <c r="I180" i="14"/>
  <c r="H180" i="14"/>
  <c r="G180" i="14"/>
  <c r="F180" i="14"/>
  <c r="E180" i="14"/>
  <c r="D180" i="14"/>
  <c r="C180" i="14"/>
  <c r="B180" i="14"/>
  <c r="A180" i="14"/>
  <c r="K179" i="14"/>
  <c r="J179" i="14"/>
  <c r="I179" i="14"/>
  <c r="H179" i="14"/>
  <c r="G179" i="14"/>
  <c r="F179" i="14"/>
  <c r="E179" i="14"/>
  <c r="D179" i="14"/>
  <c r="C179" i="14"/>
  <c r="B179" i="14"/>
  <c r="A179" i="14"/>
  <c r="J178" i="14"/>
  <c r="H178" i="14"/>
  <c r="D178" i="14"/>
  <c r="C178" i="14"/>
  <c r="B178" i="14"/>
  <c r="A178" i="14"/>
  <c r="J177" i="14"/>
  <c r="H177" i="14"/>
  <c r="D177" i="14"/>
  <c r="C177" i="14"/>
  <c r="B177" i="14"/>
  <c r="A177" i="14"/>
  <c r="J176" i="14"/>
  <c r="H176" i="14"/>
  <c r="D176" i="14"/>
  <c r="C176" i="14"/>
  <c r="B176" i="14"/>
  <c r="A176" i="14"/>
  <c r="J175" i="14"/>
  <c r="H175" i="14"/>
  <c r="D175" i="14"/>
  <c r="C175" i="14"/>
  <c r="B175" i="14"/>
  <c r="A175" i="14"/>
  <c r="K174" i="14"/>
  <c r="J174" i="14"/>
  <c r="I174" i="14"/>
  <c r="H174" i="14"/>
  <c r="G174" i="14"/>
  <c r="F174" i="14"/>
  <c r="E174" i="14"/>
  <c r="D174" i="14"/>
  <c r="C174" i="14"/>
  <c r="B174" i="14"/>
  <c r="A174" i="14"/>
  <c r="K173" i="14"/>
  <c r="J173" i="14"/>
  <c r="I173" i="14"/>
  <c r="H173" i="14"/>
  <c r="G173" i="14"/>
  <c r="F173" i="14"/>
  <c r="E173" i="14"/>
  <c r="D173" i="14"/>
  <c r="C173" i="14"/>
  <c r="B173" i="14"/>
  <c r="A173" i="14"/>
  <c r="J172" i="14"/>
  <c r="H172" i="14"/>
  <c r="D172" i="14"/>
  <c r="C172" i="14"/>
  <c r="B172" i="14"/>
  <c r="A172" i="14"/>
  <c r="K171" i="14"/>
  <c r="J171" i="14"/>
  <c r="I171" i="14"/>
  <c r="H171" i="14"/>
  <c r="G171" i="14"/>
  <c r="F171" i="14"/>
  <c r="E171" i="14"/>
  <c r="D171" i="14"/>
  <c r="C171" i="14"/>
  <c r="B171" i="14"/>
  <c r="A171" i="14"/>
  <c r="K170" i="14"/>
  <c r="J170" i="14"/>
  <c r="I170" i="14"/>
  <c r="H170" i="14"/>
  <c r="G170" i="14"/>
  <c r="F170" i="14"/>
  <c r="E170" i="14"/>
  <c r="D170" i="14"/>
  <c r="C170" i="14"/>
  <c r="B170" i="14"/>
  <c r="A170" i="14"/>
  <c r="J169" i="14"/>
  <c r="H169" i="14"/>
  <c r="D169" i="14"/>
  <c r="C169" i="14"/>
  <c r="B169" i="14"/>
  <c r="A169" i="14"/>
  <c r="J168" i="14"/>
  <c r="H168" i="14"/>
  <c r="D168" i="14"/>
  <c r="C168" i="14"/>
  <c r="B168" i="14"/>
  <c r="A168" i="14"/>
  <c r="J167" i="14"/>
  <c r="H167" i="14"/>
  <c r="D167" i="14"/>
  <c r="C167" i="14"/>
  <c r="B167" i="14"/>
  <c r="A167" i="14"/>
  <c r="J166" i="14"/>
  <c r="H166" i="14"/>
  <c r="D166" i="14"/>
  <c r="C166" i="14"/>
  <c r="B166" i="14"/>
  <c r="A166" i="14"/>
  <c r="J165" i="14"/>
  <c r="H165" i="14"/>
  <c r="D165" i="14"/>
  <c r="C165" i="14"/>
  <c r="B165" i="14"/>
  <c r="A165" i="14"/>
  <c r="J164" i="14"/>
  <c r="H164" i="14"/>
  <c r="D164" i="14"/>
  <c r="C164" i="14"/>
  <c r="B164" i="14"/>
  <c r="A164" i="14"/>
  <c r="J163" i="14"/>
  <c r="H163" i="14"/>
  <c r="D163" i="14"/>
  <c r="C163" i="14"/>
  <c r="B163" i="14"/>
  <c r="A163" i="14"/>
  <c r="J162" i="14"/>
  <c r="H162" i="14"/>
  <c r="D162" i="14"/>
  <c r="C162" i="14"/>
  <c r="B162" i="14"/>
  <c r="A162" i="14"/>
  <c r="J161" i="14"/>
  <c r="H161" i="14"/>
  <c r="D161" i="14"/>
  <c r="C161" i="14"/>
  <c r="B161" i="14"/>
  <c r="A161" i="14"/>
  <c r="J160" i="14"/>
  <c r="H160" i="14"/>
  <c r="D160" i="14"/>
  <c r="C160" i="14"/>
  <c r="B160" i="14"/>
  <c r="A160" i="14"/>
  <c r="J159" i="14"/>
  <c r="H159" i="14"/>
  <c r="D159" i="14"/>
  <c r="C159" i="14"/>
  <c r="B159" i="14"/>
  <c r="A159" i="14"/>
  <c r="J158" i="14"/>
  <c r="H158" i="14"/>
  <c r="D158" i="14"/>
  <c r="C158" i="14"/>
  <c r="B158" i="14"/>
  <c r="A158" i="14"/>
  <c r="J157" i="14"/>
  <c r="H157" i="14"/>
  <c r="D157" i="14"/>
  <c r="C157" i="14"/>
  <c r="B157" i="14"/>
  <c r="A157" i="14"/>
  <c r="J156" i="14"/>
  <c r="H156" i="14"/>
  <c r="D156" i="14"/>
  <c r="C156" i="14"/>
  <c r="B156" i="14"/>
  <c r="A156" i="14"/>
  <c r="J155" i="14"/>
  <c r="H155" i="14"/>
  <c r="D155" i="14"/>
  <c r="C155" i="14"/>
  <c r="B155" i="14"/>
  <c r="A155" i="14"/>
  <c r="J154" i="14"/>
  <c r="H154" i="14"/>
  <c r="D154" i="14"/>
  <c r="C154" i="14"/>
  <c r="B154" i="14"/>
  <c r="A154" i="14"/>
  <c r="J153" i="14"/>
  <c r="H153" i="14"/>
  <c r="D153" i="14"/>
  <c r="C153" i="14"/>
  <c r="B153" i="14"/>
  <c r="A153" i="14"/>
  <c r="J152" i="14"/>
  <c r="H152" i="14"/>
  <c r="D152" i="14"/>
  <c r="C152" i="14"/>
  <c r="B152" i="14"/>
  <c r="A152" i="14"/>
  <c r="J151" i="14"/>
  <c r="H151" i="14"/>
  <c r="D151" i="14"/>
  <c r="C151" i="14"/>
  <c r="B151" i="14"/>
  <c r="A151" i="14"/>
  <c r="J150" i="14"/>
  <c r="H150" i="14"/>
  <c r="D150" i="14"/>
  <c r="C150" i="14"/>
  <c r="B150" i="14"/>
  <c r="A150" i="14"/>
  <c r="J149" i="14"/>
  <c r="H149" i="14"/>
  <c r="D149" i="14"/>
  <c r="C149" i="14"/>
  <c r="B149" i="14"/>
  <c r="A149" i="14"/>
  <c r="J148" i="14"/>
  <c r="H148" i="14"/>
  <c r="D148" i="14"/>
  <c r="C148" i="14"/>
  <c r="B148" i="14"/>
  <c r="A148" i="14"/>
  <c r="J147" i="14"/>
  <c r="H147" i="14"/>
  <c r="D147" i="14"/>
  <c r="C147" i="14"/>
  <c r="B147" i="14"/>
  <c r="A147" i="14"/>
  <c r="J146" i="14"/>
  <c r="H146" i="14"/>
  <c r="D146" i="14"/>
  <c r="C146" i="14"/>
  <c r="B146" i="14"/>
  <c r="A146" i="14"/>
  <c r="J145" i="14"/>
  <c r="H145" i="14"/>
  <c r="D145" i="14"/>
  <c r="C145" i="14"/>
  <c r="B145" i="14"/>
  <c r="A145" i="14"/>
  <c r="J144" i="14"/>
  <c r="H144" i="14"/>
  <c r="D144" i="14"/>
  <c r="C144" i="14"/>
  <c r="B144" i="14"/>
  <c r="A144" i="14"/>
  <c r="J143" i="14"/>
  <c r="H143" i="14"/>
  <c r="D143" i="14"/>
  <c r="C143" i="14"/>
  <c r="B143" i="14"/>
  <c r="A143" i="14"/>
  <c r="J142" i="14"/>
  <c r="H142" i="14"/>
  <c r="D142" i="14"/>
  <c r="C142" i="14"/>
  <c r="B142" i="14"/>
  <c r="A142" i="14"/>
  <c r="J141" i="14"/>
  <c r="H141" i="14"/>
  <c r="D141" i="14"/>
  <c r="C141" i="14"/>
  <c r="B141" i="14"/>
  <c r="A141" i="14"/>
  <c r="J140" i="14"/>
  <c r="H140" i="14"/>
  <c r="D140" i="14"/>
  <c r="C140" i="14"/>
  <c r="B140" i="14"/>
  <c r="A140" i="14"/>
  <c r="J139" i="14"/>
  <c r="H139" i="14"/>
  <c r="D139" i="14"/>
  <c r="C139" i="14"/>
  <c r="B139" i="14"/>
  <c r="A139" i="14"/>
  <c r="J138" i="14"/>
  <c r="H138" i="14"/>
  <c r="D138" i="14"/>
  <c r="C138" i="14"/>
  <c r="B138" i="14"/>
  <c r="A138" i="14"/>
  <c r="J137" i="14"/>
  <c r="H137" i="14"/>
  <c r="D137" i="14"/>
  <c r="C137" i="14"/>
  <c r="B137" i="14"/>
  <c r="A137" i="14"/>
  <c r="J136" i="14"/>
  <c r="H136" i="14"/>
  <c r="D136" i="14"/>
  <c r="C136" i="14"/>
  <c r="B136" i="14"/>
  <c r="A136" i="14"/>
  <c r="J135" i="14"/>
  <c r="H135" i="14"/>
  <c r="D135" i="14"/>
  <c r="C135" i="14"/>
  <c r="B135" i="14"/>
  <c r="A135" i="14"/>
  <c r="J134" i="14"/>
  <c r="H134" i="14"/>
  <c r="D134" i="14"/>
  <c r="C134" i="14"/>
  <c r="B134" i="14"/>
  <c r="A134" i="14"/>
  <c r="J133" i="14"/>
  <c r="H133" i="14"/>
  <c r="D133" i="14"/>
  <c r="C133" i="14"/>
  <c r="B133" i="14"/>
  <c r="A133" i="14"/>
  <c r="J132" i="14"/>
  <c r="H132" i="14"/>
  <c r="D132" i="14"/>
  <c r="C132" i="14"/>
  <c r="B132" i="14"/>
  <c r="A132" i="14"/>
  <c r="J131" i="14"/>
  <c r="H131" i="14"/>
  <c r="D131" i="14"/>
  <c r="C131" i="14"/>
  <c r="B131" i="14"/>
  <c r="A131" i="14"/>
  <c r="J130" i="14"/>
  <c r="H130" i="14"/>
  <c r="D130" i="14"/>
  <c r="C130" i="14"/>
  <c r="B130" i="14"/>
  <c r="A130" i="14"/>
  <c r="J129" i="14"/>
  <c r="H129" i="14"/>
  <c r="D129" i="14"/>
  <c r="C129" i="14"/>
  <c r="B129" i="14"/>
  <c r="A129" i="14"/>
  <c r="J128" i="14"/>
  <c r="H128" i="14"/>
  <c r="D128" i="14"/>
  <c r="C128" i="14"/>
  <c r="B128" i="14"/>
  <c r="A128" i="14"/>
  <c r="J127" i="14"/>
  <c r="H127" i="14"/>
  <c r="D127" i="14"/>
  <c r="C127" i="14"/>
  <c r="B127" i="14"/>
  <c r="A127" i="14"/>
  <c r="J126" i="14"/>
  <c r="H126" i="14"/>
  <c r="D126" i="14"/>
  <c r="C126" i="14"/>
  <c r="B126" i="14"/>
  <c r="A126" i="14"/>
  <c r="J125" i="14"/>
  <c r="H125" i="14"/>
  <c r="D125" i="14"/>
  <c r="C125" i="14"/>
  <c r="B125" i="14"/>
  <c r="A125" i="14"/>
  <c r="J124" i="14"/>
  <c r="H124" i="14"/>
  <c r="D124" i="14"/>
  <c r="C124" i="14"/>
  <c r="B124" i="14"/>
  <c r="A124" i="14"/>
  <c r="J123" i="14"/>
  <c r="H123" i="14"/>
  <c r="D123" i="14"/>
  <c r="C123" i="14"/>
  <c r="B123" i="14"/>
  <c r="A123" i="14"/>
  <c r="J122" i="14"/>
  <c r="H122" i="14"/>
  <c r="D122" i="14"/>
  <c r="C122" i="14"/>
  <c r="B122" i="14"/>
  <c r="A122" i="14"/>
  <c r="J121" i="14"/>
  <c r="H121" i="14"/>
  <c r="D121" i="14"/>
  <c r="C121" i="14"/>
  <c r="B121" i="14"/>
  <c r="A121" i="14"/>
  <c r="J120" i="14"/>
  <c r="H120" i="14"/>
  <c r="D120" i="14"/>
  <c r="C120" i="14"/>
  <c r="B120" i="14"/>
  <c r="A120" i="14"/>
  <c r="J119" i="14"/>
  <c r="H119" i="14"/>
  <c r="D119" i="14"/>
  <c r="C119" i="14"/>
  <c r="B119" i="14"/>
  <c r="A119" i="14"/>
  <c r="J118" i="14"/>
  <c r="H118" i="14"/>
  <c r="D118" i="14"/>
  <c r="C118" i="14"/>
  <c r="B118" i="14"/>
  <c r="A118" i="14"/>
  <c r="J117" i="14"/>
  <c r="H117" i="14"/>
  <c r="D117" i="14"/>
  <c r="C117" i="14"/>
  <c r="B117" i="14"/>
  <c r="A117" i="14"/>
  <c r="J116" i="14"/>
  <c r="H116" i="14"/>
  <c r="D116" i="14"/>
  <c r="C116" i="14"/>
  <c r="B116" i="14"/>
  <c r="A116" i="14"/>
  <c r="J115" i="14"/>
  <c r="H115" i="14"/>
  <c r="D115" i="14"/>
  <c r="C115" i="14"/>
  <c r="B115" i="14"/>
  <c r="A115" i="14"/>
  <c r="J114" i="14"/>
  <c r="H114" i="14"/>
  <c r="D114" i="14"/>
  <c r="C114" i="14"/>
  <c r="B114" i="14"/>
  <c r="A114" i="14"/>
  <c r="J113" i="14"/>
  <c r="H113" i="14"/>
  <c r="D113" i="14"/>
  <c r="C113" i="14"/>
  <c r="B113" i="14"/>
  <c r="A113" i="14"/>
  <c r="J112" i="14"/>
  <c r="H112" i="14"/>
  <c r="D112" i="14"/>
  <c r="C112" i="14"/>
  <c r="B112" i="14"/>
  <c r="A112" i="14"/>
  <c r="J111" i="14"/>
  <c r="H111" i="14"/>
  <c r="D111" i="14"/>
  <c r="C111" i="14"/>
  <c r="B111" i="14"/>
  <c r="A111" i="14"/>
  <c r="J110" i="14"/>
  <c r="H110" i="14"/>
  <c r="D110" i="14"/>
  <c r="C110" i="14"/>
  <c r="B110" i="14"/>
  <c r="A110" i="14"/>
  <c r="J109" i="14"/>
  <c r="H109" i="14"/>
  <c r="D109" i="14"/>
  <c r="C109" i="14"/>
  <c r="B109" i="14"/>
  <c r="A109" i="14"/>
  <c r="J108" i="14"/>
  <c r="H108" i="14"/>
  <c r="D108" i="14"/>
  <c r="C108" i="14"/>
  <c r="B108" i="14"/>
  <c r="A108" i="14"/>
  <c r="J107" i="14"/>
  <c r="H107" i="14"/>
  <c r="D107" i="14"/>
  <c r="C107" i="14"/>
  <c r="B107" i="14"/>
  <c r="A107" i="14"/>
  <c r="J106" i="14"/>
  <c r="H106" i="14"/>
  <c r="D106" i="14"/>
  <c r="C106" i="14"/>
  <c r="B106" i="14"/>
  <c r="A106" i="14"/>
  <c r="J105" i="14"/>
  <c r="H105" i="14"/>
  <c r="D105" i="14"/>
  <c r="C105" i="14"/>
  <c r="B105" i="14"/>
  <c r="A105" i="14"/>
  <c r="J104" i="14"/>
  <c r="H104" i="14"/>
  <c r="D104" i="14"/>
  <c r="C104" i="14"/>
  <c r="B104" i="14"/>
  <c r="A104" i="14"/>
  <c r="J103" i="14"/>
  <c r="H103" i="14"/>
  <c r="D103" i="14"/>
  <c r="C103" i="14"/>
  <c r="B103" i="14"/>
  <c r="A103" i="14"/>
  <c r="J102" i="14"/>
  <c r="H102" i="14"/>
  <c r="D102" i="14"/>
  <c r="C102" i="14"/>
  <c r="B102" i="14"/>
  <c r="A102" i="14"/>
  <c r="J101" i="14"/>
  <c r="H101" i="14"/>
  <c r="D101" i="14"/>
  <c r="C101" i="14"/>
  <c r="B101" i="14"/>
  <c r="A101" i="14"/>
  <c r="J100" i="14"/>
  <c r="H100" i="14"/>
  <c r="D100" i="14"/>
  <c r="C100" i="14"/>
  <c r="B100" i="14"/>
  <c r="A100" i="14"/>
  <c r="J99" i="14"/>
  <c r="H99" i="14"/>
  <c r="D99" i="14"/>
  <c r="C99" i="14"/>
  <c r="B99" i="14"/>
  <c r="A99" i="14"/>
  <c r="J98" i="14"/>
  <c r="H98" i="14"/>
  <c r="D98" i="14"/>
  <c r="C98" i="14"/>
  <c r="B98" i="14"/>
  <c r="A98" i="14"/>
  <c r="J97" i="14"/>
  <c r="H97" i="14"/>
  <c r="D97" i="14"/>
  <c r="C97" i="14"/>
  <c r="B97" i="14"/>
  <c r="A97" i="14"/>
  <c r="J96" i="14"/>
  <c r="H96" i="14"/>
  <c r="D96" i="14"/>
  <c r="C96" i="14"/>
  <c r="B96" i="14"/>
  <c r="A96" i="14"/>
  <c r="J95" i="14"/>
  <c r="H95" i="14"/>
  <c r="D95" i="14"/>
  <c r="C95" i="14"/>
  <c r="B95" i="14"/>
  <c r="A95" i="14"/>
  <c r="J94" i="14"/>
  <c r="H94" i="14"/>
  <c r="D94" i="14"/>
  <c r="C94" i="14"/>
  <c r="B94" i="14"/>
  <c r="A94" i="14"/>
  <c r="J93" i="14"/>
  <c r="H93" i="14"/>
  <c r="D93" i="14"/>
  <c r="C93" i="14"/>
  <c r="B93" i="14"/>
  <c r="A93" i="14"/>
  <c r="J92" i="14"/>
  <c r="H92" i="14"/>
  <c r="D92" i="14"/>
  <c r="C92" i="14"/>
  <c r="B92" i="14"/>
  <c r="A92" i="14"/>
  <c r="J91" i="14"/>
  <c r="H91" i="14"/>
  <c r="D91" i="14"/>
  <c r="C91" i="14"/>
  <c r="B91" i="14"/>
  <c r="A91" i="14"/>
  <c r="J90" i="14"/>
  <c r="H90" i="14"/>
  <c r="D90" i="14"/>
  <c r="C90" i="14"/>
  <c r="B90" i="14"/>
  <c r="A90" i="14"/>
  <c r="J89" i="14"/>
  <c r="H89" i="14"/>
  <c r="D89" i="14"/>
  <c r="C89" i="14"/>
  <c r="B89" i="14"/>
  <c r="A89" i="14"/>
  <c r="J88" i="14"/>
  <c r="H88" i="14"/>
  <c r="D88" i="14"/>
  <c r="C88" i="14"/>
  <c r="B88" i="14"/>
  <c r="A88" i="14"/>
  <c r="J87" i="14"/>
  <c r="H87" i="14"/>
  <c r="D87" i="14"/>
  <c r="C87" i="14"/>
  <c r="B87" i="14"/>
  <c r="A87" i="14"/>
  <c r="J86" i="14"/>
  <c r="H86" i="14"/>
  <c r="D86" i="14"/>
  <c r="C86" i="14"/>
  <c r="B86" i="14"/>
  <c r="A86" i="14"/>
  <c r="J85" i="14"/>
  <c r="H85" i="14"/>
  <c r="D85" i="14"/>
  <c r="C85" i="14"/>
  <c r="B85" i="14"/>
  <c r="A85" i="14"/>
  <c r="J84" i="14"/>
  <c r="H84" i="14"/>
  <c r="D84" i="14"/>
  <c r="C84" i="14"/>
  <c r="B84" i="14"/>
  <c r="A84" i="14"/>
  <c r="J83" i="14"/>
  <c r="H83" i="14"/>
  <c r="D83" i="14"/>
  <c r="C83" i="14"/>
  <c r="B83" i="14"/>
  <c r="A83" i="14"/>
  <c r="J82" i="14"/>
  <c r="H82" i="14"/>
  <c r="D82" i="14"/>
  <c r="C82" i="14"/>
  <c r="B82" i="14"/>
  <c r="A82" i="14"/>
  <c r="J81" i="14"/>
  <c r="H81" i="14"/>
  <c r="D81" i="14"/>
  <c r="C81" i="14"/>
  <c r="B81" i="14"/>
  <c r="A81" i="14"/>
  <c r="J80" i="14"/>
  <c r="H80" i="14"/>
  <c r="D80" i="14"/>
  <c r="C80" i="14"/>
  <c r="B80" i="14"/>
  <c r="A80" i="14"/>
  <c r="J79" i="14"/>
  <c r="H79" i="14"/>
  <c r="D79" i="14"/>
  <c r="C79" i="14"/>
  <c r="B79" i="14"/>
  <c r="A79" i="14"/>
  <c r="J78" i="14"/>
  <c r="H78" i="14"/>
  <c r="D78" i="14"/>
  <c r="C78" i="14"/>
  <c r="B78" i="14"/>
  <c r="A78" i="14"/>
  <c r="J77" i="14"/>
  <c r="H77" i="14"/>
  <c r="D77" i="14"/>
  <c r="C77" i="14"/>
  <c r="B77" i="14"/>
  <c r="A77" i="14"/>
  <c r="J76" i="14"/>
  <c r="H76" i="14"/>
  <c r="D76" i="14"/>
  <c r="C76" i="14"/>
  <c r="B76" i="14"/>
  <c r="A76" i="14"/>
  <c r="J75" i="14"/>
  <c r="H75" i="14"/>
  <c r="D75" i="14"/>
  <c r="C75" i="14"/>
  <c r="B75" i="14"/>
  <c r="A75" i="14"/>
  <c r="J74" i="14"/>
  <c r="H74" i="14"/>
  <c r="D74" i="14"/>
  <c r="C74" i="14"/>
  <c r="B74" i="14"/>
  <c r="A74" i="14"/>
  <c r="J73" i="14"/>
  <c r="H73" i="14"/>
  <c r="D73" i="14"/>
  <c r="C73" i="14"/>
  <c r="B73" i="14"/>
  <c r="A73" i="14"/>
  <c r="J72" i="14"/>
  <c r="H72" i="14"/>
  <c r="D72" i="14"/>
  <c r="C72" i="14"/>
  <c r="B72" i="14"/>
  <c r="A72" i="14"/>
  <c r="J71" i="14"/>
  <c r="H71" i="14"/>
  <c r="D71" i="14"/>
  <c r="C71" i="14"/>
  <c r="B71" i="14"/>
  <c r="A71" i="14"/>
  <c r="J70" i="14"/>
  <c r="H70" i="14"/>
  <c r="D70" i="14"/>
  <c r="C70" i="14"/>
  <c r="B70" i="14"/>
  <c r="A70" i="14"/>
  <c r="J69" i="14"/>
  <c r="H69" i="14"/>
  <c r="D69" i="14"/>
  <c r="C69" i="14"/>
  <c r="B69" i="14"/>
  <c r="A69" i="14"/>
  <c r="J68" i="14"/>
  <c r="H68" i="14"/>
  <c r="D68" i="14"/>
  <c r="C68" i="14"/>
  <c r="B68" i="14"/>
  <c r="A68" i="14"/>
  <c r="J67" i="14"/>
  <c r="H67" i="14"/>
  <c r="D67" i="14"/>
  <c r="C67" i="14"/>
  <c r="B67" i="14"/>
  <c r="A67" i="14"/>
  <c r="J66" i="14"/>
  <c r="H66" i="14"/>
  <c r="D66" i="14"/>
  <c r="C66" i="14"/>
  <c r="B66" i="14"/>
  <c r="A66" i="14"/>
  <c r="J65" i="14"/>
  <c r="H65" i="14"/>
  <c r="D65" i="14"/>
  <c r="C65" i="14"/>
  <c r="B65" i="14"/>
  <c r="A65" i="14"/>
  <c r="J64" i="14"/>
  <c r="H64" i="14"/>
  <c r="D64" i="14"/>
  <c r="C64" i="14"/>
  <c r="B64" i="14"/>
  <c r="A64" i="14"/>
  <c r="J63" i="14"/>
  <c r="H63" i="14"/>
  <c r="D63" i="14"/>
  <c r="C63" i="14"/>
  <c r="B63" i="14"/>
  <c r="A63" i="14"/>
  <c r="J62" i="14"/>
  <c r="H62" i="14"/>
  <c r="D62" i="14"/>
  <c r="C62" i="14"/>
  <c r="B62" i="14"/>
  <c r="A62" i="14"/>
  <c r="J61" i="14"/>
  <c r="H61" i="14"/>
  <c r="D61" i="14"/>
  <c r="C61" i="14"/>
  <c r="B61" i="14"/>
  <c r="A61" i="14"/>
  <c r="J60" i="14"/>
  <c r="H60" i="14"/>
  <c r="D60" i="14"/>
  <c r="C60" i="14"/>
  <c r="B60" i="14"/>
  <c r="A60" i="14"/>
  <c r="J59" i="14"/>
  <c r="H59" i="14"/>
  <c r="D59" i="14"/>
  <c r="C59" i="14"/>
  <c r="B59" i="14"/>
  <c r="A59" i="14"/>
  <c r="J58" i="14"/>
  <c r="H58" i="14"/>
  <c r="D58" i="14"/>
  <c r="C58" i="14"/>
  <c r="B58" i="14"/>
  <c r="A58" i="14"/>
  <c r="J57" i="14"/>
  <c r="H57" i="14"/>
  <c r="D57" i="14"/>
  <c r="C57" i="14"/>
  <c r="B57" i="14"/>
  <c r="A57" i="14"/>
  <c r="J56" i="14"/>
  <c r="H56" i="14"/>
  <c r="D56" i="14"/>
  <c r="C56" i="14"/>
  <c r="B56" i="14"/>
  <c r="A56" i="14"/>
  <c r="J55" i="14"/>
  <c r="H55" i="14"/>
  <c r="D55" i="14"/>
  <c r="C55" i="14"/>
  <c r="B55" i="14"/>
  <c r="A55" i="14"/>
  <c r="J54" i="14"/>
  <c r="H54" i="14"/>
  <c r="D54" i="14"/>
  <c r="C54" i="14"/>
  <c r="B54" i="14"/>
  <c r="A54" i="14"/>
  <c r="J53" i="14"/>
  <c r="H53" i="14"/>
  <c r="D53" i="14"/>
  <c r="C53" i="14"/>
  <c r="B53" i="14"/>
  <c r="A53" i="14"/>
  <c r="J52" i="14"/>
  <c r="H52" i="14"/>
  <c r="D52" i="14"/>
  <c r="C52" i="14"/>
  <c r="B52" i="14"/>
  <c r="A52" i="14"/>
  <c r="J51" i="14"/>
  <c r="H51" i="14"/>
  <c r="D51" i="14"/>
  <c r="C51" i="14"/>
  <c r="B51" i="14"/>
  <c r="A51" i="14"/>
  <c r="J50" i="14"/>
  <c r="H50" i="14"/>
  <c r="D50" i="14"/>
  <c r="C50" i="14"/>
  <c r="B50" i="14"/>
  <c r="A50" i="14"/>
  <c r="J49" i="14"/>
  <c r="H49" i="14"/>
  <c r="D49" i="14"/>
  <c r="C49" i="14"/>
  <c r="B49" i="14"/>
  <c r="A49" i="14"/>
  <c r="J48" i="14"/>
  <c r="H48" i="14"/>
  <c r="D48" i="14"/>
  <c r="C48" i="14"/>
  <c r="B48" i="14"/>
  <c r="A48" i="14"/>
  <c r="J47" i="14"/>
  <c r="H47" i="14"/>
  <c r="D47" i="14"/>
  <c r="C47" i="14"/>
  <c r="B47" i="14"/>
  <c r="A47" i="14"/>
  <c r="J46" i="14"/>
  <c r="H46" i="14"/>
  <c r="D46" i="14"/>
  <c r="C46" i="14"/>
  <c r="B46" i="14"/>
  <c r="A46" i="14"/>
  <c r="K45" i="14"/>
  <c r="J45" i="14"/>
  <c r="I45" i="14"/>
  <c r="H45" i="14"/>
  <c r="G45" i="14"/>
  <c r="F45" i="14"/>
  <c r="E45" i="14"/>
  <c r="D45" i="14"/>
  <c r="C45" i="14"/>
  <c r="B45" i="14"/>
  <c r="A45" i="14"/>
  <c r="J44" i="14"/>
  <c r="H44" i="14"/>
  <c r="D44" i="14"/>
  <c r="C44" i="14"/>
  <c r="B44" i="14"/>
  <c r="A44" i="14"/>
  <c r="J43" i="14"/>
  <c r="H43" i="14"/>
  <c r="D43" i="14"/>
  <c r="C43" i="14"/>
  <c r="B43" i="14"/>
  <c r="A43" i="14"/>
  <c r="J42" i="14"/>
  <c r="H42" i="14"/>
  <c r="D42" i="14"/>
  <c r="C42" i="14"/>
  <c r="B42" i="14"/>
  <c r="A42" i="14"/>
  <c r="J41" i="14"/>
  <c r="H41" i="14"/>
  <c r="D41" i="14"/>
  <c r="C41" i="14"/>
  <c r="B41" i="14"/>
  <c r="A41" i="14"/>
  <c r="J40" i="14"/>
  <c r="H40" i="14"/>
  <c r="D40" i="14"/>
  <c r="C40" i="14"/>
  <c r="B40" i="14"/>
  <c r="A40" i="14"/>
  <c r="J39" i="14"/>
  <c r="H39" i="14"/>
  <c r="D39" i="14"/>
  <c r="C39" i="14"/>
  <c r="B39" i="14"/>
  <c r="A39" i="14"/>
  <c r="J38" i="14"/>
  <c r="H38" i="14"/>
  <c r="D38" i="14"/>
  <c r="C38" i="14"/>
  <c r="B38" i="14"/>
  <c r="A38" i="14"/>
  <c r="J37" i="14"/>
  <c r="H37" i="14"/>
  <c r="D37" i="14"/>
  <c r="C37" i="14"/>
  <c r="B37" i="14"/>
  <c r="A37" i="14"/>
  <c r="K36" i="14"/>
  <c r="J36" i="14"/>
  <c r="I36" i="14"/>
  <c r="H36" i="14"/>
  <c r="G36" i="14"/>
  <c r="F36" i="14"/>
  <c r="E36" i="14"/>
  <c r="D36" i="14"/>
  <c r="C36" i="14"/>
  <c r="B36" i="14"/>
  <c r="A36" i="14"/>
  <c r="J35" i="14"/>
  <c r="H35" i="14"/>
  <c r="D35" i="14"/>
  <c r="C35" i="14"/>
  <c r="B35" i="14"/>
  <c r="A35" i="14"/>
  <c r="J34" i="14"/>
  <c r="H34" i="14"/>
  <c r="D34" i="14"/>
  <c r="C34" i="14"/>
  <c r="B34" i="14"/>
  <c r="A34" i="14"/>
  <c r="K33" i="14"/>
  <c r="J33" i="14"/>
  <c r="I33" i="14"/>
  <c r="H33" i="14"/>
  <c r="G33" i="14"/>
  <c r="F33" i="14"/>
  <c r="E33" i="14"/>
  <c r="D33" i="14"/>
  <c r="C33" i="14"/>
  <c r="B33" i="14"/>
  <c r="A33" i="14"/>
  <c r="J32" i="14"/>
  <c r="H32" i="14"/>
  <c r="D32" i="14"/>
  <c r="C32" i="14"/>
  <c r="B32" i="14"/>
  <c r="A32" i="14"/>
  <c r="K31" i="14"/>
  <c r="J31" i="14"/>
  <c r="I31" i="14"/>
  <c r="H31" i="14"/>
  <c r="G31" i="14"/>
  <c r="F31" i="14"/>
  <c r="E31" i="14"/>
  <c r="D31" i="14"/>
  <c r="C31" i="14"/>
  <c r="B31" i="14"/>
  <c r="A31" i="14"/>
  <c r="J30" i="14"/>
  <c r="H30" i="14"/>
  <c r="D30" i="14"/>
  <c r="C30" i="14"/>
  <c r="B30" i="14"/>
  <c r="A30" i="14"/>
  <c r="J29" i="14"/>
  <c r="H29" i="14"/>
  <c r="D29" i="14"/>
  <c r="C29" i="14"/>
  <c r="B29" i="14"/>
  <c r="A29" i="14"/>
  <c r="J28" i="14"/>
  <c r="H28" i="14"/>
  <c r="D28" i="14"/>
  <c r="C28" i="14"/>
  <c r="B28" i="14"/>
  <c r="A28" i="14"/>
  <c r="J27" i="14"/>
  <c r="H27" i="14"/>
  <c r="D27" i="14"/>
  <c r="C27" i="14"/>
  <c r="B27" i="14"/>
  <c r="A27" i="14"/>
  <c r="J26" i="14"/>
  <c r="H26" i="14"/>
  <c r="D26" i="14"/>
  <c r="C26" i="14"/>
  <c r="B26" i="14"/>
  <c r="A26" i="14"/>
  <c r="J25" i="14"/>
  <c r="H25" i="14"/>
  <c r="D25" i="14"/>
  <c r="C25" i="14"/>
  <c r="B25" i="14"/>
  <c r="A25" i="14"/>
  <c r="J24" i="14"/>
  <c r="H24" i="14"/>
  <c r="D24" i="14"/>
  <c r="C24" i="14"/>
  <c r="B24" i="14"/>
  <c r="A24" i="14"/>
  <c r="J23" i="14"/>
  <c r="H23" i="14"/>
  <c r="D23" i="14"/>
  <c r="C23" i="14"/>
  <c r="B23" i="14"/>
  <c r="A23" i="14"/>
  <c r="J22" i="14"/>
  <c r="H22" i="14"/>
  <c r="D22" i="14"/>
  <c r="C22" i="14"/>
  <c r="B22" i="14"/>
  <c r="A22" i="14"/>
  <c r="J21" i="14"/>
  <c r="H21" i="14"/>
  <c r="D21" i="14"/>
  <c r="C21" i="14"/>
  <c r="B21" i="14"/>
  <c r="A21" i="14"/>
  <c r="J20" i="14"/>
  <c r="H20" i="14"/>
  <c r="D20" i="14"/>
  <c r="C20" i="14"/>
  <c r="B20" i="14"/>
  <c r="A20" i="14"/>
  <c r="J19" i="14"/>
  <c r="H19" i="14"/>
  <c r="D19" i="14"/>
  <c r="C19" i="14"/>
  <c r="B19" i="14"/>
  <c r="A19" i="14"/>
  <c r="J18" i="14"/>
  <c r="H18" i="14"/>
  <c r="D18" i="14"/>
  <c r="C18" i="14"/>
  <c r="B18" i="14"/>
  <c r="A18" i="14"/>
  <c r="K17" i="14"/>
  <c r="J17" i="14"/>
  <c r="I17" i="14"/>
  <c r="H17" i="14"/>
  <c r="G17" i="14"/>
  <c r="F17" i="14"/>
  <c r="E17" i="14"/>
  <c r="D17" i="14"/>
  <c r="C17" i="14"/>
  <c r="B17" i="14"/>
  <c r="A17" i="14"/>
  <c r="J16" i="14"/>
  <c r="H16" i="14"/>
  <c r="D16" i="14"/>
  <c r="C16" i="14"/>
  <c r="B16" i="14"/>
  <c r="A16" i="14"/>
  <c r="J15" i="14"/>
  <c r="H15" i="14"/>
  <c r="D15" i="14"/>
  <c r="C15" i="14"/>
  <c r="B15" i="14"/>
  <c r="A15" i="14"/>
  <c r="K14" i="14"/>
  <c r="J14" i="14"/>
  <c r="I14" i="14"/>
  <c r="H14" i="14"/>
  <c r="G14" i="14"/>
  <c r="F14" i="14"/>
  <c r="E14" i="14"/>
  <c r="D14" i="14"/>
  <c r="C14" i="14"/>
  <c r="B14" i="14"/>
  <c r="A14" i="14"/>
  <c r="J13" i="14"/>
  <c r="H13" i="14"/>
  <c r="D13" i="14"/>
  <c r="C13" i="14"/>
  <c r="B13" i="14"/>
  <c r="A13" i="14"/>
  <c r="J12" i="14"/>
  <c r="H12" i="14"/>
  <c r="D12" i="14"/>
  <c r="C12" i="14"/>
  <c r="B12" i="14"/>
  <c r="A12" i="14"/>
  <c r="J11" i="14"/>
  <c r="H11" i="14"/>
  <c r="D11" i="14"/>
  <c r="C11" i="14"/>
  <c r="B11" i="14"/>
  <c r="A11" i="14"/>
  <c r="J10" i="14"/>
  <c r="H10" i="14"/>
  <c r="D10" i="14"/>
  <c r="C10" i="14"/>
  <c r="B10" i="14"/>
  <c r="A10" i="14"/>
  <c r="J9" i="14"/>
  <c r="H9" i="14"/>
  <c r="D9" i="14"/>
  <c r="C9" i="14"/>
  <c r="B9" i="14"/>
  <c r="A9" i="14"/>
  <c r="J8" i="14"/>
  <c r="H8" i="14"/>
  <c r="D8" i="14"/>
  <c r="C8" i="14"/>
  <c r="B8" i="14"/>
  <c r="A8" i="14"/>
  <c r="K7" i="14"/>
  <c r="J7" i="14"/>
  <c r="I7" i="14"/>
  <c r="H7" i="14"/>
  <c r="G7" i="14"/>
  <c r="F7" i="14"/>
  <c r="E7" i="14"/>
  <c r="D7" i="14"/>
  <c r="C7" i="14"/>
  <c r="B7" i="14"/>
  <c r="A7" i="14"/>
  <c r="J6" i="14"/>
  <c r="H6" i="14"/>
  <c r="D6" i="14"/>
  <c r="C6" i="14"/>
  <c r="B6" i="14"/>
  <c r="A6" i="14"/>
  <c r="J5" i="14"/>
  <c r="H5" i="14"/>
  <c r="D5" i="14"/>
  <c r="C5" i="14"/>
  <c r="B5" i="14"/>
  <c r="A5" i="14"/>
  <c r="J4" i="14"/>
  <c r="H4" i="14"/>
  <c r="D4" i="14"/>
  <c r="C4" i="14"/>
  <c r="B4" i="14"/>
  <c r="A4" i="14"/>
  <c r="J3" i="14"/>
  <c r="H3" i="14"/>
  <c r="D3" i="14"/>
  <c r="C3" i="14"/>
  <c r="B3" i="14"/>
  <c r="A3" i="14"/>
  <c r="J2" i="14"/>
  <c r="H2" i="14"/>
  <c r="D2" i="14"/>
  <c r="C2" i="14"/>
  <c r="B2" i="14"/>
  <c r="A2" i="14"/>
  <c r="K1" i="14"/>
  <c r="J1" i="14"/>
  <c r="I1" i="14"/>
  <c r="H1" i="14"/>
  <c r="G1" i="14"/>
  <c r="F1" i="14"/>
  <c r="E1" i="14"/>
  <c r="D1" i="14"/>
  <c r="C1" i="14"/>
  <c r="B1" i="14"/>
  <c r="A1" i="14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1" i="12"/>
  <c r="C20" i="12"/>
  <c r="C19" i="12"/>
  <c r="B19" i="12"/>
  <c r="C18" i="12"/>
  <c r="C17" i="12"/>
  <c r="C16" i="12"/>
  <c r="C15" i="12"/>
  <c r="C14" i="12"/>
  <c r="C13" i="12"/>
  <c r="C12" i="12"/>
  <c r="C11" i="12"/>
  <c r="C10" i="12"/>
  <c r="C9" i="12"/>
  <c r="B9" i="12"/>
  <c r="C8" i="12"/>
  <c r="B8" i="12"/>
  <c r="C7" i="12"/>
  <c r="C6" i="12"/>
  <c r="B6" i="12"/>
  <c r="C5" i="12"/>
  <c r="C4" i="12"/>
  <c r="C3" i="12"/>
  <c r="C2" i="12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L80" i="4"/>
  <c r="K80" i="4"/>
  <c r="J80" i="4"/>
  <c r="I80" i="4"/>
  <c r="H80" i="4"/>
  <c r="G80" i="4"/>
  <c r="F80" i="4"/>
  <c r="E80" i="4"/>
  <c r="D80" i="4"/>
  <c r="B80" i="4"/>
  <c r="L79" i="4"/>
  <c r="K79" i="4"/>
  <c r="J79" i="4"/>
  <c r="I79" i="4"/>
  <c r="H79" i="4"/>
  <c r="G79" i="4"/>
  <c r="F79" i="4"/>
  <c r="E79" i="4"/>
  <c r="D79" i="4"/>
  <c r="B79" i="4"/>
  <c r="L78" i="4"/>
  <c r="K78" i="4"/>
  <c r="J78" i="4"/>
  <c r="I78" i="4"/>
  <c r="H78" i="4"/>
  <c r="G78" i="4"/>
  <c r="F78" i="4"/>
  <c r="E78" i="4"/>
  <c r="D78" i="4"/>
  <c r="B78" i="4"/>
  <c r="L77" i="4"/>
  <c r="K77" i="4"/>
  <c r="J77" i="4"/>
  <c r="I77" i="4"/>
  <c r="H77" i="4"/>
  <c r="G77" i="4"/>
  <c r="F77" i="4"/>
  <c r="E77" i="4"/>
  <c r="D77" i="4"/>
  <c r="B77" i="4"/>
  <c r="L76" i="4"/>
  <c r="K76" i="4"/>
  <c r="J76" i="4"/>
  <c r="I76" i="4"/>
  <c r="H76" i="4"/>
  <c r="G76" i="4"/>
  <c r="F76" i="4"/>
  <c r="R76" i="4" s="1"/>
  <c r="E76" i="4"/>
  <c r="D76" i="4"/>
  <c r="B76" i="4"/>
  <c r="L75" i="4"/>
  <c r="K75" i="4"/>
  <c r="J75" i="4"/>
  <c r="I75" i="4"/>
  <c r="H75" i="4"/>
  <c r="G75" i="4"/>
  <c r="F75" i="4"/>
  <c r="E75" i="4"/>
  <c r="D75" i="4"/>
  <c r="B75" i="4"/>
  <c r="L74" i="4"/>
  <c r="K74" i="4"/>
  <c r="J74" i="4"/>
  <c r="I74" i="4"/>
  <c r="H74" i="4"/>
  <c r="G74" i="4"/>
  <c r="F74" i="4"/>
  <c r="E74" i="4"/>
  <c r="D74" i="4"/>
  <c r="B74" i="4"/>
  <c r="L73" i="4"/>
  <c r="K73" i="4"/>
  <c r="J73" i="4"/>
  <c r="I73" i="4"/>
  <c r="H73" i="4"/>
  <c r="G73" i="4"/>
  <c r="F73" i="4"/>
  <c r="E73" i="4"/>
  <c r="D73" i="4"/>
  <c r="B73" i="4"/>
  <c r="L72" i="4"/>
  <c r="K72" i="4"/>
  <c r="J72" i="4"/>
  <c r="I72" i="4"/>
  <c r="H72" i="4"/>
  <c r="G72" i="4"/>
  <c r="F72" i="4"/>
  <c r="E72" i="4"/>
  <c r="D72" i="4"/>
  <c r="B72" i="4"/>
  <c r="L71" i="4"/>
  <c r="K71" i="4"/>
  <c r="J71" i="4"/>
  <c r="I71" i="4"/>
  <c r="H71" i="4"/>
  <c r="G71" i="4"/>
  <c r="F71" i="4"/>
  <c r="E71" i="4"/>
  <c r="D71" i="4"/>
  <c r="B71" i="4"/>
  <c r="L70" i="4"/>
  <c r="K70" i="4"/>
  <c r="J70" i="4"/>
  <c r="I70" i="4"/>
  <c r="H70" i="4"/>
  <c r="G70" i="4"/>
  <c r="F70" i="4"/>
  <c r="E70" i="4"/>
  <c r="D70" i="4"/>
  <c r="B70" i="4"/>
  <c r="L69" i="4"/>
  <c r="K69" i="4"/>
  <c r="J69" i="4"/>
  <c r="I69" i="4"/>
  <c r="H69" i="4"/>
  <c r="G69" i="4"/>
  <c r="F69" i="4"/>
  <c r="E69" i="4"/>
  <c r="D69" i="4"/>
  <c r="B69" i="4"/>
  <c r="L68" i="4"/>
  <c r="K68" i="4"/>
  <c r="J68" i="4"/>
  <c r="I68" i="4"/>
  <c r="H68" i="4"/>
  <c r="G68" i="4"/>
  <c r="F68" i="4"/>
  <c r="E68" i="4"/>
  <c r="D68" i="4"/>
  <c r="B68" i="4"/>
  <c r="L67" i="4"/>
  <c r="K67" i="4"/>
  <c r="J67" i="4"/>
  <c r="I67" i="4"/>
  <c r="H67" i="4"/>
  <c r="G67" i="4"/>
  <c r="F67" i="4"/>
  <c r="E67" i="4"/>
  <c r="D67" i="4"/>
  <c r="B67" i="4"/>
  <c r="L66" i="4"/>
  <c r="K66" i="4"/>
  <c r="J66" i="4"/>
  <c r="I66" i="4"/>
  <c r="H66" i="4"/>
  <c r="G66" i="4"/>
  <c r="F66" i="4"/>
  <c r="E66" i="4"/>
  <c r="D66" i="4"/>
  <c r="B66" i="4"/>
  <c r="L65" i="4"/>
  <c r="K65" i="4"/>
  <c r="J65" i="4"/>
  <c r="I65" i="4"/>
  <c r="H65" i="4"/>
  <c r="G65" i="4"/>
  <c r="F65" i="4"/>
  <c r="E65" i="4"/>
  <c r="D65" i="4"/>
  <c r="B65" i="4"/>
  <c r="L64" i="4"/>
  <c r="K64" i="4"/>
  <c r="J64" i="4"/>
  <c r="I64" i="4"/>
  <c r="H64" i="4"/>
  <c r="G64" i="4"/>
  <c r="F64" i="4"/>
  <c r="E64" i="4"/>
  <c r="D64" i="4"/>
  <c r="B64" i="4"/>
  <c r="L63" i="4"/>
  <c r="K63" i="4"/>
  <c r="J63" i="4"/>
  <c r="I63" i="4"/>
  <c r="H63" i="4"/>
  <c r="G63" i="4"/>
  <c r="F63" i="4"/>
  <c r="E63" i="4"/>
  <c r="D63" i="4"/>
  <c r="B63" i="4"/>
  <c r="L62" i="4"/>
  <c r="K62" i="4"/>
  <c r="J62" i="4"/>
  <c r="I62" i="4"/>
  <c r="H62" i="4"/>
  <c r="G62" i="4"/>
  <c r="F62" i="4"/>
  <c r="E62" i="4"/>
  <c r="D62" i="4"/>
  <c r="B62" i="4"/>
  <c r="L61" i="4"/>
  <c r="K61" i="4"/>
  <c r="J61" i="4"/>
  <c r="I61" i="4"/>
  <c r="H61" i="4"/>
  <c r="G61" i="4"/>
  <c r="F61" i="4"/>
  <c r="E61" i="4"/>
  <c r="D61" i="4"/>
  <c r="B61" i="4"/>
  <c r="L60" i="4"/>
  <c r="K60" i="4"/>
  <c r="J60" i="4"/>
  <c r="I60" i="4"/>
  <c r="H60" i="4"/>
  <c r="G60" i="4"/>
  <c r="F60" i="4"/>
  <c r="R60" i="4" s="1"/>
  <c r="E60" i="4"/>
  <c r="D60" i="4"/>
  <c r="B60" i="4"/>
  <c r="L59" i="4"/>
  <c r="K59" i="4"/>
  <c r="J59" i="4"/>
  <c r="I59" i="4"/>
  <c r="H59" i="4"/>
  <c r="G59" i="4"/>
  <c r="F59" i="4"/>
  <c r="E59" i="4"/>
  <c r="D59" i="4"/>
  <c r="B59" i="4"/>
  <c r="L58" i="4"/>
  <c r="K58" i="4"/>
  <c r="J58" i="4"/>
  <c r="I58" i="4"/>
  <c r="H58" i="4"/>
  <c r="G58" i="4"/>
  <c r="F58" i="4"/>
  <c r="E58" i="4"/>
  <c r="D58" i="4"/>
  <c r="B58" i="4"/>
  <c r="L57" i="4"/>
  <c r="K57" i="4"/>
  <c r="J57" i="4"/>
  <c r="I57" i="4"/>
  <c r="H57" i="4"/>
  <c r="G57" i="4"/>
  <c r="F57" i="4"/>
  <c r="E57" i="4"/>
  <c r="D57" i="4"/>
  <c r="B57" i="4"/>
  <c r="L56" i="4"/>
  <c r="K56" i="4"/>
  <c r="J56" i="4"/>
  <c r="I56" i="4"/>
  <c r="H56" i="4"/>
  <c r="G56" i="4"/>
  <c r="F56" i="4"/>
  <c r="E56" i="4"/>
  <c r="D56" i="4"/>
  <c r="B56" i="4"/>
  <c r="L55" i="4"/>
  <c r="K55" i="4"/>
  <c r="J55" i="4"/>
  <c r="I55" i="4"/>
  <c r="H55" i="4"/>
  <c r="G55" i="4"/>
  <c r="F55" i="4"/>
  <c r="E55" i="4"/>
  <c r="D55" i="4"/>
  <c r="B55" i="4"/>
  <c r="L54" i="4"/>
  <c r="K54" i="4"/>
  <c r="J54" i="4"/>
  <c r="I54" i="4"/>
  <c r="H54" i="4"/>
  <c r="G54" i="4"/>
  <c r="F54" i="4"/>
  <c r="E54" i="4"/>
  <c r="D54" i="4"/>
  <c r="B54" i="4"/>
  <c r="L53" i="4"/>
  <c r="K53" i="4"/>
  <c r="J53" i="4"/>
  <c r="I53" i="4"/>
  <c r="H53" i="4"/>
  <c r="G53" i="4"/>
  <c r="F53" i="4"/>
  <c r="E53" i="4"/>
  <c r="D53" i="4"/>
  <c r="B53" i="4"/>
  <c r="L52" i="4"/>
  <c r="K52" i="4"/>
  <c r="J52" i="4"/>
  <c r="I52" i="4"/>
  <c r="H52" i="4"/>
  <c r="G52" i="4"/>
  <c r="F52" i="4"/>
  <c r="E52" i="4"/>
  <c r="D52" i="4"/>
  <c r="B52" i="4"/>
  <c r="L51" i="4"/>
  <c r="K51" i="4"/>
  <c r="J51" i="4"/>
  <c r="I51" i="4"/>
  <c r="H51" i="4"/>
  <c r="G51" i="4"/>
  <c r="F51" i="4"/>
  <c r="E51" i="4"/>
  <c r="D51" i="4"/>
  <c r="B51" i="4"/>
  <c r="L50" i="4"/>
  <c r="K50" i="4"/>
  <c r="J50" i="4"/>
  <c r="I50" i="4"/>
  <c r="H50" i="4"/>
  <c r="G50" i="4"/>
  <c r="F50" i="4"/>
  <c r="E50" i="4"/>
  <c r="D50" i="4"/>
  <c r="B50" i="4"/>
  <c r="L49" i="4"/>
  <c r="K49" i="4"/>
  <c r="J49" i="4"/>
  <c r="I49" i="4"/>
  <c r="H49" i="4"/>
  <c r="G49" i="4"/>
  <c r="F49" i="4"/>
  <c r="E49" i="4"/>
  <c r="D49" i="4"/>
  <c r="B49" i="4"/>
  <c r="L48" i="4"/>
  <c r="K48" i="4"/>
  <c r="J48" i="4"/>
  <c r="I48" i="4"/>
  <c r="H48" i="4"/>
  <c r="G48" i="4"/>
  <c r="F48" i="4"/>
  <c r="E48" i="4"/>
  <c r="D48" i="4"/>
  <c r="B48" i="4"/>
  <c r="L47" i="4"/>
  <c r="K47" i="4"/>
  <c r="J47" i="4"/>
  <c r="I47" i="4"/>
  <c r="H47" i="4"/>
  <c r="G47" i="4"/>
  <c r="F47" i="4"/>
  <c r="E47" i="4"/>
  <c r="D47" i="4"/>
  <c r="B47" i="4"/>
  <c r="L46" i="4"/>
  <c r="K46" i="4"/>
  <c r="J46" i="4"/>
  <c r="I46" i="4"/>
  <c r="H46" i="4"/>
  <c r="G46" i="4"/>
  <c r="F46" i="4"/>
  <c r="E46" i="4"/>
  <c r="D46" i="4"/>
  <c r="B46" i="4"/>
  <c r="L45" i="4"/>
  <c r="K45" i="4"/>
  <c r="J45" i="4"/>
  <c r="I45" i="4"/>
  <c r="H45" i="4"/>
  <c r="G45" i="4"/>
  <c r="F45" i="4"/>
  <c r="E45" i="4"/>
  <c r="D45" i="4"/>
  <c r="B45" i="4"/>
  <c r="L44" i="4"/>
  <c r="K44" i="4"/>
  <c r="J44" i="4"/>
  <c r="I44" i="4"/>
  <c r="H44" i="4"/>
  <c r="G44" i="4"/>
  <c r="F44" i="4"/>
  <c r="E44" i="4"/>
  <c r="D44" i="4"/>
  <c r="B44" i="4"/>
  <c r="L43" i="4"/>
  <c r="K43" i="4"/>
  <c r="J43" i="4"/>
  <c r="I43" i="4"/>
  <c r="H43" i="4"/>
  <c r="G43" i="4"/>
  <c r="F43" i="4"/>
  <c r="E43" i="4"/>
  <c r="D43" i="4"/>
  <c r="B43" i="4"/>
  <c r="L42" i="4"/>
  <c r="K42" i="4"/>
  <c r="J42" i="4"/>
  <c r="I42" i="4"/>
  <c r="H42" i="4"/>
  <c r="G42" i="4"/>
  <c r="F42" i="4"/>
  <c r="E42" i="4"/>
  <c r="D42" i="4"/>
  <c r="B42" i="4"/>
  <c r="L41" i="4"/>
  <c r="K41" i="4"/>
  <c r="J41" i="4"/>
  <c r="I41" i="4"/>
  <c r="H41" i="4"/>
  <c r="G41" i="4"/>
  <c r="F41" i="4"/>
  <c r="E41" i="4"/>
  <c r="D41" i="4"/>
  <c r="B41" i="4"/>
  <c r="L40" i="4"/>
  <c r="K40" i="4"/>
  <c r="J40" i="4"/>
  <c r="I40" i="4"/>
  <c r="H40" i="4"/>
  <c r="G40" i="4"/>
  <c r="F40" i="4"/>
  <c r="E40" i="4"/>
  <c r="D40" i="4"/>
  <c r="B40" i="4"/>
  <c r="L39" i="4"/>
  <c r="K39" i="4"/>
  <c r="J39" i="4"/>
  <c r="I39" i="4"/>
  <c r="H39" i="4"/>
  <c r="G39" i="4"/>
  <c r="F39" i="4"/>
  <c r="E39" i="4"/>
  <c r="D39" i="4"/>
  <c r="B39" i="4"/>
  <c r="L38" i="4"/>
  <c r="K38" i="4"/>
  <c r="J38" i="4"/>
  <c r="I38" i="4"/>
  <c r="H38" i="4"/>
  <c r="G38" i="4"/>
  <c r="F38" i="4"/>
  <c r="E38" i="4"/>
  <c r="D38" i="4"/>
  <c r="B38" i="4"/>
  <c r="L37" i="4"/>
  <c r="K37" i="4"/>
  <c r="J37" i="4"/>
  <c r="I37" i="4"/>
  <c r="H37" i="4"/>
  <c r="G37" i="4"/>
  <c r="F37" i="4"/>
  <c r="E37" i="4"/>
  <c r="D37" i="4"/>
  <c r="B37" i="4"/>
  <c r="L36" i="4"/>
  <c r="K36" i="4"/>
  <c r="J36" i="4"/>
  <c r="I36" i="4"/>
  <c r="H36" i="4"/>
  <c r="G36" i="4"/>
  <c r="F36" i="4"/>
  <c r="E36" i="4"/>
  <c r="D36" i="4"/>
  <c r="B36" i="4"/>
  <c r="L35" i="4"/>
  <c r="K35" i="4"/>
  <c r="J35" i="4"/>
  <c r="I35" i="4"/>
  <c r="H35" i="4"/>
  <c r="G35" i="4"/>
  <c r="F35" i="4"/>
  <c r="E35" i="4"/>
  <c r="D35" i="4"/>
  <c r="B35" i="4"/>
  <c r="L34" i="4"/>
  <c r="K34" i="4"/>
  <c r="J34" i="4"/>
  <c r="I34" i="4"/>
  <c r="H34" i="4"/>
  <c r="G34" i="4"/>
  <c r="F34" i="4"/>
  <c r="E34" i="4"/>
  <c r="D34" i="4"/>
  <c r="B34" i="4"/>
  <c r="L33" i="4"/>
  <c r="K33" i="4"/>
  <c r="J33" i="4"/>
  <c r="I33" i="4"/>
  <c r="H33" i="4"/>
  <c r="G33" i="4"/>
  <c r="F33" i="4"/>
  <c r="E33" i="4"/>
  <c r="D33" i="4"/>
  <c r="B33" i="4"/>
  <c r="L32" i="4"/>
  <c r="K32" i="4"/>
  <c r="J32" i="4"/>
  <c r="I32" i="4"/>
  <c r="H32" i="4"/>
  <c r="G32" i="4"/>
  <c r="F32" i="4"/>
  <c r="E32" i="4"/>
  <c r="D32" i="4"/>
  <c r="B32" i="4"/>
  <c r="L31" i="4"/>
  <c r="K31" i="4"/>
  <c r="J31" i="4"/>
  <c r="I31" i="4"/>
  <c r="H31" i="4"/>
  <c r="G31" i="4"/>
  <c r="F31" i="4"/>
  <c r="E31" i="4"/>
  <c r="D31" i="4"/>
  <c r="B31" i="4"/>
  <c r="L30" i="4"/>
  <c r="K30" i="4"/>
  <c r="J30" i="4"/>
  <c r="I30" i="4"/>
  <c r="H30" i="4"/>
  <c r="G30" i="4"/>
  <c r="F30" i="4"/>
  <c r="E30" i="4"/>
  <c r="D30" i="4"/>
  <c r="B30" i="4"/>
  <c r="L29" i="4"/>
  <c r="K29" i="4"/>
  <c r="J29" i="4"/>
  <c r="I29" i="4"/>
  <c r="H29" i="4"/>
  <c r="G29" i="4"/>
  <c r="F29" i="4"/>
  <c r="E29" i="4"/>
  <c r="Q29" i="4" s="1"/>
  <c r="D29" i="4"/>
  <c r="B29" i="4"/>
  <c r="L28" i="4"/>
  <c r="K28" i="4"/>
  <c r="J28" i="4"/>
  <c r="I28" i="4"/>
  <c r="H28" i="4"/>
  <c r="G28" i="4"/>
  <c r="F28" i="4"/>
  <c r="E28" i="4"/>
  <c r="D28" i="4"/>
  <c r="B28" i="4"/>
  <c r="L27" i="4"/>
  <c r="K27" i="4"/>
  <c r="J27" i="4"/>
  <c r="I27" i="4"/>
  <c r="H27" i="4"/>
  <c r="G27" i="4"/>
  <c r="F27" i="4"/>
  <c r="E27" i="4"/>
  <c r="D27" i="4"/>
  <c r="B27" i="4"/>
  <c r="L26" i="4"/>
  <c r="K26" i="4"/>
  <c r="J26" i="4"/>
  <c r="I26" i="4"/>
  <c r="H26" i="4"/>
  <c r="G26" i="4"/>
  <c r="F26" i="4"/>
  <c r="E26" i="4"/>
  <c r="D26" i="4"/>
  <c r="B26" i="4"/>
  <c r="L25" i="4"/>
  <c r="K25" i="4"/>
  <c r="J25" i="4"/>
  <c r="I25" i="4"/>
  <c r="H25" i="4"/>
  <c r="G25" i="4"/>
  <c r="F25" i="4"/>
  <c r="E25" i="4"/>
  <c r="D25" i="4"/>
  <c r="B25" i="4"/>
  <c r="L24" i="4"/>
  <c r="K24" i="4"/>
  <c r="J24" i="4"/>
  <c r="I24" i="4"/>
  <c r="H24" i="4"/>
  <c r="G24" i="4"/>
  <c r="F24" i="4"/>
  <c r="R24" i="4" s="1"/>
  <c r="E24" i="4"/>
  <c r="D24" i="4"/>
  <c r="B24" i="4"/>
  <c r="L23" i="4"/>
  <c r="K23" i="4"/>
  <c r="J23" i="4"/>
  <c r="I23" i="4"/>
  <c r="H23" i="4"/>
  <c r="G23" i="4"/>
  <c r="F23" i="4"/>
  <c r="E23" i="4"/>
  <c r="Q23" i="4" s="1"/>
  <c r="D23" i="4"/>
  <c r="B23" i="4"/>
  <c r="L22" i="4"/>
  <c r="K22" i="4"/>
  <c r="J22" i="4"/>
  <c r="I22" i="4"/>
  <c r="H22" i="4"/>
  <c r="G22" i="4"/>
  <c r="F22" i="4"/>
  <c r="E22" i="4"/>
  <c r="D22" i="4"/>
  <c r="B22" i="4"/>
  <c r="L21" i="4"/>
  <c r="K21" i="4"/>
  <c r="J21" i="4"/>
  <c r="I21" i="4"/>
  <c r="H21" i="4"/>
  <c r="G21" i="4"/>
  <c r="F21" i="4"/>
  <c r="E21" i="4"/>
  <c r="D21" i="4"/>
  <c r="B21" i="4"/>
  <c r="L20" i="4"/>
  <c r="K20" i="4"/>
  <c r="J20" i="4"/>
  <c r="I20" i="4"/>
  <c r="H20" i="4"/>
  <c r="G20" i="4"/>
  <c r="F20" i="4"/>
  <c r="E20" i="4"/>
  <c r="D20" i="4"/>
  <c r="B20" i="4"/>
  <c r="L19" i="4"/>
  <c r="K19" i="4"/>
  <c r="J19" i="4"/>
  <c r="I19" i="4"/>
  <c r="H19" i="4"/>
  <c r="G19" i="4"/>
  <c r="F19" i="4"/>
  <c r="E19" i="4"/>
  <c r="D19" i="4"/>
  <c r="B19" i="4"/>
  <c r="L18" i="4"/>
  <c r="K18" i="4"/>
  <c r="J18" i="4"/>
  <c r="I18" i="4"/>
  <c r="H18" i="4"/>
  <c r="G18" i="4"/>
  <c r="F18" i="4"/>
  <c r="R18" i="4" s="1"/>
  <c r="E18" i="4"/>
  <c r="D18" i="4"/>
  <c r="B18" i="4"/>
  <c r="L17" i="4"/>
  <c r="K17" i="4"/>
  <c r="J17" i="4"/>
  <c r="I17" i="4"/>
  <c r="H17" i="4"/>
  <c r="G17" i="4"/>
  <c r="F17" i="4"/>
  <c r="E17" i="4"/>
  <c r="Q17" i="4" s="1"/>
  <c r="D17" i="4"/>
  <c r="B17" i="4"/>
  <c r="L16" i="4"/>
  <c r="K16" i="4"/>
  <c r="J16" i="4"/>
  <c r="I16" i="4"/>
  <c r="H16" i="4"/>
  <c r="G16" i="4"/>
  <c r="F16" i="4"/>
  <c r="E16" i="4"/>
  <c r="D16" i="4"/>
  <c r="B16" i="4"/>
  <c r="L15" i="4"/>
  <c r="K15" i="4"/>
  <c r="J15" i="4"/>
  <c r="I15" i="4"/>
  <c r="H15" i="4"/>
  <c r="G15" i="4"/>
  <c r="F15" i="4"/>
  <c r="E15" i="4"/>
  <c r="D15" i="4"/>
  <c r="B15" i="4"/>
  <c r="L14" i="4"/>
  <c r="K14" i="4"/>
  <c r="J14" i="4"/>
  <c r="I14" i="4"/>
  <c r="H14" i="4"/>
  <c r="G14" i="4"/>
  <c r="F14" i="4"/>
  <c r="E14" i="4"/>
  <c r="D14" i="4"/>
  <c r="B14" i="4"/>
  <c r="L13" i="4"/>
  <c r="K13" i="4"/>
  <c r="J13" i="4"/>
  <c r="I13" i="4"/>
  <c r="H13" i="4"/>
  <c r="G13" i="4"/>
  <c r="F13" i="4"/>
  <c r="E13" i="4"/>
  <c r="D13" i="4"/>
  <c r="B13" i="4"/>
  <c r="L12" i="4"/>
  <c r="K12" i="4"/>
  <c r="J12" i="4"/>
  <c r="I12" i="4"/>
  <c r="H12" i="4"/>
  <c r="G12" i="4"/>
  <c r="F12" i="4"/>
  <c r="E12" i="4"/>
  <c r="D12" i="4"/>
  <c r="B12" i="4"/>
  <c r="L11" i="4"/>
  <c r="K11" i="4"/>
  <c r="J11" i="4"/>
  <c r="I11" i="4"/>
  <c r="H11" i="4"/>
  <c r="G11" i="4"/>
  <c r="F11" i="4"/>
  <c r="R11" i="4" s="1"/>
  <c r="E11" i="4"/>
  <c r="D11" i="4"/>
  <c r="B11" i="4"/>
  <c r="L10" i="4"/>
  <c r="K10" i="4"/>
  <c r="J10" i="4"/>
  <c r="I10" i="4"/>
  <c r="H10" i="4"/>
  <c r="G10" i="4"/>
  <c r="F10" i="4"/>
  <c r="E10" i="4"/>
  <c r="D10" i="4"/>
  <c r="B10" i="4"/>
  <c r="L9" i="4"/>
  <c r="K9" i="4"/>
  <c r="J9" i="4"/>
  <c r="I9" i="4"/>
  <c r="H9" i="4"/>
  <c r="G9" i="4"/>
  <c r="F9" i="4"/>
  <c r="E9" i="4"/>
  <c r="D9" i="4"/>
  <c r="B9" i="4"/>
  <c r="L8" i="4"/>
  <c r="R8" i="4" s="1"/>
  <c r="K8" i="4"/>
  <c r="J8" i="4"/>
  <c r="I8" i="4"/>
  <c r="H8" i="4"/>
  <c r="G8" i="4"/>
  <c r="F8" i="4"/>
  <c r="E8" i="4"/>
  <c r="D8" i="4"/>
  <c r="B8" i="4"/>
  <c r="L7" i="4"/>
  <c r="K7" i="4"/>
  <c r="J7" i="4"/>
  <c r="I7" i="4"/>
  <c r="H7" i="4"/>
  <c r="G7" i="4"/>
  <c r="F7" i="4"/>
  <c r="E7" i="4"/>
  <c r="D7" i="4"/>
  <c r="B7" i="4"/>
  <c r="L6" i="4"/>
  <c r="K6" i="4"/>
  <c r="J6" i="4"/>
  <c r="I6" i="4"/>
  <c r="H6" i="4"/>
  <c r="G6" i="4"/>
  <c r="F6" i="4"/>
  <c r="E6" i="4"/>
  <c r="D6" i="4"/>
  <c r="B6" i="4"/>
  <c r="L5" i="4"/>
  <c r="K5" i="4"/>
  <c r="J5" i="4"/>
  <c r="I5" i="4"/>
  <c r="H5" i="4"/>
  <c r="G5" i="4"/>
  <c r="F5" i="4"/>
  <c r="E5" i="4"/>
  <c r="D5" i="4"/>
  <c r="B5" i="4"/>
  <c r="L4" i="4"/>
  <c r="K4" i="4"/>
  <c r="J4" i="4"/>
  <c r="I4" i="4"/>
  <c r="H4" i="4"/>
  <c r="G4" i="4"/>
  <c r="F4" i="4"/>
  <c r="E4" i="4"/>
  <c r="D4" i="4"/>
  <c r="B4" i="4"/>
  <c r="L3" i="4"/>
  <c r="K3" i="4"/>
  <c r="J3" i="4"/>
  <c r="I3" i="4"/>
  <c r="H3" i="4"/>
  <c r="G3" i="4"/>
  <c r="F3" i="4"/>
  <c r="E3" i="4"/>
  <c r="D3" i="4"/>
  <c r="B3" i="4"/>
  <c r="R12" i="4" l="1"/>
  <c r="Q21" i="4"/>
  <c r="Q33" i="4"/>
  <c r="R39" i="4"/>
  <c r="Q74" i="4"/>
  <c r="R56" i="4"/>
  <c r="Q4" i="4"/>
  <c r="R59" i="4"/>
  <c r="Q65" i="4"/>
  <c r="R4" i="4"/>
  <c r="Q58" i="4"/>
  <c r="R77" i="4"/>
  <c r="R40" i="4"/>
  <c r="R46" i="4"/>
  <c r="Q8" i="4"/>
  <c r="H2" i="4"/>
  <c r="R63" i="4"/>
  <c r="R69" i="4"/>
  <c r="R51" i="4"/>
  <c r="R68" i="4"/>
  <c r="Q12" i="4"/>
  <c r="R19" i="4"/>
  <c r="R25" i="4"/>
  <c r="R31" i="4"/>
  <c r="R37" i="4"/>
  <c r="R55" i="4"/>
  <c r="Q61" i="4"/>
  <c r="D2" i="4"/>
  <c r="Q42" i="4"/>
  <c r="Q54" i="4"/>
  <c r="R67" i="4"/>
  <c r="R79" i="4"/>
  <c r="R36" i="4"/>
  <c r="R42" i="4"/>
  <c r="R48" i="4"/>
  <c r="Q78" i="4"/>
  <c r="R15" i="4"/>
  <c r="Q20" i="4"/>
  <c r="Q32" i="4"/>
  <c r="Q38" i="4"/>
  <c r="R45" i="4"/>
  <c r="Q57" i="4"/>
  <c r="Q64" i="4"/>
  <c r="Q77" i="4"/>
  <c r="R7" i="4"/>
  <c r="R20" i="4"/>
  <c r="R26" i="4"/>
  <c r="R32" i="4"/>
  <c r="Q44" i="4"/>
  <c r="R57" i="4"/>
  <c r="R64" i="4"/>
  <c r="R71" i="4"/>
  <c r="F2" i="4"/>
  <c r="Q6" i="4"/>
  <c r="Q13" i="4"/>
  <c r="Q25" i="4"/>
  <c r="Q31" i="4"/>
  <c r="Q37" i="4"/>
  <c r="R44" i="4"/>
  <c r="R52" i="4"/>
  <c r="Q56" i="4"/>
  <c r="Q70" i="4"/>
  <c r="Q5" i="4"/>
  <c r="Q24" i="4"/>
  <c r="Q30" i="4"/>
  <c r="Q36" i="4"/>
  <c r="R43" i="4"/>
  <c r="R49" i="4"/>
  <c r="Q62" i="4"/>
  <c r="Q69" i="4"/>
  <c r="Q75" i="4"/>
  <c r="R23" i="4"/>
  <c r="R35" i="4"/>
  <c r="Q41" i="4"/>
  <c r="R61" i="4"/>
  <c r="R3" i="4"/>
  <c r="Q16" i="4"/>
  <c r="Q22" i="4"/>
  <c r="Q28" i="4"/>
  <c r="R41" i="4"/>
  <c r="R47" i="4"/>
  <c r="Q53" i="4"/>
  <c r="Q66" i="4"/>
  <c r="Q73" i="4"/>
  <c r="R80" i="4"/>
  <c r="L2" i="4"/>
  <c r="Q9" i="4"/>
  <c r="R16" i="4"/>
  <c r="R28" i="4"/>
  <c r="R34" i="4"/>
  <c r="Q40" i="4"/>
  <c r="Q46" i="4"/>
  <c r="R53" i="4"/>
  <c r="R73" i="4"/>
  <c r="Q79" i="4"/>
  <c r="R27" i="4"/>
  <c r="R33" i="4"/>
  <c r="Q45" i="4"/>
  <c r="R65" i="4"/>
  <c r="R72" i="4"/>
  <c r="B2" i="4"/>
  <c r="C74" i="4"/>
  <c r="C69" i="4"/>
  <c r="C63" i="4"/>
  <c r="C55" i="4"/>
  <c r="I399" i="14"/>
  <c r="K398" i="14"/>
  <c r="I391" i="14"/>
  <c r="K390" i="14"/>
  <c r="I363" i="14"/>
  <c r="K362" i="14"/>
  <c r="I353" i="14"/>
  <c r="K352" i="14"/>
  <c r="I346" i="14"/>
  <c r="K345" i="14"/>
  <c r="I338" i="14"/>
  <c r="F400" i="14"/>
  <c r="I398" i="14"/>
  <c r="K397" i="14"/>
  <c r="I390" i="14"/>
  <c r="K388" i="14"/>
  <c r="I362" i="14"/>
  <c r="K361" i="14"/>
  <c r="E400" i="14"/>
  <c r="I397" i="14"/>
  <c r="K396" i="14"/>
  <c r="I388" i="14"/>
  <c r="K387" i="14"/>
  <c r="I361" i="14"/>
  <c r="K360" i="14"/>
  <c r="I351" i="14"/>
  <c r="K350" i="14"/>
  <c r="I344" i="14"/>
  <c r="K343" i="14"/>
  <c r="I393" i="14"/>
  <c r="K392" i="14"/>
  <c r="I365" i="14"/>
  <c r="K364" i="14"/>
  <c r="I356" i="14"/>
  <c r="I394" i="14"/>
  <c r="I366" i="14"/>
  <c r="K393" i="14"/>
  <c r="K365" i="14"/>
  <c r="K356" i="14"/>
  <c r="I349" i="14"/>
  <c r="K347" i="14"/>
  <c r="I342" i="14"/>
  <c r="K338" i="14"/>
  <c r="I337" i="14"/>
  <c r="K336" i="14"/>
  <c r="I329" i="14"/>
  <c r="K328" i="14"/>
  <c r="I321" i="14"/>
  <c r="K399" i="14"/>
  <c r="I392" i="14"/>
  <c r="K391" i="14"/>
  <c r="I364" i="14"/>
  <c r="K363" i="14"/>
  <c r="I352" i="14"/>
  <c r="K348" i="14"/>
  <c r="I345" i="14"/>
  <c r="K340" i="14"/>
  <c r="I339" i="14"/>
  <c r="I335" i="14"/>
  <c r="K334" i="14"/>
  <c r="I327" i="14"/>
  <c r="K326" i="14"/>
  <c r="I350" i="14"/>
  <c r="I348" i="14"/>
  <c r="I395" i="14"/>
  <c r="I368" i="14"/>
  <c r="I359" i="14"/>
  <c r="K346" i="14"/>
  <c r="K349" i="14"/>
  <c r="K344" i="14"/>
  <c r="I340" i="14"/>
  <c r="I334" i="14"/>
  <c r="I331" i="14"/>
  <c r="I326" i="14"/>
  <c r="I323" i="14"/>
  <c r="I314" i="14"/>
  <c r="K313" i="14"/>
  <c r="K320" i="14"/>
  <c r="I313" i="14"/>
  <c r="K312" i="14"/>
  <c r="I305" i="14"/>
  <c r="I396" i="14"/>
  <c r="I387" i="14"/>
  <c r="I360" i="14"/>
  <c r="K351" i="14"/>
  <c r="I343" i="14"/>
  <c r="K337" i="14"/>
  <c r="K332" i="14"/>
  <c r="K329" i="14"/>
  <c r="K324" i="14"/>
  <c r="K321" i="14"/>
  <c r="I320" i="14"/>
  <c r="K319" i="14"/>
  <c r="I312" i="14"/>
  <c r="K311" i="14"/>
  <c r="I304" i="14"/>
  <c r="K303" i="14"/>
  <c r="I296" i="14"/>
  <c r="K295" i="14"/>
  <c r="K357" i="14"/>
  <c r="K342" i="14"/>
  <c r="K333" i="14"/>
  <c r="K325" i="14"/>
  <c r="I318" i="14"/>
  <c r="K317" i="14"/>
  <c r="I310" i="14"/>
  <c r="K309" i="14"/>
  <c r="I302" i="14"/>
  <c r="K301" i="14"/>
  <c r="I294" i="14"/>
  <c r="K293" i="14"/>
  <c r="I286" i="14"/>
  <c r="K285" i="14"/>
  <c r="I357" i="14"/>
  <c r="K353" i="14"/>
  <c r="I347" i="14"/>
  <c r="I333" i="14"/>
  <c r="K330" i="14"/>
  <c r="I325" i="14"/>
  <c r="K322" i="14"/>
  <c r="I317" i="14"/>
  <c r="K316" i="14"/>
  <c r="I309" i="14"/>
  <c r="K308" i="14"/>
  <c r="I301" i="14"/>
  <c r="K300" i="14"/>
  <c r="K395" i="14"/>
  <c r="K368" i="14"/>
  <c r="K359" i="14"/>
  <c r="K341" i="14"/>
  <c r="I330" i="14"/>
  <c r="I322" i="14"/>
  <c r="I316" i="14"/>
  <c r="K315" i="14"/>
  <c r="I308" i="14"/>
  <c r="K307" i="14"/>
  <c r="I341" i="14"/>
  <c r="I336" i="14"/>
  <c r="K331" i="14"/>
  <c r="I328" i="14"/>
  <c r="K323" i="14"/>
  <c r="I315" i="14"/>
  <c r="K314" i="14"/>
  <c r="I307" i="14"/>
  <c r="K306" i="14"/>
  <c r="I299" i="14"/>
  <c r="K298" i="14"/>
  <c r="I291" i="14"/>
  <c r="K290" i="14"/>
  <c r="K335" i="14"/>
  <c r="I332" i="14"/>
  <c r="I298" i="14"/>
  <c r="I292" i="14"/>
  <c r="K287" i="14"/>
  <c r="I280" i="14"/>
  <c r="K279" i="14"/>
  <c r="I272" i="14"/>
  <c r="K271" i="14"/>
  <c r="K366" i="14"/>
  <c r="I319" i="14"/>
  <c r="I311" i="14"/>
  <c r="K297" i="14"/>
  <c r="I290" i="14"/>
  <c r="I287" i="14"/>
  <c r="I279" i="14"/>
  <c r="K278" i="14"/>
  <c r="I271" i="14"/>
  <c r="K270" i="14"/>
  <c r="I263" i="14"/>
  <c r="K262" i="14"/>
  <c r="I297" i="14"/>
  <c r="K294" i="14"/>
  <c r="I278" i="14"/>
  <c r="K277" i="14"/>
  <c r="K304" i="14"/>
  <c r="K288" i="14"/>
  <c r="I277" i="14"/>
  <c r="K276" i="14"/>
  <c r="I269" i="14"/>
  <c r="K268" i="14"/>
  <c r="I261" i="14"/>
  <c r="K260" i="14"/>
  <c r="I253" i="14"/>
  <c r="K252" i="14"/>
  <c r="I245" i="14"/>
  <c r="K244" i="14"/>
  <c r="I237" i="14"/>
  <c r="K236" i="14"/>
  <c r="I229" i="14"/>
  <c r="K228" i="14"/>
  <c r="I221" i="14"/>
  <c r="K220" i="14"/>
  <c r="K327" i="14"/>
  <c r="I324" i="14"/>
  <c r="K318" i="14"/>
  <c r="K310" i="14"/>
  <c r="K305" i="14"/>
  <c r="I303" i="14"/>
  <c r="K296" i="14"/>
  <c r="K291" i="14"/>
  <c r="I288" i="14"/>
  <c r="K284" i="14"/>
  <c r="K283" i="14"/>
  <c r="I276" i="14"/>
  <c r="K275" i="14"/>
  <c r="I268" i="14"/>
  <c r="K267" i="14"/>
  <c r="I260" i="14"/>
  <c r="K259" i="14"/>
  <c r="K394" i="14"/>
  <c r="K302" i="14"/>
  <c r="I293" i="14"/>
  <c r="I284" i="14"/>
  <c r="I283" i="14"/>
  <c r="K282" i="14"/>
  <c r="I275" i="14"/>
  <c r="K274" i="14"/>
  <c r="I267" i="14"/>
  <c r="K266" i="14"/>
  <c r="I259" i="14"/>
  <c r="K258" i="14"/>
  <c r="K339" i="14"/>
  <c r="I300" i="14"/>
  <c r="K289" i="14"/>
  <c r="I285" i="14"/>
  <c r="I282" i="14"/>
  <c r="K281" i="14"/>
  <c r="I274" i="14"/>
  <c r="K273" i="14"/>
  <c r="I266" i="14"/>
  <c r="K265" i="14"/>
  <c r="I258" i="14"/>
  <c r="K257" i="14"/>
  <c r="I250" i="14"/>
  <c r="K249" i="14"/>
  <c r="I306" i="14"/>
  <c r="K299" i="14"/>
  <c r="I295" i="14"/>
  <c r="K292" i="14"/>
  <c r="I289" i="14"/>
  <c r="K286" i="14"/>
  <c r="I281" i="14"/>
  <c r="K280" i="14"/>
  <c r="K272" i="14"/>
  <c r="K253" i="14"/>
  <c r="K256" i="14"/>
  <c r="K251" i="14"/>
  <c r="K248" i="14"/>
  <c r="I243" i="14"/>
  <c r="I242" i="14"/>
  <c r="K235" i="14"/>
  <c r="K234" i="14"/>
  <c r="I233" i="14"/>
  <c r="I232" i="14"/>
  <c r="K225" i="14"/>
  <c r="K224" i="14"/>
  <c r="I223" i="14"/>
  <c r="K215" i="14"/>
  <c r="I214" i="14"/>
  <c r="I273" i="14"/>
  <c r="K269" i="14"/>
  <c r="I256" i="14"/>
  <c r="K254" i="14"/>
  <c r="I251" i="14"/>
  <c r="I248" i="14"/>
  <c r="I254" i="14"/>
  <c r="I270" i="14"/>
  <c r="I265" i="14"/>
  <c r="K264" i="14"/>
  <c r="K261" i="14"/>
  <c r="K255" i="14"/>
  <c r="I252" i="14"/>
  <c r="I246" i="14"/>
  <c r="I264" i="14"/>
  <c r="K263" i="14"/>
  <c r="I262" i="14"/>
  <c r="I255" i="14"/>
  <c r="K239" i="14"/>
  <c r="I238" i="14"/>
  <c r="I257" i="14"/>
  <c r="K250" i="14"/>
  <c r="K247" i="14"/>
  <c r="K241" i="14"/>
  <c r="K240" i="14"/>
  <c r="I239" i="14"/>
  <c r="K231" i="14"/>
  <c r="I230" i="14"/>
  <c r="K243" i="14"/>
  <c r="K238" i="14"/>
  <c r="K232" i="14"/>
  <c r="I217" i="14"/>
  <c r="K214" i="14"/>
  <c r="I210" i="14"/>
  <c r="K209" i="14"/>
  <c r="I202" i="14"/>
  <c r="K201" i="14"/>
  <c r="I175" i="14"/>
  <c r="K172" i="14"/>
  <c r="I163" i="14"/>
  <c r="K162" i="14"/>
  <c r="I155" i="14"/>
  <c r="K154" i="14"/>
  <c r="I247" i="14"/>
  <c r="K227" i="14"/>
  <c r="K221" i="14"/>
  <c r="I209" i="14"/>
  <c r="K208" i="14"/>
  <c r="I201" i="14"/>
  <c r="K200" i="14"/>
  <c r="I172" i="14"/>
  <c r="K169" i="14"/>
  <c r="K242" i="14"/>
  <c r="K237" i="14"/>
  <c r="I234" i="14"/>
  <c r="K229" i="14"/>
  <c r="I227" i="14"/>
  <c r="I224" i="14"/>
  <c r="K218" i="14"/>
  <c r="I208" i="14"/>
  <c r="K207" i="14"/>
  <c r="I200" i="14"/>
  <c r="K199" i="14"/>
  <c r="I169" i="14"/>
  <c r="K168" i="14"/>
  <c r="I161" i="14"/>
  <c r="K160" i="14"/>
  <c r="I153" i="14"/>
  <c r="K152" i="14"/>
  <c r="I145" i="14"/>
  <c r="K144" i="14"/>
  <c r="I137" i="14"/>
  <c r="K136" i="14"/>
  <c r="I129" i="14"/>
  <c r="K128" i="14"/>
  <c r="K219" i="14"/>
  <c r="I218" i="14"/>
  <c r="I215" i="14"/>
  <c r="I207" i="14"/>
  <c r="K206" i="14"/>
  <c r="I199" i="14"/>
  <c r="K198" i="14"/>
  <c r="I168" i="14"/>
  <c r="K167" i="14"/>
  <c r="I160" i="14"/>
  <c r="K159" i="14"/>
  <c r="I152" i="14"/>
  <c r="K151" i="14"/>
  <c r="I144" i="14"/>
  <c r="K143" i="14"/>
  <c r="I136" i="14"/>
  <c r="K135" i="14"/>
  <c r="I128" i="14"/>
  <c r="K127" i="14"/>
  <c r="I120" i="14"/>
  <c r="K119" i="14"/>
  <c r="I241" i="14"/>
  <c r="I236" i="14"/>
  <c r="I231" i="14"/>
  <c r="I225" i="14"/>
  <c r="K222" i="14"/>
  <c r="I219" i="14"/>
  <c r="I206" i="14"/>
  <c r="K205" i="14"/>
  <c r="I198" i="14"/>
  <c r="K178" i="14"/>
  <c r="I167" i="14"/>
  <c r="K166" i="14"/>
  <c r="I159" i="14"/>
  <c r="K158" i="14"/>
  <c r="I151" i="14"/>
  <c r="K150" i="14"/>
  <c r="I143" i="14"/>
  <c r="K142" i="14"/>
  <c r="I135" i="14"/>
  <c r="K134" i="14"/>
  <c r="I127" i="14"/>
  <c r="K126" i="14"/>
  <c r="I249" i="14"/>
  <c r="I240" i="14"/>
  <c r="K233" i="14"/>
  <c r="I222" i="14"/>
  <c r="K216" i="14"/>
  <c r="K213" i="14"/>
  <c r="K212" i="14"/>
  <c r="I205" i="14"/>
  <c r="K204" i="14"/>
  <c r="I178" i="14"/>
  <c r="K177" i="14"/>
  <c r="I166" i="14"/>
  <c r="K165" i="14"/>
  <c r="I158" i="14"/>
  <c r="K157" i="14"/>
  <c r="I150" i="14"/>
  <c r="K149" i="14"/>
  <c r="I142" i="14"/>
  <c r="K141" i="14"/>
  <c r="I134" i="14"/>
  <c r="I235" i="14"/>
  <c r="I228" i="14"/>
  <c r="K226" i="14"/>
  <c r="I220" i="14"/>
  <c r="I216" i="14"/>
  <c r="I213" i="14"/>
  <c r="I212" i="14"/>
  <c r="K211" i="14"/>
  <c r="I204" i="14"/>
  <c r="K203" i="14"/>
  <c r="I177" i="14"/>
  <c r="K176" i="14"/>
  <c r="K246" i="14"/>
  <c r="K245" i="14"/>
  <c r="I244" i="14"/>
  <c r="K230" i="14"/>
  <c r="I226" i="14"/>
  <c r="K223" i="14"/>
  <c r="K217" i="14"/>
  <c r="I211" i="14"/>
  <c r="K210" i="14"/>
  <c r="I203" i="14"/>
  <c r="K202" i="14"/>
  <c r="I176" i="14"/>
  <c r="K175" i="14"/>
  <c r="I164" i="14"/>
  <c r="K163" i="14"/>
  <c r="I156" i="14"/>
  <c r="K155" i="14"/>
  <c r="I148" i="14"/>
  <c r="K147" i="14"/>
  <c r="I140" i="14"/>
  <c r="K139" i="14"/>
  <c r="I132" i="14"/>
  <c r="K131" i="14"/>
  <c r="I162" i="14"/>
  <c r="I147" i="14"/>
  <c r="I146" i="14"/>
  <c r="K145" i="14"/>
  <c r="K130" i="14"/>
  <c r="K123" i="14"/>
  <c r="I119" i="14"/>
  <c r="I116" i="14"/>
  <c r="K115" i="14"/>
  <c r="I108" i="14"/>
  <c r="K107" i="14"/>
  <c r="I100" i="14"/>
  <c r="K99" i="14"/>
  <c r="I92" i="14"/>
  <c r="K91" i="14"/>
  <c r="I84" i="14"/>
  <c r="K83" i="14"/>
  <c r="I130" i="14"/>
  <c r="I123" i="14"/>
  <c r="K120" i="14"/>
  <c r="I115" i="14"/>
  <c r="K114" i="14"/>
  <c r="I107" i="14"/>
  <c r="K106" i="14"/>
  <c r="I99" i="14"/>
  <c r="K98" i="14"/>
  <c r="I91" i="14"/>
  <c r="K90" i="14"/>
  <c r="I83" i="14"/>
  <c r="K82" i="14"/>
  <c r="I75" i="14"/>
  <c r="K74" i="14"/>
  <c r="I67" i="14"/>
  <c r="K66" i="14"/>
  <c r="I59" i="14"/>
  <c r="K58" i="14"/>
  <c r="K156" i="14"/>
  <c r="K133" i="14"/>
  <c r="K129" i="14"/>
  <c r="I126" i="14"/>
  <c r="K124" i="14"/>
  <c r="K121" i="14"/>
  <c r="I114" i="14"/>
  <c r="K113" i="14"/>
  <c r="I106" i="14"/>
  <c r="K105" i="14"/>
  <c r="I98" i="14"/>
  <c r="K97" i="14"/>
  <c r="I90" i="14"/>
  <c r="K89" i="14"/>
  <c r="I82" i="14"/>
  <c r="K81" i="14"/>
  <c r="I74" i="14"/>
  <c r="K73" i="14"/>
  <c r="I133" i="14"/>
  <c r="I124" i="14"/>
  <c r="I121" i="14"/>
  <c r="I113" i="14"/>
  <c r="K112" i="14"/>
  <c r="I105" i="14"/>
  <c r="K104" i="14"/>
  <c r="I97" i="14"/>
  <c r="K96" i="14"/>
  <c r="I89" i="14"/>
  <c r="K88" i="14"/>
  <c r="I81" i="14"/>
  <c r="K80" i="14"/>
  <c r="K164" i="14"/>
  <c r="I157" i="14"/>
  <c r="K153" i="14"/>
  <c r="I141" i="14"/>
  <c r="K140" i="14"/>
  <c r="K138" i="14"/>
  <c r="I112" i="14"/>
  <c r="K111" i="14"/>
  <c r="I104" i="14"/>
  <c r="K103" i="14"/>
  <c r="I96" i="14"/>
  <c r="K95" i="14"/>
  <c r="I88" i="14"/>
  <c r="K87" i="14"/>
  <c r="I80" i="14"/>
  <c r="K79" i="14"/>
  <c r="I72" i="14"/>
  <c r="K71" i="14"/>
  <c r="I64" i="14"/>
  <c r="K63" i="14"/>
  <c r="I56" i="14"/>
  <c r="K55" i="14"/>
  <c r="I139" i="14"/>
  <c r="I138" i="14"/>
  <c r="K137" i="14"/>
  <c r="K132" i="14"/>
  <c r="K125" i="14"/>
  <c r="K122" i="14"/>
  <c r="I111" i="14"/>
  <c r="K110" i="14"/>
  <c r="I103" i="14"/>
  <c r="K102" i="14"/>
  <c r="I165" i="14"/>
  <c r="K161" i="14"/>
  <c r="I154" i="14"/>
  <c r="I125" i="14"/>
  <c r="I122" i="14"/>
  <c r="K118" i="14"/>
  <c r="K117" i="14"/>
  <c r="I149" i="14"/>
  <c r="K148" i="14"/>
  <c r="K146" i="14"/>
  <c r="I131" i="14"/>
  <c r="I118" i="14"/>
  <c r="I117" i="14"/>
  <c r="K116" i="14"/>
  <c r="I109" i="14"/>
  <c r="K108" i="14"/>
  <c r="I101" i="14"/>
  <c r="K100" i="14"/>
  <c r="I93" i="14"/>
  <c r="K92" i="14"/>
  <c r="I85" i="14"/>
  <c r="K84" i="14"/>
  <c r="K94" i="14"/>
  <c r="I87" i="14"/>
  <c r="K78" i="14"/>
  <c r="K76" i="14"/>
  <c r="I71" i="14"/>
  <c r="K68" i="14"/>
  <c r="I65" i="14"/>
  <c r="I62" i="14"/>
  <c r="K59" i="14"/>
  <c r="I53" i="14"/>
  <c r="I49" i="14"/>
  <c r="K48" i="14"/>
  <c r="I40" i="14"/>
  <c r="K39" i="14"/>
  <c r="I30" i="14"/>
  <c r="K29" i="14"/>
  <c r="I22" i="14"/>
  <c r="K21" i="14"/>
  <c r="I13" i="14"/>
  <c r="K12" i="14"/>
  <c r="K6" i="14"/>
  <c r="I3" i="14"/>
  <c r="I94" i="14"/>
  <c r="I78" i="14"/>
  <c r="I76" i="14"/>
  <c r="I73" i="14"/>
  <c r="I68" i="14"/>
  <c r="K57" i="14"/>
  <c r="K54" i="14"/>
  <c r="I48" i="14"/>
  <c r="K47" i="14"/>
  <c r="I39" i="14"/>
  <c r="K38" i="14"/>
  <c r="I29" i="14"/>
  <c r="K28" i="14"/>
  <c r="I21" i="14"/>
  <c r="K20" i="14"/>
  <c r="I12" i="14"/>
  <c r="K11" i="14"/>
  <c r="I6" i="14"/>
  <c r="K5" i="14"/>
  <c r="K2" i="14"/>
  <c r="K101" i="14"/>
  <c r="I95" i="14"/>
  <c r="I63" i="14"/>
  <c r="K60" i="14"/>
  <c r="I57" i="14"/>
  <c r="I54" i="14"/>
  <c r="I47" i="14"/>
  <c r="K46" i="14"/>
  <c r="K109" i="14"/>
  <c r="K69" i="14"/>
  <c r="I66" i="14"/>
  <c r="I60" i="14"/>
  <c r="I46" i="14"/>
  <c r="K44" i="14"/>
  <c r="I37" i="14"/>
  <c r="K35" i="14"/>
  <c r="K75" i="14"/>
  <c r="K72" i="14"/>
  <c r="I69" i="14"/>
  <c r="I55" i="14"/>
  <c r="I44" i="14"/>
  <c r="K43" i="14"/>
  <c r="I35" i="14"/>
  <c r="K34" i="14"/>
  <c r="I26" i="14"/>
  <c r="K25" i="14"/>
  <c r="I19" i="14"/>
  <c r="K18" i="14"/>
  <c r="K9" i="14"/>
  <c r="K85" i="14"/>
  <c r="K77" i="14"/>
  <c r="K70" i="14"/>
  <c r="K64" i="14"/>
  <c r="K61" i="14"/>
  <c r="I58" i="14"/>
  <c r="K51" i="14"/>
  <c r="I43" i="14"/>
  <c r="K42" i="14"/>
  <c r="I34" i="14"/>
  <c r="I25" i="14"/>
  <c r="K24" i="14"/>
  <c r="I18" i="14"/>
  <c r="K16" i="14"/>
  <c r="I9" i="14"/>
  <c r="K8" i="14"/>
  <c r="K4" i="14"/>
  <c r="I102" i="14"/>
  <c r="K86" i="14"/>
  <c r="I79" i="14"/>
  <c r="I77" i="14"/>
  <c r="I70" i="14"/>
  <c r="K67" i="14"/>
  <c r="I61" i="14"/>
  <c r="K52" i="14"/>
  <c r="I51" i="14"/>
  <c r="K50" i="14"/>
  <c r="I42" i="14"/>
  <c r="K41" i="14"/>
  <c r="K32" i="14"/>
  <c r="I24" i="14"/>
  <c r="K23" i="14"/>
  <c r="I16" i="14"/>
  <c r="K15" i="14"/>
  <c r="I8" i="14"/>
  <c r="I4" i="14"/>
  <c r="I110" i="14"/>
  <c r="K93" i="14"/>
  <c r="I86" i="14"/>
  <c r="K65" i="14"/>
  <c r="K62" i="14"/>
  <c r="K56" i="14"/>
  <c r="K53" i="14"/>
  <c r="I52" i="14"/>
  <c r="I50" i="14"/>
  <c r="K49" i="14"/>
  <c r="I41" i="14"/>
  <c r="K40" i="14"/>
  <c r="I32" i="14"/>
  <c r="K30" i="14"/>
  <c r="I23" i="14"/>
  <c r="K22" i="14"/>
  <c r="I15" i="14"/>
  <c r="K13" i="14"/>
  <c r="K3" i="14"/>
  <c r="K26" i="14"/>
  <c r="K27" i="14"/>
  <c r="I20" i="14"/>
  <c r="I27" i="14"/>
  <c r="K37" i="14"/>
  <c r="I28" i="14"/>
  <c r="I2" i="14"/>
  <c r="K10" i="14"/>
  <c r="I5" i="14"/>
  <c r="K19" i="14"/>
  <c r="I10" i="14"/>
  <c r="I38" i="14"/>
  <c r="I11" i="14"/>
  <c r="G2" i="4"/>
  <c r="R21" i="4"/>
  <c r="Q35" i="4"/>
  <c r="R38" i="4"/>
  <c r="Q7" i="4"/>
  <c r="Q10" i="4"/>
  <c r="Q49" i="4"/>
  <c r="I2" i="4"/>
  <c r="R10" i="4"/>
  <c r="R13" i="4"/>
  <c r="Q19" i="4"/>
  <c r="R22" i="4"/>
  <c r="Q26" i="4"/>
  <c r="R29" i="4"/>
  <c r="K2" i="4"/>
  <c r="R5" i="4"/>
  <c r="Q11" i="4"/>
  <c r="Q14" i="4"/>
  <c r="Q50" i="4"/>
  <c r="J2" i="4"/>
  <c r="R14" i="4"/>
  <c r="R17" i="4"/>
  <c r="Q27" i="4"/>
  <c r="R30" i="4"/>
  <c r="Q34" i="4"/>
  <c r="E2" i="4"/>
  <c r="R6" i="4"/>
  <c r="R9" i="4"/>
  <c r="Q15" i="4"/>
  <c r="Q18" i="4"/>
  <c r="Q48" i="4"/>
  <c r="Q43" i="4"/>
  <c r="Q47" i="4"/>
  <c r="R58" i="4"/>
  <c r="Q63" i="4"/>
  <c r="Q80" i="4"/>
  <c r="R54" i="4"/>
  <c r="R70" i="4"/>
  <c r="R75" i="4"/>
  <c r="Q3" i="4"/>
  <c r="Q52" i="4"/>
  <c r="Q59" i="4"/>
  <c r="Q68" i="4"/>
  <c r="R78" i="4"/>
  <c r="R50" i="4"/>
  <c r="Q55" i="4"/>
  <c r="R66" i="4"/>
  <c r="Q71" i="4"/>
  <c r="Q76" i="4"/>
  <c r="R62" i="4"/>
  <c r="R74" i="4"/>
  <c r="Q39" i="4"/>
  <c r="Q51" i="4"/>
  <c r="Q60" i="4"/>
  <c r="Q67" i="4"/>
  <c r="Q72" i="4"/>
  <c r="R2" i="4" l="1"/>
  <c r="C47" i="4"/>
  <c r="C45" i="4"/>
  <c r="C79" i="4"/>
  <c r="E30" i="14"/>
  <c r="G30" i="14"/>
  <c r="E26" i="14"/>
  <c r="G26" i="14"/>
  <c r="E44" i="14"/>
  <c r="G44" i="14"/>
  <c r="E97" i="14"/>
  <c r="G97" i="14"/>
  <c r="F97" i="14"/>
  <c r="E63" i="14"/>
  <c r="G63" i="14"/>
  <c r="E6" i="14"/>
  <c r="G6" i="14"/>
  <c r="E21" i="14"/>
  <c r="G21" i="14"/>
  <c r="E39" i="14"/>
  <c r="G39" i="14"/>
  <c r="F60" i="14"/>
  <c r="E56" i="14"/>
  <c r="G56" i="14"/>
  <c r="F71" i="14"/>
  <c r="F15" i="14"/>
  <c r="F32" i="14"/>
  <c r="F50" i="14"/>
  <c r="F4" i="14"/>
  <c r="F16" i="14"/>
  <c r="F51" i="14"/>
  <c r="F67" i="14"/>
  <c r="F95" i="14"/>
  <c r="F111" i="14"/>
  <c r="E144" i="14"/>
  <c r="G144" i="14"/>
  <c r="F113" i="14"/>
  <c r="E120" i="14"/>
  <c r="G120" i="14"/>
  <c r="E119" i="14"/>
  <c r="G119" i="14"/>
  <c r="F156" i="14"/>
  <c r="F84" i="14"/>
  <c r="F100" i="14"/>
  <c r="F116" i="14"/>
  <c r="E62" i="14"/>
  <c r="G62" i="14"/>
  <c r="E78" i="14"/>
  <c r="G78" i="14"/>
  <c r="E94" i="14"/>
  <c r="G94" i="14"/>
  <c r="E110" i="14"/>
  <c r="G110" i="14"/>
  <c r="E127" i="14"/>
  <c r="G127" i="14"/>
  <c r="F233" i="14"/>
  <c r="E218" i="14"/>
  <c r="G218" i="14"/>
  <c r="F236" i="14"/>
  <c r="F144" i="14"/>
  <c r="F160" i="14"/>
  <c r="F199" i="14"/>
  <c r="E215" i="14"/>
  <c r="G215" i="14"/>
  <c r="E130" i="14"/>
  <c r="G130" i="14"/>
  <c r="E146" i="14"/>
  <c r="G146" i="14"/>
  <c r="E162" i="14"/>
  <c r="G162" i="14"/>
  <c r="E201" i="14"/>
  <c r="G201" i="14"/>
  <c r="F254" i="14"/>
  <c r="E131" i="14"/>
  <c r="G131" i="14"/>
  <c r="E147" i="14"/>
  <c r="G147" i="14"/>
  <c r="E163" i="14"/>
  <c r="G163" i="14"/>
  <c r="E202" i="14"/>
  <c r="G202" i="14"/>
  <c r="F131" i="14"/>
  <c r="F147" i="14"/>
  <c r="F163" i="14"/>
  <c r="F202" i="14"/>
  <c r="F203" i="14"/>
  <c r="E251" i="14"/>
  <c r="G251" i="14"/>
  <c r="E166" i="14"/>
  <c r="G166" i="14"/>
  <c r="E205" i="14"/>
  <c r="G205" i="14"/>
  <c r="F220" i="14"/>
  <c r="F251" i="14"/>
  <c r="F258" i="14"/>
  <c r="E273" i="14"/>
  <c r="G273" i="14"/>
  <c r="E239" i="14"/>
  <c r="G239" i="14"/>
  <c r="F272" i="14"/>
  <c r="F283" i="14"/>
  <c r="F302" i="14"/>
  <c r="F313" i="14"/>
  <c r="F287" i="14"/>
  <c r="F292" i="14"/>
  <c r="E284" i="14"/>
  <c r="G284" i="14"/>
  <c r="E314" i="14"/>
  <c r="G314" i="14"/>
  <c r="F397" i="14"/>
  <c r="E319" i="14"/>
  <c r="G319" i="14"/>
  <c r="F324" i="14"/>
  <c r="E343" i="14"/>
  <c r="G343" i="14"/>
  <c r="E352" i="14"/>
  <c r="G352" i="14"/>
  <c r="F306" i="14"/>
  <c r="E328" i="14"/>
  <c r="G328" i="14"/>
  <c r="F350" i="14"/>
  <c r="F398" i="14"/>
  <c r="F347" i="14"/>
  <c r="E332" i="14"/>
  <c r="G332" i="14"/>
  <c r="F359" i="14"/>
  <c r="F395" i="14"/>
  <c r="F353" i="14"/>
  <c r="F391" i="14"/>
  <c r="F364" i="14"/>
  <c r="C40" i="4"/>
  <c r="E18" i="14"/>
  <c r="G18" i="14"/>
  <c r="E34" i="14"/>
  <c r="G34" i="14"/>
  <c r="F52" i="14"/>
  <c r="E96" i="14"/>
  <c r="G96" i="14"/>
  <c r="E112" i="14"/>
  <c r="G112" i="14"/>
  <c r="E114" i="14"/>
  <c r="G114" i="14"/>
  <c r="E133" i="14"/>
  <c r="G133" i="14"/>
  <c r="F121" i="14"/>
  <c r="F120" i="14"/>
  <c r="F167" i="14"/>
  <c r="E85" i="14"/>
  <c r="G85" i="14"/>
  <c r="E101" i="14"/>
  <c r="G101" i="14"/>
  <c r="E117" i="14"/>
  <c r="G117" i="14"/>
  <c r="E152" i="14"/>
  <c r="G152" i="14"/>
  <c r="F86" i="14"/>
  <c r="F102" i="14"/>
  <c r="F149" i="14"/>
  <c r="F142" i="14"/>
  <c r="F158" i="14"/>
  <c r="F178" i="14"/>
  <c r="F213" i="14"/>
  <c r="F219" i="14"/>
  <c r="F240" i="14"/>
  <c r="E145" i="14"/>
  <c r="G145" i="14"/>
  <c r="E161" i="14"/>
  <c r="G161" i="14"/>
  <c r="E200" i="14"/>
  <c r="G200" i="14"/>
  <c r="F241" i="14"/>
  <c r="F227" i="14"/>
  <c r="F221" i="14"/>
  <c r="E132" i="14"/>
  <c r="G132" i="14"/>
  <c r="E148" i="14"/>
  <c r="G148" i="14"/>
  <c r="E164" i="14"/>
  <c r="G164" i="14"/>
  <c r="E203" i="14"/>
  <c r="G203" i="14"/>
  <c r="F243" i="14"/>
  <c r="E204" i="14"/>
  <c r="G204" i="14"/>
  <c r="E223" i="14"/>
  <c r="G223" i="14"/>
  <c r="F228" i="14"/>
  <c r="E228" i="14"/>
  <c r="G228" i="14"/>
  <c r="F264" i="14"/>
  <c r="F259" i="14"/>
  <c r="E276" i="14"/>
  <c r="G276" i="14"/>
  <c r="E257" i="14"/>
  <c r="G257" i="14"/>
  <c r="F284" i="14"/>
  <c r="F300" i="14"/>
  <c r="F308" i="14"/>
  <c r="F294" i="14"/>
  <c r="F215" i="14"/>
  <c r="F231" i="14"/>
  <c r="F247" i="14"/>
  <c r="F263" i="14"/>
  <c r="F279" i="14"/>
  <c r="E334" i="14"/>
  <c r="G334" i="14"/>
  <c r="E292" i="14"/>
  <c r="G292" i="14"/>
  <c r="F265" i="14"/>
  <c r="F281" i="14"/>
  <c r="E295" i="14"/>
  <c r="G295" i="14"/>
  <c r="F285" i="14"/>
  <c r="F301" i="14"/>
  <c r="F317" i="14"/>
  <c r="F333" i="14"/>
  <c r="F311" i="14"/>
  <c r="E329" i="14"/>
  <c r="G329" i="14"/>
  <c r="E307" i="14"/>
  <c r="G307" i="14"/>
  <c r="E323" i="14"/>
  <c r="G323" i="14"/>
  <c r="E340" i="14"/>
  <c r="G340" i="14"/>
  <c r="F307" i="14"/>
  <c r="E336" i="14"/>
  <c r="G336" i="14"/>
  <c r="F328" i="14"/>
  <c r="E345" i="14"/>
  <c r="G345" i="14"/>
  <c r="E349" i="14"/>
  <c r="G349" i="14"/>
  <c r="E399" i="14"/>
  <c r="G399" i="14"/>
  <c r="F394" i="14"/>
  <c r="E360" i="14"/>
  <c r="G360" i="14"/>
  <c r="E396" i="14"/>
  <c r="G396" i="14"/>
  <c r="E392" i="14"/>
  <c r="G392" i="14"/>
  <c r="E365" i="14"/>
  <c r="G365" i="14"/>
  <c r="C26" i="4"/>
  <c r="C50" i="4"/>
  <c r="C37" i="4"/>
  <c r="C52" i="4"/>
  <c r="C62" i="4"/>
  <c r="C61" i="4"/>
  <c r="F3" i="14"/>
  <c r="E15" i="14"/>
  <c r="G15" i="14"/>
  <c r="E41" i="14"/>
  <c r="G41" i="14"/>
  <c r="F64" i="14"/>
  <c r="F26" i="14"/>
  <c r="F44" i="14"/>
  <c r="E69" i="14"/>
  <c r="G69" i="14"/>
  <c r="E89" i="14"/>
  <c r="G89" i="14"/>
  <c r="F63" i="14"/>
  <c r="F39" i="14"/>
  <c r="E113" i="14"/>
  <c r="G113" i="14"/>
  <c r="F73" i="14"/>
  <c r="E4" i="14"/>
  <c r="G4" i="14"/>
  <c r="E16" i="14"/>
  <c r="G16" i="14"/>
  <c r="E22" i="14"/>
  <c r="G22" i="14"/>
  <c r="E13" i="14"/>
  <c r="G13" i="14"/>
  <c r="F112" i="14"/>
  <c r="E10" i="14"/>
  <c r="G10" i="14"/>
  <c r="E27" i="14"/>
  <c r="G27" i="14"/>
  <c r="E46" i="14"/>
  <c r="G46" i="14"/>
  <c r="F104" i="14"/>
  <c r="F10" i="14"/>
  <c r="F27" i="14"/>
  <c r="F46" i="14"/>
  <c r="E66" i="14"/>
  <c r="G66" i="14"/>
  <c r="F96" i="14"/>
  <c r="E40" i="14"/>
  <c r="G40" i="14"/>
  <c r="E68" i="14"/>
  <c r="G68" i="14"/>
  <c r="F59" i="14"/>
  <c r="E76" i="14"/>
  <c r="G76" i="14"/>
  <c r="E52" i="14"/>
  <c r="G52" i="14"/>
  <c r="F70" i="14"/>
  <c r="E128" i="14"/>
  <c r="G128" i="14"/>
  <c r="E121" i="14"/>
  <c r="G121" i="14"/>
  <c r="F58" i="14"/>
  <c r="F74" i="14"/>
  <c r="F90" i="14"/>
  <c r="F106" i="14"/>
  <c r="F126" i="14"/>
  <c r="E160" i="14"/>
  <c r="G160" i="14"/>
  <c r="F91" i="14"/>
  <c r="F107" i="14"/>
  <c r="E118" i="14"/>
  <c r="G118" i="14"/>
  <c r="F148" i="14"/>
  <c r="E87" i="14"/>
  <c r="G87" i="14"/>
  <c r="E103" i="14"/>
  <c r="G103" i="14"/>
  <c r="E143" i="14"/>
  <c r="G143" i="14"/>
  <c r="E159" i="14"/>
  <c r="G159" i="14"/>
  <c r="E198" i="14"/>
  <c r="G198" i="14"/>
  <c r="F206" i="14"/>
  <c r="E241" i="14"/>
  <c r="G241" i="14"/>
  <c r="F218" i="14"/>
  <c r="E242" i="14"/>
  <c r="G242" i="14"/>
  <c r="E229" i="14"/>
  <c r="G229" i="14"/>
  <c r="E243" i="14"/>
  <c r="G243" i="14"/>
  <c r="E226" i="14"/>
  <c r="G226" i="14"/>
  <c r="F226" i="14"/>
  <c r="F230" i="14"/>
  <c r="F229" i="14"/>
  <c r="E246" i="14"/>
  <c r="G246" i="14"/>
  <c r="E265" i="14"/>
  <c r="G265" i="14"/>
  <c r="E245" i="14"/>
  <c r="G245" i="14"/>
  <c r="F267" i="14"/>
  <c r="E260" i="14"/>
  <c r="G260" i="14"/>
  <c r="E247" i="14"/>
  <c r="G247" i="14"/>
  <c r="E255" i="14"/>
  <c r="G255" i="14"/>
  <c r="E301" i="14"/>
  <c r="G301" i="14"/>
  <c r="F252" i="14"/>
  <c r="F268" i="14"/>
  <c r="F269" i="14"/>
  <c r="F262" i="14"/>
  <c r="F278" i="14"/>
  <c r="E216" i="14"/>
  <c r="G216" i="14"/>
  <c r="E232" i="14"/>
  <c r="G232" i="14"/>
  <c r="E248" i="14"/>
  <c r="G248" i="14"/>
  <c r="E264" i="14"/>
  <c r="G264" i="14"/>
  <c r="E280" i="14"/>
  <c r="G280" i="14"/>
  <c r="E390" i="14"/>
  <c r="G390" i="14"/>
  <c r="E266" i="14"/>
  <c r="G266" i="14"/>
  <c r="E282" i="14"/>
  <c r="G282" i="14"/>
  <c r="F274" i="14"/>
  <c r="E302" i="14"/>
  <c r="G302" i="14"/>
  <c r="E318" i="14"/>
  <c r="G318" i="14"/>
  <c r="E327" i="14"/>
  <c r="G327" i="14"/>
  <c r="E312" i="14"/>
  <c r="G312" i="14"/>
  <c r="F327" i="14"/>
  <c r="F296" i="14"/>
  <c r="F312" i="14"/>
  <c r="E308" i="14"/>
  <c r="G308" i="14"/>
  <c r="F321" i="14"/>
  <c r="F337" i="14"/>
  <c r="F349" i="14"/>
  <c r="F351" i="14"/>
  <c r="F340" i="14"/>
  <c r="F356" i="14"/>
  <c r="F393" i="14"/>
  <c r="C44" i="4"/>
  <c r="C25" i="4"/>
  <c r="C18" i="4"/>
  <c r="C36" i="4"/>
  <c r="C49" i="4"/>
  <c r="C30" i="4"/>
  <c r="C43" i="4"/>
  <c r="C58" i="4"/>
  <c r="C60" i="4"/>
  <c r="E51" i="14"/>
  <c r="G51" i="14"/>
  <c r="F30" i="14"/>
  <c r="F29" i="14"/>
  <c r="F21" i="14"/>
  <c r="E3" i="14"/>
  <c r="G3" i="14"/>
  <c r="F18" i="14"/>
  <c r="F34" i="14"/>
  <c r="E72" i="14"/>
  <c r="G72" i="14"/>
  <c r="F72" i="14"/>
  <c r="E2" i="14"/>
  <c r="G2" i="14"/>
  <c r="E11" i="14"/>
  <c r="G11" i="14"/>
  <c r="E28" i="14"/>
  <c r="G28" i="14"/>
  <c r="E47" i="14"/>
  <c r="G47" i="14"/>
  <c r="F2" i="14"/>
  <c r="F11" i="14"/>
  <c r="F28" i="14"/>
  <c r="F47" i="14"/>
  <c r="E79" i="14"/>
  <c r="G79" i="14"/>
  <c r="F140" i="14"/>
  <c r="E59" i="14"/>
  <c r="G59" i="14"/>
  <c r="E75" i="14"/>
  <c r="G75" i="14"/>
  <c r="E91" i="14"/>
  <c r="G91" i="14"/>
  <c r="E107" i="14"/>
  <c r="G107" i="14"/>
  <c r="F133" i="14"/>
  <c r="E92" i="14"/>
  <c r="G92" i="14"/>
  <c r="E108" i="14"/>
  <c r="G108" i="14"/>
  <c r="F119" i="14"/>
  <c r="F53" i="14"/>
  <c r="F69" i="14"/>
  <c r="F85" i="14"/>
  <c r="F101" i="14"/>
  <c r="F117" i="14"/>
  <c r="E149" i="14"/>
  <c r="G149" i="14"/>
  <c r="F125" i="14"/>
  <c r="E219" i="14"/>
  <c r="G219" i="14"/>
  <c r="E207" i="14"/>
  <c r="G207" i="14"/>
  <c r="E222" i="14"/>
  <c r="G222" i="14"/>
  <c r="F137" i="14"/>
  <c r="F153" i="14"/>
  <c r="F169" i="14"/>
  <c r="F208" i="14"/>
  <c r="F122" i="14"/>
  <c r="F138" i="14"/>
  <c r="F154" i="14"/>
  <c r="F172" i="14"/>
  <c r="F209" i="14"/>
  <c r="F248" i="14"/>
  <c r="F157" i="14"/>
  <c r="F177" i="14"/>
  <c r="F212" i="14"/>
  <c r="F266" i="14"/>
  <c r="F246" i="14"/>
  <c r="E244" i="14"/>
  <c r="G244" i="14"/>
  <c r="E230" i="14"/>
  <c r="G230" i="14"/>
  <c r="E258" i="14"/>
  <c r="G258" i="14"/>
  <c r="E253" i="14"/>
  <c r="G253" i="14"/>
  <c r="E269" i="14"/>
  <c r="G269" i="14"/>
  <c r="E288" i="14"/>
  <c r="G288" i="14"/>
  <c r="F387" i="14"/>
  <c r="E270" i="14"/>
  <c r="G270" i="14"/>
  <c r="E263" i="14"/>
  <c r="G263" i="14"/>
  <c r="E279" i="14"/>
  <c r="G279" i="14"/>
  <c r="E287" i="14"/>
  <c r="G287" i="14"/>
  <c r="E285" i="14"/>
  <c r="G285" i="14"/>
  <c r="F299" i="14"/>
  <c r="E275" i="14"/>
  <c r="G275" i="14"/>
  <c r="F322" i="14"/>
  <c r="F310" i="14"/>
  <c r="E297" i="14"/>
  <c r="G297" i="14"/>
  <c r="E313" i="14"/>
  <c r="G313" i="14"/>
  <c r="E337" i="14"/>
  <c r="G337" i="14"/>
  <c r="F326" i="14"/>
  <c r="E344" i="14"/>
  <c r="G344" i="14"/>
  <c r="E333" i="14"/>
  <c r="G333" i="14"/>
  <c r="E361" i="14"/>
  <c r="G361" i="14"/>
  <c r="F352" i="14"/>
  <c r="E322" i="14"/>
  <c r="G322" i="14"/>
  <c r="F338" i="14"/>
  <c r="F323" i="14"/>
  <c r="E353" i="14"/>
  <c r="G353" i="14"/>
  <c r="E368" i="14"/>
  <c r="G368" i="14"/>
  <c r="E341" i="14"/>
  <c r="G341" i="14"/>
  <c r="E357" i="14"/>
  <c r="G357" i="14"/>
  <c r="E394" i="14"/>
  <c r="G394" i="14"/>
  <c r="C39" i="4"/>
  <c r="C29" i="4"/>
  <c r="C22" i="4"/>
  <c r="C64" i="4"/>
  <c r="C76" i="4"/>
  <c r="C75" i="4"/>
  <c r="F6" i="14"/>
  <c r="E19" i="14"/>
  <c r="G19" i="14"/>
  <c r="E35" i="14"/>
  <c r="G35" i="14"/>
  <c r="E80" i="14"/>
  <c r="G80" i="14"/>
  <c r="F75" i="14"/>
  <c r="E12" i="14"/>
  <c r="G12" i="14"/>
  <c r="E29" i="14"/>
  <c r="G29" i="14"/>
  <c r="E48" i="14"/>
  <c r="G48" i="14"/>
  <c r="E71" i="14"/>
  <c r="G71" i="14"/>
  <c r="F49" i="14"/>
  <c r="F62" i="14"/>
  <c r="F23" i="14"/>
  <c r="F41" i="14"/>
  <c r="F56" i="14"/>
  <c r="F8" i="14"/>
  <c r="F24" i="14"/>
  <c r="F42" i="14"/>
  <c r="E61" i="14"/>
  <c r="G61" i="14"/>
  <c r="E74" i="14"/>
  <c r="G74" i="14"/>
  <c r="F87" i="14"/>
  <c r="F103" i="14"/>
  <c r="E165" i="14"/>
  <c r="G165" i="14"/>
  <c r="E141" i="14"/>
  <c r="G141" i="14"/>
  <c r="F105" i="14"/>
  <c r="F124" i="14"/>
  <c r="E136" i="14"/>
  <c r="G136" i="14"/>
  <c r="E129" i="14"/>
  <c r="G129" i="14"/>
  <c r="F76" i="14"/>
  <c r="F92" i="14"/>
  <c r="F108" i="14"/>
  <c r="E54" i="14"/>
  <c r="G54" i="14"/>
  <c r="E70" i="14"/>
  <c r="G70" i="14"/>
  <c r="E86" i="14"/>
  <c r="G86" i="14"/>
  <c r="E102" i="14"/>
  <c r="G102" i="14"/>
  <c r="F118" i="14"/>
  <c r="E150" i="14"/>
  <c r="G150" i="14"/>
  <c r="F127" i="14"/>
  <c r="F225" i="14"/>
  <c r="F136" i="14"/>
  <c r="F152" i="14"/>
  <c r="F168" i="14"/>
  <c r="F207" i="14"/>
  <c r="E227" i="14"/>
  <c r="G227" i="14"/>
  <c r="F256" i="14"/>
  <c r="E138" i="14"/>
  <c r="G138" i="14"/>
  <c r="E154" i="14"/>
  <c r="G154" i="14"/>
  <c r="E172" i="14"/>
  <c r="G172" i="14"/>
  <c r="E209" i="14"/>
  <c r="G209" i="14"/>
  <c r="F234" i="14"/>
  <c r="E123" i="14"/>
  <c r="G123" i="14"/>
  <c r="E139" i="14"/>
  <c r="G139" i="14"/>
  <c r="E155" i="14"/>
  <c r="G155" i="14"/>
  <c r="E175" i="14"/>
  <c r="G175" i="14"/>
  <c r="E210" i="14"/>
  <c r="G210" i="14"/>
  <c r="F123" i="14"/>
  <c r="F139" i="14"/>
  <c r="F155" i="14"/>
  <c r="F175" i="14"/>
  <c r="F210" i="14"/>
  <c r="F176" i="14"/>
  <c r="F211" i="14"/>
  <c r="E235" i="14"/>
  <c r="G235" i="14"/>
  <c r="E158" i="14"/>
  <c r="G158" i="14"/>
  <c r="E178" i="14"/>
  <c r="G178" i="14"/>
  <c r="E213" i="14"/>
  <c r="G213" i="14"/>
  <c r="E233" i="14"/>
  <c r="G233" i="14"/>
  <c r="E249" i="14"/>
  <c r="G249" i="14"/>
  <c r="E267" i="14"/>
  <c r="G267" i="14"/>
  <c r="F249" i="14"/>
  <c r="F245" i="14"/>
  <c r="E250" i="14"/>
  <c r="G250" i="14"/>
  <c r="F250" i="14"/>
  <c r="E268" i="14"/>
  <c r="G268" i="14"/>
  <c r="E291" i="14"/>
  <c r="G291" i="14"/>
  <c r="E326" i="14"/>
  <c r="G326" i="14"/>
  <c r="E298" i="14"/>
  <c r="G298" i="14"/>
  <c r="F286" i="14"/>
  <c r="E309" i="14"/>
  <c r="G309" i="14"/>
  <c r="F295" i="14"/>
  <c r="F345" i="14"/>
  <c r="E311" i="14"/>
  <c r="G311" i="14"/>
  <c r="E335" i="14"/>
  <c r="G335" i="14"/>
  <c r="F332" i="14"/>
  <c r="F339" i="14"/>
  <c r="F298" i="14"/>
  <c r="F314" i="14"/>
  <c r="F316" i="14"/>
  <c r="E359" i="14"/>
  <c r="G359" i="14"/>
  <c r="F362" i="14"/>
  <c r="E356" i="14"/>
  <c r="G356" i="14"/>
  <c r="E324" i="14"/>
  <c r="G324" i="14"/>
  <c r="F341" i="14"/>
  <c r="F368" i="14"/>
  <c r="F346" i="14"/>
  <c r="F363" i="14"/>
  <c r="F399" i="14"/>
  <c r="F392" i="14"/>
  <c r="C14" i="4"/>
  <c r="C35" i="4"/>
  <c r="C48" i="4"/>
  <c r="C32" i="4"/>
  <c r="C7" i="4"/>
  <c r="C21" i="4"/>
  <c r="C56" i="4"/>
  <c r="B12" i="13"/>
  <c r="C70" i="4"/>
  <c r="C80" i="4"/>
  <c r="C68" i="4"/>
  <c r="C73" i="4"/>
  <c r="Q2" i="4"/>
  <c r="F40" i="14"/>
  <c r="F12" i="14"/>
  <c r="E55" i="14"/>
  <c r="G55" i="14"/>
  <c r="F19" i="14"/>
  <c r="F35" i="14"/>
  <c r="F54" i="14"/>
  <c r="F81" i="14"/>
  <c r="F48" i="14"/>
  <c r="E73" i="14"/>
  <c r="G73" i="14"/>
  <c r="E50" i="14"/>
  <c r="G50" i="14"/>
  <c r="E105" i="14"/>
  <c r="G105" i="14"/>
  <c r="E8" i="14"/>
  <c r="G8" i="14"/>
  <c r="E24" i="14"/>
  <c r="G24" i="14"/>
  <c r="E42" i="14"/>
  <c r="G42" i="14"/>
  <c r="E98" i="14"/>
  <c r="G98" i="14"/>
  <c r="E9" i="14"/>
  <c r="G9" i="14"/>
  <c r="E25" i="14"/>
  <c r="G25" i="14"/>
  <c r="E43" i="14"/>
  <c r="G43" i="14"/>
  <c r="E88" i="14"/>
  <c r="G88" i="14"/>
  <c r="E104" i="14"/>
  <c r="G104" i="14"/>
  <c r="E122" i="14"/>
  <c r="G122" i="14"/>
  <c r="E168" i="14"/>
  <c r="G168" i="14"/>
  <c r="E142" i="14"/>
  <c r="G142" i="14"/>
  <c r="E106" i="14"/>
  <c r="G106" i="14"/>
  <c r="F141" i="14"/>
  <c r="E77" i="14"/>
  <c r="G77" i="14"/>
  <c r="E93" i="14"/>
  <c r="G93" i="14"/>
  <c r="E109" i="14"/>
  <c r="G109" i="14"/>
  <c r="F151" i="14"/>
  <c r="F94" i="14"/>
  <c r="F110" i="14"/>
  <c r="F134" i="14"/>
  <c r="F150" i="14"/>
  <c r="F166" i="14"/>
  <c r="F205" i="14"/>
  <c r="E225" i="14"/>
  <c r="G225" i="14"/>
  <c r="E137" i="14"/>
  <c r="G137" i="14"/>
  <c r="E153" i="14"/>
  <c r="G153" i="14"/>
  <c r="E169" i="14"/>
  <c r="G169" i="14"/>
  <c r="E208" i="14"/>
  <c r="G208" i="14"/>
  <c r="E231" i="14"/>
  <c r="G231" i="14"/>
  <c r="E124" i="14"/>
  <c r="G124" i="14"/>
  <c r="E140" i="14"/>
  <c r="G140" i="14"/>
  <c r="E156" i="14"/>
  <c r="G156" i="14"/>
  <c r="E176" i="14"/>
  <c r="G176" i="14"/>
  <c r="E211" i="14"/>
  <c r="G211" i="14"/>
  <c r="F232" i="14"/>
  <c r="E177" i="14"/>
  <c r="G177" i="14"/>
  <c r="E212" i="14"/>
  <c r="G212" i="14"/>
  <c r="E238" i="14"/>
  <c r="G238" i="14"/>
  <c r="F235" i="14"/>
  <c r="E237" i="14"/>
  <c r="G237" i="14"/>
  <c r="F275" i="14"/>
  <c r="E350" i="14"/>
  <c r="G350" i="14"/>
  <c r="F291" i="14"/>
  <c r="E303" i="14"/>
  <c r="G303" i="14"/>
  <c r="F223" i="14"/>
  <c r="F239" i="14"/>
  <c r="F255" i="14"/>
  <c r="F271" i="14"/>
  <c r="F290" i="14"/>
  <c r="F280" i="14"/>
  <c r="F360" i="14"/>
  <c r="F273" i="14"/>
  <c r="F293" i="14"/>
  <c r="F309" i="14"/>
  <c r="F325" i="14"/>
  <c r="F303" i="14"/>
  <c r="F319" i="14"/>
  <c r="E299" i="14"/>
  <c r="G299" i="14"/>
  <c r="E315" i="14"/>
  <c r="G315" i="14"/>
  <c r="E331" i="14"/>
  <c r="G331" i="14"/>
  <c r="F315" i="14"/>
  <c r="E317" i="14"/>
  <c r="G317" i="14"/>
  <c r="F336" i="14"/>
  <c r="E388" i="14"/>
  <c r="G388" i="14"/>
  <c r="E363" i="14"/>
  <c r="G363" i="14"/>
  <c r="F357" i="14"/>
  <c r="E395" i="14"/>
  <c r="G395" i="14"/>
  <c r="E387" i="14"/>
  <c r="G387" i="14"/>
  <c r="E347" i="14"/>
  <c r="G347" i="14"/>
  <c r="E364" i="14"/>
  <c r="G364" i="14"/>
  <c r="E393" i="14"/>
  <c r="G393" i="14"/>
  <c r="C27" i="4"/>
  <c r="C13" i="4"/>
  <c r="C28" i="4"/>
  <c r="C24" i="4"/>
  <c r="C6" i="4"/>
  <c r="C46" i="4"/>
  <c r="B19" i="13"/>
  <c r="C67" i="4"/>
  <c r="C31" i="4"/>
  <c r="C66" i="4"/>
  <c r="F22" i="14"/>
  <c r="F13" i="14"/>
  <c r="E23" i="14"/>
  <c r="G23" i="14"/>
  <c r="E90" i="14"/>
  <c r="G90" i="14"/>
  <c r="E37" i="14"/>
  <c r="G37" i="14"/>
  <c r="F55" i="14"/>
  <c r="F80" i="14"/>
  <c r="F37" i="14"/>
  <c r="E60" i="14"/>
  <c r="G60" i="14"/>
  <c r="E81" i="14"/>
  <c r="G81" i="14"/>
  <c r="F89" i="14"/>
  <c r="E49" i="14"/>
  <c r="G49" i="14"/>
  <c r="F78" i="14"/>
  <c r="E53" i="14"/>
  <c r="G53" i="14"/>
  <c r="E65" i="14"/>
  <c r="G65" i="14"/>
  <c r="F65" i="14"/>
  <c r="E64" i="14"/>
  <c r="G64" i="14"/>
  <c r="F143" i="14"/>
  <c r="E126" i="14"/>
  <c r="G126" i="14"/>
  <c r="E157" i="14"/>
  <c r="G157" i="14"/>
  <c r="F66" i="14"/>
  <c r="F82" i="14"/>
  <c r="F98" i="14"/>
  <c r="F114" i="14"/>
  <c r="F83" i="14"/>
  <c r="F99" i="14"/>
  <c r="F115" i="14"/>
  <c r="E134" i="14"/>
  <c r="G134" i="14"/>
  <c r="F159" i="14"/>
  <c r="E95" i="14"/>
  <c r="G95" i="14"/>
  <c r="E111" i="14"/>
  <c r="G111" i="14"/>
  <c r="E135" i="14"/>
  <c r="G135" i="14"/>
  <c r="E151" i="14"/>
  <c r="G151" i="14"/>
  <c r="E167" i="14"/>
  <c r="G167" i="14"/>
  <c r="E206" i="14"/>
  <c r="G206" i="14"/>
  <c r="F198" i="14"/>
  <c r="E217" i="14"/>
  <c r="G217" i="14"/>
  <c r="E214" i="14"/>
  <c r="G214" i="14"/>
  <c r="F214" i="14"/>
  <c r="F244" i="14"/>
  <c r="F216" i="14"/>
  <c r="F238" i="14"/>
  <c r="E252" i="14"/>
  <c r="G252" i="14"/>
  <c r="E236" i="14"/>
  <c r="G236" i="14"/>
  <c r="E259" i="14"/>
  <c r="G259" i="14"/>
  <c r="F253" i="14"/>
  <c r="E221" i="14"/>
  <c r="G221" i="14"/>
  <c r="E293" i="14"/>
  <c r="G293" i="14"/>
  <c r="E362" i="14"/>
  <c r="G362" i="14"/>
  <c r="F260" i="14"/>
  <c r="F276" i="14"/>
  <c r="E296" i="14"/>
  <c r="G296" i="14"/>
  <c r="F261" i="14"/>
  <c r="F277" i="14"/>
  <c r="F305" i="14"/>
  <c r="F270" i="14"/>
  <c r="E224" i="14"/>
  <c r="G224" i="14"/>
  <c r="E240" i="14"/>
  <c r="G240" i="14"/>
  <c r="E256" i="14"/>
  <c r="G256" i="14"/>
  <c r="E272" i="14"/>
  <c r="G272" i="14"/>
  <c r="F297" i="14"/>
  <c r="E281" i="14"/>
  <c r="G281" i="14"/>
  <c r="F396" i="14"/>
  <c r="E274" i="14"/>
  <c r="G274" i="14"/>
  <c r="F289" i="14"/>
  <c r="F282" i="14"/>
  <c r="E300" i="14"/>
  <c r="G300" i="14"/>
  <c r="E294" i="14"/>
  <c r="G294" i="14"/>
  <c r="E310" i="14"/>
  <c r="G310" i="14"/>
  <c r="F361" i="14"/>
  <c r="E342" i="14"/>
  <c r="G342" i="14"/>
  <c r="E304" i="14"/>
  <c r="G304" i="14"/>
  <c r="E320" i="14"/>
  <c r="G320" i="14"/>
  <c r="F335" i="14"/>
  <c r="F288" i="14"/>
  <c r="F304" i="14"/>
  <c r="F320" i="14"/>
  <c r="F343" i="14"/>
  <c r="E316" i="14"/>
  <c r="G316" i="14"/>
  <c r="E338" i="14"/>
  <c r="G338" i="14"/>
  <c r="E348" i="14"/>
  <c r="G348" i="14"/>
  <c r="F390" i="14"/>
  <c r="F329" i="14"/>
  <c r="F342" i="14"/>
  <c r="F344" i="14"/>
  <c r="F348" i="14"/>
  <c r="F365" i="14"/>
  <c r="C51" i="4"/>
  <c r="C17" i="4"/>
  <c r="C53" i="4"/>
  <c r="C8" i="4"/>
  <c r="B9" i="13"/>
  <c r="E32" i="14"/>
  <c r="G32" i="14"/>
  <c r="F9" i="14"/>
  <c r="F25" i="14"/>
  <c r="F43" i="14"/>
  <c r="E58" i="14"/>
  <c r="G58" i="14"/>
  <c r="E5" i="14"/>
  <c r="G5" i="14"/>
  <c r="E20" i="14"/>
  <c r="G20" i="14"/>
  <c r="E38" i="14"/>
  <c r="G38" i="14"/>
  <c r="E82" i="14"/>
  <c r="G82" i="14"/>
  <c r="F5" i="14"/>
  <c r="F20" i="14"/>
  <c r="F38" i="14"/>
  <c r="E57" i="14"/>
  <c r="G57" i="14"/>
  <c r="F57" i="14"/>
  <c r="F88" i="14"/>
  <c r="F68" i="14"/>
  <c r="F79" i="14"/>
  <c r="F132" i="14"/>
  <c r="F128" i="14"/>
  <c r="F164" i="14"/>
  <c r="E67" i="14"/>
  <c r="G67" i="14"/>
  <c r="E83" i="14"/>
  <c r="G83" i="14"/>
  <c r="E99" i="14"/>
  <c r="G99" i="14"/>
  <c r="E115" i="14"/>
  <c r="G115" i="14"/>
  <c r="E84" i="14"/>
  <c r="G84" i="14"/>
  <c r="E100" i="14"/>
  <c r="G100" i="14"/>
  <c r="E116" i="14"/>
  <c r="G116" i="14"/>
  <c r="F135" i="14"/>
  <c r="F61" i="14"/>
  <c r="F77" i="14"/>
  <c r="F93" i="14"/>
  <c r="F109" i="14"/>
  <c r="E125" i="14"/>
  <c r="G125" i="14"/>
  <c r="E199" i="14"/>
  <c r="G199" i="14"/>
  <c r="E234" i="14"/>
  <c r="G234" i="14"/>
  <c r="F129" i="14"/>
  <c r="F145" i="14"/>
  <c r="F161" i="14"/>
  <c r="F200" i="14"/>
  <c r="F224" i="14"/>
  <c r="F242" i="14"/>
  <c r="F130" i="14"/>
  <c r="F146" i="14"/>
  <c r="F162" i="14"/>
  <c r="F201" i="14"/>
  <c r="F217" i="14"/>
  <c r="E220" i="14"/>
  <c r="G220" i="14"/>
  <c r="F165" i="14"/>
  <c r="F204" i="14"/>
  <c r="F237" i="14"/>
  <c r="E254" i="14"/>
  <c r="G254" i="14"/>
  <c r="F222" i="14"/>
  <c r="F257" i="14"/>
  <c r="E398" i="14"/>
  <c r="G398" i="14"/>
  <c r="E261" i="14"/>
  <c r="G261" i="14"/>
  <c r="E277" i="14"/>
  <c r="G277" i="14"/>
  <c r="E262" i="14"/>
  <c r="G262" i="14"/>
  <c r="E278" i="14"/>
  <c r="G278" i="14"/>
  <c r="E271" i="14"/>
  <c r="G271" i="14"/>
  <c r="E290" i="14"/>
  <c r="G290" i="14"/>
  <c r="E286" i="14"/>
  <c r="G286" i="14"/>
  <c r="E283" i="14"/>
  <c r="G283" i="14"/>
  <c r="E306" i="14"/>
  <c r="G306" i="14"/>
  <c r="F330" i="14"/>
  <c r="F388" i="14"/>
  <c r="F318" i="14"/>
  <c r="E346" i="14"/>
  <c r="G346" i="14"/>
  <c r="E339" i="14"/>
  <c r="G339" i="14"/>
  <c r="E289" i="14"/>
  <c r="G289" i="14"/>
  <c r="E305" i="14"/>
  <c r="G305" i="14"/>
  <c r="E321" i="14"/>
  <c r="G321" i="14"/>
  <c r="E351" i="14"/>
  <c r="G351" i="14"/>
  <c r="F334" i="14"/>
  <c r="E325" i="14"/>
  <c r="G325" i="14"/>
  <c r="E397" i="14"/>
  <c r="G397" i="14"/>
  <c r="E391" i="14"/>
  <c r="G391" i="14"/>
  <c r="E330" i="14"/>
  <c r="G330" i="14"/>
  <c r="F331" i="14"/>
  <c r="F366" i="14"/>
  <c r="E366" i="14"/>
  <c r="G366" i="14"/>
  <c r="C38" i="4"/>
  <c r="C41" i="4"/>
  <c r="C34" i="4"/>
  <c r="B7" i="13"/>
  <c r="B20" i="13"/>
  <c r="C59" i="4"/>
  <c r="C71" i="4"/>
  <c r="C54" i="4" l="1"/>
  <c r="B3" i="12"/>
  <c r="B15" i="13"/>
  <c r="B14" i="12"/>
  <c r="C19" i="4"/>
  <c r="B21" i="12"/>
  <c r="C42" i="4"/>
  <c r="B10" i="13"/>
  <c r="B5" i="12"/>
  <c r="C16" i="4"/>
  <c r="C78" i="4"/>
  <c r="B18" i="13"/>
  <c r="B6" i="13"/>
  <c r="B21" i="13"/>
  <c r="B7" i="12"/>
  <c r="C77" i="4"/>
  <c r="B17" i="13"/>
  <c r="B4" i="13"/>
  <c r="B15" i="12"/>
  <c r="C9" i="4"/>
  <c r="B14" i="13"/>
  <c r="B11" i="12"/>
  <c r="B16" i="13"/>
  <c r="C20" i="4"/>
  <c r="B13" i="12"/>
  <c r="C33" i="4"/>
  <c r="B22" i="13"/>
  <c r="B12" i="12"/>
  <c r="C10" i="4"/>
  <c r="B8" i="13"/>
  <c r="B17" i="12"/>
  <c r="C15" i="4"/>
  <c r="B10" i="12"/>
  <c r="C57" i="4"/>
  <c r="B2" i="13"/>
  <c r="B4" i="12"/>
  <c r="C11" i="4"/>
  <c r="B5" i="13"/>
  <c r="B18" i="12"/>
  <c r="C12" i="4"/>
  <c r="B2" i="12"/>
  <c r="B3" i="13"/>
  <c r="C3" i="4"/>
  <c r="B11" i="13"/>
  <c r="C5" i="4"/>
  <c r="C65" i="4"/>
  <c r="B20" i="12"/>
  <c r="C23" i="4"/>
  <c r="C4" i="4"/>
  <c r="B13" i="13"/>
  <c r="B16" i="12"/>
  <c r="C72" i="4"/>
  <c r="C2" i="4" l="1"/>
  <c r="H2" i="13"/>
  <c r="G19" i="13" l="1"/>
  <c r="G12" i="13"/>
  <c r="G9" i="13"/>
  <c r="G20" i="13"/>
  <c r="G7" i="13"/>
  <c r="G10" i="13"/>
  <c r="G22" i="13"/>
  <c r="G2" i="13"/>
  <c r="G8" i="13"/>
  <c r="G5" i="13"/>
  <c r="G16" i="13"/>
  <c r="G15" i="13"/>
  <c r="G18" i="13"/>
  <c r="G17" i="13"/>
  <c r="G6" i="13"/>
  <c r="G4" i="13"/>
  <c r="G14" i="13"/>
  <c r="G3" i="13"/>
  <c r="G11" i="13"/>
  <c r="G21" i="13"/>
  <c r="G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400-000001000000}">
      <text>
        <r>
          <rPr>
            <sz val="10"/>
            <color rgb="FF000000"/>
            <rFont val="Arial"/>
            <family val="2"/>
          </rPr>
          <t>Actualmente esta ligado al predio de la frontera
	-Juan Pablo Marín</t>
        </r>
      </text>
    </comment>
  </commentList>
</comments>
</file>

<file path=xl/sharedStrings.xml><?xml version="1.0" encoding="utf-8"?>
<sst xmlns="http://schemas.openxmlformats.org/spreadsheetml/2006/main" count="6616" uniqueCount="1831">
  <si>
    <t>USUARIO</t>
  </si>
  <si>
    <t>NUMERO DE FRONTERAS</t>
  </si>
  <si>
    <t>ENERGÍA AGREGADA</t>
  </si>
  <si>
    <t>DÍAS CERTIFICADOS 2019</t>
  </si>
  <si>
    <t>INGRESO 2019</t>
  </si>
  <si>
    <t>ENERGIA RESPALDADA 2019</t>
  </si>
  <si>
    <t>DÍAS CERTIFICADOS 2020</t>
  </si>
  <si>
    <t>INGRESO 2020</t>
  </si>
  <si>
    <t>ENERGIA RESPALDADA 2020</t>
  </si>
  <si>
    <t>DÍAS CERTIFICADOS 2021</t>
  </si>
  <si>
    <t>INGRESO 2021</t>
  </si>
  <si>
    <t>ENERGIA RESPALDADA 2021</t>
  </si>
  <si>
    <t>CONTRATO</t>
  </si>
  <si>
    <t>VENCIMIENTO CONTRATO</t>
  </si>
  <si>
    <t>EJECUTIVO DE CUENTA</t>
  </si>
  <si>
    <t>PUNTO FOCAL</t>
  </si>
  <si>
    <t>INGRESOS TOTALES</t>
  </si>
  <si>
    <t>ENERGIA TOTAL</t>
  </si>
  <si>
    <t>JULIA-RD</t>
  </si>
  <si>
    <t>ACESCO</t>
  </si>
  <si>
    <t>NO</t>
  </si>
  <si>
    <t>Edwin Torres</t>
  </si>
  <si>
    <t>ACONDESA</t>
  </si>
  <si>
    <t>ALBATEQ</t>
  </si>
  <si>
    <t>SI</t>
  </si>
  <si>
    <t>Mateo Porras</t>
  </si>
  <si>
    <t>Carlos Arturo Delgado / Director de Operaciones / carlos.delgado@albateq.com</t>
  </si>
  <si>
    <t>ALBATEQ HARINAS</t>
  </si>
  <si>
    <t>ALQUERIA</t>
  </si>
  <si>
    <t>Diana Catalina Gonzalez / Gerente Compras Indirectas / dcgonzalezp@alqueria.com.co</t>
  </si>
  <si>
    <t>ALUICA</t>
  </si>
  <si>
    <t>APROPET</t>
  </si>
  <si>
    <t>16-04-2022</t>
  </si>
  <si>
    <t>Juan Marin</t>
  </si>
  <si>
    <t>Camilo Restrepo / Coordinador de Planeamiento Financiero / crestrepo@smi.com.pe</t>
  </si>
  <si>
    <t>ARGOS</t>
  </si>
  <si>
    <t>Arbey Angrino Pereira / Jefe Autogeneracion / aangrino@argos.com.co</t>
  </si>
  <si>
    <t>BANCOLOMBIA</t>
  </si>
  <si>
    <t>Camilo Bermudez</t>
  </si>
  <si>
    <t>Ruben Dario Dominguez S / Dirección Gestión del Activo e Inmobilidaria / rddoming@bancolombia.com.co</t>
  </si>
  <si>
    <t>BAXTER</t>
  </si>
  <si>
    <t>CAMAGUEY</t>
  </si>
  <si>
    <t>CARTAGENA HILTON</t>
  </si>
  <si>
    <t>CARVAJAL</t>
  </si>
  <si>
    <t>Pablo Saravia / Director Compras / pablo.saravia@carvajal.com</t>
  </si>
  <si>
    <t>CC BUENAVISTA</t>
  </si>
  <si>
    <t>26-10-2020</t>
  </si>
  <si>
    <t>Ricardo Insignares / Gerente / gerencia@ccbuenavista.com</t>
  </si>
  <si>
    <t>CC PORTAL PRADO</t>
  </si>
  <si>
    <t>Jose Struen Martinez / Jefe de Mantenimiento / mantenimiento@portaldelprado.com</t>
  </si>
  <si>
    <t>CENTRO EMPRESARIAL BUENAVISTA</t>
  </si>
  <si>
    <t>Mario Barranco / Gerente / gerenciacebuenavista@gmail.com</t>
  </si>
  <si>
    <t>CEPSA</t>
  </si>
  <si>
    <t>Fernando Sandoval / Coordinador área Mantenimiento e Integridad / fernando.sandoval@cepsa.com</t>
  </si>
  <si>
    <t>CERAMICA ITALIA</t>
  </si>
  <si>
    <t>Euler Saavedra / Director de Innovación Tecnológica / 3163507793</t>
  </si>
  <si>
    <t>CERAMICA SAN LORENZO</t>
  </si>
  <si>
    <t>Enrique Gordillo / 0 / egordillo@sanlorenzo.com.co</t>
  </si>
  <si>
    <t>CERVECERIA UNION</t>
  </si>
  <si>
    <t>CLINICA BONADONA</t>
  </si>
  <si>
    <t>CLINICA PORTO AZUL</t>
  </si>
  <si>
    <t>Sebastian Botero / Ingeniero de Mantenimiento / sebastian.botero@clinicaportoazul.com</t>
  </si>
  <si>
    <t>COCA COLA BARRANQUILLA</t>
  </si>
  <si>
    <t>31-12-2020</t>
  </si>
  <si>
    <t>COCA COLA BOGOTA</t>
  </si>
  <si>
    <t>COCA COLA CALI</t>
  </si>
  <si>
    <t>COLOMBINA CAUCA</t>
  </si>
  <si>
    <t>Francisco Pizarro / Gerente de proyectos &amp; Administración Energética / fpizarro@colombina.com</t>
  </si>
  <si>
    <t>COLOMBINA LA PAILA</t>
  </si>
  <si>
    <t>COLOMBINA TULUA</t>
  </si>
  <si>
    <t>COMPAÑIA DE EMPAQUES</t>
  </si>
  <si>
    <t>CORTEVA</t>
  </si>
  <si>
    <t>CRYOGAS</t>
  </si>
  <si>
    <t>EMPAQUES TRANSPARENTES</t>
  </si>
  <si>
    <t>ESTELAR ALTAMIRA</t>
  </si>
  <si>
    <t>ESTELAR ALTO PRADO</t>
  </si>
  <si>
    <t>Jorge Alfonso Millán Guevara / Gerente Corporativo de Soporte Técnico / jorgea.millan@hotelesestelar.com</t>
  </si>
  <si>
    <t>ESTELAR CARTAGENA DE INDIAS</t>
  </si>
  <si>
    <t>ESTELAR FONTANA</t>
  </si>
  <si>
    <t>ESTELAR INTERCONTINENTAL</t>
  </si>
  <si>
    <t>ESTELAR MANZANILLO</t>
  </si>
  <si>
    <t>ESTELAR MILLA DE ORO</t>
  </si>
  <si>
    <t>EURO</t>
  </si>
  <si>
    <t>EUROCERAMICA</t>
  </si>
  <si>
    <t>FAMILIA CAJICA</t>
  </si>
  <si>
    <t>Thannia Huertas / Especialista Energía Eléctrica / thanniahc@grupofamilia.com</t>
  </si>
  <si>
    <t>FAMILIA MEDELLIN</t>
  </si>
  <si>
    <t>FAMILIA RIONEGRO</t>
  </si>
  <si>
    <t>FAREVA</t>
  </si>
  <si>
    <t>Evelio Castaño Arango / Gerente Ingenieria / ecastano.villarica@fareva.co</t>
  </si>
  <si>
    <t>FIBERGLASS</t>
  </si>
  <si>
    <t>FLEXOGRAFICA</t>
  </si>
  <si>
    <t>FRIOGAN</t>
  </si>
  <si>
    <t>Diney Soriano / Coordinadora Administrativa / Diney.Soriano@friogan.com</t>
  </si>
  <si>
    <t>FRONTERA ENERGY</t>
  </si>
  <si>
    <t>21-04-2020</t>
  </si>
  <si>
    <t>GELCO</t>
  </si>
  <si>
    <t>Alejandro Harris / Jefe de Mantenimiento Eléctrico y Locativo / alejandro.harris@gelcointernational.com</t>
  </si>
  <si>
    <t>GRAND HYATT</t>
  </si>
  <si>
    <t>Mauricio Ramos / Director de Ingenieria / mauricio.ramos@hyatt.com</t>
  </si>
  <si>
    <t>GRUPO EXITO</t>
  </si>
  <si>
    <t>Laura Cristina Zapata / Analista de Energía y Servicios Públicos / lczapata@grupo-exito.com</t>
  </si>
  <si>
    <t>HAMPTON BARRANQUILLA</t>
  </si>
  <si>
    <t>Julian Avila / Director de Gestión de Activos / javila@metro-op.com</t>
  </si>
  <si>
    <t>HAMPTON CARTAGENA</t>
  </si>
  <si>
    <t>HILANDERIAS UNIVERSAL</t>
  </si>
  <si>
    <t>26-11-2019</t>
  </si>
  <si>
    <t>Matias Ohlgisser / Gerente General / matias@unihilo.com.co</t>
  </si>
  <si>
    <t>HOTEL ALMIRANTE</t>
  </si>
  <si>
    <t>HOTEL EL DORADO</t>
  </si>
  <si>
    <t>William Monroy / Gerente General / 0</t>
  </si>
  <si>
    <t>INDUGRAL</t>
  </si>
  <si>
    <t>Glicerio Rojas / 0 / Glicerio.Rojas2@ab-inbev.com</t>
  </si>
  <si>
    <t>MALTERIA TROPICAL</t>
  </si>
  <si>
    <t>13-03-2021</t>
  </si>
  <si>
    <t>Francisco Santos / 0 / francisco.santos@ab-inbev.com</t>
  </si>
  <si>
    <t>MALTIBIT</t>
  </si>
  <si>
    <t>MICROPLAST</t>
  </si>
  <si>
    <t>Duban Calle / Ingeniero de mejora continua / dcbetancur@coldeplast.com.co</t>
  </si>
  <si>
    <t>NEW STETIC</t>
  </si>
  <si>
    <t>OLIMPICA</t>
  </si>
  <si>
    <t>Jorge Orlando Vélez García / 0 / jvelez@jovega.com.co</t>
  </si>
  <si>
    <t>PERENCO</t>
  </si>
  <si>
    <t>Sergio Segura</t>
  </si>
  <si>
    <t>PRAXAIR BARRANCABERMEJA</t>
  </si>
  <si>
    <t>PRAXAIR CARTAGENA</t>
  </si>
  <si>
    <t>PRAXAIR TOCANCIPA</t>
  </si>
  <si>
    <t>PRAXAIR YUMBO</t>
  </si>
  <si>
    <t>Antonio Sayago / 0 / Antonio.Sayago@linde.com</t>
  </si>
  <si>
    <t>PROTISA</t>
  </si>
  <si>
    <t>PUERTO BUENAVENTURA</t>
  </si>
  <si>
    <t>SMI</t>
  </si>
  <si>
    <t>SMI FUNZA</t>
  </si>
  <si>
    <t>SMITCO</t>
  </si>
  <si>
    <t>ULTRACEM</t>
  </si>
  <si>
    <t>UNIVERSIDAD DE LOS ANDES</t>
  </si>
  <si>
    <t>Nestor Vera / 0 / nvera@uniandes.edu.co</t>
  </si>
  <si>
    <t>VIDRIO ANDINO</t>
  </si>
  <si>
    <t>Diego Moya / 0 / Diego.Moya@saint-gobain.com</t>
  </si>
  <si>
    <t>VIVA BARRANQUILLA</t>
  </si>
  <si>
    <t>Carolina Bustamante / Líder de Operaciones VIVA / cbustamante@grupo-exito.com</t>
  </si>
  <si>
    <t>ZUANA</t>
  </si>
  <si>
    <t>SECTOR</t>
  </si>
  <si>
    <t>FRONTERA COMERCIAL</t>
  </si>
  <si>
    <t>COD SIC</t>
  </si>
  <si>
    <t>PREDIO</t>
  </si>
  <si>
    <t>FRT DDV</t>
  </si>
  <si>
    <t>DEPARTAMENTO</t>
  </si>
  <si>
    <t>MUNICIPIO</t>
  </si>
  <si>
    <t>1. LUNES</t>
  </si>
  <si>
    <t>2. MARTES</t>
  </si>
  <si>
    <t>3. MIERCOLES</t>
  </si>
  <si>
    <t>4. JUEVES</t>
  </si>
  <si>
    <t>5. VIERNES</t>
  </si>
  <si>
    <t>6. SÁBADO</t>
  </si>
  <si>
    <t>7. DOMINGO</t>
  </si>
  <si>
    <t>PROMEDIO</t>
  </si>
  <si>
    <t>MARGEN</t>
  </si>
  <si>
    <t>ÚLTIMA DESCONEXION</t>
  </si>
  <si>
    <t>DÍAS PARTICIPACIÓN</t>
  </si>
  <si>
    <t>DÍAS CERTIFICADOS</t>
  </si>
  <si>
    <t>TIPO DDV</t>
  </si>
  <si>
    <t>ACTUALIZACION</t>
  </si>
  <si>
    <t>PRUEBAS FALLIDAS</t>
  </si>
  <si>
    <t>LIDER</t>
  </si>
  <si>
    <t>GRUPO</t>
  </si>
  <si>
    <t>OFR ACTIVA</t>
  </si>
  <si>
    <t>PROXIMA PRUEBA DDV</t>
  </si>
  <si>
    <t>AUTORIZADO</t>
  </si>
  <si>
    <t>BLOQUE</t>
  </si>
  <si>
    <t>ACERO</t>
  </si>
  <si>
    <t>ACERIAS DE COLOMBIA S.A. (34.5 KV) - 1</t>
  </si>
  <si>
    <t>Frt10274</t>
  </si>
  <si>
    <t>Prd01702</t>
  </si>
  <si>
    <t>Frt37001</t>
  </si>
  <si>
    <t>Atlántico</t>
  </si>
  <si>
    <t>Malambo</t>
  </si>
  <si>
    <t>GPE</t>
  </si>
  <si>
    <t>ACERIAS DE COLOMBIA S.A. (34.5 KV) - 2</t>
  </si>
  <si>
    <t>Frt42217</t>
  </si>
  <si>
    <t>ALIMENTOS Y BEBIDAS</t>
  </si>
  <si>
    <t>ALIMENTOS CONCENTRADOS DEL CARIBE S.A  ACONDESA S.A - 1</t>
  </si>
  <si>
    <t>Frt00904</t>
  </si>
  <si>
    <t>Prd02154</t>
  </si>
  <si>
    <t>Frt39897</t>
  </si>
  <si>
    <t>Barranquilla</t>
  </si>
  <si>
    <t>ALIMENTOS CONCENTRADOS DEL CARIBE S.A  ACONDESA S.A - 2</t>
  </si>
  <si>
    <t>Frt40001</t>
  </si>
  <si>
    <t>ACONDESA S.A GRANJA CALUSE</t>
  </si>
  <si>
    <t>Frt04775</t>
  </si>
  <si>
    <t>Prd02205</t>
  </si>
  <si>
    <t>Frt41582</t>
  </si>
  <si>
    <t>ALBATEQ S.A. FUNZA - 1</t>
  </si>
  <si>
    <t>Frt01612</t>
  </si>
  <si>
    <t>Prd01506</t>
  </si>
  <si>
    <t>Frt35702</t>
  </si>
  <si>
    <t>Cundinamarca</t>
  </si>
  <si>
    <t>Cota</t>
  </si>
  <si>
    <t>Dirección Comercial</t>
  </si>
  <si>
    <t>ALBATEQ S.A. FUNZA - 2</t>
  </si>
  <si>
    <t>Frt38700</t>
  </si>
  <si>
    <t>ALBATEQ S.A. FUNZA - 3</t>
  </si>
  <si>
    <t>Frt38701</t>
  </si>
  <si>
    <t>ALBATEQ S.A. FUNZA - 4</t>
  </si>
  <si>
    <t>Frt38702</t>
  </si>
  <si>
    <t>ALIMENTOS BALANCEADOS TEQUENDAMA S.A. - BALSILLAS</t>
  </si>
  <si>
    <t>Frt07836</t>
  </si>
  <si>
    <t>Prd02108</t>
  </si>
  <si>
    <t>Frt39047</t>
  </si>
  <si>
    <t>Mosquera</t>
  </si>
  <si>
    <t>PRODUCTOS NATURALES DE CAJICA S.A LA ALQUERIA - 1</t>
  </si>
  <si>
    <t>Frt00875</t>
  </si>
  <si>
    <t>Prd02161</t>
  </si>
  <si>
    <t>Frt39977</t>
  </si>
  <si>
    <t>Cajica</t>
  </si>
  <si>
    <t>PRODUCTOS NATURALES DE CAJICA S.A LA ALQUERIA - 2</t>
  </si>
  <si>
    <t>Frt40002</t>
  </si>
  <si>
    <t>PRODUCTOS NATURALES DE CAJICA S.A LA ALQUERIA - 3</t>
  </si>
  <si>
    <t>Frt40003</t>
  </si>
  <si>
    <t>ALUICA S.A.S.</t>
  </si>
  <si>
    <t>Frt31204</t>
  </si>
  <si>
    <t>Prd01312</t>
  </si>
  <si>
    <t>Frt32984</t>
  </si>
  <si>
    <t>PLASTICOS</t>
  </si>
  <si>
    <t>APROPPET REGENERADO</t>
  </si>
  <si>
    <t>Frt06367</t>
  </si>
  <si>
    <t>Prd02168</t>
  </si>
  <si>
    <t>Frt40365</t>
  </si>
  <si>
    <t>Bogotá D.E.</t>
  </si>
  <si>
    <t>Bogota D.C</t>
  </si>
  <si>
    <t>MI</t>
  </si>
  <si>
    <t>APROPPET LAVADO</t>
  </si>
  <si>
    <t>Frt40123</t>
  </si>
  <si>
    <t>MINERALES</t>
  </si>
  <si>
    <t>CEMENTOS ARGOS S.A. (VIA PANORAMA 1)</t>
  </si>
  <si>
    <t>Frt11133</t>
  </si>
  <si>
    <t>Prd01522</t>
  </si>
  <si>
    <t>Frt36078</t>
  </si>
  <si>
    <t>Valle del Cauca</t>
  </si>
  <si>
    <t>Yumbo</t>
  </si>
  <si>
    <t>BANCO</t>
  </si>
  <si>
    <t>BANCOLOMBIA S.A. - BELLO NIVEL 3</t>
  </si>
  <si>
    <t>Frt11189</t>
  </si>
  <si>
    <t>Prd02148</t>
  </si>
  <si>
    <t>Frt39834</t>
  </si>
  <si>
    <t>Antioquia</t>
  </si>
  <si>
    <t>Bello</t>
  </si>
  <si>
    <t>LBC</t>
  </si>
  <si>
    <t>QUIMICOS</t>
  </si>
  <si>
    <t>LABORATORIOS BAXTER S.A.</t>
  </si>
  <si>
    <t>Frt11055</t>
  </si>
  <si>
    <t>Prd01593</t>
  </si>
  <si>
    <t>Frt36456</t>
  </si>
  <si>
    <t>Cali</t>
  </si>
  <si>
    <t>Frt00823</t>
  </si>
  <si>
    <t>Prd02127</t>
  </si>
  <si>
    <t>Frt39415</t>
  </si>
  <si>
    <t>HOTELES</t>
  </si>
  <si>
    <t>Frt10361</t>
  </si>
  <si>
    <t>Prd01286</t>
  </si>
  <si>
    <t>Frt32733</t>
  </si>
  <si>
    <t>Bolívar</t>
  </si>
  <si>
    <t>Cartagena</t>
  </si>
  <si>
    <t>PULPA PAPEL Y CARTON</t>
  </si>
  <si>
    <t>CARVAJAL PULPA Y PAPEL S.A.</t>
  </si>
  <si>
    <t>Frt11025</t>
  </si>
  <si>
    <t>Prd00789</t>
  </si>
  <si>
    <t>Frt30291</t>
  </si>
  <si>
    <t>Cauca</t>
  </si>
  <si>
    <t>Guapi</t>
  </si>
  <si>
    <t>CENTRO COMERCIAL</t>
  </si>
  <si>
    <t>CENTRO COMERCIAL BUENAVISTA AREA COMUN</t>
  </si>
  <si>
    <t>Frt08130</t>
  </si>
  <si>
    <t>Prd01509</t>
  </si>
  <si>
    <t>Frt35787</t>
  </si>
  <si>
    <t>CENTRO COMERCIAL BUENAVISTA</t>
  </si>
  <si>
    <t>Frt03830</t>
  </si>
  <si>
    <t>Prd01488</t>
  </si>
  <si>
    <t>Frt35146</t>
  </si>
  <si>
    <t>CENTRO COMERCIAL PORTAL DEL PRADO</t>
  </si>
  <si>
    <t>Frt07297</t>
  </si>
  <si>
    <t>Prd01390</t>
  </si>
  <si>
    <t>Frt41758</t>
  </si>
  <si>
    <t>Frt33667</t>
  </si>
  <si>
    <t>Frt29185</t>
  </si>
  <si>
    <t>Prd01518</t>
  </si>
  <si>
    <t>Frt36038</t>
  </si>
  <si>
    <t>PETROLEO</t>
  </si>
  <si>
    <t>CEPCOLSA</t>
  </si>
  <si>
    <t>Frt11545</t>
  </si>
  <si>
    <t>Prd01278</t>
  </si>
  <si>
    <t>Frt32701</t>
  </si>
  <si>
    <t>Meta</t>
  </si>
  <si>
    <t>Puerto Gaitan</t>
  </si>
  <si>
    <t>Frt10371</t>
  </si>
  <si>
    <t>Prd01119</t>
  </si>
  <si>
    <t>Frt31451</t>
  </si>
  <si>
    <t>Norte Santander</t>
  </si>
  <si>
    <t>Cucuta</t>
  </si>
  <si>
    <t>CERAMICA SAN LORENZO INDUSTRIAL DE COLOMBIA S.A.</t>
  </si>
  <si>
    <t>Frt22236</t>
  </si>
  <si>
    <t>Prd01533</t>
  </si>
  <si>
    <t>Frt36275</t>
  </si>
  <si>
    <t>Chia</t>
  </si>
  <si>
    <t>Frt00764</t>
  </si>
  <si>
    <t>Prd02396</t>
  </si>
  <si>
    <t>Frt43417</t>
  </si>
  <si>
    <t>Medellin</t>
  </si>
  <si>
    <t>SALUD</t>
  </si>
  <si>
    <t>INTEGRAL PREVENIR CLINICA DE MEDICINA</t>
  </si>
  <si>
    <t>Frt20139</t>
  </si>
  <si>
    <t>Prd02194</t>
  </si>
  <si>
    <t>Frt41099</t>
  </si>
  <si>
    <t>CLINICA PORTO AZUL S.A. - CPA</t>
  </si>
  <si>
    <t>Frt20561</t>
  </si>
  <si>
    <t>Prd01247</t>
  </si>
  <si>
    <t>Frt32406</t>
  </si>
  <si>
    <t>INDUSTRIA NACIONAL DE GASESOSAS S.A.</t>
  </si>
  <si>
    <t>Frt00477</t>
  </si>
  <si>
    <t>Prd02060</t>
  </si>
  <si>
    <t>Frt38172</t>
  </si>
  <si>
    <t>INDUSTRIAL DE GASEOSAS S.A. - INDEGA S.A.</t>
  </si>
  <si>
    <t>Frt00670</t>
  </si>
  <si>
    <t>Prd02087</t>
  </si>
  <si>
    <t>Frt38600</t>
  </si>
  <si>
    <t>Frt10994</t>
  </si>
  <si>
    <t>Prd02188</t>
  </si>
  <si>
    <t>Frt40848</t>
  </si>
  <si>
    <t>Comercial Cali</t>
  </si>
  <si>
    <t>COLOMBINA DEL CAUCA S.A.</t>
  </si>
  <si>
    <t>Frt02994</t>
  </si>
  <si>
    <t>Prd01515</t>
  </si>
  <si>
    <t>Frt35942</t>
  </si>
  <si>
    <t>Popayan</t>
  </si>
  <si>
    <t>COLOMBINA S.A. PLANTA LA PAILA</t>
  </si>
  <si>
    <t>Frt00754</t>
  </si>
  <si>
    <t>Prd01510</t>
  </si>
  <si>
    <t>Frt35803</t>
  </si>
  <si>
    <t>Zarzal</t>
  </si>
  <si>
    <t>COLOMBINA S.A. - 1</t>
  </si>
  <si>
    <t>Frt26193</t>
  </si>
  <si>
    <t>Prd01514</t>
  </si>
  <si>
    <t>Frt35936</t>
  </si>
  <si>
    <t>Tulua</t>
  </si>
  <si>
    <t>COLOMBINA S.A. - 2</t>
  </si>
  <si>
    <t>Frt41381</t>
  </si>
  <si>
    <t>CORTEVA AGRISCIENCE - CARTAGENA 2</t>
  </si>
  <si>
    <t>Frt00735</t>
  </si>
  <si>
    <t>Prd02367</t>
  </si>
  <si>
    <t>Frt42963</t>
  </si>
  <si>
    <t>OXIGENOS</t>
  </si>
  <si>
    <t>GASES INDUSTRIALES DE COLOMBIA S.A. - CRYOGAS</t>
  </si>
  <si>
    <t>Frt00688</t>
  </si>
  <si>
    <t>Prd01446</t>
  </si>
  <si>
    <t>Frt34406</t>
  </si>
  <si>
    <t>Frt02678</t>
  </si>
  <si>
    <t>Prd00475</t>
  </si>
  <si>
    <t>Frt29842</t>
  </si>
  <si>
    <t>EMPAQUES TRANSPARENTES LTDA.</t>
  </si>
  <si>
    <t>Frt01097</t>
  </si>
  <si>
    <t>Prd01576</t>
  </si>
  <si>
    <t>Frt36400</t>
  </si>
  <si>
    <t>HOTEL ESTELAR ALTAMIRA</t>
  </si>
  <si>
    <t>Frt01883</t>
  </si>
  <si>
    <t>Prd02055</t>
  </si>
  <si>
    <t>Frt38064</t>
  </si>
  <si>
    <t>Tolima</t>
  </si>
  <si>
    <t>Ibague</t>
  </si>
  <si>
    <t>Frt09909</t>
  </si>
  <si>
    <t>Prd01694</t>
  </si>
  <si>
    <t>HOTEL ESTELAR CARTAGENA DE INDIAS</t>
  </si>
  <si>
    <t>Frt26708</t>
  </si>
  <si>
    <t>Prd01699</t>
  </si>
  <si>
    <t>Frt36998</t>
  </si>
  <si>
    <t>ESTELAR BOGOTA</t>
  </si>
  <si>
    <t>Frt00920</t>
  </si>
  <si>
    <t>Prd01700</t>
  </si>
  <si>
    <t>Frt36999</t>
  </si>
  <si>
    <t>Frt10951</t>
  </si>
  <si>
    <t>Prd01276</t>
  </si>
  <si>
    <t>Frt32697</t>
  </si>
  <si>
    <t>Frt11369</t>
  </si>
  <si>
    <t>Prd01698</t>
  </si>
  <si>
    <t>Frt36997</t>
  </si>
  <si>
    <t>Frt08135</t>
  </si>
  <si>
    <t>Prd02102</t>
  </si>
  <si>
    <t>Frt38841</t>
  </si>
  <si>
    <t>SUPERMERCADOS</t>
  </si>
  <si>
    <t>INVERSIONES EURO FRONTERA</t>
  </si>
  <si>
    <t>Frt29126</t>
  </si>
  <si>
    <t>Prd02110</t>
  </si>
  <si>
    <t>Frt39082</t>
  </si>
  <si>
    <t>Envigado</t>
  </si>
  <si>
    <t>INVERSIONES EURO SA FLORIDA</t>
  </si>
  <si>
    <t>Frt29733</t>
  </si>
  <si>
    <t>Prd02114</t>
  </si>
  <si>
    <t>Frt39086</t>
  </si>
  <si>
    <t>INVERSIONES EURO MAYORISTA ITAGUI</t>
  </si>
  <si>
    <t>Frt29127</t>
  </si>
  <si>
    <t>Prd02112</t>
  </si>
  <si>
    <t>Frt39084</t>
  </si>
  <si>
    <t>Itagui</t>
  </si>
  <si>
    <t>INVERSIONES EURO SA - PALMA GRANDE</t>
  </si>
  <si>
    <t>Frt29378</t>
  </si>
  <si>
    <t>Prd02117</t>
  </si>
  <si>
    <t>Frt39089</t>
  </si>
  <si>
    <t>INVERSIONES EURO SA SABANETA</t>
  </si>
  <si>
    <t>Frt30453</t>
  </si>
  <si>
    <t>Prd02118</t>
  </si>
  <si>
    <t>Frt39090</t>
  </si>
  <si>
    <t>EURO SUPERMERCADO - INVERSIONES EURO SA - MONTERÍA</t>
  </si>
  <si>
    <t>Frt28526</t>
  </si>
  <si>
    <t>Prd02116</t>
  </si>
  <si>
    <t>Frt39088</t>
  </si>
  <si>
    <t>Córdoba</t>
  </si>
  <si>
    <t>Monteria</t>
  </si>
  <si>
    <t>INVERSIONES EURO SA - LOMA DE LOS BERNAL</t>
  </si>
  <si>
    <t>Frt29462</t>
  </si>
  <si>
    <t>Prd02115</t>
  </si>
  <si>
    <t>Frt39087</t>
  </si>
  <si>
    <t>INVERSIONES EURO SA LO NUESTRO MONTERIA</t>
  </si>
  <si>
    <t>Frt29125</t>
  </si>
  <si>
    <t>Prd02113</t>
  </si>
  <si>
    <t>Frt39085</t>
  </si>
  <si>
    <t>INVERSIONES EURO SA LAURELES</t>
  </si>
  <si>
    <t>Frt29080</t>
  </si>
  <si>
    <t>Prd02111</t>
  </si>
  <si>
    <t>Frt39083</t>
  </si>
  <si>
    <t>INVERSIONES EURO (GUADALCANAL)</t>
  </si>
  <si>
    <t>Frt14451</t>
  </si>
  <si>
    <t>Prd02109</t>
  </si>
  <si>
    <t>Frt39081</t>
  </si>
  <si>
    <t>EUROCERAMICA S.A</t>
  </si>
  <si>
    <t>Frt00717</t>
  </si>
  <si>
    <t>Prd00386</t>
  </si>
  <si>
    <t>Frt29409</t>
  </si>
  <si>
    <t>Rionegro</t>
  </si>
  <si>
    <t>PRODUCTOS FAMILIA S.A. 1</t>
  </si>
  <si>
    <t>Frt05879</t>
  </si>
  <si>
    <t>Prd01151</t>
  </si>
  <si>
    <t>Frt31827</t>
  </si>
  <si>
    <t>Frt40711</t>
  </si>
  <si>
    <t>Prd02186</t>
  </si>
  <si>
    <t>PRODUCTOS SANITARIOS SANCELA S.A.</t>
  </si>
  <si>
    <t>Frt00607</t>
  </si>
  <si>
    <t>Prd02068</t>
  </si>
  <si>
    <t>Frt38318</t>
  </si>
  <si>
    <t>FIBERGLASS COLOMBIA S.A.</t>
  </si>
  <si>
    <t>Frt00694</t>
  </si>
  <si>
    <t>Prd02106</t>
  </si>
  <si>
    <t>Frt38981</t>
  </si>
  <si>
    <t>COLOMBIANA FLEXOGRAFICA DE PLASTICOS S.A.S.</t>
  </si>
  <si>
    <t>Frt02089</t>
  </si>
  <si>
    <t>Prd01977</t>
  </si>
  <si>
    <t>Frt37569</t>
  </si>
  <si>
    <t>FRIGORIFICOS GANADEROS DE COLOMBIA SA EN REORGANIZACION</t>
  </si>
  <si>
    <t>Frt02450</t>
  </si>
  <si>
    <t>Prd02125</t>
  </si>
  <si>
    <t>Frt39205</t>
  </si>
  <si>
    <t>Villavicencio</t>
  </si>
  <si>
    <t>Quifa III - Quifa IV</t>
  </si>
  <si>
    <t>Frt24197</t>
  </si>
  <si>
    <t>Prd01936</t>
  </si>
  <si>
    <t>Frt37374</t>
  </si>
  <si>
    <t>GELCO S.A.S.</t>
  </si>
  <si>
    <t>Frt00467</t>
  </si>
  <si>
    <t>Prd01356</t>
  </si>
  <si>
    <t>Frt33302</t>
  </si>
  <si>
    <t>FIDEICOMISO HOTEL GRAND HYATT CEMSA</t>
  </si>
  <si>
    <t>Frt32311</t>
  </si>
  <si>
    <t>Prd01339</t>
  </si>
  <si>
    <t>Frt42313</t>
  </si>
  <si>
    <t>ALMACENES EXITO S.A. - CEDI DEL CARIBE</t>
  </si>
  <si>
    <t>Frt13973</t>
  </si>
  <si>
    <t>Prd01053</t>
  </si>
  <si>
    <t>Frt31250</t>
  </si>
  <si>
    <t>ALMACENES EXITO S.A. - CEDI LAS VEGAS</t>
  </si>
  <si>
    <t>Frt06369</t>
  </si>
  <si>
    <t>Prd01079</t>
  </si>
  <si>
    <t>Frt31297</t>
  </si>
  <si>
    <t>ALMACENES EXITO S.A. - BUCARAMANGA</t>
  </si>
  <si>
    <t>Frt04106</t>
  </si>
  <si>
    <t>Prd01054</t>
  </si>
  <si>
    <t>Frt31251</t>
  </si>
  <si>
    <t>Santander</t>
  </si>
  <si>
    <t>Bucaramanga</t>
  </si>
  <si>
    <t>ALMACENES EXITO S.A. - LA FLORA</t>
  </si>
  <si>
    <t>Frt00905</t>
  </si>
  <si>
    <t>Prd01082</t>
  </si>
  <si>
    <t>Frt31300</t>
  </si>
  <si>
    <t>ALMACENES EXITO S.A. - VIVERO BUENAVISTA</t>
  </si>
  <si>
    <t>Frt03648</t>
  </si>
  <si>
    <t>Prd01059</t>
  </si>
  <si>
    <t>Frt31270</t>
  </si>
  <si>
    <t>ALMACENES EXITO S.A. - EXITO COLOMBIA</t>
  </si>
  <si>
    <t>Frt00704</t>
  </si>
  <si>
    <t>Prd01083</t>
  </si>
  <si>
    <t>Frt31301</t>
  </si>
  <si>
    <t>ALMACENES EXITO S.A. - SAN FERNANDO</t>
  </si>
  <si>
    <t>Frt11069</t>
  </si>
  <si>
    <t>Prd01080</t>
  </si>
  <si>
    <t>Frt31298</t>
  </si>
  <si>
    <t>ALMACENES EXITO S.A. - UNICENTRO CALI</t>
  </si>
  <si>
    <t>Frt00777</t>
  </si>
  <si>
    <t>Prd01085</t>
  </si>
  <si>
    <t>Frt32881</t>
  </si>
  <si>
    <t>ALMACENES EXITO S.A. - CASTELLANA</t>
  </si>
  <si>
    <t>Frt01088</t>
  </si>
  <si>
    <t>Prd01066</t>
  </si>
  <si>
    <t>Frt31277</t>
  </si>
  <si>
    <t>ALMACENES ÉXITO S.A - BELLO</t>
  </si>
  <si>
    <t>Frt03666</t>
  </si>
  <si>
    <t>Prd01084</t>
  </si>
  <si>
    <t>Frt31302</t>
  </si>
  <si>
    <t>ALMACENES EXITO S.A. - PEREIRA</t>
  </si>
  <si>
    <t>Frt05997</t>
  </si>
  <si>
    <t>Prd01064</t>
  </si>
  <si>
    <t>Frt31275</t>
  </si>
  <si>
    <t>Risaralda</t>
  </si>
  <si>
    <t>Pereira</t>
  </si>
  <si>
    <t>ALMACENES EXITO S.A. - VIVERO (ALTOS DEL COUNTRY)</t>
  </si>
  <si>
    <t>Frt01089</t>
  </si>
  <si>
    <t>Prd01062</t>
  </si>
  <si>
    <t>Frt31273</t>
  </si>
  <si>
    <t>ALMACENES EXITO S.A. - VIVERO VALLEDUPAR</t>
  </si>
  <si>
    <t>Frt01093</t>
  </si>
  <si>
    <t>Prd01057</t>
  </si>
  <si>
    <t>Frt31268</t>
  </si>
  <si>
    <t>Cesar</t>
  </si>
  <si>
    <t>Valledupar</t>
  </si>
  <si>
    <t>ALMACENES EXITO S.A. - BARRANQUILLA METROPOLITANO SUR</t>
  </si>
  <si>
    <t>Frt06830</t>
  </si>
  <si>
    <t>Prd01074</t>
  </si>
  <si>
    <t>Frt31288</t>
  </si>
  <si>
    <t>ALMACENES EXITO S.A. - VIVERO SANFRANCISCO</t>
  </si>
  <si>
    <t>Frt00880</t>
  </si>
  <si>
    <t>Prd01065</t>
  </si>
  <si>
    <t>Frt31276</t>
  </si>
  <si>
    <t>ALMACENES EXITO S.A</t>
  </si>
  <si>
    <t>Frt28811</t>
  </si>
  <si>
    <t>Prd02041</t>
  </si>
  <si>
    <t>Frt37988</t>
  </si>
  <si>
    <t>ALMACENES EXITO S.A. - SAN DIEGO CARTAGENA</t>
  </si>
  <si>
    <t>Frt00818</t>
  </si>
  <si>
    <t>Prd01087</t>
  </si>
  <si>
    <t>Frt31305</t>
  </si>
  <si>
    <t>ALMACENES EXITO S.A. - VECINO DEL ESTE</t>
  </si>
  <si>
    <t>Frt09436</t>
  </si>
  <si>
    <t>Prd01096</t>
  </si>
  <si>
    <t>Frt31314</t>
  </si>
  <si>
    <t>ALMACENES EXITO S.A. - UNICENTRO</t>
  </si>
  <si>
    <t>Frt00778</t>
  </si>
  <si>
    <t>Prd01093</t>
  </si>
  <si>
    <t>Frt31311</t>
  </si>
  <si>
    <t>ALMACENES EXITO S.A - CEDI PERECEDEROS CALIMA</t>
  </si>
  <si>
    <t>Frt01030</t>
  </si>
  <si>
    <t>Prd01140</t>
  </si>
  <si>
    <t>Frt31620</t>
  </si>
  <si>
    <t>ALMACENES EXITO S.A. - VECINO MONTERIA NORTE</t>
  </si>
  <si>
    <t>Frt02142</t>
  </si>
  <si>
    <t>Prd02070</t>
  </si>
  <si>
    <t>Frt38320</t>
  </si>
  <si>
    <t>ALMACENES EXITO S.A. - APARTADO</t>
  </si>
  <si>
    <t>Frt06193</t>
  </si>
  <si>
    <t>Prd01091</t>
  </si>
  <si>
    <t>Frt31309</t>
  </si>
  <si>
    <t>Apartado</t>
  </si>
  <si>
    <t>ALMACENES EXITO S.A. - CAUCASIA</t>
  </si>
  <si>
    <t>Frt07578</t>
  </si>
  <si>
    <t>Prd01105</t>
  </si>
  <si>
    <t>Frt31437</t>
  </si>
  <si>
    <t>ALMACENES EXITO S.A. - MAYORCA</t>
  </si>
  <si>
    <t>Frt26928</t>
  </si>
  <si>
    <t>Prd01100</t>
  </si>
  <si>
    <t>Frt31379</t>
  </si>
  <si>
    <t>ALMACENES EXITO S.A. - LA 33 MEDELLIN</t>
  </si>
  <si>
    <t>Frt00775</t>
  </si>
  <si>
    <t>Prd01104</t>
  </si>
  <si>
    <t>Frt31436</t>
  </si>
  <si>
    <t>ALMACENES EXITO S.A. - CITY PLAZA</t>
  </si>
  <si>
    <t>Frt14066</t>
  </si>
  <si>
    <t>Prd01108</t>
  </si>
  <si>
    <t>Frt31440</t>
  </si>
  <si>
    <t>ALMACENES EXITO S.A. - SABANETA</t>
  </si>
  <si>
    <t>Frt07158</t>
  </si>
  <si>
    <t>Prd01101</t>
  </si>
  <si>
    <t>Frt31380</t>
  </si>
  <si>
    <t>La Estrella</t>
  </si>
  <si>
    <t>ALMACENES EXITO S.A. - CARULLA SANTA LUCIA</t>
  </si>
  <si>
    <t>Frt10991</t>
  </si>
  <si>
    <t>Prd02074</t>
  </si>
  <si>
    <t>Frt38324</t>
  </si>
  <si>
    <t>ALMACENES EXITO S.A. - CARULLA VILLA SUSANA</t>
  </si>
  <si>
    <t>Frt10990</t>
  </si>
  <si>
    <t>Prd02075</t>
  </si>
  <si>
    <t>Frt38325</t>
  </si>
  <si>
    <t>ALMACENES EXITO S.A._ CARULLA SAN LUCAS</t>
  </si>
  <si>
    <t>Frt02004</t>
  </si>
  <si>
    <t>Prd01113</t>
  </si>
  <si>
    <t>Frt31445</t>
  </si>
  <si>
    <t>ALMACENES EXITO S.A. - RIONEGRO</t>
  </si>
  <si>
    <t>Frt06738</t>
  </si>
  <si>
    <t>Prd01103</t>
  </si>
  <si>
    <t>Frt31382</t>
  </si>
  <si>
    <t>ALMACENES EXITO S.A - ENVIGADO CENTRO</t>
  </si>
  <si>
    <t>Frt02002</t>
  </si>
  <si>
    <t>Prd01109</t>
  </si>
  <si>
    <t>Frt31441</t>
  </si>
  <si>
    <t>ALMACENES EXITO S.A. - ARMENIA UNICENTRO</t>
  </si>
  <si>
    <t>Frt24858</t>
  </si>
  <si>
    <t>Prd01482</t>
  </si>
  <si>
    <t>Frt34863</t>
  </si>
  <si>
    <t>Quindío</t>
  </si>
  <si>
    <t>Armenia</t>
  </si>
  <si>
    <t>ALMACENES EXITO S.A. - CARULLA OVIEDO</t>
  </si>
  <si>
    <t>Frt04342</t>
  </si>
  <si>
    <t>Prd01107</t>
  </si>
  <si>
    <t>Frt31439</t>
  </si>
  <si>
    <t>ALMACENES EXITO S.A.  -  EXITO SIMON BOLIVAR  -  CALI</t>
  </si>
  <si>
    <t>Frt21281</t>
  </si>
  <si>
    <t>Prd01088</t>
  </si>
  <si>
    <t>Frt31306</t>
  </si>
  <si>
    <t>ALMACENES EXITO S.A. - SUPER INTER LA TIENDA</t>
  </si>
  <si>
    <t>Frt12152</t>
  </si>
  <si>
    <t>Prd01985</t>
  </si>
  <si>
    <t>Frt37753</t>
  </si>
  <si>
    <t>ALMACENES EXITO S.A. - EXITO TURBO</t>
  </si>
  <si>
    <t>Frt21005</t>
  </si>
  <si>
    <t>Prd01112</t>
  </si>
  <si>
    <t>Frt31444</t>
  </si>
  <si>
    <t>ALMACENES EXITO S.A. - CARULLA VIVERO LLANO GRANDE</t>
  </si>
  <si>
    <t>Frt07700</t>
  </si>
  <si>
    <t>Prd01123</t>
  </si>
  <si>
    <t>Frt31455</t>
  </si>
  <si>
    <t>ALMACENES EXITO S.A. - EXITO CRISTAL ARMENIA</t>
  </si>
  <si>
    <t>Frt20927</t>
  </si>
  <si>
    <t>Prd01986</t>
  </si>
  <si>
    <t>Frt37754</t>
  </si>
  <si>
    <t>ALMACENES EXITO S.A. - CAREPA</t>
  </si>
  <si>
    <t>Frt42173</t>
  </si>
  <si>
    <t>Prd02269</t>
  </si>
  <si>
    <t>ALMECENES EXITO S.A</t>
  </si>
  <si>
    <t>Frt02000</t>
  </si>
  <si>
    <t>Prd01115</t>
  </si>
  <si>
    <t>Frt31447</t>
  </si>
  <si>
    <t>ALMACENES EXITO S.A. -  GUADALUPE</t>
  </si>
  <si>
    <t>Frt20163</t>
  </si>
  <si>
    <t>Prd01473</t>
  </si>
  <si>
    <t>Frt34852</t>
  </si>
  <si>
    <t>ALMACENES EXITO S.A. - GRAN VIA</t>
  </si>
  <si>
    <t>Frt06926</t>
  </si>
  <si>
    <t>Prd01117</t>
  </si>
  <si>
    <t>Frt31449</t>
  </si>
  <si>
    <t>Caquetá</t>
  </si>
  <si>
    <t>Florencia</t>
  </si>
  <si>
    <t>ALMACENES EXITO S.A.</t>
  </si>
  <si>
    <t>Frt07510</t>
  </si>
  <si>
    <t>Prd01111</t>
  </si>
  <si>
    <t>Frt31443</t>
  </si>
  <si>
    <t>ALMACENES EXITO S.A.  - BELEN</t>
  </si>
  <si>
    <t>Frt26591</t>
  </si>
  <si>
    <t>Prd01120</t>
  </si>
  <si>
    <t>Frt31452</t>
  </si>
  <si>
    <t>ALMACENES ÉXITO S.A.- LOS MOLINOS</t>
  </si>
  <si>
    <t>Frt06450</t>
  </si>
  <si>
    <t>Prd01116</t>
  </si>
  <si>
    <t>Frt31448</t>
  </si>
  <si>
    <t>ALMACENES EXITO S.A. - CARULLA POBLADO</t>
  </si>
  <si>
    <t>Frt02003</t>
  </si>
  <si>
    <t>Prd01124</t>
  </si>
  <si>
    <t>Frt31461</t>
  </si>
  <si>
    <t>ALMACENES EXITO S.A. - CADENALCO S.A. (LEY DE BELLO)</t>
  </si>
  <si>
    <t>Frt02005</t>
  </si>
  <si>
    <t>Prd01122</t>
  </si>
  <si>
    <t>Frt31454</t>
  </si>
  <si>
    <t>ALMACENES EXITO S.A. - SUPERINTER DOSQUEBRADAS</t>
  </si>
  <si>
    <t>Frt06262</t>
  </si>
  <si>
    <t>Prd01424</t>
  </si>
  <si>
    <t>Frt34218</t>
  </si>
  <si>
    <t>Dos Quebradas</t>
  </si>
  <si>
    <t>ALMACENES EXITO S.A. - CARULLA LAURELES</t>
  </si>
  <si>
    <t>Frt06777</t>
  </si>
  <si>
    <t>Prd01118</t>
  </si>
  <si>
    <t>Frt31450</t>
  </si>
  <si>
    <t>ALMACENES EXITO S.A_ CARULLA CERRITOS</t>
  </si>
  <si>
    <t>Frt26495</t>
  </si>
  <si>
    <t>Prd01995</t>
  </si>
  <si>
    <t>Frt37763</t>
  </si>
  <si>
    <t>ALMACENES EXITO S.A. - PALMETTO</t>
  </si>
  <si>
    <t>Frt05763</t>
  </si>
  <si>
    <t>Prd01475</t>
  </si>
  <si>
    <t>Frt34854</t>
  </si>
  <si>
    <t>ALMACENES EXITO S.A. - SUPERINTER PRIMAVERA</t>
  </si>
  <si>
    <t>Frt26482</t>
  </si>
  <si>
    <t>Prd01433</t>
  </si>
  <si>
    <t>Frt34241</t>
  </si>
  <si>
    <t>ALMACENES EXITO S.A. - CARULLA TRADE CENTER CALI</t>
  </si>
  <si>
    <t>Frt01067</t>
  </si>
  <si>
    <t>Prd01425</t>
  </si>
  <si>
    <t>Frt34219</t>
  </si>
  <si>
    <t>ALMACENES EXITO S.A. - SUPERINTER CARTAGO</t>
  </si>
  <si>
    <t>Frt07462</t>
  </si>
  <si>
    <t>Prd01419</t>
  </si>
  <si>
    <t>Frt34064</t>
  </si>
  <si>
    <t>ALMACENES EXITO S.A. - LEY SAN CANCIO</t>
  </si>
  <si>
    <t>Frt01060</t>
  </si>
  <si>
    <t>Prd01991</t>
  </si>
  <si>
    <t>Frt37759</t>
  </si>
  <si>
    <t>Caldas</t>
  </si>
  <si>
    <t>Manizales</t>
  </si>
  <si>
    <t>ALMACENES EXITO S.A. - CARULLA PINARES</t>
  </si>
  <si>
    <t>Frt26927</t>
  </si>
  <si>
    <t>Prd01989</t>
  </si>
  <si>
    <t>Frt37757</t>
  </si>
  <si>
    <t>ALMACENES EXITO S.A. - LEY LA 70</t>
  </si>
  <si>
    <t>Frt02066</t>
  </si>
  <si>
    <t>Prd01126</t>
  </si>
  <si>
    <t>Frt31500</t>
  </si>
  <si>
    <t>ALMACENES EXITO S.A. - SAN MATEO</t>
  </si>
  <si>
    <t>Frt03175</t>
  </si>
  <si>
    <t>Prd01061</t>
  </si>
  <si>
    <t>Frt31272</t>
  </si>
  <si>
    <t>ALMACENES EXITO S.A. - CARULLA VIVERO PINAR</t>
  </si>
  <si>
    <t>Frt04071</t>
  </si>
  <si>
    <t>Prd01127</t>
  </si>
  <si>
    <t>Frt31501</t>
  </si>
  <si>
    <t>ALMACENES EXITO S.A. - CARULLA MANIZALEZ</t>
  </si>
  <si>
    <t>Frt04943</t>
  </si>
  <si>
    <t>Prd01988</t>
  </si>
  <si>
    <t>Frt37756</t>
  </si>
  <si>
    <t>ALAMACENES EXITO S.A. - SUPER INTER SILOE CALI</t>
  </si>
  <si>
    <t>Frt01429</t>
  </si>
  <si>
    <t>Prd01480</t>
  </si>
  <si>
    <t>Frt34861</t>
  </si>
  <si>
    <t>SUPERINTER PASARELA</t>
  </si>
  <si>
    <t>Frt31242</t>
  </si>
  <si>
    <t>Prd01990</t>
  </si>
  <si>
    <t>Frt37758</t>
  </si>
  <si>
    <t>ALMACENES EXITO S.A. - SUPER INTER ARMENIA LA 19</t>
  </si>
  <si>
    <t>Frt22162</t>
  </si>
  <si>
    <t>Prd01993</t>
  </si>
  <si>
    <t>Frt37761</t>
  </si>
  <si>
    <t>ALMACENES EXITO S.A. - SUPERINTER GUAYACANES</t>
  </si>
  <si>
    <t>Frt18580</t>
  </si>
  <si>
    <t>Prd01420</t>
  </si>
  <si>
    <t>Frt34065</t>
  </si>
  <si>
    <t>ALMACENES EXITO S.A - PEREIRA CENTRO</t>
  </si>
  <si>
    <t>Frt02069</t>
  </si>
  <si>
    <t>Prd01483</t>
  </si>
  <si>
    <t>Frt34864</t>
  </si>
  <si>
    <t>ALMACENES EXITO S.A. - AV CENTENARIO</t>
  </si>
  <si>
    <t>Frt22365</t>
  </si>
  <si>
    <t>Prd02042</t>
  </si>
  <si>
    <t>Frt37989</t>
  </si>
  <si>
    <t>ALMACENES EXITO S.A. - VILLA COLOMBIA</t>
  </si>
  <si>
    <t>Frt19741</t>
  </si>
  <si>
    <t>Prd01481</t>
  </si>
  <si>
    <t>Frt34862</t>
  </si>
  <si>
    <t>ALMACENES EXITO S.A. - VIVA LAURELES</t>
  </si>
  <si>
    <t>Frt21105</t>
  </si>
  <si>
    <t>Prd01271</t>
  </si>
  <si>
    <t>Frt32663</t>
  </si>
  <si>
    <t>ALMACENES EXITO S.A-EXITO ARMENIA CENTRO</t>
  </si>
  <si>
    <t>Frt31210</t>
  </si>
  <si>
    <t>Prd01992</t>
  </si>
  <si>
    <t>Frt37760</t>
  </si>
  <si>
    <t>ALMACENES EXITO S.A. - SAN ANTONIO 2</t>
  </si>
  <si>
    <t>Frt00703</t>
  </si>
  <si>
    <t>Prd01270</t>
  </si>
  <si>
    <t>Frt32662</t>
  </si>
  <si>
    <t>ALMACENES EXITO S.A. - CALLE 28 IBAGUE</t>
  </si>
  <si>
    <t>Frt04210</t>
  </si>
  <si>
    <t>Prd01426</t>
  </si>
  <si>
    <t>Frt34228</t>
  </si>
  <si>
    <t>SUPERINTER ACOPI</t>
  </si>
  <si>
    <t>Frt30921</t>
  </si>
  <si>
    <t>Prd01987</t>
  </si>
  <si>
    <t>Frt37755</t>
  </si>
  <si>
    <t>ALMACENES EXITO S.A. -SUPERINTER JAMUNDI</t>
  </si>
  <si>
    <t>Frt07535</t>
  </si>
  <si>
    <t>Prd01478</t>
  </si>
  <si>
    <t>Frt34859</t>
  </si>
  <si>
    <t>ALMACENES EXITO S.A. - CEDI MONTEVIDEO</t>
  </si>
  <si>
    <t>Frt00774</t>
  </si>
  <si>
    <t>Prd01048</t>
  </si>
  <si>
    <t>Frt31214</t>
  </si>
  <si>
    <t>ALMACENES EXITO S.A. - VILLA COUNTRY BQUILLA</t>
  </si>
  <si>
    <t>Frt00779</t>
  </si>
  <si>
    <t>Prd02072</t>
  </si>
  <si>
    <t>Frt38322</t>
  </si>
  <si>
    <t>ALMACENES EXITO S.A. - NEIVA</t>
  </si>
  <si>
    <t>Frt00953</t>
  </si>
  <si>
    <t>Prd01058</t>
  </si>
  <si>
    <t>Frt31269</t>
  </si>
  <si>
    <t>Huila</t>
  </si>
  <si>
    <t>Neiva</t>
  </si>
  <si>
    <t>ALMACENES EXITO S.A. - SINCELEJO</t>
  </si>
  <si>
    <t>Frt01058</t>
  </si>
  <si>
    <t>Prd02071</t>
  </si>
  <si>
    <t>Frt38321</t>
  </si>
  <si>
    <t>Sucre</t>
  </si>
  <si>
    <t>Sincelejo</t>
  </si>
  <si>
    <t>ALMACENES EXITO S.A. - ORIENTAL BUCARAMANGA</t>
  </si>
  <si>
    <t>Frt01228</t>
  </si>
  <si>
    <t>Prd01072</t>
  </si>
  <si>
    <t>Frt31286</t>
  </si>
  <si>
    <t>ALMACENES EXITO S.A. - CARULLA CALLE 82</t>
  </si>
  <si>
    <t>Frt01675</t>
  </si>
  <si>
    <t>Prd02076</t>
  </si>
  <si>
    <t>Frt38326</t>
  </si>
  <si>
    <t>Frt01850</t>
  </si>
  <si>
    <t>Prd01471</t>
  </si>
  <si>
    <t>Frt34795</t>
  </si>
  <si>
    <t>ALMACENES EXITO S.A - PALMIRA</t>
  </si>
  <si>
    <t>Frt01996</t>
  </si>
  <si>
    <t>Prd01434</t>
  </si>
  <si>
    <t>Frt34242</t>
  </si>
  <si>
    <t>Palmira</t>
  </si>
  <si>
    <t>ALMACENES EXITO S.A. - CARULLA EL TESORO</t>
  </si>
  <si>
    <t>Frt02007</t>
  </si>
  <si>
    <t>ALMACENES EXITO S.A - EXITO PASOANCHO</t>
  </si>
  <si>
    <t>Frt02044</t>
  </si>
  <si>
    <t>Prd01474</t>
  </si>
  <si>
    <t>Frt34853</t>
  </si>
  <si>
    <t>ALMACENES EXITO S.A. - CARULLA 86</t>
  </si>
  <si>
    <t>Frt02253</t>
  </si>
  <si>
    <t>Prd02073</t>
  </si>
  <si>
    <t>Frt38323</t>
  </si>
  <si>
    <t>ALMACENES EXITO S.A. - BARRANQUILLA</t>
  </si>
  <si>
    <t>Frt04906</t>
  </si>
  <si>
    <t>Prd01055</t>
  </si>
  <si>
    <t>Frt31252</t>
  </si>
  <si>
    <t>ALMACENES EXITO S.A. - VIVERO BUENAVISTA SANTA MARTA</t>
  </si>
  <si>
    <t>Frt06032</t>
  </si>
  <si>
    <t>Prd01063</t>
  </si>
  <si>
    <t>Frt31274</t>
  </si>
  <si>
    <t>Magdalena</t>
  </si>
  <si>
    <t>Santa Marta</t>
  </si>
  <si>
    <t>ALMACENES EXITO S.A. - TULUA</t>
  </si>
  <si>
    <t>Frt06317</t>
  </si>
  <si>
    <t>Prd02069</t>
  </si>
  <si>
    <t>Frt38319</t>
  </si>
  <si>
    <t>ALMACENES EXITO S.A. - CARULLA CIUDAD JARDIN</t>
  </si>
  <si>
    <t>Frt06410</t>
  </si>
  <si>
    <t>Prd01477</t>
  </si>
  <si>
    <t>Frt34856</t>
  </si>
  <si>
    <t>ALMACENES EXITO S.A. - UNIVILLAVO</t>
  </si>
  <si>
    <t>Frt06788</t>
  </si>
  <si>
    <t>Prd01068</t>
  </si>
  <si>
    <t>Frt31279</t>
  </si>
  <si>
    <t>Frt07009</t>
  </si>
  <si>
    <t>Prd01069</t>
  </si>
  <si>
    <t>Frt31280</t>
  </si>
  <si>
    <t>ALMACENES EXITO S.A. - CARULLA VIVERO PANCE</t>
  </si>
  <si>
    <t>Frt07151</t>
  </si>
  <si>
    <t>Prd01141</t>
  </si>
  <si>
    <t>Frt31621</t>
  </si>
  <si>
    <t>EXITO S.A. - BUENAVENTURA</t>
  </si>
  <si>
    <t>Frt07593</t>
  </si>
  <si>
    <t>Prd01983</t>
  </si>
  <si>
    <t>Frt37751</t>
  </si>
  <si>
    <t>Buenaventura</t>
  </si>
  <si>
    <t>ALMACENES EXITO - CARULLA ALEJANDRIA (LA VISITACIÓN)</t>
  </si>
  <si>
    <t>Frt07972</t>
  </si>
  <si>
    <t>Prd01114</t>
  </si>
  <si>
    <t>Frt31446</t>
  </si>
  <si>
    <t>ALMACENES EXITO S.A. - CARULLA CASTILLO GRANDE</t>
  </si>
  <si>
    <t>Frt10006</t>
  </si>
  <si>
    <t>Prd01089</t>
  </si>
  <si>
    <t>Frt31307</t>
  </si>
  <si>
    <t>ALMACENES EXITO S.A. - SUPERINTER LA COMETA</t>
  </si>
  <si>
    <t>Frt10204</t>
  </si>
  <si>
    <t>Prd01476</t>
  </si>
  <si>
    <t>Frt34855</t>
  </si>
  <si>
    <t>ALMACENES EXITO S.A. - SUPERINTER MELENDEZ</t>
  </si>
  <si>
    <t>Frt11414</t>
  </si>
  <si>
    <t>Prd01444</t>
  </si>
  <si>
    <t>Frt34295</t>
  </si>
  <si>
    <t>ALMACENES EXITO S.A_ - ENVIGADO 2 (CENTRO DE COMPUTO)</t>
  </si>
  <si>
    <t>Frt18925</t>
  </si>
  <si>
    <t>SUPERINTER ACUARELA</t>
  </si>
  <si>
    <t>Frt30922</t>
  </si>
  <si>
    <t>Prd01994</t>
  </si>
  <si>
    <t>Frt37762</t>
  </si>
  <si>
    <t>HOTEL HAMPTON BARRANQUILLA</t>
  </si>
  <si>
    <t>Frt20145</t>
  </si>
  <si>
    <t>Prd02040</t>
  </si>
  <si>
    <t>Frt37987</t>
  </si>
  <si>
    <t>HOTEL HAMPTON CARTAGENA</t>
  </si>
  <si>
    <t>Frt20425</t>
  </si>
  <si>
    <t>Prd02037</t>
  </si>
  <si>
    <t>Frt37946</t>
  </si>
  <si>
    <t>HILANDERIAS</t>
  </si>
  <si>
    <t>HILANDERIAS UNIVERSAL S.A</t>
  </si>
  <si>
    <t>Frt00675</t>
  </si>
  <si>
    <t>Prd01341</t>
  </si>
  <si>
    <t>Frt33264</t>
  </si>
  <si>
    <t>HOTEL ALMIRANTE CARTAGENA COLOMBIA</t>
  </si>
  <si>
    <t>Frt00433</t>
  </si>
  <si>
    <t>Prd02381</t>
  </si>
  <si>
    <t>Frt43098</t>
  </si>
  <si>
    <t>Frt00827</t>
  </si>
  <si>
    <t>Prd01512</t>
  </si>
  <si>
    <t>Frt35877</t>
  </si>
  <si>
    <t>INDUSTRIA GRAFICA LATINOAMERICA S.A. - INDUGRAL S.A.</t>
  </si>
  <si>
    <t>Frt26185</t>
  </si>
  <si>
    <t>Prd01330</t>
  </si>
  <si>
    <t>Frt33220</t>
  </si>
  <si>
    <t>MALTERIA TROPICAL S.A. - CARTAGENA</t>
  </si>
  <si>
    <t>Frt01581</t>
  </si>
  <si>
    <t>Prd01329</t>
  </si>
  <si>
    <t>Frt33219</t>
  </si>
  <si>
    <t>BAVARIA S.A.  (MALTIBIT)</t>
  </si>
  <si>
    <t>Frt00641</t>
  </si>
  <si>
    <t>Prd01331</t>
  </si>
  <si>
    <t>Frt33221</t>
  </si>
  <si>
    <t>Zipaquira</t>
  </si>
  <si>
    <t>MICROPLAST ANTONIO PALACIO Y CIA. S.A. - MICROPLAST S.A.</t>
  </si>
  <si>
    <t>Frt00851</t>
  </si>
  <si>
    <t>Prd01577</t>
  </si>
  <si>
    <t>Frt36401</t>
  </si>
  <si>
    <t>PRODUCTORA Y COMERCIALIZADORA ODONTOLOGICA NEW STETIC S.A.</t>
  </si>
  <si>
    <t>Frt03014</t>
  </si>
  <si>
    <t>Prd02382</t>
  </si>
  <si>
    <t>Frt43221</t>
  </si>
  <si>
    <t>SUPERTIENDAS OLIMPICA BQUILLA (SAO093)</t>
  </si>
  <si>
    <t>Frt00594</t>
  </si>
  <si>
    <t>Prd01146</t>
  </si>
  <si>
    <t>Frt31806</t>
  </si>
  <si>
    <t>SAO HIPODROMO</t>
  </si>
  <si>
    <t>Frt03430</t>
  </si>
  <si>
    <t>Prd01144</t>
  </si>
  <si>
    <t>Frt31804</t>
  </si>
  <si>
    <t>OLIMPICA S.A. 5</t>
  </si>
  <si>
    <t>Frt07822</t>
  </si>
  <si>
    <t>Prd01135</t>
  </si>
  <si>
    <t>Frt31615</t>
  </si>
  <si>
    <t>SUPERTIENDAS OLIMPICA FONTIBON</t>
  </si>
  <si>
    <t>Frt06806</t>
  </si>
  <si>
    <t>Prd01361</t>
  </si>
  <si>
    <t>Frt33361</t>
  </si>
  <si>
    <t>OLIMPICA NEIVA</t>
  </si>
  <si>
    <t>Frt01924</t>
  </si>
  <si>
    <t>Prd01360</t>
  </si>
  <si>
    <t>Frt33360</t>
  </si>
  <si>
    <t>OLIMPICA S.A. 12</t>
  </si>
  <si>
    <t>Frt09662</t>
  </si>
  <si>
    <t>Prd01207</t>
  </si>
  <si>
    <t>Frt32274</t>
  </si>
  <si>
    <t>SUPERTIENDAS Y DROGUERIAS OLIMPICA</t>
  </si>
  <si>
    <t>Frt02098</t>
  </si>
  <si>
    <t>Prd01128</t>
  </si>
  <si>
    <t>Frt31594</t>
  </si>
  <si>
    <t>OLIMPICA SA</t>
  </si>
  <si>
    <t>Frt22335</t>
  </si>
  <si>
    <t>Prd01303</t>
  </si>
  <si>
    <t>Frt32851</t>
  </si>
  <si>
    <t>Frt29009</t>
  </si>
  <si>
    <t>Prd01229</t>
  </si>
  <si>
    <t>Frt32379</t>
  </si>
  <si>
    <t>Frt29231</t>
  </si>
  <si>
    <t>Prd01288</t>
  </si>
  <si>
    <t>Frt32768</t>
  </si>
  <si>
    <t>Frt20185</t>
  </si>
  <si>
    <t>Prd01168</t>
  </si>
  <si>
    <t>Frt32085</t>
  </si>
  <si>
    <t>OLIMPICA DE LA PAJUELA</t>
  </si>
  <si>
    <t>Frt01642</t>
  </si>
  <si>
    <t>Prd01289</t>
  </si>
  <si>
    <t>Frt32769</t>
  </si>
  <si>
    <t>Frt24611</t>
  </si>
  <si>
    <t>Prd01227</t>
  </si>
  <si>
    <t>Frt32361</t>
  </si>
  <si>
    <t>Aguachica</t>
  </si>
  <si>
    <t>SUPERTIENDAS Y DROGUERIAS OLIMPICA S.A. 4</t>
  </si>
  <si>
    <t>Frt01655</t>
  </si>
  <si>
    <t>Prd01308</t>
  </si>
  <si>
    <t>Frt32884</t>
  </si>
  <si>
    <t>SUPERTIENDAS Y DROGUERIAS OLIMPICA S.A. 8</t>
  </si>
  <si>
    <t>Frt03963</t>
  </si>
  <si>
    <t>Prd01226</t>
  </si>
  <si>
    <t>Frt32360</t>
  </si>
  <si>
    <t>Flandes</t>
  </si>
  <si>
    <t>OLIMPICA S.A. (ALMACEN OMNI PLAZA)</t>
  </si>
  <si>
    <t>Frt02977</t>
  </si>
  <si>
    <t>Prd01204</t>
  </si>
  <si>
    <t>Frt32242</t>
  </si>
  <si>
    <t>SUPERTIENDAS Y DROGUERIA OLIMPICAS S.A.</t>
  </si>
  <si>
    <t>Frt01965</t>
  </si>
  <si>
    <t>Prd01222</t>
  </si>
  <si>
    <t>Frt32345</t>
  </si>
  <si>
    <t>OLIMPICA BOCAGRANDE</t>
  </si>
  <si>
    <t>Frt02735</t>
  </si>
  <si>
    <t>Prd01219</t>
  </si>
  <si>
    <t>Frt32322</t>
  </si>
  <si>
    <t>OLIMPICA S.A CALLE 84</t>
  </si>
  <si>
    <t>Frt01110</t>
  </si>
  <si>
    <t>Prd01138</t>
  </si>
  <si>
    <t>Frt31618</t>
  </si>
  <si>
    <t>SUPERTIENDAS Y DROGUERIAS OLIMPICA S.A.</t>
  </si>
  <si>
    <t>Frt01657</t>
  </si>
  <si>
    <t>Prd01161</t>
  </si>
  <si>
    <t>Frt32034</t>
  </si>
  <si>
    <t>OLIMPICA S.A. 22</t>
  </si>
  <si>
    <t>Frt10013</t>
  </si>
  <si>
    <t>Prd02038</t>
  </si>
  <si>
    <t>Frt37959</t>
  </si>
  <si>
    <t>Magangue</t>
  </si>
  <si>
    <t>OLIMPICA COLINA</t>
  </si>
  <si>
    <t>Frt01158</t>
  </si>
  <si>
    <t>Prd01353</t>
  </si>
  <si>
    <t>Frt33296</t>
  </si>
  <si>
    <t>Frt18705</t>
  </si>
  <si>
    <t>Prd01198</t>
  </si>
  <si>
    <t>Frt32184</t>
  </si>
  <si>
    <t>Frt24702</t>
  </si>
  <si>
    <t>Prd02211</t>
  </si>
  <si>
    <t>Frt41704</t>
  </si>
  <si>
    <t>OLIMPICA S.A. 8</t>
  </si>
  <si>
    <t>Frt08124</t>
  </si>
  <si>
    <t>Prd01689</t>
  </si>
  <si>
    <t>Frt36765</t>
  </si>
  <si>
    <t>LA GALERIA Y CIA LTDA 2</t>
  </si>
  <si>
    <t>Frt00991</t>
  </si>
  <si>
    <t>Prd01322</t>
  </si>
  <si>
    <t>Frt33208</t>
  </si>
  <si>
    <t>AL MÃXIMO S.A.</t>
  </si>
  <si>
    <t>Frt04385</t>
  </si>
  <si>
    <t>Prd01691</t>
  </si>
  <si>
    <t>Frt36767</t>
  </si>
  <si>
    <t>OLIMPICA S.A.</t>
  </si>
  <si>
    <t>Frt01934</t>
  </si>
  <si>
    <t>Prd01370</t>
  </si>
  <si>
    <t>Frt33439</t>
  </si>
  <si>
    <t>OLIMPICA S.A. 24</t>
  </si>
  <si>
    <t>Frt09620</t>
  </si>
  <si>
    <t>Prd01365</t>
  </si>
  <si>
    <t>Frt33365</t>
  </si>
  <si>
    <t>OLIMPICA S.A. - ACOPIO YUMBO</t>
  </si>
  <si>
    <t>Frt11493</t>
  </si>
  <si>
    <t>Prd01692</t>
  </si>
  <si>
    <t>Frt36768</t>
  </si>
  <si>
    <t>OLIMPICA S.A CALLE 72</t>
  </si>
  <si>
    <t>Frt01133</t>
  </si>
  <si>
    <t>Prd01139</t>
  </si>
  <si>
    <t>Frt31619</t>
  </si>
  <si>
    <t>OLIMPICA S.A. 4</t>
  </si>
  <si>
    <t>Frt07821</t>
  </si>
  <si>
    <t>Prd01137</t>
  </si>
  <si>
    <t>Frt31617</t>
  </si>
  <si>
    <t>SUPERTIENDAS Y DROGUERIAS OLIMPICAS S.A.</t>
  </si>
  <si>
    <t>Frt01794</t>
  </si>
  <si>
    <t>Prd01221</t>
  </si>
  <si>
    <t>Frt32344</t>
  </si>
  <si>
    <t>SUPERTIENDAS Y DROGUERIA OLIMPICA S.A. ( VALLEDUPAR)</t>
  </si>
  <si>
    <t>Frt07273</t>
  </si>
  <si>
    <t>Prd01255</t>
  </si>
  <si>
    <t>Frt32600</t>
  </si>
  <si>
    <t>OLIMPCA 21</t>
  </si>
  <si>
    <t>Frt01134</t>
  </si>
  <si>
    <t>Prd01145</t>
  </si>
  <si>
    <t>Frt31805</t>
  </si>
  <si>
    <t>SAO SUBA</t>
  </si>
  <si>
    <t>Frt01215</t>
  </si>
  <si>
    <t>Prd01352</t>
  </si>
  <si>
    <t>Frt33295</t>
  </si>
  <si>
    <t>LA GALERIA Y CIA S.A. (VILLACOLOMBIA)</t>
  </si>
  <si>
    <t>Frt05887</t>
  </si>
  <si>
    <t>Prd01319</t>
  </si>
  <si>
    <t>Frt33086</t>
  </si>
  <si>
    <t>SUPERTIENDAS Y DROGUERIAS OLIMPICA S.A. 7</t>
  </si>
  <si>
    <t>Frt04960</t>
  </si>
  <si>
    <t>Prd01364</t>
  </si>
  <si>
    <t>Frt33364</t>
  </si>
  <si>
    <t>OLIMPICA  SA 119</t>
  </si>
  <si>
    <t>Frt26182</t>
  </si>
  <si>
    <t>Prd01214</t>
  </si>
  <si>
    <t>Frt32316</t>
  </si>
  <si>
    <t>Frt25874</t>
  </si>
  <si>
    <t>Prd01215</t>
  </si>
  <si>
    <t>Frt32317</t>
  </si>
  <si>
    <t>Frt29690</t>
  </si>
  <si>
    <t>Prd01523</t>
  </si>
  <si>
    <t>Frt36090</t>
  </si>
  <si>
    <t>Frt36177</t>
  </si>
  <si>
    <t>Prd02213</t>
  </si>
  <si>
    <t>Frt41708</t>
  </si>
  <si>
    <t>OLIMPICA S.A. - TERMINAL</t>
  </si>
  <si>
    <t>Frt11895</t>
  </si>
  <si>
    <t>Prd01225</t>
  </si>
  <si>
    <t>Frt32348</t>
  </si>
  <si>
    <t>Frt20150</t>
  </si>
  <si>
    <t>Prd01172</t>
  </si>
  <si>
    <t>Frt32089</t>
  </si>
  <si>
    <t>OLIMPICA TEQUENDAMA</t>
  </si>
  <si>
    <t>Frt02079</t>
  </si>
  <si>
    <t>Prd01243</t>
  </si>
  <si>
    <t>Frt32396</t>
  </si>
  <si>
    <t>OLIMPICA S.A. - TANGANAZO</t>
  </si>
  <si>
    <t>Frt14205</t>
  </si>
  <si>
    <t>Prd01174</t>
  </si>
  <si>
    <t>Frt32091</t>
  </si>
  <si>
    <t>Frt24194</t>
  </si>
  <si>
    <t>Prd01294</t>
  </si>
  <si>
    <t>Frt32774</t>
  </si>
  <si>
    <t>OLIMPICA S.A. - SAHAGUN</t>
  </si>
  <si>
    <t>Frt11519</t>
  </si>
  <si>
    <t>Prd01300</t>
  </si>
  <si>
    <t>Frt32848</t>
  </si>
  <si>
    <t>Frt24328</t>
  </si>
  <si>
    <t>Prd01191</t>
  </si>
  <si>
    <t>Frt32176</t>
  </si>
  <si>
    <t>Frt25877</t>
  </si>
  <si>
    <t>Prd01197</t>
  </si>
  <si>
    <t>Frt32183</t>
  </si>
  <si>
    <t>OLIMPICA S.A. 11</t>
  </si>
  <si>
    <t>Frt09649</t>
  </si>
  <si>
    <t>Prd01195</t>
  </si>
  <si>
    <t>Frt32181</t>
  </si>
  <si>
    <t>Sabanalarga</t>
  </si>
  <si>
    <t>AUTO SERVICIO CAÑAVERAL</t>
  </si>
  <si>
    <t>Frt01373</t>
  </si>
  <si>
    <t>Prd01315</t>
  </si>
  <si>
    <t>Frt33034</t>
  </si>
  <si>
    <t>Frt23708</t>
  </si>
  <si>
    <t>Prd01256</t>
  </si>
  <si>
    <t>Frt32601</t>
  </si>
  <si>
    <t>OLIMPICA S.A. 16</t>
  </si>
  <si>
    <t>Frt09630</t>
  </si>
  <si>
    <t>Prd01323</t>
  </si>
  <si>
    <t>Frt33209</t>
  </si>
  <si>
    <t>Frt22156</t>
  </si>
  <si>
    <t>Prd01239</t>
  </si>
  <si>
    <t>Frt32392</t>
  </si>
  <si>
    <t>OLIMPICA SA - 13 DE JUNIO</t>
  </si>
  <si>
    <t>Frt14426</t>
  </si>
  <si>
    <t>Prd01208</t>
  </si>
  <si>
    <t>Frt32275</t>
  </si>
  <si>
    <t>Frt28303</t>
  </si>
  <si>
    <t>Prd01163</t>
  </si>
  <si>
    <t>Frt32036</t>
  </si>
  <si>
    <t>Frt24296</t>
  </si>
  <si>
    <t>Prd01169</t>
  </si>
  <si>
    <t>Frt32086</t>
  </si>
  <si>
    <t>OLIMPICA SA 376 - Manizales</t>
  </si>
  <si>
    <t>Frt36092</t>
  </si>
  <si>
    <t>Prd02096</t>
  </si>
  <si>
    <t>Frt38806</t>
  </si>
  <si>
    <t>Frt24295</t>
  </si>
  <si>
    <t>Prd01301</t>
  </si>
  <si>
    <t>Frt32849</t>
  </si>
  <si>
    <t>OLIMPICA  SA</t>
  </si>
  <si>
    <t>Frt25807</t>
  </si>
  <si>
    <t>Prd01183</t>
  </si>
  <si>
    <t>Frt32139</t>
  </si>
  <si>
    <t>OLIMPICA SA - VILLACANDELA</t>
  </si>
  <si>
    <t>Frt14425</t>
  </si>
  <si>
    <t>Prd01209</t>
  </si>
  <si>
    <t>Frt32276</t>
  </si>
  <si>
    <t>Frt21303</t>
  </si>
  <si>
    <t>Prd01693</t>
  </si>
  <si>
    <t>Frt36818</t>
  </si>
  <si>
    <t>Montelibano</t>
  </si>
  <si>
    <t>OLIMPICA POPAYAN</t>
  </si>
  <si>
    <t>Frt02077</t>
  </si>
  <si>
    <t>Prd01683</t>
  </si>
  <si>
    <t>Frt36759</t>
  </si>
  <si>
    <t>SUPERTIENDA OLIMPICA LA COQUERA</t>
  </si>
  <si>
    <t>Frt06378</t>
  </si>
  <si>
    <t>Prd01298</t>
  </si>
  <si>
    <t>Frt32846</t>
  </si>
  <si>
    <t>OLIMPICA S.A. - CAMPESTRE</t>
  </si>
  <si>
    <t>Frt29184</t>
  </si>
  <si>
    <t>Prd01216</t>
  </si>
  <si>
    <t>Frt32318</t>
  </si>
  <si>
    <t>Frt20184</t>
  </si>
  <si>
    <t>Prd01194</t>
  </si>
  <si>
    <t>Frt32180</t>
  </si>
  <si>
    <t>OLIMPICA SANTA ANA</t>
  </si>
  <si>
    <t>Frt01190</t>
  </si>
  <si>
    <t>Prd01346</t>
  </si>
  <si>
    <t>Frt33289</t>
  </si>
  <si>
    <t>LA GALERIA Y COMPAÑIA S.A. SALOMIA</t>
  </si>
  <si>
    <t>Frt04076</t>
  </si>
  <si>
    <t>Prd01316</t>
  </si>
  <si>
    <t>Frt33035</t>
  </si>
  <si>
    <t>OLIMPICA S.A. - VILLAVICENCIO</t>
  </si>
  <si>
    <t>Frt05844</t>
  </si>
  <si>
    <t>Prd01687</t>
  </si>
  <si>
    <t>Frt36763</t>
  </si>
  <si>
    <t>Frt01694</t>
  </si>
  <si>
    <t>Prd01200</t>
  </si>
  <si>
    <t>Frt32238</t>
  </si>
  <si>
    <t>Frt29139</t>
  </si>
  <si>
    <t>Prd01690</t>
  </si>
  <si>
    <t>Frt36766</t>
  </si>
  <si>
    <t>Frt22273</t>
  </si>
  <si>
    <t>Prd01259</t>
  </si>
  <si>
    <t>Frt32604</t>
  </si>
  <si>
    <t>Guajira</t>
  </si>
  <si>
    <t>Riohacha</t>
  </si>
  <si>
    <t>Frt22278</t>
  </si>
  <si>
    <t>Prd01228</t>
  </si>
  <si>
    <t>Frt32378</t>
  </si>
  <si>
    <t>OLIMPICA S.A. 18</t>
  </si>
  <si>
    <t>Frt08268</t>
  </si>
  <si>
    <t>Prd01362</t>
  </si>
  <si>
    <t>Frt33362</t>
  </si>
  <si>
    <t>Frt26160</t>
  </si>
  <si>
    <t>Prd01176</t>
  </si>
  <si>
    <t>Frt32132</t>
  </si>
  <si>
    <t>OLIMPICA S.A. - PLANETA RICA</t>
  </si>
  <si>
    <t>Frt12071</t>
  </si>
  <si>
    <t>Prd01302</t>
  </si>
  <si>
    <t>Frt32850</t>
  </si>
  <si>
    <t>OLIMPICA CRA 14</t>
  </si>
  <si>
    <t>Frt07232</t>
  </si>
  <si>
    <t>Prd01171</t>
  </si>
  <si>
    <t>Frt32088</t>
  </si>
  <si>
    <t>SUPERTIENDAS Y DROGUERIAS OLIMPICA S.A. 3</t>
  </si>
  <si>
    <t>Frt01652</t>
  </si>
  <si>
    <t>Prd01170</t>
  </si>
  <si>
    <t>Frt32087</t>
  </si>
  <si>
    <t>OLIMPICA SA - BADILLO</t>
  </si>
  <si>
    <t>Frt14392</t>
  </si>
  <si>
    <t>Prd01199</t>
  </si>
  <si>
    <t>Frt32237</t>
  </si>
  <si>
    <t>OLIMPICA CIUDADELA</t>
  </si>
  <si>
    <t>Frt06250</t>
  </si>
  <si>
    <t>Prd01181</t>
  </si>
  <si>
    <t>Frt32137</t>
  </si>
  <si>
    <t>OLIMPICA LIBERTADOR</t>
  </si>
  <si>
    <t>Frt06400</t>
  </si>
  <si>
    <t>Prd01223</t>
  </si>
  <si>
    <t>Frt32346</t>
  </si>
  <si>
    <t>OLIMPICA S.A. - LOS ROBLES</t>
  </si>
  <si>
    <t>Frt14204</t>
  </si>
  <si>
    <t>Prd01185</t>
  </si>
  <si>
    <t>Frt32141</t>
  </si>
  <si>
    <t>Frt28199</t>
  </si>
  <si>
    <t>Prd01240</t>
  </si>
  <si>
    <t>Frt32393</t>
  </si>
  <si>
    <t>OLIMPICA S.A. 10</t>
  </si>
  <si>
    <t>Frt09131</t>
  </si>
  <si>
    <t>Prd01205</t>
  </si>
  <si>
    <t>Frt32272</t>
  </si>
  <si>
    <t>Frt28779</t>
  </si>
  <si>
    <t>Prd01167</t>
  </si>
  <si>
    <t>Frt32084</t>
  </si>
  <si>
    <t>OLIMPICA S.A. 9</t>
  </si>
  <si>
    <t>Frt08494</t>
  </si>
  <si>
    <t>Prd01218</t>
  </si>
  <si>
    <t>Frt32321</t>
  </si>
  <si>
    <t>OLIMPICA CRA 7</t>
  </si>
  <si>
    <t>Frt07221</t>
  </si>
  <si>
    <t>Prd01157</t>
  </si>
  <si>
    <t>Frt32026</t>
  </si>
  <si>
    <t>Frt22323</t>
  </si>
  <si>
    <t>Prd01287</t>
  </si>
  <si>
    <t>Frt32767</t>
  </si>
  <si>
    <t>Frt28294</t>
  </si>
  <si>
    <t>Prd01251</t>
  </si>
  <si>
    <t>Frt32481</t>
  </si>
  <si>
    <t>OLIMPICA CIUDADELA SEDE2</t>
  </si>
  <si>
    <t>Frt06251</t>
  </si>
  <si>
    <t>Prd01173</t>
  </si>
  <si>
    <t>Frt32090</t>
  </si>
  <si>
    <t>OLIMPICA NORMANDIA</t>
  </si>
  <si>
    <t>Frt01160</t>
  </si>
  <si>
    <t>Prd01351</t>
  </si>
  <si>
    <t>Frt33294</t>
  </si>
  <si>
    <t>OLIMPICA LAS ESTRELLAS</t>
  </si>
  <si>
    <t>Frt06412</t>
  </si>
  <si>
    <t>Prd01164</t>
  </si>
  <si>
    <t>Frt32037</t>
  </si>
  <si>
    <t>Frt22260</t>
  </si>
  <si>
    <t>Prd01187</t>
  </si>
  <si>
    <t>Frt32143</t>
  </si>
  <si>
    <t>OLIMPICA S.A. 6</t>
  </si>
  <si>
    <t>Frt07823</t>
  </si>
  <si>
    <t>Prd01158</t>
  </si>
  <si>
    <t>Frt32027</t>
  </si>
  <si>
    <t>OLIMPICA S.A. CALLE 22</t>
  </si>
  <si>
    <t>Frt07203</t>
  </si>
  <si>
    <t>Prd01238</t>
  </si>
  <si>
    <t>Frt32391</t>
  </si>
  <si>
    <t>OLIMPICA S.A. - SAO PORTAL 80</t>
  </si>
  <si>
    <t>Frt05756</t>
  </si>
  <si>
    <t>Prd01363</t>
  </si>
  <si>
    <t>Frt33363</t>
  </si>
  <si>
    <t>Frt24206</t>
  </si>
  <si>
    <t>Prd01160</t>
  </si>
  <si>
    <t>Frt32033</t>
  </si>
  <si>
    <t>OLIMPICA S.A. - ARGELIA</t>
  </si>
  <si>
    <t>Frt29183</t>
  </si>
  <si>
    <t>Prd01292</t>
  </si>
  <si>
    <t>Frt32772</t>
  </si>
  <si>
    <t>OLIMPICA ACACIAS</t>
  </si>
  <si>
    <t>Frt02080</t>
  </si>
  <si>
    <t>Prd01245</t>
  </si>
  <si>
    <t>Frt32398</t>
  </si>
  <si>
    <t>Frt22180</t>
  </si>
  <si>
    <t>Prd01358</t>
  </si>
  <si>
    <t>Frt33358</t>
  </si>
  <si>
    <t>Frt28209</t>
  </si>
  <si>
    <t>Prd01252</t>
  </si>
  <si>
    <t>Frt32482</t>
  </si>
  <si>
    <t>Frt28565</t>
  </si>
  <si>
    <t>Prd01166</t>
  </si>
  <si>
    <t>Frt32039</t>
  </si>
  <si>
    <t>Frt25810</t>
  </si>
  <si>
    <t>Prd01186</t>
  </si>
  <si>
    <t>Frt32142</t>
  </si>
  <si>
    <t>OLIMPICA STO 224</t>
  </si>
  <si>
    <t>Frt33469</t>
  </si>
  <si>
    <t>Prd01685</t>
  </si>
  <si>
    <t>Frt36761</t>
  </si>
  <si>
    <t>OLIMPICA QUINTA RAMOS</t>
  </si>
  <si>
    <t>Frt01353</t>
  </si>
  <si>
    <t>Prd01350</t>
  </si>
  <si>
    <t>Frt33293</t>
  </si>
  <si>
    <t>Frt28310</t>
  </si>
  <si>
    <t>Prd02039</t>
  </si>
  <si>
    <t>Frt37965</t>
  </si>
  <si>
    <t>OLIMPICA S.A. 2</t>
  </si>
  <si>
    <t>Frt07819</t>
  </si>
  <si>
    <t>Prd01159</t>
  </si>
  <si>
    <t>Frt32032</t>
  </si>
  <si>
    <t>Frt21296</t>
  </si>
  <si>
    <t>Prd01193</t>
  </si>
  <si>
    <t>Frt32179</t>
  </si>
  <si>
    <t>Frt28274</t>
  </si>
  <si>
    <t>Prd01217</t>
  </si>
  <si>
    <t>Frt32320</t>
  </si>
  <si>
    <t>Frt28197</t>
  </si>
  <si>
    <t>Prd01236</t>
  </si>
  <si>
    <t>Frt32389</t>
  </si>
  <si>
    <t>OLIMPICA STO 080</t>
  </si>
  <si>
    <t>Frt33470</t>
  </si>
  <si>
    <t>Prd01684</t>
  </si>
  <si>
    <t>Frt36760</t>
  </si>
  <si>
    <t>Frt20137</t>
  </si>
  <si>
    <t>Prd01184</t>
  </si>
  <si>
    <t>Frt32140</t>
  </si>
  <si>
    <t>OLIMPICA SA STO 223</t>
  </si>
  <si>
    <t>Frt32916</t>
  </si>
  <si>
    <t>Prd01688</t>
  </si>
  <si>
    <t>Frt36764</t>
  </si>
  <si>
    <t>Frt25875</t>
  </si>
  <si>
    <t>Prd01192</t>
  </si>
  <si>
    <t>Frt32178</t>
  </si>
  <si>
    <t>OLIMPICA MANIZALEZ</t>
  </si>
  <si>
    <t>Frt03915</t>
  </si>
  <si>
    <t>Prd01373</t>
  </si>
  <si>
    <t>Frt33442</t>
  </si>
  <si>
    <t>OLIMPICA SA STO 224</t>
  </si>
  <si>
    <t>Frt32911</t>
  </si>
  <si>
    <t>Prd01686</t>
  </si>
  <si>
    <t>Frt36762</t>
  </si>
  <si>
    <t>Frt28196</t>
  </si>
  <si>
    <t>Prd01162</t>
  </si>
  <si>
    <t>Frt32035</t>
  </si>
  <si>
    <t>Frt28264</t>
  </si>
  <si>
    <t>Prd01250</t>
  </si>
  <si>
    <t>Frt32480</t>
  </si>
  <si>
    <t>SUPERTIENDAS OLIMPICA BQUILLA (SAO001)</t>
  </si>
  <si>
    <t>FRT00593</t>
  </si>
  <si>
    <t>Prd01143</t>
  </si>
  <si>
    <t>Frt31803</t>
  </si>
  <si>
    <t>ALMACEN OPTIMO VILLAVICENCIO</t>
  </si>
  <si>
    <t>Frt00983</t>
  </si>
  <si>
    <t>Prd01306</t>
  </si>
  <si>
    <t>Frt32882</t>
  </si>
  <si>
    <t>CARULLA VIVERO Y CIA S.A.</t>
  </si>
  <si>
    <t>Frt01152</t>
  </si>
  <si>
    <t>Prd01368</t>
  </si>
  <si>
    <t>Frt33437</t>
  </si>
  <si>
    <t>OLIMPICA CHICO</t>
  </si>
  <si>
    <t>Frt01159</t>
  </si>
  <si>
    <t>Prd01348</t>
  </si>
  <si>
    <t>Frt33291</t>
  </si>
  <si>
    <t>SAO PLAZA</t>
  </si>
  <si>
    <t>Frt01162</t>
  </si>
  <si>
    <t>Prd01347</t>
  </si>
  <si>
    <t>Frt33290</t>
  </si>
  <si>
    <t>OLIMPICA  - BUENOS AIRES</t>
  </si>
  <si>
    <t>Frt01690</t>
  </si>
  <si>
    <t>Frt01692</t>
  </si>
  <si>
    <t>Frt01695</t>
  </si>
  <si>
    <t>OLIMPICA BARRANQUILLA</t>
  </si>
  <si>
    <t>Frt02078</t>
  </si>
  <si>
    <t>Prd01246</t>
  </si>
  <si>
    <t>Frt32399</t>
  </si>
  <si>
    <t>OLIMPICA GUAYAQUIL</t>
  </si>
  <si>
    <t>Frt02345</t>
  </si>
  <si>
    <t>Prd01244</t>
  </si>
  <si>
    <t>Frt32397</t>
  </si>
  <si>
    <t>SUPERMERCADO RECORD</t>
  </si>
  <si>
    <t>Frt02395</t>
  </si>
  <si>
    <t>OLIMPICA CIENEGA</t>
  </si>
  <si>
    <t>Frt03824</t>
  </si>
  <si>
    <t>OLIMPICA BUGA</t>
  </si>
  <si>
    <t>Frt04247</t>
  </si>
  <si>
    <t>Buga</t>
  </si>
  <si>
    <t>OLIMPICA S.A. (SAO)</t>
  </si>
  <si>
    <t>Frt04482</t>
  </si>
  <si>
    <t>Prd01203</t>
  </si>
  <si>
    <t>OLIMPICA MONTERIA</t>
  </si>
  <si>
    <t>Frt04696</t>
  </si>
  <si>
    <t>SUPERTIENDAS OLIMPICAS CHIA</t>
  </si>
  <si>
    <t>Frt06810</t>
  </si>
  <si>
    <t>Prd01349</t>
  </si>
  <si>
    <t>Frt33292</t>
  </si>
  <si>
    <t>OLIMPICA S.A. CALLE 14</t>
  </si>
  <si>
    <t>Frt07202</t>
  </si>
  <si>
    <t>Prd01237</t>
  </si>
  <si>
    <t>Frt32390</t>
  </si>
  <si>
    <t>OLIMPICA S.A. 1</t>
  </si>
  <si>
    <t>Frt07397</t>
  </si>
  <si>
    <t>Prd01129</t>
  </si>
  <si>
    <t>Frt31597</t>
  </si>
  <si>
    <t>OLIMPICA S.A. 21</t>
  </si>
  <si>
    <t>Frt08123</t>
  </si>
  <si>
    <t>Prd01326</t>
  </si>
  <si>
    <t>Frt33212</t>
  </si>
  <si>
    <t>OLIMPICA S.A. 19</t>
  </si>
  <si>
    <t>Frt08359</t>
  </si>
  <si>
    <t>Prd01299</t>
  </si>
  <si>
    <t>Frt32847</t>
  </si>
  <si>
    <t>SantaFé de Antioquia</t>
  </si>
  <si>
    <t>OLIMPICA S.A. - LA MILAGROSA</t>
  </si>
  <si>
    <t>Frt11492</t>
  </si>
  <si>
    <t>Prd01369</t>
  </si>
  <si>
    <t>Frt33438</t>
  </si>
  <si>
    <t>Frt20138</t>
  </si>
  <si>
    <t>Prd02212</t>
  </si>
  <si>
    <t>Frt41707</t>
  </si>
  <si>
    <t>Zambrano</t>
  </si>
  <si>
    <t>Frt20143</t>
  </si>
  <si>
    <t>Prd01261</t>
  </si>
  <si>
    <t>Frt32653</t>
  </si>
  <si>
    <t>Frt21299</t>
  </si>
  <si>
    <t>Frt22267</t>
  </si>
  <si>
    <t>OLIMPICA S.A STO 434</t>
  </si>
  <si>
    <t>Frt41730</t>
  </si>
  <si>
    <t>Prd02219</t>
  </si>
  <si>
    <t>Frt42110</t>
  </si>
  <si>
    <t>Frt25876</t>
  </si>
  <si>
    <t>Prd01211</t>
  </si>
  <si>
    <t>Frt32278</t>
  </si>
  <si>
    <t>Frt28304</t>
  </si>
  <si>
    <t>Prd01262</t>
  </si>
  <si>
    <t>Frt32654</t>
  </si>
  <si>
    <t>Frt28306</t>
  </si>
  <si>
    <t>Prd02214</t>
  </si>
  <si>
    <t>Frt41709</t>
  </si>
  <si>
    <t>Frt28561</t>
  </si>
  <si>
    <t>Prd01220</t>
  </si>
  <si>
    <t>Frt32323</t>
  </si>
  <si>
    <t>Frt29230</t>
  </si>
  <si>
    <t>Prd01182</t>
  </si>
  <si>
    <t>Frt32138</t>
  </si>
  <si>
    <t>OLIMPICA BOMBONA</t>
  </si>
  <si>
    <t>Frt30007</t>
  </si>
  <si>
    <t>Prd02252</t>
  </si>
  <si>
    <t>Frt42108</t>
  </si>
  <si>
    <t>OLIMPICA S.A. STO 260 - VALLEDUPAR</t>
  </si>
  <si>
    <t>Frt30884</t>
  </si>
  <si>
    <t>OLIMPICA SA BOMBONA</t>
  </si>
  <si>
    <t>OLIMPICA SA 399 LA DORADA</t>
  </si>
  <si>
    <t>Frt36481</t>
  </si>
  <si>
    <t>Prd02097</t>
  </si>
  <si>
    <t>Frt38807</t>
  </si>
  <si>
    <t>OLIMPICA S.A LA STO 379</t>
  </si>
  <si>
    <t>Frt36562</t>
  </si>
  <si>
    <t>Prd02217</t>
  </si>
  <si>
    <t>Frt42109</t>
  </si>
  <si>
    <t>OLIMPICA  STO 554</t>
  </si>
  <si>
    <t>Frt36946</t>
  </si>
  <si>
    <t>Prd02098</t>
  </si>
  <si>
    <t>Frt38808</t>
  </si>
  <si>
    <t>PETROBRAS COLOMBIA LIMITED - GUANDO</t>
  </si>
  <si>
    <t>Frt06056</t>
  </si>
  <si>
    <t>Prd02303</t>
  </si>
  <si>
    <t>Frt42735</t>
  </si>
  <si>
    <t>Melgar</t>
  </si>
  <si>
    <t>Frt07461</t>
  </si>
  <si>
    <t>Prd02245</t>
  </si>
  <si>
    <t>Frt42062</t>
  </si>
  <si>
    <t>Barrancabermeja</t>
  </si>
  <si>
    <t>Frt05036</t>
  </si>
  <si>
    <t>Prd00947</t>
  </si>
  <si>
    <t>Frt41446</t>
  </si>
  <si>
    <t>Frt14138</t>
  </si>
  <si>
    <t>Prd00944</t>
  </si>
  <si>
    <t>Frt30837</t>
  </si>
  <si>
    <t>Tocancipa</t>
  </si>
  <si>
    <t>Frt11003</t>
  </si>
  <si>
    <t>Prd00945</t>
  </si>
  <si>
    <t>Frt30838</t>
  </si>
  <si>
    <t>PROTISA COLOMBIA S.A</t>
  </si>
  <si>
    <t>Frt09651</t>
  </si>
  <si>
    <t>Prd02095</t>
  </si>
  <si>
    <t>Frt38805</t>
  </si>
  <si>
    <t>Tenjo</t>
  </si>
  <si>
    <t>PUERTOS</t>
  </si>
  <si>
    <t>SOCIEDAD PORTUARIA REGIONAL DE BUENAVENTURA S.A.</t>
  </si>
  <si>
    <t>Frt00597</t>
  </si>
  <si>
    <t>Prd02130</t>
  </si>
  <si>
    <t>Frt39459</t>
  </si>
  <si>
    <t>Frt24402</t>
  </si>
  <si>
    <t>Prd02035</t>
  </si>
  <si>
    <t>Frt39793</t>
  </si>
  <si>
    <t>SMI COLOMBIA SAS</t>
  </si>
  <si>
    <t>Frt25132</t>
  </si>
  <si>
    <t>Prd01516</t>
  </si>
  <si>
    <t>Frt36036</t>
  </si>
  <si>
    <t>Frt12659</t>
  </si>
  <si>
    <t>Prd02180</t>
  </si>
  <si>
    <t>Frt40465</t>
  </si>
  <si>
    <t>Funza</t>
  </si>
  <si>
    <t>SOCIEDAD PORTUARIA DE SANTA MARTA - SMITCO</t>
  </si>
  <si>
    <t>Frt11901</t>
  </si>
  <si>
    <t>Prd02390</t>
  </si>
  <si>
    <t>Frt43293</t>
  </si>
  <si>
    <t>CEMENTOS ATLANTICOS SAS</t>
  </si>
  <si>
    <t>Frt24826</t>
  </si>
  <si>
    <t>Prd01695</t>
  </si>
  <si>
    <t>Frt36860</t>
  </si>
  <si>
    <t>Frt41951</t>
  </si>
  <si>
    <t>EDUCACIÓN</t>
  </si>
  <si>
    <t>UNIVERSIDAD DE LOS ANDES EDIFICIO MARIO LASERNA</t>
  </si>
  <si>
    <t>Frt08194</t>
  </si>
  <si>
    <t>Prd01269</t>
  </si>
  <si>
    <t>Frt32661</t>
  </si>
  <si>
    <t>UNIVERSIDAD DE LOS ANDES (BLOQUE O)</t>
  </si>
  <si>
    <t>Frt02152</t>
  </si>
  <si>
    <t>Prd01267</t>
  </si>
  <si>
    <t>Frt32659</t>
  </si>
  <si>
    <t>Frt02115</t>
  </si>
  <si>
    <t>Prd01578</t>
  </si>
  <si>
    <t>Frt36402</t>
  </si>
  <si>
    <t>UNIVERSIDAD DE LOS ANDES ( EDIFICIO FRANCO)</t>
  </si>
  <si>
    <t>Frt02151</t>
  </si>
  <si>
    <t>Prd01264</t>
  </si>
  <si>
    <t>Frt32656</t>
  </si>
  <si>
    <t>VIDRIO ANDINO S.A</t>
  </si>
  <si>
    <t>Frt19786</t>
  </si>
  <si>
    <t>Prd01603</t>
  </si>
  <si>
    <t>Frt36478</t>
  </si>
  <si>
    <t>Sibate</t>
  </si>
  <si>
    <t>Frt19785</t>
  </si>
  <si>
    <t>Prd01604</t>
  </si>
  <si>
    <t>Frt36479</t>
  </si>
  <si>
    <t>CENTRO COMERCIAL VIVA BARRANQUILLA</t>
  </si>
  <si>
    <t>Frt31139</t>
  </si>
  <si>
    <t>Prd01266</t>
  </si>
  <si>
    <t>Frt32657</t>
  </si>
  <si>
    <t>ZUANA CLUB</t>
  </si>
  <si>
    <t>Frt11150</t>
  </si>
  <si>
    <t>Prd02011</t>
  </si>
  <si>
    <t>Frt37814</t>
  </si>
  <si>
    <t>Frt00749</t>
  </si>
  <si>
    <t>Prd02389</t>
  </si>
  <si>
    <t>Frt43747</t>
  </si>
  <si>
    <t>ERROR</t>
  </si>
  <si>
    <t>2,26</t>
  </si>
  <si>
    <t>3,45</t>
  </si>
  <si>
    <t>4,08</t>
  </si>
  <si>
    <t>4,31</t>
  </si>
  <si>
    <t>2,59</t>
  </si>
  <si>
    <t>0,42</t>
  </si>
  <si>
    <t>59,87</t>
  </si>
  <si>
    <t>3,08</t>
  </si>
  <si>
    <t>3,51</t>
  </si>
  <si>
    <t>3,16</t>
  </si>
  <si>
    <t>5,33</t>
  </si>
  <si>
    <t>2,58</t>
  </si>
  <si>
    <t>1,63</t>
  </si>
  <si>
    <t>8,39</t>
  </si>
  <si>
    <t>4,36</t>
  </si>
  <si>
    <t>4,46</t>
  </si>
  <si>
    <t>4,29</t>
  </si>
  <si>
    <t>2,31</t>
  </si>
  <si>
    <t>2,22</t>
  </si>
  <si>
    <t>2,76</t>
  </si>
  <si>
    <t>6,54</t>
  </si>
  <si>
    <t>3,04</t>
  </si>
  <si>
    <t>2,88</t>
  </si>
  <si>
    <t>2,52</t>
  </si>
  <si>
    <t>2,61</t>
  </si>
  <si>
    <t>15,43</t>
  </si>
  <si>
    <t>4,04</t>
  </si>
  <si>
    <t>3,84</t>
  </si>
  <si>
    <t>3,17</t>
  </si>
  <si>
    <t>2,21</t>
  </si>
  <si>
    <t>1,43</t>
  </si>
  <si>
    <t>1,54</t>
  </si>
  <si>
    <t>1,82</t>
  </si>
  <si>
    <t>2,51</t>
  </si>
  <si>
    <t>3,33</t>
  </si>
  <si>
    <t>2,89</t>
  </si>
  <si>
    <t>2,57</t>
  </si>
  <si>
    <t>1,81</t>
  </si>
  <si>
    <t>3,1</t>
  </si>
  <si>
    <t>1,9</t>
  </si>
  <si>
    <t>1,75</t>
  </si>
  <si>
    <t>2,32</t>
  </si>
  <si>
    <t>3,14</t>
  </si>
  <si>
    <t>4,18</t>
  </si>
  <si>
    <t>2,99</t>
  </si>
  <si>
    <t>2,35</t>
  </si>
  <si>
    <t>4,19</t>
  </si>
  <si>
    <t>1,83</t>
  </si>
  <si>
    <t>2,5</t>
  </si>
  <si>
    <t>2,06</t>
  </si>
  <si>
    <t>3,63</t>
  </si>
  <si>
    <t>3,37</t>
  </si>
  <si>
    <t>3,93</t>
  </si>
  <si>
    <t>5,92</t>
  </si>
  <si>
    <t>2,68</t>
  </si>
  <si>
    <t>3,01</t>
  </si>
  <si>
    <t>3,7</t>
  </si>
  <si>
    <t>3,02</t>
  </si>
  <si>
    <t>2,27</t>
  </si>
  <si>
    <t>4,86</t>
  </si>
  <si>
    <t>5,47</t>
  </si>
  <si>
    <t>4,28</t>
  </si>
  <si>
    <t>4,54</t>
  </si>
  <si>
    <t>4,68</t>
  </si>
  <si>
    <t>4,45</t>
  </si>
  <si>
    <t>5,6</t>
  </si>
  <si>
    <t>2,54</t>
  </si>
  <si>
    <t>3,9</t>
  </si>
  <si>
    <t>5,07</t>
  </si>
  <si>
    <t>4,97</t>
  </si>
  <si>
    <t>3,83</t>
  </si>
  <si>
    <t>5,02</t>
  </si>
  <si>
    <t>3,34</t>
  </si>
  <si>
    <t>4,07</t>
  </si>
  <si>
    <t>4,88</t>
  </si>
  <si>
    <t>4,12</t>
  </si>
  <si>
    <t>4,73</t>
  </si>
  <si>
    <t>6,68</t>
  </si>
  <si>
    <t>3,85</t>
  </si>
  <si>
    <t>4,77</t>
  </si>
  <si>
    <t>3,03</t>
  </si>
  <si>
    <t>3,23</t>
  </si>
  <si>
    <t>4,83</t>
  </si>
  <si>
    <t>4,11</t>
  </si>
  <si>
    <t>3,73</t>
  </si>
  <si>
    <t>5,13</t>
  </si>
  <si>
    <t>12,65</t>
  </si>
  <si>
    <t>1,78</t>
  </si>
  <si>
    <t>3,98</t>
  </si>
  <si>
    <t>3,82</t>
  </si>
  <si>
    <t>4,49</t>
  </si>
  <si>
    <t>3,64</t>
  </si>
  <si>
    <t>3,47</t>
  </si>
  <si>
    <t>4,92</t>
  </si>
  <si>
    <t>4,16</t>
  </si>
  <si>
    <t>3,88</t>
  </si>
  <si>
    <t>4,84</t>
  </si>
  <si>
    <t>5,62</t>
  </si>
  <si>
    <t>3,2</t>
  </si>
  <si>
    <t>5,7</t>
  </si>
  <si>
    <t>2,46</t>
  </si>
  <si>
    <t>2,42</t>
  </si>
  <si>
    <t>2,1</t>
  </si>
  <si>
    <t>4,01</t>
  </si>
  <si>
    <t>2,07</t>
  </si>
  <si>
    <t>2,09</t>
  </si>
  <si>
    <t>4,89</t>
  </si>
  <si>
    <t>2,23</t>
  </si>
  <si>
    <t>2,18</t>
  </si>
  <si>
    <t>4,24</t>
  </si>
  <si>
    <t>4,64</t>
  </si>
  <si>
    <t>6,83</t>
  </si>
  <si>
    <t>3,61</t>
  </si>
  <si>
    <t>4,03</t>
  </si>
  <si>
    <t>5,06</t>
  </si>
  <si>
    <t>4,66</t>
  </si>
  <si>
    <t>6,72</t>
  </si>
  <si>
    <t>3,43</t>
  </si>
  <si>
    <t>6,15</t>
  </si>
  <si>
    <t>3,22</t>
  </si>
  <si>
    <t>3,29</t>
  </si>
  <si>
    <t>1,36</t>
  </si>
  <si>
    <t>3,77</t>
  </si>
  <si>
    <t>4,26</t>
  </si>
  <si>
    <t>4,82</t>
  </si>
  <si>
    <t>6,06</t>
  </si>
  <si>
    <t>8,49</t>
  </si>
  <si>
    <t>6,64</t>
  </si>
  <si>
    <t>6,99</t>
  </si>
  <si>
    <t>5,03</t>
  </si>
  <si>
    <t>4,42</t>
  </si>
  <si>
    <t>3,62</t>
  </si>
  <si>
    <t>3,19</t>
  </si>
  <si>
    <t>3,12</t>
  </si>
  <si>
    <t>2,28</t>
  </si>
  <si>
    <t>1,91</t>
  </si>
  <si>
    <t>3,41</t>
  </si>
  <si>
    <t>1,51</t>
  </si>
  <si>
    <t>1,19</t>
  </si>
  <si>
    <t>1,53</t>
  </si>
  <si>
    <t>2,16</t>
  </si>
  <si>
    <t>2,44</t>
  </si>
  <si>
    <t>1,97</t>
  </si>
  <si>
    <t>1,24</t>
  </si>
  <si>
    <t>2,13</t>
  </si>
  <si>
    <t>29,2</t>
  </si>
  <si>
    <t>2,75</t>
  </si>
  <si>
    <t>2,6</t>
  </si>
  <si>
    <t>1,66</t>
  </si>
  <si>
    <t>1,95</t>
  </si>
  <si>
    <t>1,92</t>
  </si>
  <si>
    <t>1,68</t>
  </si>
  <si>
    <t>2,02</t>
  </si>
  <si>
    <t>3,46</t>
  </si>
  <si>
    <t>1,72</t>
  </si>
  <si>
    <t>1,52</t>
  </si>
  <si>
    <t>3,38</t>
  </si>
  <si>
    <t>1,89</t>
  </si>
  <si>
    <t>2,7</t>
  </si>
  <si>
    <t>2,91</t>
  </si>
  <si>
    <t>8,9</t>
  </si>
  <si>
    <t>2,25</t>
  </si>
  <si>
    <t>2,11</t>
  </si>
  <si>
    <t>7,04</t>
  </si>
  <si>
    <t>3,75</t>
  </si>
  <si>
    <t>1,73</t>
  </si>
  <si>
    <t>2,69</t>
  </si>
  <si>
    <t>3,07</t>
  </si>
  <si>
    <t>2,38</t>
  </si>
  <si>
    <t>2,17</t>
  </si>
  <si>
    <t>2,66</t>
  </si>
  <si>
    <t>9,55</t>
  </si>
  <si>
    <t>3,55</t>
  </si>
  <si>
    <t>10,57</t>
  </si>
  <si>
    <t>11,48</t>
  </si>
  <si>
    <t>3,13</t>
  </si>
  <si>
    <t>7,37</t>
  </si>
  <si>
    <t>3,65</t>
  </si>
  <si>
    <t>3,67</t>
  </si>
  <si>
    <t>2,3</t>
  </si>
  <si>
    <t>5,83</t>
  </si>
  <si>
    <t>18,29</t>
  </si>
  <si>
    <t>9,66</t>
  </si>
  <si>
    <t>2,39</t>
  </si>
  <si>
    <t>7,59</t>
  </si>
  <si>
    <t>6,2</t>
  </si>
  <si>
    <t>5,67</t>
  </si>
  <si>
    <t>6,27</t>
  </si>
  <si>
    <t>7,07</t>
  </si>
  <si>
    <t>2,97</t>
  </si>
  <si>
    <t>4,85</t>
  </si>
  <si>
    <t>1,94</t>
  </si>
  <si>
    <t>1,77</t>
  </si>
  <si>
    <t>2,05</t>
  </si>
  <si>
    <t>2,12</t>
  </si>
  <si>
    <t>2,4</t>
  </si>
  <si>
    <t>1,65</t>
  </si>
  <si>
    <t>5,38</t>
  </si>
  <si>
    <t>6,24</t>
  </si>
  <si>
    <t>2,83</t>
  </si>
  <si>
    <t>3,81</t>
  </si>
  <si>
    <t>4,44</t>
  </si>
  <si>
    <t>2,74</t>
  </si>
  <si>
    <t>1,84</t>
  </si>
  <si>
    <t>2,03</t>
  </si>
  <si>
    <t>2,34</t>
  </si>
  <si>
    <t>2,36</t>
  </si>
  <si>
    <t>0,8</t>
  </si>
  <si>
    <t>0,82</t>
  </si>
  <si>
    <t>5,41</t>
  </si>
  <si>
    <t>4,78</t>
  </si>
  <si>
    <t>3,71</t>
  </si>
  <si>
    <t>2,43</t>
  </si>
  <si>
    <t>7,74</t>
  </si>
  <si>
    <t>3,49</t>
  </si>
  <si>
    <t>2,71</t>
  </si>
  <si>
    <t>4,99</t>
  </si>
  <si>
    <t>FECHA</t>
  </si>
  <si>
    <t>ESTELAR VILLAVICENCIO</t>
  </si>
  <si>
    <t>HAMPTON BUCARAMANGA</t>
  </si>
  <si>
    <t>HAMPTON MEDELLIN</t>
  </si>
  <si>
    <t>PRAXAIR</t>
  </si>
  <si>
    <t>BUEN CAFE</t>
  </si>
  <si>
    <t>CYPR</t>
  </si>
  <si>
    <t>QUIMPAC</t>
  </si>
  <si>
    <t>HAMPTON HOLIDAY INN BOGOTA</t>
  </si>
  <si>
    <t>HAMPTON BOGOTA</t>
  </si>
  <si>
    <t>WINNER</t>
  </si>
  <si>
    <t>HAMPTON CALI</t>
  </si>
  <si>
    <t>MESSER TOCANCIPA</t>
  </si>
  <si>
    <t>COLOMBINA EDIFICIO</t>
  </si>
  <si>
    <t>SIGRA</t>
  </si>
  <si>
    <t>RIMAX</t>
  </si>
  <si>
    <t>COCA COLA</t>
  </si>
  <si>
    <t>DRYPERS</t>
  </si>
  <si>
    <t>MESSER CARTAGENA</t>
  </si>
  <si>
    <t>BIOCOMBUSTIBLE</t>
  </si>
  <si>
    <t>DIAS PARTICIPACION</t>
  </si>
  <si>
    <t>INGRESOS 2019</t>
  </si>
  <si>
    <t>ENERGIA RESPALDADA kWh</t>
  </si>
  <si>
    <t>COLTEJER</t>
  </si>
  <si>
    <t>DANN BELFORT</t>
  </si>
  <si>
    <t>DANN MEDELLIN</t>
  </si>
  <si>
    <t>DANN SAN FERNANDO</t>
  </si>
  <si>
    <t>EJEMPLO</t>
  </si>
  <si>
    <t>HAMPTON VALLEDUPAR</t>
  </si>
  <si>
    <t>HAMPTON YOPAL</t>
  </si>
  <si>
    <t>ESTELAR DE LA FERIA</t>
  </si>
  <si>
    <t>ESTELAR PARQUE LA 93</t>
  </si>
  <si>
    <t>TERRANUM</t>
  </si>
  <si>
    <t>INGRESOS 2020</t>
  </si>
  <si>
    <t>LLOREDA</t>
  </si>
  <si>
    <t>RELIANZ</t>
  </si>
  <si>
    <t>INGRESOS 2021</t>
  </si>
  <si>
    <t>x</t>
  </si>
  <si>
    <t>kWh-día</t>
  </si>
  <si>
    <t>FRONTERAS COMERCIALES</t>
  </si>
  <si>
    <t>CONSTRUCCION</t>
  </si>
  <si>
    <t>ELECTRODOMÉSTICOS</t>
  </si>
  <si>
    <t>ENTRETENIMIENTO</t>
  </si>
  <si>
    <t>REFINERIAS</t>
  </si>
  <si>
    <t>FALLIDA 1</t>
  </si>
  <si>
    <t>FALLIDA 2</t>
  </si>
  <si>
    <t>FALLIDA 3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</si>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</sst>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m/d/yyyy"/>
    <numFmt numFmtId="165" formatCode="&quot;$&quot;#,##0"/>
    <numFmt numFmtId="166" formatCode="mm\-dd\-yyyy"/>
    <numFmt numFmtId="167" formatCode="d&quot;/&quot;mm&quot;/&quot;yyyy"/>
    <numFmt numFmtId="168" formatCode="yyyy\-mm\-dd"/>
    <numFmt numFmtId="169" formatCode="mm&quot;-&quot;dd&quot;-&quot;yyyy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3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/>
    <xf numFmtId="166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left"/>
    </xf>
    <xf numFmtId="3" fontId="2" fillId="0" borderId="0" xfId="0" applyNumberFormat="1" applyFont="1" applyAlignment="1"/>
    <xf numFmtId="167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4" fontId="1" fillId="0" borderId="0" xfId="0" applyNumberFormat="1" applyFont="1" applyAlignment="1"/>
    <xf numFmtId="168" fontId="1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8" fontId="1" fillId="0" borderId="0" xfId="0" applyNumberFormat="1" applyFont="1"/>
    <xf numFmtId="0" fontId="2" fillId="0" borderId="0" xfId="0" applyFont="1"/>
    <xf numFmtId="167" fontId="2" fillId="0" borderId="0" xfId="0" applyNumberFormat="1" applyFont="1" applyAlignment="1"/>
    <xf numFmtId="167" fontId="1" fillId="0" borderId="0" xfId="0" applyNumberFormat="1" applyFont="1" applyAlignment="1"/>
    <xf numFmtId="167" fontId="1" fillId="0" borderId="0" xfId="0" applyNumberFormat="1" applyFont="1"/>
    <xf numFmtId="169" fontId="2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65" fontId="2" fillId="0" borderId="0" xfId="0" applyNumberFormat="1" applyFont="1" applyAlignment="1"/>
    <xf numFmtId="169" fontId="2" fillId="0" borderId="0" xfId="0" applyNumberFormat="1" applyFont="1" applyAlignment="1"/>
    <xf numFmtId="169" fontId="1" fillId="0" borderId="0" xfId="0" applyNumberFormat="1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10" fontId="1" fillId="0" borderId="0" xfId="0" applyNumberFormat="1" applyFont="1"/>
    <xf numFmtId="167" fontId="2" fillId="0" borderId="0" xfId="0" applyNumberFormat="1" applyFont="1"/>
    <xf numFmtId="41" fontId="1" fillId="0" borderId="0" xfId="1" applyFont="1" applyAlignment="1"/>
    <xf numFmtId="0" fontId="0" fillId="2" borderId="0" xfId="0" applyFont="1" applyFill="1" applyAlignment="1"/>
    <xf numFmtId="168" fontId="1" fillId="2" borderId="0" xfId="0" applyNumberFormat="1" applyFont="1" applyFill="1" applyAlignment="1"/>
    <xf numFmtId="167" fontId="1" fillId="2" borderId="0" xfId="0" applyNumberFormat="1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73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12" sqref="O12"/>
    </sheetView>
  </sheetViews>
  <sheetFormatPr baseColWidth="10" defaultColWidth="14.42578125" defaultRowHeight="15.75" customHeight="1" x14ac:dyDescent="0.2"/>
  <cols>
    <col min="1" max="1" width="35.5703125" customWidth="1"/>
    <col min="2" max="2" width="25.140625" customWidth="1"/>
    <col min="3" max="3" width="21.42578125" customWidth="1"/>
    <col min="4" max="4" width="25.28515625" customWidth="1"/>
    <col min="5" max="5" width="15.28515625" customWidth="1"/>
    <col min="6" max="6" width="28.140625" customWidth="1"/>
    <col min="7" max="7" width="25.28515625" customWidth="1"/>
    <col min="8" max="8" width="15.42578125" customWidth="1"/>
    <col min="9" max="9" width="28.140625" customWidth="1"/>
    <col min="10" max="10" width="25.28515625" customWidth="1"/>
    <col min="11" max="11" width="14.7109375" customWidth="1"/>
    <col min="12" max="12" width="28.140625" customWidth="1"/>
    <col min="13" max="13" width="11.7109375" customWidth="1"/>
    <col min="14" max="14" width="25.42578125" customWidth="1"/>
    <col min="15" max="15" width="23.42578125" customWidth="1"/>
    <col min="16" max="16" width="92.140625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</row>
    <row r="2" spans="1:18" x14ac:dyDescent="0.2">
      <c r="A2" s="4" t="s">
        <v>18</v>
      </c>
      <c r="B2" s="4">
        <f t="shared" ref="B2:L2" si="0">SUM(B3:B137)</f>
        <v>358</v>
      </c>
      <c r="C2" s="7">
        <f t="shared" si="0"/>
        <v>4675587.7142857136</v>
      </c>
      <c r="D2" s="4">
        <f t="shared" si="0"/>
        <v>2737</v>
      </c>
      <c r="E2" s="8">
        <f t="shared" si="0"/>
        <v>7382079048</v>
      </c>
      <c r="F2" s="7">
        <f t="shared" si="0"/>
        <v>277711198</v>
      </c>
      <c r="G2" s="4">
        <f t="shared" si="0"/>
        <v>6477</v>
      </c>
      <c r="H2" s="8">
        <f t="shared" si="0"/>
        <v>10912339231</v>
      </c>
      <c r="I2" s="7">
        <f t="shared" si="0"/>
        <v>411144054</v>
      </c>
      <c r="J2" s="7">
        <f t="shared" si="0"/>
        <v>6817</v>
      </c>
      <c r="K2" s="7">
        <f t="shared" si="0"/>
        <v>11881592811</v>
      </c>
      <c r="L2" s="7">
        <f t="shared" si="0"/>
        <v>511826344</v>
      </c>
      <c r="Q2" s="9">
        <f t="shared" ref="Q2:R2" si="1">E2+H2+K2</f>
        <v>30176011090</v>
      </c>
      <c r="R2" s="3">
        <f t="shared" si="1"/>
        <v>1200681596</v>
      </c>
    </row>
    <row r="3" spans="1:18" x14ac:dyDescent="0.2">
      <c r="A3" s="4" t="s">
        <v>19</v>
      </c>
      <c r="B3" s="4">
        <f>COUNTIF(FRONTERAS!B:B,A3)</f>
        <v>2</v>
      </c>
      <c r="C3" s="7">
        <f>SUMIFS(FRONTERAS!P:P,FRONTERAS!B:B,A3)</f>
        <v>39480</v>
      </c>
      <c r="D3" s="1">
        <f>SUMIFS('INGRESOS 2019'!C:C,'INGRESOS 2019'!$A:$A,$A3)</f>
        <v>31</v>
      </c>
      <c r="E3" s="9">
        <f>SUMIFS('INGRESOS 2019'!D:D,'INGRESOS 2019'!$A:$A,$A3)</f>
        <v>61890822</v>
      </c>
      <c r="F3" s="3">
        <f>SUMIFS('INGRESOS 2019'!E:E,'INGRESOS 2019'!$A:$A,$A3)</f>
        <v>2647421</v>
      </c>
      <c r="G3" s="1">
        <f>SUMIFS('INGRESOS 2020'!C:C,'INGRESOS 2020'!$A:$A,$A3)</f>
        <v>80</v>
      </c>
      <c r="H3" s="9">
        <f>SUMIFS('INGRESOS 2020'!D:D,'INGRESOS 2020'!$A:$A,$A3)</f>
        <v>42371977</v>
      </c>
      <c r="I3" s="3">
        <f>SUMIFS('INGRESOS 2020'!E:E,'INGRESOS 2020'!$A:$A,$A3)</f>
        <v>1812975</v>
      </c>
      <c r="J3" s="7">
        <f>SUMIFS('INGRESOS 2021'!C:C,'INGRESOS 2021'!$A:$A,$A3)</f>
        <v>155</v>
      </c>
      <c r="K3" s="7">
        <f>SUMIFS('INGRESOS 2021'!$D:$D,'INGRESOS 2021'!$A:$A,A3)</f>
        <v>107225463</v>
      </c>
      <c r="L3" s="7">
        <f>SUMIFS('INGRESOS 2021'!$E:$E,'INGRESOS 2021'!$A:$A,A3)</f>
        <v>4694807</v>
      </c>
      <c r="M3" s="4" t="s">
        <v>20</v>
      </c>
      <c r="N3" s="4">
        <v>0</v>
      </c>
      <c r="O3" s="4" t="s">
        <v>21</v>
      </c>
      <c r="P3" s="4">
        <v>0</v>
      </c>
      <c r="Q3" s="9">
        <f t="shared" ref="Q3:R3" si="2">E3+H3+K3</f>
        <v>211488262</v>
      </c>
      <c r="R3" s="3">
        <f t="shared" si="2"/>
        <v>9155203</v>
      </c>
    </row>
    <row r="4" spans="1:18" x14ac:dyDescent="0.2">
      <c r="A4" s="4" t="s">
        <v>22</v>
      </c>
      <c r="B4" s="4">
        <f>COUNTIF(FRONTERAS!B:B,A4)</f>
        <v>3</v>
      </c>
      <c r="C4" s="7">
        <f>SUMIFS(FRONTERAS!P:P,FRONTERAS!B:B,A4)</f>
        <v>61968</v>
      </c>
      <c r="D4" s="1">
        <f>SUMIFS('INGRESOS 2019'!C:C,'INGRESOS 2019'!$A:$A,$A4)</f>
        <v>0</v>
      </c>
      <c r="E4" s="9">
        <f>SUMIFS('INGRESOS 2019'!D:D,'INGRESOS 2019'!$A:$A,$A4)</f>
        <v>0</v>
      </c>
      <c r="F4" s="3">
        <f>SUMIFS('INGRESOS 2019'!E:E,'INGRESOS 2019'!$A:$A,$A4)</f>
        <v>0</v>
      </c>
      <c r="G4" s="1">
        <f>SUMIFS('INGRESOS 2020'!C:C,'INGRESOS 2020'!$A:$A,$A4)</f>
        <v>0</v>
      </c>
      <c r="H4" s="9">
        <f>SUMIFS('INGRESOS 2020'!D:D,'INGRESOS 2020'!$A:$A,$A4)</f>
        <v>0</v>
      </c>
      <c r="I4" s="3">
        <f>SUMIFS('INGRESOS 2020'!E:E,'INGRESOS 2020'!$A:$A,$A4)</f>
        <v>0</v>
      </c>
      <c r="J4" s="7">
        <f>SUMIFS('INGRESOS 2021'!C:C,'INGRESOS 2021'!$A:$A,$A4)</f>
        <v>140</v>
      </c>
      <c r="K4" s="7">
        <f>SUMIFS('INGRESOS 2021'!$D:$D,'INGRESOS 2021'!$A:$A,A4)</f>
        <v>200114015</v>
      </c>
      <c r="L4" s="7">
        <f>SUMIFS('INGRESOS 2021'!$E:$E,'INGRESOS 2021'!$A:$A,A4)</f>
        <v>8601644</v>
      </c>
      <c r="M4" s="4"/>
      <c r="N4" s="4"/>
      <c r="O4" s="4" t="s">
        <v>21</v>
      </c>
      <c r="P4" s="4">
        <v>0</v>
      </c>
      <c r="Q4" s="9">
        <f t="shared" ref="Q4:R4" si="3">E4+H4+K4</f>
        <v>200114015</v>
      </c>
      <c r="R4" s="3">
        <f t="shared" si="3"/>
        <v>8601644</v>
      </c>
    </row>
    <row r="5" spans="1:18" x14ac:dyDescent="0.2">
      <c r="A5" s="4" t="s">
        <v>23</v>
      </c>
      <c r="B5" s="4">
        <f>COUNTIF(FRONTERAS!B:B,A5)</f>
        <v>4</v>
      </c>
      <c r="C5" s="7">
        <f>SUMIFS(FRONTERAS!P:P,FRONTERAS!B:B,A5)</f>
        <v>72000</v>
      </c>
      <c r="D5" s="1">
        <f>SUMIFS('INGRESOS 2019'!C:C,'INGRESOS 2019'!$A:$A,$A5)</f>
        <v>45</v>
      </c>
      <c r="E5" s="9">
        <f>SUMIFS('INGRESOS 2019'!D:D,'INGRESOS 2019'!$A:$A,$A5)</f>
        <v>20445761</v>
      </c>
      <c r="F5" s="3">
        <f>SUMIFS('INGRESOS 2019'!E:E,'INGRESOS 2019'!$A:$A,$A5)</f>
        <v>754859</v>
      </c>
      <c r="G5" s="1">
        <f>SUMIFS('INGRESOS 2020'!C:C,'INGRESOS 2020'!$A:$A,$A5)</f>
        <v>229</v>
      </c>
      <c r="H5" s="9">
        <f>SUMIFS('INGRESOS 2020'!D:D,'INGRESOS 2020'!$A:$A,$A5)</f>
        <v>321835431</v>
      </c>
      <c r="I5" s="3">
        <f>SUMIFS('INGRESOS 2020'!E:E,'INGRESOS 2020'!$A:$A,$A5)</f>
        <v>12356414</v>
      </c>
      <c r="J5" s="7">
        <f>SUMIFS('INGRESOS 2021'!C:C,'INGRESOS 2021'!$A:$A,$A5)</f>
        <v>167</v>
      </c>
      <c r="K5" s="7">
        <f>SUMIFS('INGRESOS 2021'!$D:$D,'INGRESOS 2021'!$A:$A,A5)</f>
        <v>278835386</v>
      </c>
      <c r="L5" s="7">
        <f>SUMIFS('INGRESOS 2021'!$E:$E,'INGRESOS 2021'!$A:$A,A5)</f>
        <v>12022694</v>
      </c>
      <c r="M5" s="4" t="s">
        <v>24</v>
      </c>
      <c r="N5" s="4">
        <v>0</v>
      </c>
      <c r="O5" s="4" t="s">
        <v>25</v>
      </c>
      <c r="P5" s="4" t="s">
        <v>26</v>
      </c>
      <c r="Q5" s="9">
        <f t="shared" ref="Q5:R5" si="4">E5+H5+K5</f>
        <v>621116578</v>
      </c>
      <c r="R5" s="3">
        <f t="shared" si="4"/>
        <v>25133967</v>
      </c>
    </row>
    <row r="6" spans="1:18" x14ac:dyDescent="0.2">
      <c r="A6" s="4" t="s">
        <v>27</v>
      </c>
      <c r="B6" s="4">
        <f>COUNTIF(FRONTERAS!B:B,A6)</f>
        <v>1</v>
      </c>
      <c r="C6" s="7">
        <f>SUMIFS(FRONTERAS!P:P,FRONTERAS!B:B,A6)</f>
        <v>19032</v>
      </c>
      <c r="D6" s="1">
        <f>SUMIFS('INGRESOS 2019'!C:C,'INGRESOS 2019'!$A:$A,$A6)</f>
        <v>0</v>
      </c>
      <c r="E6" s="9">
        <f>SUMIFS('INGRESOS 2019'!D:D,'INGRESOS 2019'!$A:$A,$A6)</f>
        <v>0</v>
      </c>
      <c r="F6" s="3">
        <f>SUMIFS('INGRESOS 2019'!E:E,'INGRESOS 2019'!$A:$A,$A6)</f>
        <v>0</v>
      </c>
      <c r="G6" s="1">
        <f>SUMIFS('INGRESOS 2020'!C:C,'INGRESOS 2020'!$A:$A,$A6)</f>
        <v>150</v>
      </c>
      <c r="H6" s="9">
        <f>SUMIFS('INGRESOS 2020'!D:D,'INGRESOS 2020'!$A:$A,$A6)</f>
        <v>62842941</v>
      </c>
      <c r="I6" s="3">
        <f>SUMIFS('INGRESOS 2020'!E:E,'INGRESOS 2020'!$A:$A,$A6)</f>
        <v>2580855</v>
      </c>
      <c r="J6" s="7">
        <f>SUMIFS('INGRESOS 2021'!C:C,'INGRESOS 2021'!$A:$A,$A6)</f>
        <v>142</v>
      </c>
      <c r="K6" s="7">
        <f>SUMIFS('INGRESOS 2021'!$D:$D,'INGRESOS 2021'!$A:$A,A6)</f>
        <v>62637264</v>
      </c>
      <c r="L6" s="7">
        <f>SUMIFS('INGRESOS 2021'!$E:$E,'INGRESOS 2021'!$A:$A,A6)</f>
        <v>2702273</v>
      </c>
      <c r="M6" s="4" t="s">
        <v>24</v>
      </c>
      <c r="N6" s="4">
        <v>0</v>
      </c>
      <c r="O6" s="4" t="s">
        <v>25</v>
      </c>
      <c r="P6" s="4">
        <v>0</v>
      </c>
      <c r="Q6" s="9">
        <f t="shared" ref="Q6:R6" si="5">E6+H6+K6</f>
        <v>125480205</v>
      </c>
      <c r="R6" s="3">
        <f t="shared" si="5"/>
        <v>5283128</v>
      </c>
    </row>
    <row r="7" spans="1:18" x14ac:dyDescent="0.2">
      <c r="A7" s="4" t="s">
        <v>28</v>
      </c>
      <c r="B7" s="4">
        <f>COUNTIF(FRONTERAS!B:B,A7)</f>
        <v>3</v>
      </c>
      <c r="C7" s="7">
        <f>SUMIFS(FRONTERAS!P:P,FRONTERAS!B:B,A7)</f>
        <v>31800</v>
      </c>
      <c r="D7" s="1">
        <f>SUMIFS('INGRESOS 2019'!C:C,'INGRESOS 2019'!$A:$A,$A7)</f>
        <v>0</v>
      </c>
      <c r="E7" s="9">
        <f>SUMIFS('INGRESOS 2019'!D:D,'INGRESOS 2019'!$A:$A,$A7)</f>
        <v>0</v>
      </c>
      <c r="F7" s="3">
        <f>SUMIFS('INGRESOS 2019'!E:E,'INGRESOS 2019'!$A:$A,$A7)</f>
        <v>0</v>
      </c>
      <c r="G7" s="1">
        <f>SUMIFS('INGRESOS 2020'!C:C,'INGRESOS 2020'!$A:$A,$A7)</f>
        <v>0</v>
      </c>
      <c r="H7" s="9">
        <f>SUMIFS('INGRESOS 2020'!D:D,'INGRESOS 2020'!$A:$A,$A7)</f>
        <v>0</v>
      </c>
      <c r="I7" s="3">
        <f>SUMIFS('INGRESOS 2020'!E:E,'INGRESOS 2020'!$A:$A,$A7)</f>
        <v>0</v>
      </c>
      <c r="J7" s="7">
        <f>SUMIFS('INGRESOS 2021'!C:C,'INGRESOS 2021'!$A:$A,$A7)</f>
        <v>108</v>
      </c>
      <c r="K7" s="7">
        <f>SUMIFS('INGRESOS 2021'!$D:$D,'INGRESOS 2021'!$A:$A,A7)</f>
        <v>76148044</v>
      </c>
      <c r="L7" s="7">
        <f>SUMIFS('INGRESOS 2021'!$E:$E,'INGRESOS 2021'!$A:$A,A7)</f>
        <v>3360419</v>
      </c>
      <c r="M7" s="4" t="s">
        <v>24</v>
      </c>
      <c r="N7" s="10">
        <v>43839</v>
      </c>
      <c r="O7" s="4" t="s">
        <v>25</v>
      </c>
      <c r="P7" s="4" t="s">
        <v>29</v>
      </c>
      <c r="Q7" s="9">
        <f t="shared" ref="Q7:R7" si="6">E7+H7+K7</f>
        <v>76148044</v>
      </c>
      <c r="R7" s="3">
        <f t="shared" si="6"/>
        <v>3360419</v>
      </c>
    </row>
    <row r="8" spans="1:18" x14ac:dyDescent="0.2">
      <c r="A8" s="4" t="s">
        <v>30</v>
      </c>
      <c r="B8" s="4">
        <f>COUNTIF(FRONTERAS!B:B,A8)</f>
        <v>1</v>
      </c>
      <c r="C8" s="7">
        <f>SUMIFS(FRONTERAS!P:P,FRONTERAS!B:B,A8)</f>
        <v>25272</v>
      </c>
      <c r="D8" s="1">
        <f>SUMIFS('INGRESOS 2019'!C:C,'INGRESOS 2019'!$A:$A,$A8)</f>
        <v>89</v>
      </c>
      <c r="E8" s="9">
        <f>SUMIFS('INGRESOS 2019'!D:D,'INGRESOS 2019'!$A:$A,$A8)</f>
        <v>58943856</v>
      </c>
      <c r="F8" s="3">
        <f>SUMIFS('INGRESOS 2019'!E:E,'INGRESOS 2019'!$A:$A,$A8)</f>
        <v>2087512</v>
      </c>
      <c r="G8" s="1">
        <f>SUMIFS('INGRESOS 2020'!C:C,'INGRESOS 2020'!$A:$A,$A8)</f>
        <v>110</v>
      </c>
      <c r="H8" s="9">
        <f>SUMIFS('INGRESOS 2020'!D:D,'INGRESOS 2020'!$A:$A,$A8)</f>
        <v>69486959</v>
      </c>
      <c r="I8" s="3">
        <f>SUMIFS('INGRESOS 2020'!E:E,'INGRESOS 2020'!$A:$A,$A8)</f>
        <v>2598101</v>
      </c>
      <c r="J8" s="7">
        <f>SUMIFS('INGRESOS 2021'!C:C,'INGRESOS 2021'!$A:$A,$A8)</f>
        <v>143</v>
      </c>
      <c r="K8" s="7">
        <f>SUMIFS('INGRESOS 2021'!$D:$D,'INGRESOS 2021'!$A:$A,A8)</f>
        <v>83501540</v>
      </c>
      <c r="L8" s="7">
        <f>SUMIFS('INGRESOS 2021'!$E:$E,'INGRESOS 2021'!$A:$A,A8)</f>
        <v>3612422</v>
      </c>
      <c r="M8" s="4" t="s">
        <v>20</v>
      </c>
      <c r="N8" s="4">
        <v>0</v>
      </c>
      <c r="O8" s="4" t="s">
        <v>25</v>
      </c>
      <c r="P8" s="4">
        <v>0</v>
      </c>
      <c r="Q8" s="9">
        <f t="shared" ref="Q8:R8" si="7">E8+H8+K8</f>
        <v>211932355</v>
      </c>
      <c r="R8" s="3">
        <f t="shared" si="7"/>
        <v>8298035</v>
      </c>
    </row>
    <row r="9" spans="1:18" x14ac:dyDescent="0.2">
      <c r="A9" s="4" t="s">
        <v>31</v>
      </c>
      <c r="B9" s="4">
        <f>COUNTIF(FRONTERAS!B:B,A9)</f>
        <v>2</v>
      </c>
      <c r="C9" s="7">
        <f>SUMIFS(FRONTERAS!P:P,FRONTERAS!B:B,A9)</f>
        <v>15600</v>
      </c>
      <c r="D9" s="1">
        <f>SUMIFS('INGRESOS 2019'!C:C,'INGRESOS 2019'!$A:$A,$A9)</f>
        <v>0</v>
      </c>
      <c r="E9" s="9">
        <f>SUMIFS('INGRESOS 2019'!D:D,'INGRESOS 2019'!$A:$A,$A9)</f>
        <v>0</v>
      </c>
      <c r="F9" s="3">
        <f>SUMIFS('INGRESOS 2019'!E:E,'INGRESOS 2019'!$A:$A,$A9)</f>
        <v>0</v>
      </c>
      <c r="G9" s="1">
        <f>SUMIFS('INGRESOS 2020'!C:C,'INGRESOS 2020'!$A:$A,$A9)</f>
        <v>0</v>
      </c>
      <c r="H9" s="9">
        <f>SUMIFS('INGRESOS 2020'!D:D,'INGRESOS 2020'!$A:$A,$A9)</f>
        <v>0</v>
      </c>
      <c r="I9" s="3">
        <f>SUMIFS('INGRESOS 2020'!E:E,'INGRESOS 2020'!$A:$A,$A9)</f>
        <v>0</v>
      </c>
      <c r="J9" s="7">
        <f>SUMIFS('INGRESOS 2021'!C:C,'INGRESOS 2021'!$A:$A,$A9)</f>
        <v>115</v>
      </c>
      <c r="K9" s="7">
        <f>SUMIFS('INGRESOS 2021'!$D:$D,'INGRESOS 2021'!$A:$A,A9)</f>
        <v>30124847</v>
      </c>
      <c r="L9" s="7">
        <f>SUMIFS('INGRESOS 2021'!$E:$E,'INGRESOS 2021'!$A:$A,A9)</f>
        <v>1334141</v>
      </c>
      <c r="M9" s="4" t="s">
        <v>24</v>
      </c>
      <c r="N9" s="10" t="s">
        <v>32</v>
      </c>
      <c r="O9" s="4" t="s">
        <v>33</v>
      </c>
      <c r="P9" s="4" t="s">
        <v>34</v>
      </c>
      <c r="Q9" s="9">
        <f t="shared" ref="Q9:R9" si="8">E9+H9+K9</f>
        <v>30124847</v>
      </c>
      <c r="R9" s="3">
        <f t="shared" si="8"/>
        <v>1334141</v>
      </c>
    </row>
    <row r="10" spans="1:18" x14ac:dyDescent="0.2">
      <c r="A10" s="4" t="s">
        <v>35</v>
      </c>
      <c r="B10" s="4">
        <f>COUNTIF(FRONTERAS!B:B,A10)</f>
        <v>1</v>
      </c>
      <c r="C10" s="7">
        <f>SUMIFS(FRONTERAS!P:P,FRONTERAS!B:B,A10)</f>
        <v>30000</v>
      </c>
      <c r="D10" s="1">
        <f>SUMIFS('INGRESOS 2019'!C:C,'INGRESOS 2019'!$A:$A,$A10)</f>
        <v>29</v>
      </c>
      <c r="E10" s="9">
        <f>SUMIFS('INGRESOS 2019'!D:D,'INGRESOS 2019'!$A:$A,$A10)</f>
        <v>89355474</v>
      </c>
      <c r="F10" s="3">
        <f>SUMIFS('INGRESOS 2019'!E:E,'INGRESOS 2019'!$A:$A,$A10)</f>
        <v>3744900</v>
      </c>
      <c r="G10" s="1">
        <f>SUMIFS('INGRESOS 2020'!C:C,'INGRESOS 2020'!$A:$A,$A10)</f>
        <v>235</v>
      </c>
      <c r="H10" s="9">
        <f>SUMIFS('INGRESOS 2020'!D:D,'INGRESOS 2020'!$A:$A,$A10)</f>
        <v>187346891</v>
      </c>
      <c r="I10" s="3">
        <f>SUMIFS('INGRESOS 2020'!E:E,'INGRESOS 2020'!$A:$A,$A10)</f>
        <v>7064974</v>
      </c>
      <c r="J10" s="7">
        <f>SUMIFS('INGRESOS 2021'!C:C,'INGRESOS 2021'!$A:$A,$A10)</f>
        <v>150</v>
      </c>
      <c r="K10" s="7">
        <f>SUMIFS('INGRESOS 2021'!$D:$D,'INGRESOS 2021'!$A:$A,A10)</f>
        <v>125121881</v>
      </c>
      <c r="L10" s="7">
        <f>SUMIFS('INGRESOS 2021'!$E:$E,'INGRESOS 2021'!$A:$A,A10)</f>
        <v>4490256</v>
      </c>
      <c r="M10" s="4" t="s">
        <v>20</v>
      </c>
      <c r="N10" s="4">
        <v>0</v>
      </c>
      <c r="O10" s="4" t="s">
        <v>25</v>
      </c>
      <c r="P10" s="4" t="s">
        <v>36</v>
      </c>
      <c r="Q10" s="9">
        <f t="shared" ref="Q10:R10" si="9">E10+H10+K10</f>
        <v>401824246</v>
      </c>
      <c r="R10" s="3">
        <f t="shared" si="9"/>
        <v>15300130</v>
      </c>
    </row>
    <row r="11" spans="1:18" x14ac:dyDescent="0.2">
      <c r="A11" s="4" t="s">
        <v>37</v>
      </c>
      <c r="B11" s="4">
        <f>COUNTIF(FRONTERAS!B:B,A11)</f>
        <v>1</v>
      </c>
      <c r="C11" s="7">
        <f>SUMIFS(FRONTERAS!P:P,FRONTERAS!B:B,A11)</f>
        <v>23075.142857142859</v>
      </c>
      <c r="D11" s="1">
        <f>SUMIFS('INGRESOS 2019'!C:C,'INGRESOS 2019'!$A:$A,$A11)</f>
        <v>0</v>
      </c>
      <c r="E11" s="9">
        <f>SUMIFS('INGRESOS 2019'!D:D,'INGRESOS 2019'!$A:$A,$A11)</f>
        <v>0</v>
      </c>
      <c r="F11" s="3">
        <f>SUMIFS('INGRESOS 2019'!E:E,'INGRESOS 2019'!$A:$A,$A11)</f>
        <v>0</v>
      </c>
      <c r="G11" s="1">
        <f>SUMIFS('INGRESOS 2020'!C:C,'INGRESOS 2020'!$A:$A,$A11)</f>
        <v>25</v>
      </c>
      <c r="H11" s="9">
        <f>SUMIFS('INGRESOS 2020'!D:D,'INGRESOS 2020'!$A:$A,$A11)</f>
        <v>13232732</v>
      </c>
      <c r="I11" s="3">
        <f>SUMIFS('INGRESOS 2020'!E:E,'INGRESOS 2020'!$A:$A,$A11)</f>
        <v>606000</v>
      </c>
      <c r="J11" s="7">
        <f>SUMIFS('INGRESOS 2021'!C:C,'INGRESOS 2021'!$A:$A,$A11)</f>
        <v>153</v>
      </c>
      <c r="K11" s="7">
        <f>SUMIFS('INGRESOS 2021'!$D:$D,'INGRESOS 2021'!$A:$A,A11)</f>
        <v>84700305</v>
      </c>
      <c r="L11" s="7">
        <f>SUMIFS('INGRESOS 2021'!$E:$E,'INGRESOS 2021'!$A:$A,A11)</f>
        <v>3670871</v>
      </c>
      <c r="M11" s="4" t="s">
        <v>24</v>
      </c>
      <c r="N11" s="11">
        <v>44833</v>
      </c>
      <c r="O11" s="4" t="s">
        <v>38</v>
      </c>
      <c r="P11" s="4" t="s">
        <v>39</v>
      </c>
      <c r="Q11" s="9">
        <f t="shared" ref="Q11:R11" si="10">E11+H11+K11</f>
        <v>97933037</v>
      </c>
      <c r="R11" s="3">
        <f t="shared" si="10"/>
        <v>4276871</v>
      </c>
    </row>
    <row r="12" spans="1:18" x14ac:dyDescent="0.2">
      <c r="A12" s="4" t="s">
        <v>40</v>
      </c>
      <c r="B12" s="4">
        <f>COUNTIF(FRONTERAS!B:B,A12)</f>
        <v>1</v>
      </c>
      <c r="C12" s="7">
        <f>SUMIFS(FRONTERAS!P:P,FRONTERAS!B:B,A12)</f>
        <v>67631.571428571435</v>
      </c>
      <c r="D12" s="1">
        <f>SUMIFS('INGRESOS 2019'!C:C,'INGRESOS 2019'!$A:$A,$A12)</f>
        <v>0</v>
      </c>
      <c r="E12" s="9">
        <f>SUMIFS('INGRESOS 2019'!D:D,'INGRESOS 2019'!$A:$A,$A12)</f>
        <v>0</v>
      </c>
      <c r="F12" s="3">
        <f>SUMIFS('INGRESOS 2019'!E:E,'INGRESOS 2019'!$A:$A,$A12)</f>
        <v>0</v>
      </c>
      <c r="G12" s="1">
        <f>SUMIFS('INGRESOS 2020'!C:C,'INGRESOS 2020'!$A:$A,$A12)</f>
        <v>0</v>
      </c>
      <c r="H12" s="9">
        <f>SUMIFS('INGRESOS 2020'!D:D,'INGRESOS 2020'!$A:$A,$A12)</f>
        <v>0</v>
      </c>
      <c r="I12" s="3">
        <f>SUMIFS('INGRESOS 2020'!E:E,'INGRESOS 2020'!$A:$A,$A12)</f>
        <v>0</v>
      </c>
      <c r="J12" s="7">
        <f>SUMIFS('INGRESOS 2021'!C:C,'INGRESOS 2021'!$A:$A,$A12)</f>
        <v>0</v>
      </c>
      <c r="K12" s="7">
        <f>SUMIFS('INGRESOS 2021'!$D:$D,'INGRESOS 2021'!$A:$A,A12)</f>
        <v>0</v>
      </c>
      <c r="L12" s="7">
        <f>SUMIFS('INGRESOS 2021'!$E:$E,'INGRESOS 2021'!$A:$A,A12)</f>
        <v>0</v>
      </c>
      <c r="O12" s="4" t="e">
        <v>#N/A</v>
      </c>
      <c r="P12" s="4" t="e">
        <v>#N/A</v>
      </c>
      <c r="Q12" s="9">
        <f t="shared" ref="Q12:R12" si="11">E12+H12+K12</f>
        <v>0</v>
      </c>
      <c r="R12" s="3">
        <f t="shared" si="11"/>
        <v>0</v>
      </c>
    </row>
    <row r="13" spans="1:18" x14ac:dyDescent="0.2">
      <c r="A13" s="4" t="s">
        <v>41</v>
      </c>
      <c r="B13" s="4">
        <f>COUNTIF(FRONTERAS!B:B,A13)</f>
        <v>1</v>
      </c>
      <c r="C13" s="7">
        <f>SUMIFS(FRONTERAS!P:P,FRONTERAS!B:B,A13)</f>
        <v>44447</v>
      </c>
      <c r="D13" s="1">
        <f>SUMIFS('INGRESOS 2019'!C:C,'INGRESOS 2019'!$A:$A,$A13)</f>
        <v>0</v>
      </c>
      <c r="E13" s="9">
        <f>SUMIFS('INGRESOS 2019'!D:D,'INGRESOS 2019'!$A:$A,$A13)</f>
        <v>0</v>
      </c>
      <c r="F13" s="3">
        <f>SUMIFS('INGRESOS 2019'!E:E,'INGRESOS 2019'!$A:$A,$A13)</f>
        <v>0</v>
      </c>
      <c r="G13" s="1">
        <f>SUMIFS('INGRESOS 2020'!C:C,'INGRESOS 2020'!$A:$A,$A13)</f>
        <v>51</v>
      </c>
      <c r="H13" s="9">
        <f>SUMIFS('INGRESOS 2020'!D:D,'INGRESOS 2020'!$A:$A,$A13)</f>
        <v>45076604</v>
      </c>
      <c r="I13" s="3">
        <f>SUMIFS('INGRESOS 2020'!E:E,'INGRESOS 2020'!$A:$A,$A13)</f>
        <v>1950965</v>
      </c>
      <c r="J13" s="7">
        <f>SUMIFS('INGRESOS 2021'!C:C,'INGRESOS 2021'!$A:$A,$A13)</f>
        <v>108</v>
      </c>
      <c r="K13" s="7">
        <f>SUMIFS('INGRESOS 2021'!$D:$D,'INGRESOS 2021'!$A:$A,A13)</f>
        <v>96237642</v>
      </c>
      <c r="L13" s="7">
        <f>SUMIFS('INGRESOS 2021'!$E:$E,'INGRESOS 2021'!$A:$A,A13)</f>
        <v>4123118</v>
      </c>
      <c r="M13" s="4" t="s">
        <v>20</v>
      </c>
      <c r="N13" s="4">
        <v>0</v>
      </c>
      <c r="O13" s="4" t="s">
        <v>21</v>
      </c>
      <c r="P13" s="4">
        <v>0</v>
      </c>
      <c r="Q13" s="9">
        <f t="shared" ref="Q13:R13" si="12">E13+H13+K13</f>
        <v>141314246</v>
      </c>
      <c r="R13" s="3">
        <f t="shared" si="12"/>
        <v>6074083</v>
      </c>
    </row>
    <row r="14" spans="1:18" x14ac:dyDescent="0.2">
      <c r="A14" s="4" t="s">
        <v>42</v>
      </c>
      <c r="B14" s="4">
        <f>COUNTIF(FRONTERAS!B:B,A14)</f>
        <v>1</v>
      </c>
      <c r="C14" s="7">
        <f>SUMIFS(FRONTERAS!P:P,FRONTERAS!B:B,A14)</f>
        <v>19095.428571428572</v>
      </c>
      <c r="D14" s="1">
        <f>SUMIFS('INGRESOS 2019'!C:C,'INGRESOS 2019'!$A:$A,$A14)</f>
        <v>13</v>
      </c>
      <c r="E14" s="9">
        <f>SUMIFS('INGRESOS 2019'!D:D,'INGRESOS 2019'!$A:$A,$A14)</f>
        <v>6802134</v>
      </c>
      <c r="F14" s="3">
        <f>SUMIFS('INGRESOS 2019'!E:E,'INGRESOS 2019'!$A:$A,$A14)</f>
        <v>0</v>
      </c>
      <c r="G14" s="1">
        <f>SUMIFS('INGRESOS 2020'!C:C,'INGRESOS 2020'!$A:$A,$A14)</f>
        <v>156</v>
      </c>
      <c r="H14" s="9">
        <f>SUMIFS('INGRESOS 2020'!D:D,'INGRESOS 2020'!$A:$A,$A14)</f>
        <v>66019147</v>
      </c>
      <c r="I14" s="3">
        <f>SUMIFS('INGRESOS 2020'!E:E,'INGRESOS 2020'!$A:$A,$A14)</f>
        <v>2382222</v>
      </c>
      <c r="J14" s="7">
        <f>SUMIFS('INGRESOS 2021'!C:C,'INGRESOS 2021'!$A:$A,$A14)</f>
        <v>108</v>
      </c>
      <c r="K14" s="7">
        <f>SUMIFS('INGRESOS 2021'!$D:$D,'INGRESOS 2021'!$A:$A,A14)</f>
        <v>38291283</v>
      </c>
      <c r="L14" s="7">
        <f>SUMIFS('INGRESOS 2021'!$E:$E,'INGRESOS 2021'!$A:$A,A14)</f>
        <v>1666201</v>
      </c>
      <c r="M14" s="4" t="s">
        <v>24</v>
      </c>
      <c r="N14" s="10">
        <v>44048</v>
      </c>
      <c r="O14" s="4" t="s">
        <v>21</v>
      </c>
      <c r="P14" s="4">
        <v>0</v>
      </c>
      <c r="Q14" s="9">
        <f t="shared" ref="Q14:R14" si="13">E14+H14+K14</f>
        <v>111112564</v>
      </c>
      <c r="R14" s="3">
        <f t="shared" si="13"/>
        <v>4048423</v>
      </c>
    </row>
    <row r="15" spans="1:18" x14ac:dyDescent="0.2">
      <c r="A15" s="4" t="s">
        <v>43</v>
      </c>
      <c r="B15" s="4">
        <f>COUNTIF(FRONTERAS!B:B,A15)</f>
        <v>1</v>
      </c>
      <c r="C15" s="7">
        <f>SUMIFS(FRONTERAS!P:P,FRONTERAS!B:B,A15)</f>
        <v>235244.14285714287</v>
      </c>
      <c r="D15" s="1">
        <f>SUMIFS('INGRESOS 2019'!C:C,'INGRESOS 2019'!$A:$A,$A15)</f>
        <v>92</v>
      </c>
      <c r="E15" s="9">
        <f>SUMIFS('INGRESOS 2019'!D:D,'INGRESOS 2019'!$A:$A,$A15)</f>
        <v>815362813</v>
      </c>
      <c r="F15" s="3">
        <f>SUMIFS('INGRESOS 2019'!E:E,'INGRESOS 2019'!$A:$A,$A15)</f>
        <v>32503487</v>
      </c>
      <c r="G15" s="1">
        <f>SUMIFS('INGRESOS 2020'!C:C,'INGRESOS 2020'!$A:$A,$A15)</f>
        <v>88</v>
      </c>
      <c r="H15" s="9">
        <f>SUMIFS('INGRESOS 2020'!D:D,'INGRESOS 2020'!$A:$A,$A15)</f>
        <v>491704649</v>
      </c>
      <c r="I15" s="3">
        <f>SUMIFS('INGRESOS 2020'!E:E,'INGRESOS 2020'!$A:$A,$A15)</f>
        <v>20190048</v>
      </c>
      <c r="J15" s="7">
        <f>SUMIFS('INGRESOS 2021'!C:C,'INGRESOS 2021'!$A:$A,$A15)</f>
        <v>126</v>
      </c>
      <c r="K15" s="7">
        <f>SUMIFS('INGRESOS 2021'!$D:$D,'INGRESOS 2021'!$A:$A,A15)</f>
        <v>680952872</v>
      </c>
      <c r="L15" s="7">
        <f>SUMIFS('INGRESOS 2021'!$E:$E,'INGRESOS 2021'!$A:$A,A15)</f>
        <v>29647530</v>
      </c>
      <c r="M15" s="4" t="s">
        <v>20</v>
      </c>
      <c r="N15" s="4">
        <v>0</v>
      </c>
      <c r="O15" s="4" t="s">
        <v>25</v>
      </c>
      <c r="P15" s="4" t="s">
        <v>44</v>
      </c>
      <c r="Q15" s="9">
        <f t="shared" ref="Q15:R15" si="14">E15+H15+K15</f>
        <v>1988020334</v>
      </c>
      <c r="R15" s="3">
        <f t="shared" si="14"/>
        <v>82341065</v>
      </c>
    </row>
    <row r="16" spans="1:18" x14ac:dyDescent="0.2">
      <c r="A16" s="4" t="s">
        <v>45</v>
      </c>
      <c r="B16" s="4">
        <f>COUNTIF(FRONTERAS!B:B,A16)</f>
        <v>2</v>
      </c>
      <c r="C16" s="7">
        <f>SUMIFS(FRONTERAS!P:P,FRONTERAS!B:B,A16)</f>
        <v>23599.285714285714</v>
      </c>
      <c r="D16" s="1">
        <f>SUMIFS('INGRESOS 2019'!C:C,'INGRESOS 2019'!$A:$A,$A16)</f>
        <v>13</v>
      </c>
      <c r="E16" s="9">
        <f>SUMIFS('INGRESOS 2019'!D:D,'INGRESOS 2019'!$A:$A,$A16)</f>
        <v>6303466</v>
      </c>
      <c r="F16" s="3">
        <f>SUMIFS('INGRESOS 2019'!E:E,'INGRESOS 2019'!$A:$A,$A16)</f>
        <v>238525</v>
      </c>
      <c r="G16" s="1">
        <f>SUMIFS('INGRESOS 2020'!C:C,'INGRESOS 2020'!$A:$A,$A16)</f>
        <v>209</v>
      </c>
      <c r="H16" s="9">
        <f>SUMIFS('INGRESOS 2020'!D:D,'INGRESOS 2020'!$A:$A,$A16)</f>
        <v>86637866</v>
      </c>
      <c r="I16" s="3">
        <f>SUMIFS('INGRESOS 2020'!E:E,'INGRESOS 2020'!$A:$A,$A16)</f>
        <v>3061637</v>
      </c>
      <c r="J16" s="7">
        <f>SUMIFS('INGRESOS 2021'!C:C,'INGRESOS 2021'!$A:$A,$A16)</f>
        <v>111</v>
      </c>
      <c r="K16" s="7">
        <f>SUMIFS('INGRESOS 2021'!$D:$D,'INGRESOS 2021'!$A:$A,A16)</f>
        <v>41907770</v>
      </c>
      <c r="L16" s="7">
        <f>SUMIFS('INGRESOS 2021'!$E:$E,'INGRESOS 2021'!$A:$A,A16)</f>
        <v>1829346</v>
      </c>
      <c r="M16" s="4" t="s">
        <v>24</v>
      </c>
      <c r="N16" s="4" t="s">
        <v>46</v>
      </c>
      <c r="O16" s="4" t="s">
        <v>21</v>
      </c>
      <c r="P16" s="4" t="s">
        <v>47</v>
      </c>
      <c r="Q16" s="9">
        <f t="shared" ref="Q16:R16" si="15">E16+H16+K16</f>
        <v>134849102</v>
      </c>
      <c r="R16" s="3">
        <f t="shared" si="15"/>
        <v>5129508</v>
      </c>
    </row>
    <row r="17" spans="1:18" x14ac:dyDescent="0.2">
      <c r="A17" s="4" t="s">
        <v>48</v>
      </c>
      <c r="B17" s="4">
        <f>COUNTIF(FRONTERAS!B:B,A17)</f>
        <v>2</v>
      </c>
      <c r="C17" s="7">
        <f>SUMIFS(FRONTERAS!P:P,FRONTERAS!B:B,A17)</f>
        <v>9864</v>
      </c>
      <c r="D17" s="1">
        <f>SUMIFS('INGRESOS 2019'!C:C,'INGRESOS 2019'!$A:$A,$A17)</f>
        <v>88</v>
      </c>
      <c r="E17" s="9">
        <f>SUMIFS('INGRESOS 2019'!D:D,'INGRESOS 2019'!$A:$A,$A17)</f>
        <v>28644018</v>
      </c>
      <c r="F17" s="3">
        <f>SUMIFS('INGRESOS 2019'!E:E,'INGRESOS 2019'!$A:$A,$A17)</f>
        <v>1050111</v>
      </c>
      <c r="G17" s="1">
        <f>SUMIFS('INGRESOS 2020'!C:C,'INGRESOS 2020'!$A:$A,$A17)</f>
        <v>179</v>
      </c>
      <c r="H17" s="9">
        <f>SUMIFS('INGRESOS 2020'!D:D,'INGRESOS 2020'!$A:$A,$A17)</f>
        <v>35201512</v>
      </c>
      <c r="I17" s="3">
        <f>SUMIFS('INGRESOS 2020'!E:E,'INGRESOS 2020'!$A:$A,$A17)</f>
        <v>1308379</v>
      </c>
      <c r="J17" s="7">
        <f>SUMIFS('INGRESOS 2021'!C:C,'INGRESOS 2021'!$A:$A,$A17)</f>
        <v>61</v>
      </c>
      <c r="K17" s="7">
        <f>SUMIFS('INGRESOS 2021'!$D:$D,'INGRESOS 2021'!$A:$A,A17)</f>
        <v>13694319</v>
      </c>
      <c r="L17" s="7">
        <f>SUMIFS('INGRESOS 2021'!$E:$E,'INGRESOS 2021'!$A:$A,A17)</f>
        <v>594892</v>
      </c>
      <c r="M17" s="4" t="s">
        <v>20</v>
      </c>
      <c r="N17" s="4">
        <v>0</v>
      </c>
      <c r="O17" s="4" t="s">
        <v>21</v>
      </c>
      <c r="P17" s="4" t="s">
        <v>49</v>
      </c>
      <c r="Q17" s="9">
        <f t="shared" ref="Q17:R17" si="16">E17+H17+K17</f>
        <v>77539849</v>
      </c>
      <c r="R17" s="3">
        <f t="shared" si="16"/>
        <v>2953382</v>
      </c>
    </row>
    <row r="18" spans="1:18" x14ac:dyDescent="0.2">
      <c r="A18" s="4" t="s">
        <v>50</v>
      </c>
      <c r="B18" s="4">
        <f>COUNTIF(FRONTERAS!B:B,A18)</f>
        <v>1</v>
      </c>
      <c r="C18" s="7">
        <f>SUMIFS(FRONTERAS!P:P,FRONTERAS!B:B,A18)</f>
        <v>888</v>
      </c>
      <c r="D18" s="1">
        <f>SUMIFS('INGRESOS 2019'!C:C,'INGRESOS 2019'!$A:$A,$A18)</f>
        <v>0</v>
      </c>
      <c r="E18" s="9">
        <f>SUMIFS('INGRESOS 2019'!D:D,'INGRESOS 2019'!$A:$A,$A18)</f>
        <v>0</v>
      </c>
      <c r="F18" s="3">
        <f>SUMIFS('INGRESOS 2019'!E:E,'INGRESOS 2019'!$A:$A,$A18)</f>
        <v>0</v>
      </c>
      <c r="G18" s="1">
        <f>SUMIFS('INGRESOS 2020'!C:C,'INGRESOS 2020'!$A:$A,$A18)</f>
        <v>85</v>
      </c>
      <c r="H18" s="9">
        <f>SUMIFS('INGRESOS 2020'!D:D,'INGRESOS 2020'!$A:$A,$A18)</f>
        <v>5258341</v>
      </c>
      <c r="I18" s="3">
        <f>SUMIFS('INGRESOS 2020'!E:E,'INGRESOS 2020'!$A:$A,$A18)</f>
        <v>181340</v>
      </c>
      <c r="J18" s="7">
        <f>SUMIFS('INGRESOS 2021'!C:C,'INGRESOS 2021'!$A:$A,$A18)</f>
        <v>88</v>
      </c>
      <c r="K18" s="7">
        <f>SUMIFS('INGRESOS 2021'!$D:$D,'INGRESOS 2021'!$A:$A,A18)</f>
        <v>1796107</v>
      </c>
      <c r="L18" s="7">
        <f>SUMIFS('INGRESOS 2021'!$E:$E,'INGRESOS 2021'!$A:$A,A18)</f>
        <v>78020</v>
      </c>
      <c r="M18" s="4" t="s">
        <v>24</v>
      </c>
      <c r="N18" s="10">
        <v>44048</v>
      </c>
      <c r="O18" s="4" t="s">
        <v>21</v>
      </c>
      <c r="P18" s="4" t="s">
        <v>51</v>
      </c>
      <c r="Q18" s="9">
        <f t="shared" ref="Q18:R18" si="17">E18+H18+K18</f>
        <v>7054448</v>
      </c>
      <c r="R18" s="3">
        <f t="shared" si="17"/>
        <v>259360</v>
      </c>
    </row>
    <row r="19" spans="1:18" x14ac:dyDescent="0.2">
      <c r="A19" s="4" t="s">
        <v>52</v>
      </c>
      <c r="B19" s="4">
        <f>COUNTIF(FRONTERAS!B:B,A19)</f>
        <v>1</v>
      </c>
      <c r="C19" s="7">
        <f>SUMIFS(FRONTERAS!P:P,FRONTERAS!B:B,A19)</f>
        <v>389978.71428571426</v>
      </c>
      <c r="D19" s="1">
        <f>SUMIFS('INGRESOS 2019'!C:C,'INGRESOS 2019'!$A:$A,$A19)</f>
        <v>160</v>
      </c>
      <c r="E19" s="9">
        <f>SUMIFS('INGRESOS 2019'!D:D,'INGRESOS 2019'!$A:$A,$A19)</f>
        <v>1811268622</v>
      </c>
      <c r="F19" s="3">
        <f>SUMIFS('INGRESOS 2019'!E:E,'INGRESOS 2019'!$A:$A,$A19)</f>
        <v>66762034</v>
      </c>
      <c r="G19" s="1">
        <f>SUMIFS('INGRESOS 2020'!C:C,'INGRESOS 2020'!$A:$A,$A19)</f>
        <v>248</v>
      </c>
      <c r="H19" s="9">
        <f>SUMIFS('INGRESOS 2020'!D:D,'INGRESOS 2020'!$A:$A,$A19)</f>
        <v>2658195999</v>
      </c>
      <c r="I19" s="3">
        <f>SUMIFS('INGRESOS 2020'!E:E,'INGRESOS 2020'!$A:$A,$A19)</f>
        <v>98157011</v>
      </c>
      <c r="J19" s="7">
        <f>SUMIFS('INGRESOS 2021'!C:C,'INGRESOS 2021'!$A:$A,$A19)</f>
        <v>167</v>
      </c>
      <c r="K19" s="7">
        <f>SUMIFS('INGRESOS 2021'!$D:$D,'INGRESOS 2021'!$A:$A,A19)</f>
        <v>1599788615</v>
      </c>
      <c r="L19" s="7">
        <f>SUMIFS('INGRESOS 2021'!$E:$E,'INGRESOS 2021'!$A:$A,A19)</f>
        <v>68029774</v>
      </c>
      <c r="M19" s="4" t="s">
        <v>20</v>
      </c>
      <c r="N19" s="4">
        <v>0</v>
      </c>
      <c r="O19" s="4" t="s">
        <v>25</v>
      </c>
      <c r="P19" s="4" t="s">
        <v>53</v>
      </c>
      <c r="Q19" s="9">
        <f t="shared" ref="Q19:R19" si="18">E19+H19+K19</f>
        <v>6069253236</v>
      </c>
      <c r="R19" s="3">
        <f t="shared" si="18"/>
        <v>232948819</v>
      </c>
    </row>
    <row r="20" spans="1:18" x14ac:dyDescent="0.2">
      <c r="A20" s="4" t="s">
        <v>54</v>
      </c>
      <c r="B20" s="4">
        <f>COUNTIF(FRONTERAS!B:B,A20)</f>
        <v>1</v>
      </c>
      <c r="C20" s="7">
        <f>SUMIFS(FRONTERAS!P:P,FRONTERAS!B:B,A20)</f>
        <v>66854.428571428565</v>
      </c>
      <c r="D20" s="1">
        <f>SUMIFS('INGRESOS 2019'!C:C,'INGRESOS 2019'!$A:$A,$A20)</f>
        <v>150</v>
      </c>
      <c r="E20" s="9">
        <f>SUMIFS('INGRESOS 2019'!D:D,'INGRESOS 2019'!$A:$A,$A20)</f>
        <v>231576339</v>
      </c>
      <c r="F20" s="3">
        <f>SUMIFS('INGRESOS 2019'!E:E,'INGRESOS 2019'!$A:$A,$A20)</f>
        <v>8853001</v>
      </c>
      <c r="G20" s="1">
        <f>SUMIFS('INGRESOS 2020'!C:C,'INGRESOS 2020'!$A:$A,$A20)</f>
        <v>203</v>
      </c>
      <c r="H20" s="9">
        <f>SUMIFS('INGRESOS 2020'!D:D,'INGRESOS 2020'!$A:$A,$A20)</f>
        <v>292789602</v>
      </c>
      <c r="I20" s="3">
        <f>SUMIFS('INGRESOS 2020'!E:E,'INGRESOS 2020'!$A:$A,$A20)</f>
        <v>10997188</v>
      </c>
      <c r="J20" s="7">
        <f>SUMIFS('INGRESOS 2021'!C:C,'INGRESOS 2021'!$A:$A,$A20)</f>
        <v>94</v>
      </c>
      <c r="K20" s="7">
        <f>SUMIFS('INGRESOS 2021'!$D:$D,'INGRESOS 2021'!$A:$A,A20)</f>
        <v>149747039</v>
      </c>
      <c r="L20" s="7">
        <f>SUMIFS('INGRESOS 2021'!$E:$E,'INGRESOS 2021'!$A:$A,A20)</f>
        <v>6488751</v>
      </c>
      <c r="M20" s="4" t="s">
        <v>24</v>
      </c>
      <c r="N20" s="4" t="s">
        <v>46</v>
      </c>
      <c r="O20" s="4" t="s">
        <v>25</v>
      </c>
      <c r="P20" s="4" t="s">
        <v>55</v>
      </c>
      <c r="Q20" s="9">
        <f t="shared" ref="Q20:R20" si="19">E20+H20+K20</f>
        <v>674112980</v>
      </c>
      <c r="R20" s="3">
        <f t="shared" si="19"/>
        <v>26338940</v>
      </c>
    </row>
    <row r="21" spans="1:18" x14ac:dyDescent="0.2">
      <c r="A21" s="4" t="s">
        <v>56</v>
      </c>
      <c r="B21" s="4">
        <f>COUNTIF(FRONTERAS!B:B,A21)</f>
        <v>1</v>
      </c>
      <c r="C21" s="7">
        <f>SUMIFS(FRONTERAS!P:P,FRONTERAS!B:B,A21)</f>
        <v>90000</v>
      </c>
      <c r="D21" s="1">
        <f>SUMIFS('INGRESOS 2019'!C:C,'INGRESOS 2019'!$A:$A,$A21)</f>
        <v>107</v>
      </c>
      <c r="E21" s="9">
        <f>SUMIFS('INGRESOS 2019'!D:D,'INGRESOS 2019'!$A:$A,$A21)</f>
        <v>232753461</v>
      </c>
      <c r="F21" s="3">
        <f>SUMIFS('INGRESOS 2019'!E:E,'INGRESOS 2019'!$A:$A,$A21)</f>
        <v>9923020</v>
      </c>
      <c r="G21" s="1">
        <f>SUMIFS('INGRESOS 2020'!C:C,'INGRESOS 2020'!$A:$A,$A21)</f>
        <v>162</v>
      </c>
      <c r="H21" s="9">
        <f>SUMIFS('INGRESOS 2020'!D:D,'INGRESOS 2020'!$A:$A,$A21)</f>
        <v>383017777</v>
      </c>
      <c r="I21" s="3">
        <f>SUMIFS('INGRESOS 2020'!E:E,'INGRESOS 2020'!$A:$A,$A21)</f>
        <v>14345178</v>
      </c>
      <c r="J21" s="7">
        <f>SUMIFS('INGRESOS 2021'!C:C,'INGRESOS 2021'!$A:$A,$A21)</f>
        <v>156</v>
      </c>
      <c r="K21" s="7">
        <f>SUMIFS('INGRESOS 2021'!$D:$D,'INGRESOS 2021'!$A:$A,A21)</f>
        <v>325114701</v>
      </c>
      <c r="L21" s="7">
        <f>SUMIFS('INGRESOS 2021'!$E:$E,'INGRESOS 2021'!$A:$A,A21)</f>
        <v>14036146</v>
      </c>
      <c r="M21" s="4" t="s">
        <v>20</v>
      </c>
      <c r="N21" s="4">
        <v>0</v>
      </c>
      <c r="O21" s="4" t="s">
        <v>25</v>
      </c>
      <c r="P21" s="4" t="s">
        <v>57</v>
      </c>
      <c r="Q21" s="9">
        <f t="shared" ref="Q21:R21" si="20">E21+H21+K21</f>
        <v>940885939</v>
      </c>
      <c r="R21" s="3">
        <f t="shared" si="20"/>
        <v>38304344</v>
      </c>
    </row>
    <row r="22" spans="1:18" x14ac:dyDescent="0.2">
      <c r="A22" s="4" t="s">
        <v>58</v>
      </c>
      <c r="B22" s="4">
        <f>COUNTIF(FRONTERAS!B:B,A22)</f>
        <v>1</v>
      </c>
      <c r="C22" s="7">
        <f>SUMIFS(FRONTERAS!P:P,FRONTERAS!B:B,A22)</f>
        <v>67896</v>
      </c>
      <c r="D22" s="1">
        <f>SUMIFS('INGRESOS 2019'!C:C,'INGRESOS 2019'!$A:$A,$A22)</f>
        <v>0</v>
      </c>
      <c r="E22" s="9">
        <f>SUMIFS('INGRESOS 2019'!D:D,'INGRESOS 2019'!$A:$A,$A22)</f>
        <v>0</v>
      </c>
      <c r="F22" s="3">
        <f>SUMIFS('INGRESOS 2019'!E:E,'INGRESOS 2019'!$A:$A,$A22)</f>
        <v>0</v>
      </c>
      <c r="G22" s="1">
        <f>SUMIFS('INGRESOS 2020'!C:C,'INGRESOS 2020'!$A:$A,$A22)</f>
        <v>0</v>
      </c>
      <c r="H22" s="9">
        <f>SUMIFS('INGRESOS 2020'!D:D,'INGRESOS 2020'!$A:$A,$A22)</f>
        <v>0</v>
      </c>
      <c r="I22" s="3">
        <f>SUMIFS('INGRESOS 2020'!E:E,'INGRESOS 2020'!$A:$A,$A22)</f>
        <v>0</v>
      </c>
      <c r="J22" s="7">
        <f>SUMIFS('INGRESOS 2021'!C:C,'INGRESOS 2021'!$A:$A,$A22)</f>
        <v>0</v>
      </c>
      <c r="K22" s="7">
        <f>SUMIFS('INGRESOS 2021'!$D:$D,'INGRESOS 2021'!$A:$A,A22)</f>
        <v>0</v>
      </c>
      <c r="L22" s="7">
        <f>SUMIFS('INGRESOS 2021'!$E:$E,'INGRESOS 2021'!$A:$A,A22)</f>
        <v>0</v>
      </c>
      <c r="M22" s="4" t="s">
        <v>20</v>
      </c>
      <c r="N22" s="4">
        <v>0</v>
      </c>
      <c r="O22" s="4" t="e">
        <v>#N/A</v>
      </c>
      <c r="P22" s="4" t="e">
        <v>#N/A</v>
      </c>
      <c r="Q22" s="9">
        <f t="shared" ref="Q22:R22" si="21">E22+H22+K22</f>
        <v>0</v>
      </c>
      <c r="R22" s="3">
        <f t="shared" si="21"/>
        <v>0</v>
      </c>
    </row>
    <row r="23" spans="1:18" x14ac:dyDescent="0.2">
      <c r="A23" s="4" t="s">
        <v>59</v>
      </c>
      <c r="B23" s="4">
        <f>COUNTIF(FRONTERAS!B:B,A23)</f>
        <v>1</v>
      </c>
      <c r="C23" s="7">
        <f>SUMIFS(FRONTERAS!P:P,FRONTERAS!B:B,A23)</f>
        <v>0</v>
      </c>
      <c r="D23" s="1">
        <f>SUMIFS('INGRESOS 2019'!C:C,'INGRESOS 2019'!$A:$A,$A23)</f>
        <v>0</v>
      </c>
      <c r="E23" s="9">
        <f>SUMIFS('INGRESOS 2019'!D:D,'INGRESOS 2019'!$A:$A,$A23)</f>
        <v>0</v>
      </c>
      <c r="F23" s="3">
        <f>SUMIFS('INGRESOS 2019'!E:E,'INGRESOS 2019'!$A:$A,$A23)</f>
        <v>0</v>
      </c>
      <c r="G23" s="1">
        <f>SUMIFS('INGRESOS 2020'!C:C,'INGRESOS 2020'!$A:$A,$A23)</f>
        <v>0</v>
      </c>
      <c r="H23" s="9">
        <f>SUMIFS('INGRESOS 2020'!D:D,'INGRESOS 2020'!$A:$A,$A23)</f>
        <v>0</v>
      </c>
      <c r="I23" s="3">
        <f>SUMIFS('INGRESOS 2020'!E:E,'INGRESOS 2020'!$A:$A,$A23)</f>
        <v>0</v>
      </c>
      <c r="J23" s="7">
        <f>SUMIFS('INGRESOS 2021'!C:C,'INGRESOS 2021'!$A:$A,$A23)</f>
        <v>0</v>
      </c>
      <c r="K23" s="7">
        <f>SUMIFS('INGRESOS 2021'!$D:$D,'INGRESOS 2021'!$A:$A,A23)</f>
        <v>0</v>
      </c>
      <c r="L23" s="7">
        <f>SUMIFS('INGRESOS 2021'!$E:$E,'INGRESOS 2021'!$A:$A,A23)</f>
        <v>0</v>
      </c>
      <c r="M23" s="4"/>
      <c r="N23" s="4"/>
      <c r="O23" s="4" t="e">
        <v>#N/A</v>
      </c>
      <c r="P23" s="4" t="e">
        <v>#N/A</v>
      </c>
      <c r="Q23" s="9">
        <f t="shared" ref="Q23:R23" si="22">E23+H23+K23</f>
        <v>0</v>
      </c>
      <c r="R23" s="3">
        <f t="shared" si="22"/>
        <v>0</v>
      </c>
    </row>
    <row r="24" spans="1:18" x14ac:dyDescent="0.2">
      <c r="A24" s="4" t="s">
        <v>60</v>
      </c>
      <c r="B24" s="4">
        <f>COUNTIF(FRONTERAS!B:B,A24)</f>
        <v>1</v>
      </c>
      <c r="C24" s="7">
        <f>SUMIFS(FRONTERAS!P:P,FRONTERAS!B:B,A24)</f>
        <v>14841.857142857143</v>
      </c>
      <c r="D24" s="1">
        <f>SUMIFS('INGRESOS 2019'!C:C,'INGRESOS 2019'!$A:$A,$A24)</f>
        <v>133</v>
      </c>
      <c r="E24" s="9">
        <f>SUMIFS('INGRESOS 2019'!D:D,'INGRESOS 2019'!$A:$A,$A24)</f>
        <v>48457655</v>
      </c>
      <c r="F24" s="3">
        <f>SUMIFS('INGRESOS 2019'!E:E,'INGRESOS 2019'!$A:$A,$A24)</f>
        <v>1776746</v>
      </c>
      <c r="G24" s="1">
        <f>SUMIFS('INGRESOS 2020'!C:C,'INGRESOS 2020'!$A:$A,$A24)</f>
        <v>191</v>
      </c>
      <c r="H24" s="9">
        <f>SUMIFS('INGRESOS 2020'!D:D,'INGRESOS 2020'!$A:$A,$A24)</f>
        <v>65858308</v>
      </c>
      <c r="I24" s="3">
        <f>SUMIFS('INGRESOS 2020'!E:E,'INGRESOS 2020'!$A:$A,$A24)</f>
        <v>2481684</v>
      </c>
      <c r="J24" s="7">
        <f>SUMIFS('INGRESOS 2021'!C:C,'INGRESOS 2021'!$A:$A,$A24)</f>
        <v>114</v>
      </c>
      <c r="K24" s="7">
        <f>SUMIFS('INGRESOS 2021'!$D:$D,'INGRESOS 2021'!$A:$A,A24)</f>
        <v>33929956</v>
      </c>
      <c r="L24" s="7">
        <f>SUMIFS('INGRESOS 2021'!$E:$E,'INGRESOS 2021'!$A:$A,A24)</f>
        <v>1480164</v>
      </c>
      <c r="M24" s="4"/>
      <c r="N24" s="4"/>
      <c r="O24" s="4" t="s">
        <v>21</v>
      </c>
      <c r="P24" s="4" t="s">
        <v>61</v>
      </c>
      <c r="Q24" s="9">
        <f t="shared" ref="Q24:R24" si="23">E24+H24+K24</f>
        <v>148245919</v>
      </c>
      <c r="R24" s="3">
        <f t="shared" si="23"/>
        <v>5738594</v>
      </c>
    </row>
    <row r="25" spans="1:18" x14ac:dyDescent="0.2">
      <c r="A25" s="4" t="s">
        <v>62</v>
      </c>
      <c r="B25" s="4">
        <f>COUNTIF(FRONTERAS!B:B,A25)</f>
        <v>1</v>
      </c>
      <c r="C25" s="7">
        <f>SUMIFS(FRONTERAS!P:P,FRONTERAS!B:B,A25)</f>
        <v>21744</v>
      </c>
      <c r="D25" s="1">
        <f>SUMIFS('INGRESOS 2019'!C:C,'INGRESOS 2019'!$A:$A,$A25)</f>
        <v>0</v>
      </c>
      <c r="E25" s="9">
        <f>SUMIFS('INGRESOS 2019'!D:D,'INGRESOS 2019'!$A:$A,$A25)</f>
        <v>0</v>
      </c>
      <c r="F25" s="3">
        <f>SUMIFS('INGRESOS 2019'!E:E,'INGRESOS 2019'!$A:$A,$A25)</f>
        <v>0</v>
      </c>
      <c r="G25" s="1">
        <f>SUMIFS('INGRESOS 2020'!C:C,'INGRESOS 2020'!$A:$A,$A25)</f>
        <v>59</v>
      </c>
      <c r="H25" s="9">
        <f>SUMIFS('INGRESOS 2020'!D:D,'INGRESOS 2020'!$A:$A,$A25)</f>
        <v>29990904</v>
      </c>
      <c r="I25" s="3">
        <f>SUMIFS('INGRESOS 2020'!E:E,'INGRESOS 2020'!$A:$A,$A25)</f>
        <v>1266413</v>
      </c>
      <c r="J25" s="7">
        <f>SUMIFS('INGRESOS 2021'!C:C,'INGRESOS 2021'!$A:$A,$A25)</f>
        <v>30</v>
      </c>
      <c r="K25" s="7">
        <f>SUMIFS('INGRESOS 2021'!$D:$D,'INGRESOS 2021'!$A:$A,A25)</f>
        <v>14713576</v>
      </c>
      <c r="L25" s="7">
        <f>SUMIFS('INGRESOS 2021'!$E:$E,'INGRESOS 2021'!$A:$A,A25)</f>
        <v>652320</v>
      </c>
      <c r="M25" s="4" t="s">
        <v>24</v>
      </c>
      <c r="N25" s="4" t="s">
        <v>63</v>
      </c>
      <c r="O25" s="4" t="s">
        <v>25</v>
      </c>
      <c r="P25" s="4">
        <v>0</v>
      </c>
      <c r="Q25" s="9">
        <f t="shared" ref="Q25:R25" si="24">E25+H25+K25</f>
        <v>44704480</v>
      </c>
      <c r="R25" s="3">
        <f t="shared" si="24"/>
        <v>1918733</v>
      </c>
    </row>
    <row r="26" spans="1:18" x14ac:dyDescent="0.2">
      <c r="A26" s="4" t="s">
        <v>64</v>
      </c>
      <c r="B26" s="4">
        <f>COUNTIF(FRONTERAS!B:B,A26)</f>
        <v>1</v>
      </c>
      <c r="C26" s="7">
        <f>SUMIFS(FRONTERAS!P:P,FRONTERAS!B:B,A26)</f>
        <v>24744</v>
      </c>
      <c r="D26" s="1">
        <f>SUMIFS('INGRESOS 2019'!C:C,'INGRESOS 2019'!$A:$A,$A26)</f>
        <v>0</v>
      </c>
      <c r="E26" s="9">
        <f>SUMIFS('INGRESOS 2019'!D:D,'INGRESOS 2019'!$A:$A,$A26)</f>
        <v>0</v>
      </c>
      <c r="F26" s="3">
        <f>SUMIFS('INGRESOS 2019'!E:E,'INGRESOS 2019'!$A:$A,$A26)</f>
        <v>0</v>
      </c>
      <c r="G26" s="1">
        <f>SUMIFS('INGRESOS 2020'!C:C,'INGRESOS 2020'!$A:$A,$A26)</f>
        <v>20</v>
      </c>
      <c r="H26" s="9">
        <f>SUMIFS('INGRESOS 2020'!D:D,'INGRESOS 2020'!$A:$A,$A26)</f>
        <v>10806295</v>
      </c>
      <c r="I26" s="3">
        <f>SUMIFS('INGRESOS 2020'!E:E,'INGRESOS 2020'!$A:$A,$A26)</f>
        <v>494880</v>
      </c>
      <c r="J26" s="7">
        <f>SUMIFS('INGRESOS 2021'!C:C,'INGRESOS 2021'!$A:$A,$A26)</f>
        <v>69</v>
      </c>
      <c r="K26" s="7">
        <f>SUMIFS('INGRESOS 2021'!$D:$D,'INGRESOS 2021'!$A:$A,A26)</f>
        <v>39976167</v>
      </c>
      <c r="L26" s="7">
        <f>SUMIFS('INGRESOS 2021'!$E:$E,'INGRESOS 2021'!$A:$A,A26)</f>
        <v>1707312</v>
      </c>
      <c r="M26" s="4" t="s">
        <v>24</v>
      </c>
      <c r="N26" s="4" t="s">
        <v>63</v>
      </c>
      <c r="O26" s="4" t="s">
        <v>25</v>
      </c>
      <c r="P26" s="4">
        <v>0</v>
      </c>
      <c r="Q26" s="9">
        <f t="shared" ref="Q26:R26" si="25">E26+H26+K26</f>
        <v>50782462</v>
      </c>
      <c r="R26" s="3">
        <f t="shared" si="25"/>
        <v>2202192</v>
      </c>
    </row>
    <row r="27" spans="1:18" x14ac:dyDescent="0.2">
      <c r="A27" s="4" t="s">
        <v>65</v>
      </c>
      <c r="B27" s="4">
        <f>COUNTIF(FRONTERAS!B:B,A27)</f>
        <v>1</v>
      </c>
      <c r="C27" s="7">
        <f>SUMIFS(FRONTERAS!P:P,FRONTERAS!B:B,A27)</f>
        <v>0</v>
      </c>
      <c r="D27" s="1">
        <f>SUMIFS('INGRESOS 2019'!C:C,'INGRESOS 2019'!$A:$A,$A27)</f>
        <v>0</v>
      </c>
      <c r="E27" s="9">
        <f>SUMIFS('INGRESOS 2019'!D:D,'INGRESOS 2019'!$A:$A,$A27)</f>
        <v>0</v>
      </c>
      <c r="F27" s="3">
        <f>SUMIFS('INGRESOS 2019'!E:E,'INGRESOS 2019'!$A:$A,$A27)</f>
        <v>0</v>
      </c>
      <c r="G27" s="1">
        <f>SUMIFS('INGRESOS 2020'!C:C,'INGRESOS 2020'!$A:$A,$A27)</f>
        <v>0</v>
      </c>
      <c r="H27" s="9">
        <f>SUMIFS('INGRESOS 2020'!D:D,'INGRESOS 2020'!$A:$A,$A27)</f>
        <v>0</v>
      </c>
      <c r="I27" s="3">
        <f>SUMIFS('INGRESOS 2020'!E:E,'INGRESOS 2020'!$A:$A,$A27)</f>
        <v>0</v>
      </c>
      <c r="J27" s="7">
        <f>SUMIFS('INGRESOS 2021'!C:C,'INGRESOS 2021'!$A:$A,$A27)</f>
        <v>0</v>
      </c>
      <c r="K27" s="7">
        <f>SUMIFS('INGRESOS 2021'!$D:$D,'INGRESOS 2021'!$A:$A,A27)</f>
        <v>0</v>
      </c>
      <c r="L27" s="7">
        <f>SUMIFS('INGRESOS 2021'!$E:$E,'INGRESOS 2021'!$A:$A,A27)</f>
        <v>0</v>
      </c>
      <c r="M27" s="4" t="s">
        <v>24</v>
      </c>
      <c r="N27" s="4" t="s">
        <v>63</v>
      </c>
      <c r="O27" s="4" t="s">
        <v>25</v>
      </c>
      <c r="P27" s="4">
        <v>0</v>
      </c>
      <c r="Q27" s="9">
        <f t="shared" ref="Q27:R27" si="26">E27+H27+K27</f>
        <v>0</v>
      </c>
      <c r="R27" s="3">
        <f t="shared" si="26"/>
        <v>0</v>
      </c>
    </row>
    <row r="28" spans="1:18" x14ac:dyDescent="0.2">
      <c r="A28" s="4" t="s">
        <v>66</v>
      </c>
      <c r="B28" s="4">
        <f>COUNTIF(FRONTERAS!B:B,A28)</f>
        <v>1</v>
      </c>
      <c r="C28" s="7">
        <f>SUMIFS(FRONTERAS!P:P,FRONTERAS!B:B,A28)</f>
        <v>54984</v>
      </c>
      <c r="D28" s="1">
        <f>SUMIFS('INGRESOS 2019'!C:C,'INGRESOS 2019'!$A:$A,$A28)</f>
        <v>36</v>
      </c>
      <c r="E28" s="9">
        <f>SUMIFS('INGRESOS 2019'!D:D,'INGRESOS 2019'!$A:$A,$A28)</f>
        <v>34566816</v>
      </c>
      <c r="F28" s="3">
        <f>SUMIFS('INGRESOS 2019'!E:E,'INGRESOS 2019'!$A:$A,$A28)</f>
        <v>1475577</v>
      </c>
      <c r="G28" s="1">
        <f>SUMIFS('INGRESOS 2020'!C:C,'INGRESOS 2020'!$A:$A,$A28)</f>
        <v>214</v>
      </c>
      <c r="H28" s="9">
        <f>SUMIFS('INGRESOS 2020'!D:D,'INGRESOS 2020'!$A:$A,$A28)</f>
        <v>429306924</v>
      </c>
      <c r="I28" s="3">
        <f>SUMIFS('INGRESOS 2020'!E:E,'INGRESOS 2020'!$A:$A,$A28)</f>
        <v>15762233</v>
      </c>
      <c r="J28" s="7">
        <f>SUMIFS('INGRESOS 2021'!C:C,'INGRESOS 2021'!$A:$A,$A28)</f>
        <v>118</v>
      </c>
      <c r="K28" s="7">
        <f>SUMIFS('INGRESOS 2021'!$D:$D,'INGRESOS 2021'!$A:$A,A28)</f>
        <v>150153732</v>
      </c>
      <c r="L28" s="7">
        <f>SUMIFS('INGRESOS 2021'!$E:$E,'INGRESOS 2021'!$A:$A,A28)</f>
        <v>6486851</v>
      </c>
      <c r="M28" s="4"/>
      <c r="N28" s="4"/>
      <c r="O28" s="4" t="s">
        <v>25</v>
      </c>
      <c r="P28" s="4" t="s">
        <v>67</v>
      </c>
      <c r="Q28" s="9">
        <f t="shared" ref="Q28:R28" si="27">E28+H28+K28</f>
        <v>614027472</v>
      </c>
      <c r="R28" s="3">
        <f t="shared" si="27"/>
        <v>23724661</v>
      </c>
    </row>
    <row r="29" spans="1:18" x14ac:dyDescent="0.2">
      <c r="A29" s="4" t="s">
        <v>68</v>
      </c>
      <c r="B29" s="4">
        <f>COUNTIF(FRONTERAS!B:B,A29)</f>
        <v>1</v>
      </c>
      <c r="C29" s="7">
        <f>SUMIFS(FRONTERAS!P:P,FRONTERAS!B:B,A29)</f>
        <v>30720</v>
      </c>
      <c r="D29" s="1">
        <f>SUMIFS('INGRESOS 2019'!C:C,'INGRESOS 2019'!$A:$A,$A29)</f>
        <v>119</v>
      </c>
      <c r="E29" s="9">
        <f>SUMIFS('INGRESOS 2019'!D:D,'INGRESOS 2019'!$A:$A,$A29)</f>
        <v>325351825</v>
      </c>
      <c r="F29" s="3">
        <f>SUMIFS('INGRESOS 2019'!E:E,'INGRESOS 2019'!$A:$A,$A29)</f>
        <v>12497846</v>
      </c>
      <c r="G29" s="1">
        <f>SUMIFS('INGRESOS 2020'!C:C,'INGRESOS 2020'!$A:$A,$A29)</f>
        <v>198</v>
      </c>
      <c r="H29" s="9">
        <f>SUMIFS('INGRESOS 2020'!D:D,'INGRESOS 2020'!$A:$A,$A29)</f>
        <v>511341016</v>
      </c>
      <c r="I29" s="3">
        <f>SUMIFS('INGRESOS 2020'!E:E,'INGRESOS 2020'!$A:$A,$A29)</f>
        <v>18510349</v>
      </c>
      <c r="J29" s="7">
        <f>SUMIFS('INGRESOS 2021'!C:C,'INGRESOS 2021'!$A:$A,$A29)</f>
        <v>119</v>
      </c>
      <c r="K29" s="7">
        <f>SUMIFS('INGRESOS 2021'!$D:$D,'INGRESOS 2021'!$A:$A,A29)</f>
        <v>83687113</v>
      </c>
      <c r="L29" s="7">
        <f>SUMIFS('INGRESOS 2021'!$E:$E,'INGRESOS 2021'!$A:$A,A29)</f>
        <v>3654592</v>
      </c>
      <c r="M29" s="4" t="s">
        <v>20</v>
      </c>
      <c r="N29" s="4">
        <v>0</v>
      </c>
      <c r="O29" s="4" t="s">
        <v>25</v>
      </c>
      <c r="P29" s="4" t="s">
        <v>67</v>
      </c>
      <c r="Q29" s="9">
        <f t="shared" ref="Q29:R29" si="28">E29+H29+K29</f>
        <v>920379954</v>
      </c>
      <c r="R29" s="3">
        <f t="shared" si="28"/>
        <v>34662787</v>
      </c>
    </row>
    <row r="30" spans="1:18" x14ac:dyDescent="0.2">
      <c r="A30" s="4" t="s">
        <v>69</v>
      </c>
      <c r="B30" s="4">
        <f>COUNTIF(FRONTERAS!B:B,A30)</f>
        <v>2</v>
      </c>
      <c r="C30" s="7">
        <f>SUMIFS(FRONTERAS!P:P,FRONTERAS!B:B,A30)</f>
        <v>39384</v>
      </c>
      <c r="D30" s="1">
        <f>SUMIFS('INGRESOS 2019'!C:C,'INGRESOS 2019'!$A:$A,$A30)</f>
        <v>35</v>
      </c>
      <c r="E30" s="9">
        <f>SUMIFS('INGRESOS 2019'!D:D,'INGRESOS 2019'!$A:$A,$A30)</f>
        <v>6634350</v>
      </c>
      <c r="F30" s="3">
        <f>SUMIFS('INGRESOS 2019'!E:E,'INGRESOS 2019'!$A:$A,$A30)</f>
        <v>282990</v>
      </c>
      <c r="G30" s="1">
        <f>SUMIFS('INGRESOS 2020'!C:C,'INGRESOS 2020'!$A:$A,$A30)</f>
        <v>198</v>
      </c>
      <c r="H30" s="9">
        <f>SUMIFS('INGRESOS 2020'!D:D,'INGRESOS 2020'!$A:$A,$A30)</f>
        <v>77066219</v>
      </c>
      <c r="I30" s="3">
        <f>SUMIFS('INGRESOS 2020'!E:E,'INGRESOS 2020'!$A:$A,$A30)</f>
        <v>2915797</v>
      </c>
      <c r="J30" s="7">
        <f>SUMIFS('INGRESOS 2021'!C:C,'INGRESOS 2021'!$A:$A,$A30)</f>
        <v>69</v>
      </c>
      <c r="K30" s="7">
        <f>SUMIFS('INGRESOS 2021'!$D:$D,'INGRESOS 2021'!$A:$A,A30)</f>
        <v>46789062</v>
      </c>
      <c r="L30" s="7">
        <f>SUMIFS('INGRESOS 2021'!$E:$E,'INGRESOS 2021'!$A:$A,A30)</f>
        <v>1968564</v>
      </c>
      <c r="O30" s="4" t="s">
        <v>25</v>
      </c>
      <c r="P30" s="4" t="s">
        <v>67</v>
      </c>
      <c r="Q30" s="9">
        <f t="shared" ref="Q30:R30" si="29">E30+H30+K30</f>
        <v>130489631</v>
      </c>
      <c r="R30" s="3">
        <f t="shared" si="29"/>
        <v>5167351</v>
      </c>
    </row>
    <row r="31" spans="1:18" x14ac:dyDescent="0.2">
      <c r="A31" s="4" t="s">
        <v>70</v>
      </c>
      <c r="B31" s="4">
        <f>COUNTIF(FRONTERAS!B:B,A31)</f>
        <v>1</v>
      </c>
      <c r="C31" s="7">
        <f>SUMIFS(FRONTERAS!P:P,FRONTERAS!B:B,A31)</f>
        <v>57864</v>
      </c>
      <c r="D31" s="1">
        <f>SUMIFS('INGRESOS 2019'!C:C,'INGRESOS 2019'!$A:$A,$A31)</f>
        <v>0</v>
      </c>
      <c r="E31" s="9">
        <f>SUMIFS('INGRESOS 2019'!D:D,'INGRESOS 2019'!$A:$A,$A31)</f>
        <v>0</v>
      </c>
      <c r="F31" s="3">
        <f>SUMIFS('INGRESOS 2019'!E:E,'INGRESOS 2019'!$A:$A,$A31)</f>
        <v>0</v>
      </c>
      <c r="G31" s="1">
        <f>SUMIFS('INGRESOS 2020'!C:C,'INGRESOS 2020'!$A:$A,$A31)</f>
        <v>0</v>
      </c>
      <c r="H31" s="9">
        <f>SUMIFS('INGRESOS 2020'!D:D,'INGRESOS 2020'!$A:$A,$A31)</f>
        <v>0</v>
      </c>
      <c r="I31" s="3">
        <f>SUMIFS('INGRESOS 2020'!E:E,'INGRESOS 2020'!$A:$A,$A31)</f>
        <v>0</v>
      </c>
      <c r="J31" s="7">
        <f>SUMIFS('INGRESOS 2021'!C:C,'INGRESOS 2021'!$A:$A,$A31)</f>
        <v>0</v>
      </c>
      <c r="K31" s="7">
        <f>SUMIFS('INGRESOS 2021'!$D:$D,'INGRESOS 2021'!$A:$A,A31)</f>
        <v>0</v>
      </c>
      <c r="L31" s="7">
        <f>SUMIFS('INGRESOS 2021'!$E:$E,'INGRESOS 2021'!$A:$A,A31)</f>
        <v>0</v>
      </c>
      <c r="M31" s="4" t="s">
        <v>24</v>
      </c>
      <c r="N31" s="10">
        <v>44078</v>
      </c>
      <c r="O31" s="4" t="e">
        <v>#N/A</v>
      </c>
      <c r="P31" s="4" t="e">
        <v>#N/A</v>
      </c>
      <c r="Q31" s="9">
        <f t="shared" ref="Q31:R31" si="30">E31+H31+K31</f>
        <v>0</v>
      </c>
      <c r="R31" s="3">
        <f t="shared" si="30"/>
        <v>0</v>
      </c>
    </row>
    <row r="32" spans="1:18" x14ac:dyDescent="0.2">
      <c r="A32" s="4" t="s">
        <v>71</v>
      </c>
      <c r="B32" s="4">
        <f>COUNTIF(FRONTERAS!B:B,A32)</f>
        <v>1</v>
      </c>
      <c r="C32" s="7">
        <f>SUMIFS(FRONTERAS!P:P,FRONTERAS!B:B,A32)</f>
        <v>0</v>
      </c>
      <c r="D32" s="1">
        <f>SUMIFS('INGRESOS 2019'!C:C,'INGRESOS 2019'!$A:$A,$A32)</f>
        <v>0</v>
      </c>
      <c r="E32" s="9">
        <f>SUMIFS('INGRESOS 2019'!D:D,'INGRESOS 2019'!$A:$A,$A32)</f>
        <v>0</v>
      </c>
      <c r="F32" s="3">
        <f>SUMIFS('INGRESOS 2019'!E:E,'INGRESOS 2019'!$A:$A,$A32)</f>
        <v>0</v>
      </c>
      <c r="G32" s="1">
        <f>SUMIFS('INGRESOS 2020'!C:C,'INGRESOS 2020'!$A:$A,$A32)</f>
        <v>0</v>
      </c>
      <c r="H32" s="9">
        <f>SUMIFS('INGRESOS 2020'!D:D,'INGRESOS 2020'!$A:$A,$A32)</f>
        <v>0</v>
      </c>
      <c r="I32" s="3">
        <f>SUMIFS('INGRESOS 2020'!E:E,'INGRESOS 2020'!$A:$A,$A32)</f>
        <v>0</v>
      </c>
      <c r="J32" s="7">
        <f>SUMIFS('INGRESOS 2021'!C:C,'INGRESOS 2021'!$A:$A,$A32)</f>
        <v>0</v>
      </c>
      <c r="K32" s="7">
        <f>SUMIFS('INGRESOS 2021'!$D:$D,'INGRESOS 2021'!$A:$A,A32)</f>
        <v>0</v>
      </c>
      <c r="L32" s="7">
        <f>SUMIFS('INGRESOS 2021'!$E:$E,'INGRESOS 2021'!$A:$A,A32)</f>
        <v>0</v>
      </c>
      <c r="M32" s="4" t="s">
        <v>24</v>
      </c>
      <c r="N32" s="10">
        <v>44078</v>
      </c>
      <c r="O32" s="4" t="e">
        <v>#N/A</v>
      </c>
      <c r="P32" s="4" t="e">
        <v>#N/A</v>
      </c>
      <c r="Q32" s="9">
        <f t="shared" ref="Q32:R32" si="31">E32+H32+K32</f>
        <v>0</v>
      </c>
      <c r="R32" s="3">
        <f t="shared" si="31"/>
        <v>0</v>
      </c>
    </row>
    <row r="33" spans="1:18" x14ac:dyDescent="0.2">
      <c r="A33" s="4" t="s">
        <v>72</v>
      </c>
      <c r="B33" s="4">
        <f>COUNTIF(FRONTERAS!B:B,A33)</f>
        <v>1</v>
      </c>
      <c r="C33" s="7">
        <f>SUMIFS(FRONTERAS!P:P,FRONTERAS!B:B,A33)</f>
        <v>96925.71428571429</v>
      </c>
      <c r="D33" s="1">
        <f>SUMIFS('INGRESOS 2019'!C:C,'INGRESOS 2019'!$A:$A,$A33)</f>
        <v>0</v>
      </c>
      <c r="E33" s="9">
        <f>SUMIFS('INGRESOS 2019'!D:D,'INGRESOS 2019'!$A:$A,$A33)</f>
        <v>0</v>
      </c>
      <c r="F33" s="3">
        <f>SUMIFS('INGRESOS 2019'!E:E,'INGRESOS 2019'!$A:$A,$A33)</f>
        <v>0</v>
      </c>
      <c r="G33" s="1">
        <f>SUMIFS('INGRESOS 2020'!C:C,'INGRESOS 2020'!$A:$A,$A33)</f>
        <v>0</v>
      </c>
      <c r="H33" s="9">
        <f>SUMIFS('INGRESOS 2020'!D:D,'INGRESOS 2020'!$A:$A,$A33)</f>
        <v>0</v>
      </c>
      <c r="I33" s="3">
        <f>SUMIFS('INGRESOS 2020'!E:E,'INGRESOS 2020'!$A:$A,$A33)</f>
        <v>0</v>
      </c>
      <c r="J33" s="7">
        <f>SUMIFS('INGRESOS 2021'!C:C,'INGRESOS 2021'!$A:$A,$A33)</f>
        <v>132</v>
      </c>
      <c r="K33" s="7">
        <f>SUMIFS('INGRESOS 2021'!$D:$D,'INGRESOS 2021'!$A:$A,A33)</f>
        <v>286225123</v>
      </c>
      <c r="L33" s="7">
        <f>SUMIFS('INGRESOS 2021'!$E:$E,'INGRESOS 2021'!$A:$A,A33)</f>
        <v>12456131</v>
      </c>
      <c r="M33" s="4" t="s">
        <v>24</v>
      </c>
      <c r="N33" s="10">
        <v>44078</v>
      </c>
      <c r="O33" s="4" t="s">
        <v>38</v>
      </c>
      <c r="P33" s="4">
        <v>0</v>
      </c>
      <c r="Q33" s="9">
        <f t="shared" ref="Q33:R33" si="32">E33+H33+K33</f>
        <v>286225123</v>
      </c>
      <c r="R33" s="3">
        <f t="shared" si="32"/>
        <v>12456131</v>
      </c>
    </row>
    <row r="34" spans="1:18" x14ac:dyDescent="0.2">
      <c r="A34" s="4" t="s">
        <v>73</v>
      </c>
      <c r="B34" s="4">
        <f>COUNTIF(FRONTERAS!B:B,A34)</f>
        <v>1</v>
      </c>
      <c r="C34" s="7">
        <f>SUMIFS(FRONTERAS!P:P,FRONTERAS!B:B,A34)</f>
        <v>9767.5714285714294</v>
      </c>
      <c r="D34" s="1">
        <f>SUMIFS('INGRESOS 2019'!C:C,'INGRESOS 2019'!$A:$A,$A34)</f>
        <v>0</v>
      </c>
      <c r="E34" s="9">
        <f>SUMIFS('INGRESOS 2019'!D:D,'INGRESOS 2019'!$A:$A,$A34)</f>
        <v>0</v>
      </c>
      <c r="F34" s="3">
        <f>SUMIFS('INGRESOS 2019'!E:E,'INGRESOS 2019'!$A:$A,$A34)</f>
        <v>0</v>
      </c>
      <c r="G34" s="1">
        <f>SUMIFS('INGRESOS 2020'!C:C,'INGRESOS 2020'!$A:$A,$A34)</f>
        <v>99</v>
      </c>
      <c r="H34" s="9">
        <f>SUMIFS('INGRESOS 2020'!D:D,'INGRESOS 2020'!$A:$A,$A34)</f>
        <v>25644320</v>
      </c>
      <c r="I34" s="3">
        <f>SUMIFS('INGRESOS 2020'!E:E,'INGRESOS 2020'!$A:$A,$A34)</f>
        <v>960852</v>
      </c>
      <c r="J34" s="7">
        <f>SUMIFS('INGRESOS 2021'!C:C,'INGRESOS 2021'!$A:$A,$A34)</f>
        <v>89</v>
      </c>
      <c r="K34" s="7">
        <f>SUMIFS('INGRESOS 2021'!$D:$D,'INGRESOS 2021'!$A:$A,A34)</f>
        <v>18883780</v>
      </c>
      <c r="L34" s="7">
        <f>SUMIFS('INGRESOS 2021'!$E:$E,'INGRESOS 2021'!$A:$A,A34)</f>
        <v>825388</v>
      </c>
      <c r="M34" s="4" t="s">
        <v>24</v>
      </c>
      <c r="N34" s="10">
        <v>44078</v>
      </c>
      <c r="O34" s="4" t="s">
        <v>21</v>
      </c>
      <c r="P34" s="4">
        <v>0</v>
      </c>
      <c r="Q34" s="9">
        <f t="shared" ref="Q34:R34" si="33">E34+H34+K34</f>
        <v>44528100</v>
      </c>
      <c r="R34" s="3">
        <f t="shared" si="33"/>
        <v>1786240</v>
      </c>
    </row>
    <row r="35" spans="1:18" x14ac:dyDescent="0.2">
      <c r="A35" s="4" t="s">
        <v>74</v>
      </c>
      <c r="B35" s="4">
        <f>COUNTIF(FRONTERAS!B:B,A35)</f>
        <v>1</v>
      </c>
      <c r="C35" s="7">
        <f>SUMIFS(FRONTERAS!P:P,FRONTERAS!B:B,A35)</f>
        <v>0</v>
      </c>
      <c r="D35" s="1">
        <f>SUMIFS('INGRESOS 2019'!C:C,'INGRESOS 2019'!$A:$A,$A35)</f>
        <v>0</v>
      </c>
      <c r="E35" s="9">
        <f>SUMIFS('INGRESOS 2019'!D:D,'INGRESOS 2019'!$A:$A,$A35)</f>
        <v>0</v>
      </c>
      <c r="F35" s="3">
        <f>SUMIFS('INGRESOS 2019'!E:E,'INGRESOS 2019'!$A:$A,$A35)</f>
        <v>0</v>
      </c>
      <c r="G35" s="1">
        <f>SUMIFS('INGRESOS 2020'!C:C,'INGRESOS 2020'!$A:$A,$A35)</f>
        <v>0</v>
      </c>
      <c r="H35" s="9">
        <f>SUMIFS('INGRESOS 2020'!D:D,'INGRESOS 2020'!$A:$A,$A35)</f>
        <v>0</v>
      </c>
      <c r="I35" s="3">
        <f>SUMIFS('INGRESOS 2020'!E:E,'INGRESOS 2020'!$A:$A,$A35)</f>
        <v>0</v>
      </c>
      <c r="J35" s="7">
        <f>SUMIFS('INGRESOS 2021'!C:C,'INGRESOS 2021'!$A:$A,$A35)</f>
        <v>0</v>
      </c>
      <c r="K35" s="7">
        <f>SUMIFS('INGRESOS 2021'!$D:$D,'INGRESOS 2021'!$A:$A,A35)</f>
        <v>0</v>
      </c>
      <c r="L35" s="7">
        <f>SUMIFS('INGRESOS 2021'!$E:$E,'INGRESOS 2021'!$A:$A,A35)</f>
        <v>0</v>
      </c>
      <c r="M35" s="4" t="s">
        <v>24</v>
      </c>
      <c r="N35" s="10">
        <v>44078</v>
      </c>
      <c r="O35" s="4" t="s">
        <v>25</v>
      </c>
      <c r="P35" s="4">
        <v>0</v>
      </c>
      <c r="Q35" s="9">
        <f t="shared" ref="Q35:R35" si="34">E35+H35+K35</f>
        <v>0</v>
      </c>
      <c r="R35" s="3">
        <f t="shared" si="34"/>
        <v>0</v>
      </c>
    </row>
    <row r="36" spans="1:18" x14ac:dyDescent="0.2">
      <c r="A36" s="4" t="s">
        <v>75</v>
      </c>
      <c r="B36" s="4">
        <f>COUNTIF(FRONTERAS!B:B,A36)</f>
        <v>1</v>
      </c>
      <c r="C36" s="7">
        <f>SUMIFS(FRONTERAS!P:P,FRONTERAS!B:B,A36)</f>
        <v>0</v>
      </c>
      <c r="D36" s="1">
        <f>SUMIFS('INGRESOS 2019'!C:C,'INGRESOS 2019'!$A:$A,$A36)</f>
        <v>0</v>
      </c>
      <c r="E36" s="9">
        <f>SUMIFS('INGRESOS 2019'!D:D,'INGRESOS 2019'!$A:$A,$A36)</f>
        <v>0</v>
      </c>
      <c r="F36" s="3">
        <f>SUMIFS('INGRESOS 2019'!E:E,'INGRESOS 2019'!$A:$A,$A36)</f>
        <v>0</v>
      </c>
      <c r="G36" s="1">
        <f>SUMIFS('INGRESOS 2020'!C:C,'INGRESOS 2020'!$A:$A,$A36)</f>
        <v>90</v>
      </c>
      <c r="H36" s="9">
        <f>SUMIFS('INGRESOS 2020'!D:D,'INGRESOS 2020'!$A:$A,$A36)</f>
        <v>20494775</v>
      </c>
      <c r="I36" s="3">
        <f>SUMIFS('INGRESOS 2020'!E:E,'INGRESOS 2020'!$A:$A,$A36)</f>
        <v>765867</v>
      </c>
      <c r="J36" s="7">
        <f>SUMIFS('INGRESOS 2021'!C:C,'INGRESOS 2021'!$A:$A,$A36)</f>
        <v>0</v>
      </c>
      <c r="K36" s="7">
        <f>SUMIFS('INGRESOS 2021'!$D:$D,'INGRESOS 2021'!$A:$A,A36)</f>
        <v>0</v>
      </c>
      <c r="L36" s="7">
        <f>SUMIFS('INGRESOS 2021'!$E:$E,'INGRESOS 2021'!$A:$A,A36)</f>
        <v>0</v>
      </c>
      <c r="O36" s="4" t="s">
        <v>25</v>
      </c>
      <c r="P36" s="4" t="s">
        <v>76</v>
      </c>
      <c r="Q36" s="9">
        <f t="shared" ref="Q36:R36" si="35">E36+H36+K36</f>
        <v>20494775</v>
      </c>
      <c r="R36" s="3">
        <f t="shared" si="35"/>
        <v>765867</v>
      </c>
    </row>
    <row r="37" spans="1:18" x14ac:dyDescent="0.2">
      <c r="A37" s="4" t="s">
        <v>77</v>
      </c>
      <c r="B37" s="4">
        <f>COUNTIF(FRONTERAS!B:B,A37)</f>
        <v>1</v>
      </c>
      <c r="C37" s="7">
        <f>SUMIFS(FRONTERAS!P:P,FRONTERAS!B:B,A37)</f>
        <v>31200</v>
      </c>
      <c r="D37" s="1">
        <f>SUMIFS('INGRESOS 2019'!C:C,'INGRESOS 2019'!$A:$A,$A37)</f>
        <v>0</v>
      </c>
      <c r="E37" s="9">
        <f>SUMIFS('INGRESOS 2019'!D:D,'INGRESOS 2019'!$A:$A,$A37)</f>
        <v>0</v>
      </c>
      <c r="F37" s="3">
        <f>SUMIFS('INGRESOS 2019'!E:E,'INGRESOS 2019'!$A:$A,$A37)</f>
        <v>0</v>
      </c>
      <c r="G37" s="1">
        <f>SUMIFS('INGRESOS 2020'!C:C,'INGRESOS 2020'!$A:$A,$A37)</f>
        <v>109</v>
      </c>
      <c r="H37" s="9">
        <f>SUMIFS('INGRESOS 2020'!D:D,'INGRESOS 2020'!$A:$A,$A37)</f>
        <v>57863927</v>
      </c>
      <c r="I37" s="3">
        <f>SUMIFS('INGRESOS 2020'!E:E,'INGRESOS 2020'!$A:$A,$A37)</f>
        <v>2271390</v>
      </c>
      <c r="J37" s="7">
        <f>SUMIFS('INGRESOS 2021'!C:C,'INGRESOS 2021'!$A:$A,$A37)</f>
        <v>142</v>
      </c>
      <c r="K37" s="7">
        <f>SUMIFS('INGRESOS 2021'!$D:$D,'INGRESOS 2021'!$A:$A,A37)</f>
        <v>102442827</v>
      </c>
      <c r="L37" s="7">
        <f>SUMIFS('INGRESOS 2021'!$E:$E,'INGRESOS 2021'!$A:$A,A37)</f>
        <v>4427801</v>
      </c>
      <c r="M37" s="4"/>
      <c r="N37" s="10"/>
      <c r="O37" s="4" t="s">
        <v>25</v>
      </c>
      <c r="P37" s="4" t="s">
        <v>76</v>
      </c>
      <c r="Q37" s="9">
        <f t="shared" ref="Q37:R37" si="36">E37+H37+K37</f>
        <v>160306754</v>
      </c>
      <c r="R37" s="3">
        <f t="shared" si="36"/>
        <v>6699191</v>
      </c>
    </row>
    <row r="38" spans="1:18" x14ac:dyDescent="0.2">
      <c r="A38" s="4" t="s">
        <v>78</v>
      </c>
      <c r="B38" s="4">
        <f>COUNTIF(FRONTERAS!B:B,A38)</f>
        <v>1</v>
      </c>
      <c r="C38" s="7">
        <f>SUMIFS(FRONTERAS!P:P,FRONTERAS!B:B,A38)</f>
        <v>6096</v>
      </c>
      <c r="D38" s="1">
        <f>SUMIFS('INGRESOS 2019'!C:C,'INGRESOS 2019'!$A:$A,$A38)</f>
        <v>0</v>
      </c>
      <c r="E38" s="9">
        <f>SUMIFS('INGRESOS 2019'!D:D,'INGRESOS 2019'!$A:$A,$A38)</f>
        <v>0</v>
      </c>
      <c r="F38" s="3">
        <f>SUMIFS('INGRESOS 2019'!E:E,'INGRESOS 2019'!$A:$A,$A38)</f>
        <v>0</v>
      </c>
      <c r="G38" s="1">
        <f>SUMIFS('INGRESOS 2020'!C:C,'INGRESOS 2020'!$A:$A,$A38)</f>
        <v>0</v>
      </c>
      <c r="H38" s="9">
        <f>SUMIFS('INGRESOS 2020'!D:D,'INGRESOS 2020'!$A:$A,$A38)</f>
        <v>0</v>
      </c>
      <c r="I38" s="3">
        <f>SUMIFS('INGRESOS 2020'!E:E,'INGRESOS 2020'!$A:$A,$A38)</f>
        <v>0</v>
      </c>
      <c r="J38" s="7">
        <f>SUMIFS('INGRESOS 2021'!C:C,'INGRESOS 2021'!$A:$A,$A38)</f>
        <v>15</v>
      </c>
      <c r="K38" s="7">
        <f>SUMIFS('INGRESOS 2021'!$D:$D,'INGRESOS 2021'!$A:$A,A38)</f>
        <v>2116785</v>
      </c>
      <c r="L38" s="7">
        <f>SUMIFS('INGRESOS 2021'!$E:$E,'INGRESOS 2021'!$A:$A,A38)</f>
        <v>91418</v>
      </c>
      <c r="M38" s="4" t="s">
        <v>24</v>
      </c>
      <c r="N38" s="10">
        <v>44078</v>
      </c>
      <c r="O38" s="4" t="e">
        <v>#N/A</v>
      </c>
      <c r="P38" s="4" t="e">
        <v>#N/A</v>
      </c>
      <c r="Q38" s="9">
        <f t="shared" ref="Q38:R38" si="37">E38+H38+K38</f>
        <v>2116785</v>
      </c>
      <c r="R38" s="3">
        <f t="shared" si="37"/>
        <v>91418</v>
      </c>
    </row>
    <row r="39" spans="1:18" x14ac:dyDescent="0.2">
      <c r="A39" s="4" t="s">
        <v>79</v>
      </c>
      <c r="B39" s="4">
        <f>COUNTIF(FRONTERAS!B:B,A39)</f>
        <v>1</v>
      </c>
      <c r="C39" s="7">
        <f>SUMIFS(FRONTERAS!P:P,FRONTERAS!B:B,A39)</f>
        <v>11352</v>
      </c>
      <c r="D39" s="1">
        <f>SUMIFS('INGRESOS 2019'!C:C,'INGRESOS 2019'!$A:$A,$A39)</f>
        <v>101</v>
      </c>
      <c r="E39" s="9">
        <f>SUMIFS('INGRESOS 2019'!D:D,'INGRESOS 2019'!$A:$A,$A39)</f>
        <v>33438732</v>
      </c>
      <c r="F39" s="3">
        <f>SUMIFS('INGRESOS 2019'!E:E,'INGRESOS 2019'!$A:$A,$A39)</f>
        <v>1249937</v>
      </c>
      <c r="G39" s="1">
        <f>SUMIFS('INGRESOS 2020'!C:C,'INGRESOS 2020'!$A:$A,$A39)</f>
        <v>152</v>
      </c>
      <c r="H39" s="9">
        <f>SUMIFS('INGRESOS 2020'!D:D,'INGRESOS 2020'!$A:$A,$A39)</f>
        <v>34879441</v>
      </c>
      <c r="I39" s="3">
        <f>SUMIFS('INGRESOS 2020'!E:E,'INGRESOS 2020'!$A:$A,$A39)</f>
        <v>1200389</v>
      </c>
      <c r="J39" s="7">
        <f>SUMIFS('INGRESOS 2021'!C:C,'INGRESOS 2021'!$A:$A,$A39)</f>
        <v>89</v>
      </c>
      <c r="K39" s="7">
        <f>SUMIFS('INGRESOS 2021'!$D:$D,'INGRESOS 2021'!$A:$A,A39)</f>
        <v>20896799</v>
      </c>
      <c r="L39" s="7">
        <f>SUMIFS('INGRESOS 2021'!$E:$E,'INGRESOS 2021'!$A:$A,A39)</f>
        <v>922092</v>
      </c>
      <c r="M39" s="4"/>
      <c r="N39" s="10"/>
      <c r="O39" s="4" t="s">
        <v>25</v>
      </c>
      <c r="P39" s="4" t="s">
        <v>76</v>
      </c>
      <c r="Q39" s="9">
        <f t="shared" ref="Q39:R39" si="38">E39+H39+K39</f>
        <v>89214972</v>
      </c>
      <c r="R39" s="3">
        <f t="shared" si="38"/>
        <v>3372418</v>
      </c>
    </row>
    <row r="40" spans="1:18" x14ac:dyDescent="0.2">
      <c r="A40" s="4" t="s">
        <v>80</v>
      </c>
      <c r="B40" s="4">
        <f>COUNTIF(FRONTERAS!B:B,A40)</f>
        <v>1</v>
      </c>
      <c r="C40" s="7">
        <f>SUMIFS(FRONTERAS!P:P,FRONTERAS!B:B,A40)</f>
        <v>8304</v>
      </c>
      <c r="D40" s="1">
        <f>SUMIFS('INGRESOS 2019'!C:C,'INGRESOS 2019'!$A:$A,$A40)</f>
        <v>99</v>
      </c>
      <c r="E40" s="9">
        <f>SUMIFS('INGRESOS 2019'!D:D,'INGRESOS 2019'!$A:$A,$A40)</f>
        <v>23281517</v>
      </c>
      <c r="F40" s="3">
        <f>SUMIFS('INGRESOS 2019'!E:E,'INGRESOS 2019'!$A:$A,$A40)</f>
        <v>871094</v>
      </c>
      <c r="G40" s="1">
        <f>SUMIFS('INGRESOS 2020'!C:C,'INGRESOS 2020'!$A:$A,$A40)</f>
        <v>90</v>
      </c>
      <c r="H40" s="9">
        <f>SUMIFS('INGRESOS 2020'!D:D,'INGRESOS 2020'!$A:$A,$A40)</f>
        <v>20276737</v>
      </c>
      <c r="I40" s="3">
        <f>SUMIFS('INGRESOS 2020'!E:E,'INGRESOS 2020'!$A:$A,$A40)</f>
        <v>757735</v>
      </c>
      <c r="J40" s="7">
        <f>SUMIFS('INGRESOS 2021'!C:C,'INGRESOS 2021'!$A:$A,$A40)</f>
        <v>105</v>
      </c>
      <c r="K40" s="7">
        <f>SUMIFS('INGRESOS 2021'!$D:$D,'INGRESOS 2021'!$A:$A,A40)</f>
        <v>19925093</v>
      </c>
      <c r="L40" s="7">
        <f>SUMIFS('INGRESOS 2021'!$E:$E,'INGRESOS 2021'!$A:$A,A40)</f>
        <v>870823</v>
      </c>
      <c r="M40" s="4" t="s">
        <v>24</v>
      </c>
      <c r="N40" s="10">
        <v>44078</v>
      </c>
      <c r="O40" s="4" t="s">
        <v>25</v>
      </c>
      <c r="P40" s="4" t="s">
        <v>76</v>
      </c>
      <c r="Q40" s="9">
        <f t="shared" ref="Q40:R40" si="39">E40+H40+K40</f>
        <v>63483347</v>
      </c>
      <c r="R40" s="3">
        <f t="shared" si="39"/>
        <v>2499652</v>
      </c>
    </row>
    <row r="41" spans="1:18" x14ac:dyDescent="0.2">
      <c r="A41" s="4" t="s">
        <v>81</v>
      </c>
      <c r="B41" s="4">
        <f>COUNTIF(FRONTERAS!B:B,A41)</f>
        <v>1</v>
      </c>
      <c r="C41" s="7">
        <f>SUMIFS(FRONTERAS!P:P,FRONTERAS!B:B,A41)</f>
        <v>5016</v>
      </c>
      <c r="D41" s="1">
        <f>SUMIFS('INGRESOS 2019'!C:C,'INGRESOS 2019'!$A:$A,$A41)</f>
        <v>5</v>
      </c>
      <c r="E41" s="9">
        <f>SUMIFS('INGRESOS 2019'!D:D,'INGRESOS 2019'!$A:$A,$A41)</f>
        <v>547449</v>
      </c>
      <c r="F41" s="3">
        <f>SUMIFS('INGRESOS 2019'!E:E,'INGRESOS 2019'!$A:$A,$A41)</f>
        <v>20587</v>
      </c>
      <c r="G41" s="1">
        <f>SUMIFS('INGRESOS 2020'!C:C,'INGRESOS 2020'!$A:$A,$A41)</f>
        <v>61</v>
      </c>
      <c r="H41" s="9">
        <f>SUMIFS('INGRESOS 2020'!D:D,'INGRESOS 2020'!$A:$A,$A41)</f>
        <v>6105040</v>
      </c>
      <c r="I41" s="3">
        <f>SUMIFS('INGRESOS 2020'!E:E,'INGRESOS 2020'!$A:$A,$A41)</f>
        <v>234646</v>
      </c>
      <c r="J41" s="7">
        <f>SUMIFS('INGRESOS 2021'!C:C,'INGRESOS 2021'!$A:$A,$A41)</f>
        <v>16</v>
      </c>
      <c r="K41" s="7">
        <f>SUMIFS('INGRESOS 2021'!$D:$D,'INGRESOS 2021'!$A:$A,A41)</f>
        <v>1857842</v>
      </c>
      <c r="L41" s="7">
        <f>SUMIFS('INGRESOS 2021'!$E:$E,'INGRESOS 2021'!$A:$A,A41)</f>
        <v>80235</v>
      </c>
      <c r="M41" s="4" t="s">
        <v>20</v>
      </c>
      <c r="N41" s="4">
        <v>0</v>
      </c>
      <c r="O41" s="4" t="s">
        <v>25</v>
      </c>
      <c r="P41" s="4" t="s">
        <v>76</v>
      </c>
      <c r="Q41" s="9">
        <f t="shared" ref="Q41:R41" si="40">E41+H41+K41</f>
        <v>8510331</v>
      </c>
      <c r="R41" s="3">
        <f t="shared" si="40"/>
        <v>335468</v>
      </c>
    </row>
    <row r="42" spans="1:18" x14ac:dyDescent="0.2">
      <c r="A42" s="4" t="s">
        <v>82</v>
      </c>
      <c r="B42" s="4">
        <f>COUNTIF(FRONTERAS!B:B,A42)</f>
        <v>10</v>
      </c>
      <c r="C42" s="7">
        <f>SUMIFS(FRONTERAS!P:P,FRONTERAS!B:B,A42)</f>
        <v>24237.285714285717</v>
      </c>
      <c r="D42" s="1">
        <f>SUMIFS('INGRESOS 2019'!C:C,'INGRESOS 2019'!$A:$A,$A42)</f>
        <v>0</v>
      </c>
      <c r="E42" s="9">
        <f>SUMIFS('INGRESOS 2019'!D:D,'INGRESOS 2019'!$A:$A,$A42)</f>
        <v>0</v>
      </c>
      <c r="F42" s="3">
        <f>SUMIFS('INGRESOS 2019'!E:E,'INGRESOS 2019'!$A:$A,$A42)</f>
        <v>0</v>
      </c>
      <c r="G42" s="1">
        <f>SUMIFS('INGRESOS 2020'!C:C,'INGRESOS 2020'!$A:$A,$A42)</f>
        <v>54</v>
      </c>
      <c r="H42" s="9">
        <f>SUMIFS('INGRESOS 2020'!D:D,'INGRESOS 2020'!$A:$A,$A42)</f>
        <v>22302093</v>
      </c>
      <c r="I42" s="3">
        <f>SUMIFS('INGRESOS 2020'!E:E,'INGRESOS 2020'!$A:$A,$A42)</f>
        <v>957711</v>
      </c>
      <c r="J42" s="7">
        <f>SUMIFS('INGRESOS 2021'!C:C,'INGRESOS 2021'!$A:$A,$A42)</f>
        <v>160</v>
      </c>
      <c r="K42" s="7">
        <f>SUMIFS('INGRESOS 2021'!$D:$D,'INGRESOS 2021'!$A:$A,A42)</f>
        <v>68599897</v>
      </c>
      <c r="L42" s="7">
        <f>SUMIFS('INGRESOS 2021'!$E:$E,'INGRESOS 2021'!$A:$A,A42)</f>
        <v>2999986</v>
      </c>
      <c r="O42" s="4" t="s">
        <v>38</v>
      </c>
      <c r="P42" s="4">
        <v>0</v>
      </c>
      <c r="Q42" s="9">
        <f t="shared" ref="Q42:R42" si="41">E42+H42+K42</f>
        <v>90901990</v>
      </c>
      <c r="R42" s="3">
        <f t="shared" si="41"/>
        <v>3957697</v>
      </c>
    </row>
    <row r="43" spans="1:18" x14ac:dyDescent="0.2">
      <c r="A43" s="4" t="s">
        <v>83</v>
      </c>
      <c r="B43" s="4">
        <f>COUNTIF(FRONTERAS!B:B,A43)</f>
        <v>1</v>
      </c>
      <c r="C43" s="7">
        <f>SUMIFS(FRONTERAS!P:P,FRONTERAS!B:B,A43)</f>
        <v>68457.142857142855</v>
      </c>
      <c r="D43" s="1">
        <f>SUMIFS('INGRESOS 2019'!C:C,'INGRESOS 2019'!$A:$A,$A43)</f>
        <v>0</v>
      </c>
      <c r="E43" s="9">
        <f>SUMIFS('INGRESOS 2019'!D:D,'INGRESOS 2019'!$A:$A,$A43)</f>
        <v>0</v>
      </c>
      <c r="F43" s="3">
        <f>SUMIFS('INGRESOS 2019'!E:E,'INGRESOS 2019'!$A:$A,$A43)</f>
        <v>0</v>
      </c>
      <c r="G43" s="1">
        <f>SUMIFS('INGRESOS 2020'!C:C,'INGRESOS 2020'!$A:$A,$A43)</f>
        <v>0</v>
      </c>
      <c r="H43" s="9">
        <f>SUMIFS('INGRESOS 2020'!D:D,'INGRESOS 2020'!$A:$A,$A43)</f>
        <v>0</v>
      </c>
      <c r="I43" s="3">
        <f>SUMIFS('INGRESOS 2020'!E:E,'INGRESOS 2020'!$A:$A,$A43)</f>
        <v>0</v>
      </c>
      <c r="J43" s="7">
        <f>SUMIFS('INGRESOS 2021'!C:C,'INGRESOS 2021'!$A:$A,$A43)</f>
        <v>118</v>
      </c>
      <c r="K43" s="7">
        <f>SUMIFS('INGRESOS 2021'!$D:$D,'INGRESOS 2021'!$A:$A,A43)</f>
        <v>181522726</v>
      </c>
      <c r="L43" s="7">
        <f>SUMIFS('INGRESOS 2021'!$E:$E,'INGRESOS 2021'!$A:$A,A43)</f>
        <v>7812488</v>
      </c>
      <c r="M43" s="4" t="s">
        <v>20</v>
      </c>
      <c r="N43" s="4">
        <v>0</v>
      </c>
      <c r="O43" s="4" t="s">
        <v>38</v>
      </c>
      <c r="P43" s="4">
        <v>0</v>
      </c>
      <c r="Q43" s="9">
        <f t="shared" ref="Q43:R43" si="42">E43+H43+K43</f>
        <v>181522726</v>
      </c>
      <c r="R43" s="3">
        <f t="shared" si="42"/>
        <v>7812488</v>
      </c>
    </row>
    <row r="44" spans="1:18" x14ac:dyDescent="0.2">
      <c r="A44" s="4" t="s">
        <v>84</v>
      </c>
      <c r="B44" s="4">
        <f>COUNTIF(FRONTERAS!B:B,A44)</f>
        <v>1</v>
      </c>
      <c r="C44" s="7">
        <f>SUMIFS(FRONTERAS!P:P,FRONTERAS!B:B,A44)</f>
        <v>327162.85714285716</v>
      </c>
      <c r="D44" s="1">
        <f>SUMIFS('INGRESOS 2019'!C:C,'INGRESOS 2019'!$A:$A,$A44)</f>
        <v>143</v>
      </c>
      <c r="E44" s="9">
        <f>SUMIFS('INGRESOS 2019'!D:D,'INGRESOS 2019'!$A:$A,$A44)</f>
        <v>1156126323</v>
      </c>
      <c r="F44" s="3">
        <f>SUMIFS('INGRESOS 2019'!E:E,'INGRESOS 2019'!$A:$A,$A44)</f>
        <v>43710382</v>
      </c>
      <c r="G44" s="1">
        <f>SUMIFS('INGRESOS 2020'!C:C,'INGRESOS 2020'!$A:$A,$A44)</f>
        <v>176</v>
      </c>
      <c r="H44" s="9">
        <f>SUMIFS('INGRESOS 2020'!D:D,'INGRESOS 2020'!$A:$A,$A44)</f>
        <v>1177147920</v>
      </c>
      <c r="I44" s="3">
        <f>SUMIFS('INGRESOS 2020'!E:E,'INGRESOS 2020'!$A:$A,$A44)</f>
        <v>45857324</v>
      </c>
      <c r="J44" s="7">
        <f>SUMIFS('INGRESOS 2021'!C:C,'INGRESOS 2021'!$A:$A,$A44)</f>
        <v>138</v>
      </c>
      <c r="K44" s="7">
        <f>SUMIFS('INGRESOS 2021'!$D:$D,'INGRESOS 2021'!$A:$A,A44)</f>
        <v>953304525</v>
      </c>
      <c r="L44" s="7">
        <f>SUMIFS('INGRESOS 2021'!$E:$E,'INGRESOS 2021'!$A:$A,A44)</f>
        <v>41896257</v>
      </c>
      <c r="M44" s="4" t="s">
        <v>24</v>
      </c>
      <c r="N44" s="12">
        <v>44648</v>
      </c>
      <c r="O44" s="4" t="s">
        <v>25</v>
      </c>
      <c r="P44" s="4" t="s">
        <v>85</v>
      </c>
      <c r="Q44" s="9">
        <f t="shared" ref="Q44:R44" si="43">E44+H44+K44</f>
        <v>3286578768</v>
      </c>
      <c r="R44" s="3">
        <f t="shared" si="43"/>
        <v>131463963</v>
      </c>
    </row>
    <row r="45" spans="1:18" x14ac:dyDescent="0.2">
      <c r="A45" s="4" t="s">
        <v>86</v>
      </c>
      <c r="B45" s="4">
        <f>COUNTIF(FRONTERAS!B:B,A45)</f>
        <v>1</v>
      </c>
      <c r="C45" s="7">
        <f>SUMIFS(FRONTERAS!P:P,FRONTERAS!B:B,A45)</f>
        <v>0</v>
      </c>
      <c r="D45" s="1">
        <f>SUMIFS('INGRESOS 2019'!C:C,'INGRESOS 2019'!$A:$A,$A45)</f>
        <v>0</v>
      </c>
      <c r="E45" s="9">
        <f>SUMIFS('INGRESOS 2019'!D:D,'INGRESOS 2019'!$A:$A,$A45)</f>
        <v>0</v>
      </c>
      <c r="F45" s="3">
        <f>SUMIFS('INGRESOS 2019'!E:E,'INGRESOS 2019'!$A:$A,$A45)</f>
        <v>0</v>
      </c>
      <c r="G45" s="1">
        <f>SUMIFS('INGRESOS 2020'!C:C,'INGRESOS 2020'!$A:$A,$A45)</f>
        <v>0</v>
      </c>
      <c r="H45" s="9">
        <f>SUMIFS('INGRESOS 2020'!D:D,'INGRESOS 2020'!$A:$A,$A45)</f>
        <v>0</v>
      </c>
      <c r="I45" s="3">
        <f>SUMIFS('INGRESOS 2020'!E:E,'INGRESOS 2020'!$A:$A,$A45)</f>
        <v>0</v>
      </c>
      <c r="J45" s="7">
        <f>SUMIFS('INGRESOS 2021'!C:C,'INGRESOS 2021'!$A:$A,$A45)</f>
        <v>92</v>
      </c>
      <c r="K45" s="7">
        <f>SUMIFS('INGRESOS 2021'!$D:$D,'INGRESOS 2021'!$A:$A,A45)</f>
        <v>259310331</v>
      </c>
      <c r="L45" s="7">
        <f>SUMIFS('INGRESOS 2021'!$E:$E,'INGRESOS 2021'!$A:$A,A45)</f>
        <v>11506523</v>
      </c>
      <c r="M45" s="4" t="s">
        <v>20</v>
      </c>
      <c r="N45" s="4">
        <v>0</v>
      </c>
      <c r="O45" s="4" t="s">
        <v>38</v>
      </c>
      <c r="P45" s="4">
        <v>0</v>
      </c>
      <c r="Q45" s="9">
        <f t="shared" ref="Q45:R45" si="44">E45+H45+K45</f>
        <v>259310331</v>
      </c>
      <c r="R45" s="3">
        <f t="shared" si="44"/>
        <v>11506523</v>
      </c>
    </row>
    <row r="46" spans="1:18" x14ac:dyDescent="0.2">
      <c r="A46" s="4" t="s">
        <v>87</v>
      </c>
      <c r="B46" s="4">
        <f>COUNTIF(FRONTERAS!B:B,A46)</f>
        <v>1</v>
      </c>
      <c r="C46" s="7">
        <f>SUMIFS(FRONTERAS!P:P,FRONTERAS!B:B,A46)</f>
        <v>49262.142857142855</v>
      </c>
      <c r="D46" s="1">
        <f>SUMIFS('INGRESOS 2019'!C:C,'INGRESOS 2019'!$A:$A,$A46)</f>
        <v>0</v>
      </c>
      <c r="E46" s="9">
        <f>SUMIFS('INGRESOS 2019'!D:D,'INGRESOS 2019'!$A:$A,$A46)</f>
        <v>0</v>
      </c>
      <c r="F46" s="3">
        <f>SUMIFS('INGRESOS 2019'!E:E,'INGRESOS 2019'!$A:$A,$A46)</f>
        <v>0</v>
      </c>
      <c r="G46" s="1">
        <f>SUMIFS('INGRESOS 2020'!C:C,'INGRESOS 2020'!$A:$A,$A46)</f>
        <v>73</v>
      </c>
      <c r="H46" s="9">
        <f>SUMIFS('INGRESOS 2020'!D:D,'INGRESOS 2020'!$A:$A,$A46)</f>
        <v>27419681</v>
      </c>
      <c r="I46" s="3">
        <f>SUMIFS('INGRESOS 2020'!E:E,'INGRESOS 2020'!$A:$A,$A46)</f>
        <v>1140115</v>
      </c>
      <c r="J46" s="7">
        <f>SUMIFS('INGRESOS 2021'!C:C,'INGRESOS 2021'!$A:$A,$A46)</f>
        <v>37</v>
      </c>
      <c r="K46" s="7">
        <f>SUMIFS('INGRESOS 2021'!$D:$D,'INGRESOS 2021'!$A:$A,A46)</f>
        <v>25475715</v>
      </c>
      <c r="L46" s="7">
        <f>SUMIFS('INGRESOS 2021'!$E:$E,'INGRESOS 2021'!$A:$A,A46)</f>
        <v>1119406</v>
      </c>
      <c r="M46" s="4" t="s">
        <v>20</v>
      </c>
      <c r="N46" s="4">
        <v>0</v>
      </c>
      <c r="O46" s="4" t="s">
        <v>38</v>
      </c>
      <c r="P46" s="4" t="s">
        <v>85</v>
      </c>
      <c r="Q46" s="9">
        <f t="shared" ref="Q46:R46" si="45">E46+H46+K46</f>
        <v>52895396</v>
      </c>
      <c r="R46" s="3">
        <f t="shared" si="45"/>
        <v>2259521</v>
      </c>
    </row>
    <row r="47" spans="1:18" x14ac:dyDescent="0.2">
      <c r="A47" s="4" t="s">
        <v>88</v>
      </c>
      <c r="B47" s="4">
        <f>COUNTIF(FRONTERAS!B:B,A47)</f>
        <v>1</v>
      </c>
      <c r="C47" s="7">
        <f>SUMIFS(FRONTERAS!P:P,FRONTERAS!B:B,A47)</f>
        <v>23246.142857142859</v>
      </c>
      <c r="D47" s="1">
        <f>SUMIFS('INGRESOS 2019'!C:C,'INGRESOS 2019'!$A:$A,$A47)</f>
        <v>0</v>
      </c>
      <c r="E47" s="9">
        <f>SUMIFS('INGRESOS 2019'!D:D,'INGRESOS 2019'!$A:$A,$A47)</f>
        <v>0</v>
      </c>
      <c r="F47" s="3">
        <f>SUMIFS('INGRESOS 2019'!E:E,'INGRESOS 2019'!$A:$A,$A47)</f>
        <v>0</v>
      </c>
      <c r="G47" s="1">
        <f>SUMIFS('INGRESOS 2020'!C:C,'INGRESOS 2020'!$A:$A,$A47)</f>
        <v>0</v>
      </c>
      <c r="H47" s="9">
        <f>SUMIFS('INGRESOS 2020'!D:D,'INGRESOS 2020'!$A:$A,$A47)</f>
        <v>0</v>
      </c>
      <c r="I47" s="3">
        <f>SUMIFS('INGRESOS 2020'!E:E,'INGRESOS 2020'!$A:$A,$A47)</f>
        <v>0</v>
      </c>
      <c r="J47" s="7">
        <f>SUMIFS('INGRESOS 2021'!C:C,'INGRESOS 2021'!$A:$A,$A47)</f>
        <v>19</v>
      </c>
      <c r="K47" s="7">
        <f>SUMIFS('INGRESOS 2021'!$D:$D,'INGRESOS 2021'!$A:$A,A47)</f>
        <v>10388611</v>
      </c>
      <c r="L47" s="7">
        <f>SUMIFS('INGRESOS 2021'!$E:$E,'INGRESOS 2021'!$A:$A,A47)</f>
        <v>448655</v>
      </c>
      <c r="M47" s="4" t="s">
        <v>20</v>
      </c>
      <c r="N47" s="4">
        <v>0</v>
      </c>
      <c r="O47" s="4" t="s">
        <v>25</v>
      </c>
      <c r="P47" s="4" t="s">
        <v>89</v>
      </c>
      <c r="Q47" s="9">
        <f t="shared" ref="Q47:R47" si="46">E47+H47+K47</f>
        <v>10388611</v>
      </c>
      <c r="R47" s="3">
        <f t="shared" si="46"/>
        <v>448655</v>
      </c>
    </row>
    <row r="48" spans="1:18" x14ac:dyDescent="0.2">
      <c r="A48" s="4" t="s">
        <v>90</v>
      </c>
      <c r="B48" s="4">
        <f>COUNTIF(FRONTERAS!B:B,A48)</f>
        <v>1</v>
      </c>
      <c r="C48" s="7">
        <f>SUMIFS(FRONTERAS!P:P,FRONTERAS!B:B,A48)</f>
        <v>19680</v>
      </c>
      <c r="D48" s="1">
        <f>SUMIFS('INGRESOS 2019'!C:C,'INGRESOS 2019'!$A:$A,$A48)</f>
        <v>0</v>
      </c>
      <c r="E48" s="9">
        <f>SUMIFS('INGRESOS 2019'!D:D,'INGRESOS 2019'!$A:$A,$A48)</f>
        <v>0</v>
      </c>
      <c r="F48" s="3">
        <f>SUMIFS('INGRESOS 2019'!E:E,'INGRESOS 2019'!$A:$A,$A48)</f>
        <v>0</v>
      </c>
      <c r="G48" s="1">
        <f>SUMIFS('INGRESOS 2020'!C:C,'INGRESOS 2020'!$A:$A,$A48)</f>
        <v>33</v>
      </c>
      <c r="H48" s="9">
        <f>SUMIFS('INGRESOS 2020'!D:D,'INGRESOS 2020'!$A:$A,$A48)</f>
        <v>18472467</v>
      </c>
      <c r="I48" s="3">
        <f>SUMIFS('INGRESOS 2020'!E:E,'INGRESOS 2020'!$A:$A,$A48)</f>
        <v>811800</v>
      </c>
      <c r="J48" s="7">
        <f>SUMIFS('INGRESOS 2021'!C:C,'INGRESOS 2021'!$A:$A,$A48)</f>
        <v>141</v>
      </c>
      <c r="K48" s="7">
        <f>SUMIFS('INGRESOS 2021'!$D:$D,'INGRESOS 2021'!$A:$A,A48)</f>
        <v>69950270</v>
      </c>
      <c r="L48" s="7">
        <f>SUMIFS('INGRESOS 2021'!$E:$E,'INGRESOS 2021'!$A:$A,A48)</f>
        <v>3054186</v>
      </c>
      <c r="M48" s="4" t="s">
        <v>20</v>
      </c>
      <c r="N48" s="4">
        <v>0</v>
      </c>
      <c r="O48" s="4" t="s">
        <v>25</v>
      </c>
      <c r="P48" s="4">
        <v>0</v>
      </c>
      <c r="Q48" s="9">
        <f t="shared" ref="Q48:R48" si="47">E48+H48+K48</f>
        <v>88422737</v>
      </c>
      <c r="R48" s="3">
        <f t="shared" si="47"/>
        <v>3865986</v>
      </c>
    </row>
    <row r="49" spans="1:18" x14ac:dyDescent="0.2">
      <c r="A49" s="4" t="s">
        <v>91</v>
      </c>
      <c r="B49" s="4">
        <f>COUNTIF(FRONTERAS!B:B,A49)</f>
        <v>1</v>
      </c>
      <c r="C49" s="7">
        <f>SUMIFS(FRONTERAS!P:P,FRONTERAS!B:B,A49)</f>
        <v>23156.857142857141</v>
      </c>
      <c r="D49" s="1">
        <f>SUMIFS('INGRESOS 2019'!C:C,'INGRESOS 2019'!$A:$A,$A49)</f>
        <v>0</v>
      </c>
      <c r="E49" s="9">
        <f>SUMIFS('INGRESOS 2019'!D:D,'INGRESOS 2019'!$A:$A,$A49)</f>
        <v>0</v>
      </c>
      <c r="F49" s="3">
        <f>SUMIFS('INGRESOS 2019'!E:E,'INGRESOS 2019'!$A:$A,$A49)</f>
        <v>0</v>
      </c>
      <c r="G49" s="1">
        <f>SUMIFS('INGRESOS 2020'!C:C,'INGRESOS 2020'!$A:$A,$A49)</f>
        <v>83</v>
      </c>
      <c r="H49" s="9">
        <f>SUMIFS('INGRESOS 2020'!D:D,'INGRESOS 2020'!$A:$A,$A49)</f>
        <v>32207994</v>
      </c>
      <c r="I49" s="3">
        <f>SUMIFS('INGRESOS 2020'!E:E,'INGRESOS 2020'!$A:$A,$A49)</f>
        <v>1419252</v>
      </c>
      <c r="J49" s="7">
        <f>SUMIFS('INGRESOS 2021'!C:C,'INGRESOS 2021'!$A:$A,$A49)</f>
        <v>89</v>
      </c>
      <c r="K49" s="7">
        <f>SUMIFS('INGRESOS 2021'!$D:$D,'INGRESOS 2021'!$A:$A,A49)</f>
        <v>46239351</v>
      </c>
      <c r="L49" s="7">
        <f>SUMIFS('INGRESOS 2021'!$E:$E,'INGRESOS 2021'!$A:$A,A49)</f>
        <v>2026039</v>
      </c>
      <c r="M49" s="4" t="s">
        <v>20</v>
      </c>
      <c r="N49" s="4">
        <v>0</v>
      </c>
      <c r="O49" s="4" t="s">
        <v>38</v>
      </c>
      <c r="P49" s="4">
        <v>0</v>
      </c>
      <c r="Q49" s="9">
        <f t="shared" ref="Q49:R49" si="48">E49+H49+K49</f>
        <v>78447345</v>
      </c>
      <c r="R49" s="3">
        <f t="shared" si="48"/>
        <v>3445291</v>
      </c>
    </row>
    <row r="50" spans="1:18" x14ac:dyDescent="0.2">
      <c r="A50" s="4" t="s">
        <v>92</v>
      </c>
      <c r="B50" s="4">
        <f>COUNTIF(FRONTERAS!B:B,A50)</f>
        <v>1</v>
      </c>
      <c r="C50" s="7">
        <f>SUMIFS(FRONTERAS!P:P,FRONTERAS!B:B,A50)</f>
        <v>13200</v>
      </c>
      <c r="D50" s="1">
        <f>SUMIFS('INGRESOS 2019'!C:C,'INGRESOS 2019'!$A:$A,$A50)</f>
        <v>0</v>
      </c>
      <c r="E50" s="9">
        <f>SUMIFS('INGRESOS 2019'!D:D,'INGRESOS 2019'!$A:$A,$A50)</f>
        <v>0</v>
      </c>
      <c r="F50" s="3">
        <f>SUMIFS('INGRESOS 2019'!E:E,'INGRESOS 2019'!$A:$A,$A50)</f>
        <v>0</v>
      </c>
      <c r="G50" s="1">
        <f>SUMIFS('INGRESOS 2020'!C:C,'INGRESOS 2020'!$A:$A,$A50)</f>
        <v>58</v>
      </c>
      <c r="H50" s="9">
        <f>SUMIFS('INGRESOS 2020'!D:D,'INGRESOS 2020'!$A:$A,$A50)</f>
        <v>22139145</v>
      </c>
      <c r="I50" s="3">
        <f>SUMIFS('INGRESOS 2020'!E:E,'INGRESOS 2020'!$A:$A,$A50)</f>
        <v>952059</v>
      </c>
      <c r="J50" s="7">
        <f>SUMIFS('INGRESOS 2021'!C:C,'INGRESOS 2021'!$A:$A,$A50)</f>
        <v>123</v>
      </c>
      <c r="K50" s="7">
        <f>SUMIFS('INGRESOS 2021'!$D:$D,'INGRESOS 2021'!$A:$A,A50)</f>
        <v>39115985</v>
      </c>
      <c r="L50" s="7">
        <f>SUMIFS('INGRESOS 2021'!$E:$E,'INGRESOS 2021'!$A:$A,A50)</f>
        <v>1716755</v>
      </c>
      <c r="M50" s="4" t="s">
        <v>20</v>
      </c>
      <c r="N50" s="4">
        <v>0</v>
      </c>
      <c r="O50" s="4" t="s">
        <v>38</v>
      </c>
      <c r="P50" s="4" t="s">
        <v>93</v>
      </c>
      <c r="Q50" s="9">
        <f t="shared" ref="Q50:R50" si="49">E50+H50+K50</f>
        <v>61255130</v>
      </c>
      <c r="R50" s="3">
        <f t="shared" si="49"/>
        <v>2668814</v>
      </c>
    </row>
    <row r="51" spans="1:18" x14ac:dyDescent="0.2">
      <c r="A51" s="4" t="s">
        <v>94</v>
      </c>
      <c r="B51" s="4">
        <f>COUNTIF(FRONTERAS!B:B,A51)</f>
        <v>1</v>
      </c>
      <c r="C51" s="7">
        <f>SUMIFS(FRONTERAS!P:P,FRONTERAS!B:B,A51)</f>
        <v>820176</v>
      </c>
      <c r="D51" s="1">
        <f>SUMIFS('INGRESOS 2019'!C:C,'INGRESOS 2019'!$A:$A,$A51)</f>
        <v>0</v>
      </c>
      <c r="E51" s="9">
        <f>SUMIFS('INGRESOS 2019'!D:D,'INGRESOS 2019'!$A:$A,$A51)</f>
        <v>0</v>
      </c>
      <c r="F51" s="3">
        <f>SUMIFS('INGRESOS 2019'!E:E,'INGRESOS 2019'!$A:$A,$A51)</f>
        <v>0</v>
      </c>
      <c r="G51" s="1">
        <f>SUMIFS('INGRESOS 2020'!C:C,'INGRESOS 2020'!$A:$A,$A51)</f>
        <v>26</v>
      </c>
      <c r="H51" s="9">
        <f>SUMIFS('INGRESOS 2020'!D:D,'INGRESOS 2020'!$A:$A,$A51)</f>
        <v>123996003</v>
      </c>
      <c r="I51" s="3">
        <f>SUMIFS('INGRESOS 2020'!E:E,'INGRESOS 2020'!$A:$A,$A51)</f>
        <v>4992000</v>
      </c>
      <c r="J51" s="7">
        <f>SUMIFS('INGRESOS 2021'!C:C,'INGRESOS 2021'!$A:$A,$A51)</f>
        <v>173</v>
      </c>
      <c r="K51" s="7">
        <f>SUMIFS('INGRESOS 2021'!$D:$D,'INGRESOS 2021'!$A:$A,A51)</f>
        <v>1913909718</v>
      </c>
      <c r="L51" s="7">
        <f>SUMIFS('INGRESOS 2021'!$E:$E,'INGRESOS 2021'!$A:$A,A51)</f>
        <v>82309114</v>
      </c>
      <c r="M51" s="4" t="s">
        <v>24</v>
      </c>
      <c r="N51" s="4" t="s">
        <v>95</v>
      </c>
      <c r="O51" s="4" t="s">
        <v>25</v>
      </c>
      <c r="P51" s="4">
        <v>0</v>
      </c>
      <c r="Q51" s="9">
        <f t="shared" ref="Q51:R51" si="50">E51+H51+K51</f>
        <v>2037905721</v>
      </c>
      <c r="R51" s="3">
        <f t="shared" si="50"/>
        <v>87301114</v>
      </c>
    </row>
    <row r="52" spans="1:18" x14ac:dyDescent="0.2">
      <c r="A52" s="4" t="s">
        <v>96</v>
      </c>
      <c r="B52" s="4">
        <f>COUNTIF(FRONTERAS!B:B,A52)</f>
        <v>1</v>
      </c>
      <c r="C52" s="7">
        <f>SUMIFS(FRONTERAS!P:P,FRONTERAS!B:B,A52)</f>
        <v>21235</v>
      </c>
      <c r="D52" s="1">
        <f>SUMIFS('INGRESOS 2019'!C:C,'INGRESOS 2019'!$A:$A,$A52)</f>
        <v>80</v>
      </c>
      <c r="E52" s="9">
        <f>SUMIFS('INGRESOS 2019'!D:D,'INGRESOS 2019'!$A:$A,$A52)</f>
        <v>59283375</v>
      </c>
      <c r="F52" s="3">
        <f>SUMIFS('INGRESOS 2019'!E:E,'INGRESOS 2019'!$A:$A,$A52)</f>
        <v>2171220</v>
      </c>
      <c r="G52" s="1">
        <f>SUMIFS('INGRESOS 2020'!C:C,'INGRESOS 2020'!$A:$A,$A52)</f>
        <v>114</v>
      </c>
      <c r="H52" s="9">
        <f>SUMIFS('INGRESOS 2020'!D:D,'INGRESOS 2020'!$A:$A,$A52)</f>
        <v>81380048</v>
      </c>
      <c r="I52" s="3">
        <f>SUMIFS('INGRESOS 2020'!E:E,'INGRESOS 2020'!$A:$A,$A52)</f>
        <v>3213373</v>
      </c>
      <c r="J52" s="7">
        <f>SUMIFS('INGRESOS 2021'!C:C,'INGRESOS 2021'!$A:$A,$A52)</f>
        <v>126</v>
      </c>
      <c r="K52" s="7">
        <f>SUMIFS('INGRESOS 2021'!$D:$D,'INGRESOS 2021'!$A:$A,A52)</f>
        <v>78528026</v>
      </c>
      <c r="L52" s="7">
        <f>SUMIFS('INGRESOS 2021'!$E:$E,'INGRESOS 2021'!$A:$A,A52)</f>
        <v>3437520</v>
      </c>
      <c r="M52" s="4" t="s">
        <v>20</v>
      </c>
      <c r="N52" s="4">
        <v>0</v>
      </c>
      <c r="O52" s="4" t="s">
        <v>21</v>
      </c>
      <c r="P52" s="4" t="s">
        <v>97</v>
      </c>
      <c r="Q52" s="9">
        <f t="shared" ref="Q52:R52" si="51">E52+H52+K52</f>
        <v>219191449</v>
      </c>
      <c r="R52" s="3">
        <f t="shared" si="51"/>
        <v>8822113</v>
      </c>
    </row>
    <row r="53" spans="1:18" x14ac:dyDescent="0.2">
      <c r="A53" s="4" t="s">
        <v>98</v>
      </c>
      <c r="B53" s="4">
        <f>COUNTIF(FRONTERAS!B:B,A53)</f>
        <v>1</v>
      </c>
      <c r="C53" s="7">
        <f>SUMIFS(FRONTERAS!P:P,FRONTERAS!B:B,A53)</f>
        <v>15000</v>
      </c>
      <c r="D53" s="1">
        <f>SUMIFS('INGRESOS 2019'!C:C,'INGRESOS 2019'!$A:$A,$A53)</f>
        <v>85</v>
      </c>
      <c r="E53" s="9">
        <f>SUMIFS('INGRESOS 2019'!D:D,'INGRESOS 2019'!$A:$A,$A53)</f>
        <v>36693296</v>
      </c>
      <c r="F53" s="3">
        <f>SUMIFS('INGRESOS 2019'!E:E,'INGRESOS 2019'!$A:$A,$A53)</f>
        <v>1342191</v>
      </c>
      <c r="G53" s="1">
        <f>SUMIFS('INGRESOS 2020'!C:C,'INGRESOS 2020'!$A:$A,$A53)</f>
        <v>155</v>
      </c>
      <c r="H53" s="9">
        <f>SUMIFS('INGRESOS 2020'!D:D,'INGRESOS 2020'!$A:$A,$A53)</f>
        <v>54621628</v>
      </c>
      <c r="I53" s="3">
        <f>SUMIFS('INGRESOS 2020'!E:E,'INGRESOS 2020'!$A:$A,$A53)</f>
        <v>1974224</v>
      </c>
      <c r="J53" s="7">
        <f>SUMIFS('INGRESOS 2021'!C:C,'INGRESOS 2021'!$A:$A,$A53)</f>
        <v>26</v>
      </c>
      <c r="K53" s="7">
        <f>SUMIFS('INGRESOS 2021'!$D:$D,'INGRESOS 2021'!$A:$A,A53)</f>
        <v>9133172</v>
      </c>
      <c r="L53" s="7">
        <f>SUMIFS('INGRESOS 2021'!$E:$E,'INGRESOS 2021'!$A:$A,A53)</f>
        <v>389950</v>
      </c>
      <c r="M53" s="4" t="s">
        <v>20</v>
      </c>
      <c r="N53" s="4">
        <v>0</v>
      </c>
      <c r="O53" s="4" t="s">
        <v>25</v>
      </c>
      <c r="P53" s="4" t="s">
        <v>99</v>
      </c>
      <c r="Q53" s="9">
        <f t="shared" ref="Q53:R53" si="52">E53+H53+K53</f>
        <v>100448096</v>
      </c>
      <c r="R53" s="3">
        <f t="shared" si="52"/>
        <v>3706365</v>
      </c>
    </row>
    <row r="54" spans="1:18" x14ac:dyDescent="0.2">
      <c r="A54" s="4" t="s">
        <v>100</v>
      </c>
      <c r="B54" s="4">
        <f>COUNTIF(FRONTERAS!B:B,A54)</f>
        <v>99</v>
      </c>
      <c r="C54" s="7">
        <f>SUMIFS(FRONTERAS!P:P,FRONTERAS!B:B,A54)</f>
        <v>268192.00000000012</v>
      </c>
      <c r="D54" s="1">
        <f>SUMIFS('INGRESOS 2019'!C:C,'INGRESOS 2019'!$A:$A,$A54)</f>
        <v>195</v>
      </c>
      <c r="E54" s="9">
        <f>SUMIFS('INGRESOS 2019'!D:D,'INGRESOS 2019'!$A:$A,$A54)</f>
        <v>490716542</v>
      </c>
      <c r="F54" s="3">
        <f>SUMIFS('INGRESOS 2019'!E:E,'INGRESOS 2019'!$A:$A,$A54)</f>
        <v>16737768</v>
      </c>
      <c r="G54" s="1">
        <f>SUMIFS('INGRESOS 2020'!C:C,'INGRESOS 2020'!$A:$A,$A54)</f>
        <v>267</v>
      </c>
      <c r="H54" s="9">
        <f>SUMIFS('INGRESOS 2020'!D:D,'INGRESOS 2020'!$A:$A,$A54)</f>
        <v>621372448</v>
      </c>
      <c r="I54" s="3">
        <f>SUMIFS('INGRESOS 2020'!E:E,'INGRESOS 2020'!$A:$A,$A54)</f>
        <v>23222200</v>
      </c>
      <c r="J54" s="7">
        <f>SUMIFS('INGRESOS 2021'!C:C,'INGRESOS 2021'!$A:$A,$A54)</f>
        <v>200</v>
      </c>
      <c r="K54" s="7">
        <f>SUMIFS('INGRESOS 2021'!$D:$D,'INGRESOS 2021'!$A:$A,A54)</f>
        <v>668014055</v>
      </c>
      <c r="L54" s="7">
        <f>SUMIFS('INGRESOS 2021'!$E:$E,'INGRESOS 2021'!$A:$A,A54)</f>
        <v>28803346</v>
      </c>
      <c r="M54" s="4" t="s">
        <v>20</v>
      </c>
      <c r="N54" s="4">
        <v>0</v>
      </c>
      <c r="O54" s="4" t="s">
        <v>38</v>
      </c>
      <c r="P54" s="4" t="s">
        <v>101</v>
      </c>
      <c r="Q54" s="9">
        <f t="shared" ref="Q54:R54" si="53">E54+H54+K54</f>
        <v>1780103045</v>
      </c>
      <c r="R54" s="3">
        <f t="shared" si="53"/>
        <v>68763314</v>
      </c>
    </row>
    <row r="55" spans="1:18" x14ac:dyDescent="0.2">
      <c r="A55" s="4" t="s">
        <v>102</v>
      </c>
      <c r="B55" s="4">
        <f>COUNTIF(FRONTERAS!B:B,A55)</f>
        <v>1</v>
      </c>
      <c r="C55" s="7">
        <f>SUMIFS(FRONTERAS!P:P,FRONTERAS!B:B,A55)</f>
        <v>3000</v>
      </c>
      <c r="D55" s="1">
        <f>SUMIFS('INGRESOS 2019'!C:C,'INGRESOS 2019'!$A:$A,$A55)</f>
        <v>71</v>
      </c>
      <c r="E55" s="9">
        <f>SUMIFS('INGRESOS 2019'!D:D,'INGRESOS 2019'!$A:$A,$A55)</f>
        <v>5900151</v>
      </c>
      <c r="F55" s="3">
        <f>SUMIFS('INGRESOS 2019'!E:E,'INGRESOS 2019'!$A:$A,$A55)</f>
        <v>230244</v>
      </c>
      <c r="G55" s="1">
        <f>SUMIFS('INGRESOS 2020'!C:C,'INGRESOS 2020'!$A:$A,$A55)</f>
        <v>76</v>
      </c>
      <c r="H55" s="9">
        <f>SUMIFS('INGRESOS 2020'!D:D,'INGRESOS 2020'!$A:$A,$A55)</f>
        <v>19003262</v>
      </c>
      <c r="I55" s="3">
        <f>SUMIFS('INGRESOS 2020'!E:E,'INGRESOS 2020'!$A:$A,$A55)</f>
        <v>755122</v>
      </c>
      <c r="J55" s="7">
        <f>SUMIFS('INGRESOS 2021'!C:C,'INGRESOS 2021'!$A:$A,$A55)</f>
        <v>3</v>
      </c>
      <c r="K55" s="7">
        <f>SUMIFS('INGRESOS 2021'!$D:$D,'INGRESOS 2021'!$A:$A,A55)</f>
        <v>200924</v>
      </c>
      <c r="L55" s="7">
        <f>SUMIFS('INGRESOS 2021'!$E:$E,'INGRESOS 2021'!$A:$A,A55)</f>
        <v>9000</v>
      </c>
      <c r="M55" s="4" t="s">
        <v>20</v>
      </c>
      <c r="N55" s="4">
        <v>0</v>
      </c>
      <c r="O55" s="4" t="s">
        <v>25</v>
      </c>
      <c r="P55" s="4" t="s">
        <v>103</v>
      </c>
      <c r="Q55" s="9">
        <f t="shared" ref="Q55:R55" si="54">E55+H55+K55</f>
        <v>25104337</v>
      </c>
      <c r="R55" s="3">
        <f t="shared" si="54"/>
        <v>994366</v>
      </c>
    </row>
    <row r="56" spans="1:18" x14ac:dyDescent="0.2">
      <c r="A56" s="4" t="s">
        <v>104</v>
      </c>
      <c r="B56" s="4">
        <f>COUNTIF(FRONTERAS!B:B,A56)</f>
        <v>1</v>
      </c>
      <c r="C56" s="7">
        <f>SUMIFS(FRONTERAS!P:P,FRONTERAS!B:B,A56)</f>
        <v>3000</v>
      </c>
      <c r="D56" s="1">
        <f>SUMIFS('INGRESOS 2019'!C:C,'INGRESOS 2019'!$A:$A,$A56)</f>
        <v>77</v>
      </c>
      <c r="E56" s="9">
        <f>SUMIFS('INGRESOS 2019'!D:D,'INGRESOS 2019'!$A:$A,$A56)</f>
        <v>8561256</v>
      </c>
      <c r="F56" s="3">
        <f>SUMIFS('INGRESOS 2019'!E:E,'INGRESOS 2019'!$A:$A,$A56)</f>
        <v>331809</v>
      </c>
      <c r="G56" s="1">
        <f>SUMIFS('INGRESOS 2020'!C:C,'INGRESOS 2020'!$A:$A,$A56)</f>
        <v>77</v>
      </c>
      <c r="H56" s="9">
        <f>SUMIFS('INGRESOS 2020'!D:D,'INGRESOS 2020'!$A:$A,$A56)</f>
        <v>20366585</v>
      </c>
      <c r="I56" s="3">
        <f>SUMIFS('INGRESOS 2020'!E:E,'INGRESOS 2020'!$A:$A,$A56)</f>
        <v>809136</v>
      </c>
      <c r="J56" s="7">
        <f>SUMIFS('INGRESOS 2021'!C:C,'INGRESOS 2021'!$A:$A,$A56)</f>
        <v>3</v>
      </c>
      <c r="K56" s="7">
        <f>SUMIFS('INGRESOS 2021'!$D:$D,'INGRESOS 2021'!$A:$A,A56)</f>
        <v>200924</v>
      </c>
      <c r="L56" s="7">
        <f>SUMIFS('INGRESOS 2021'!$E:$E,'INGRESOS 2021'!$A:$A,A56)</f>
        <v>9000</v>
      </c>
      <c r="M56" s="4" t="s">
        <v>20</v>
      </c>
      <c r="N56" s="4">
        <v>0</v>
      </c>
      <c r="O56" s="4" t="s">
        <v>25</v>
      </c>
      <c r="P56" s="4" t="s">
        <v>103</v>
      </c>
      <c r="Q56" s="9">
        <f t="shared" ref="Q56:R56" si="55">E56+H56+K56</f>
        <v>29128765</v>
      </c>
      <c r="R56" s="3">
        <f t="shared" si="55"/>
        <v>1149945</v>
      </c>
    </row>
    <row r="57" spans="1:18" x14ac:dyDescent="0.2">
      <c r="A57" s="4" t="s">
        <v>105</v>
      </c>
      <c r="B57" s="4">
        <f>COUNTIF(FRONTERAS!B:B,A57)</f>
        <v>1</v>
      </c>
      <c r="C57" s="7">
        <f>SUMIFS(FRONTERAS!P:P,FRONTERAS!B:B,A57)</f>
        <v>148067.28571428571</v>
      </c>
      <c r="D57" s="1">
        <f>SUMIFS('INGRESOS 2019'!C:C,'INGRESOS 2019'!$A:$A,$A57)</f>
        <v>123</v>
      </c>
      <c r="E57" s="9">
        <f>SUMIFS('INGRESOS 2019'!D:D,'INGRESOS 2019'!$A:$A,$A57)</f>
        <v>425724484</v>
      </c>
      <c r="F57" s="3">
        <f>SUMIFS('INGRESOS 2019'!E:E,'INGRESOS 2019'!$A:$A,$A57)</f>
        <v>15642175</v>
      </c>
      <c r="G57" s="1">
        <f>SUMIFS('INGRESOS 2020'!C:C,'INGRESOS 2020'!$A:$A,$A57)</f>
        <v>152</v>
      </c>
      <c r="H57" s="9">
        <f>SUMIFS('INGRESOS 2020'!D:D,'INGRESOS 2020'!$A:$A,$A57)</f>
        <v>495353187</v>
      </c>
      <c r="I57" s="3">
        <f>SUMIFS('INGRESOS 2020'!E:E,'INGRESOS 2020'!$A:$A,$A57)</f>
        <v>17603378</v>
      </c>
      <c r="J57" s="7">
        <f>SUMIFS('INGRESOS 2021'!C:C,'INGRESOS 2021'!$A:$A,$A57)</f>
        <v>139</v>
      </c>
      <c r="K57" s="7">
        <f>SUMIFS('INGRESOS 2021'!$D:$D,'INGRESOS 2021'!$A:$A,A57)</f>
        <v>469775444</v>
      </c>
      <c r="L57" s="7">
        <f>SUMIFS('INGRESOS 2021'!$E:$E,'INGRESOS 2021'!$A:$A,A57)</f>
        <v>19521717</v>
      </c>
      <c r="M57" s="4" t="s">
        <v>24</v>
      </c>
      <c r="N57" s="4" t="s">
        <v>106</v>
      </c>
      <c r="O57" s="4" t="s">
        <v>25</v>
      </c>
      <c r="P57" s="4" t="s">
        <v>107</v>
      </c>
      <c r="Q57" s="9">
        <f t="shared" ref="Q57:R57" si="56">E57+H57+K57</f>
        <v>1390853115</v>
      </c>
      <c r="R57" s="3">
        <f t="shared" si="56"/>
        <v>52767270</v>
      </c>
    </row>
    <row r="58" spans="1:18" x14ac:dyDescent="0.2">
      <c r="A58" s="4" t="s">
        <v>108</v>
      </c>
      <c r="B58" s="4">
        <f>COUNTIF(FRONTERAS!B:B,A58)</f>
        <v>1</v>
      </c>
      <c r="C58" s="7">
        <f>SUMIFS(FRONTERAS!P:P,FRONTERAS!B:B,A58)</f>
        <v>9557.1428571428569</v>
      </c>
      <c r="D58" s="1">
        <f>SUMIFS('INGRESOS 2019'!C:C,'INGRESOS 2019'!$A:$A,$A58)</f>
        <v>0</v>
      </c>
      <c r="E58" s="9">
        <f>SUMIFS('INGRESOS 2019'!D:D,'INGRESOS 2019'!$A:$A,$A58)</f>
        <v>0</v>
      </c>
      <c r="F58" s="3">
        <f>SUMIFS('INGRESOS 2019'!E:E,'INGRESOS 2019'!$A:$A,$A58)</f>
        <v>0</v>
      </c>
      <c r="G58" s="1">
        <f>SUMIFS('INGRESOS 2020'!C:C,'INGRESOS 2020'!$A:$A,$A58)</f>
        <v>0</v>
      </c>
      <c r="H58" s="9">
        <f>SUMIFS('INGRESOS 2020'!D:D,'INGRESOS 2020'!$A:$A,$A58)</f>
        <v>0</v>
      </c>
      <c r="I58" s="3">
        <f>SUMIFS('INGRESOS 2020'!E:E,'INGRESOS 2020'!$A:$A,$A58)</f>
        <v>0</v>
      </c>
      <c r="J58" s="7">
        <f>SUMIFS('INGRESOS 2021'!C:C,'INGRESOS 2021'!$A:$A,$A58)</f>
        <v>0</v>
      </c>
      <c r="K58" s="7">
        <f>SUMIFS('INGRESOS 2021'!$D:$D,'INGRESOS 2021'!$A:$A,A58)</f>
        <v>0</v>
      </c>
      <c r="L58" s="7">
        <f>SUMIFS('INGRESOS 2021'!$E:$E,'INGRESOS 2021'!$A:$A,A58)</f>
        <v>0</v>
      </c>
      <c r="M58" s="4"/>
      <c r="N58" s="4"/>
      <c r="O58" s="4" t="e">
        <v>#N/A</v>
      </c>
      <c r="P58" s="4" t="e">
        <v>#N/A</v>
      </c>
      <c r="Q58" s="9">
        <f t="shared" ref="Q58:R58" si="57">E58+H58+K58</f>
        <v>0</v>
      </c>
      <c r="R58" s="3">
        <f t="shared" si="57"/>
        <v>0</v>
      </c>
    </row>
    <row r="59" spans="1:18" x14ac:dyDescent="0.2">
      <c r="A59" s="4" t="s">
        <v>109</v>
      </c>
      <c r="B59" s="4">
        <f>COUNTIF(FRONTERAS!B:B,A59)</f>
        <v>1</v>
      </c>
      <c r="C59" s="7">
        <f>SUMIFS(FRONTERAS!P:P,FRONTERAS!B:B,A59)</f>
        <v>2868</v>
      </c>
      <c r="D59" s="1">
        <f>SUMIFS('INGRESOS 2019'!C:C,'INGRESOS 2019'!$A:$A,$A59)</f>
        <v>0</v>
      </c>
      <c r="E59" s="9">
        <f>SUMIFS('INGRESOS 2019'!D:D,'INGRESOS 2019'!$A:$A,$A59)</f>
        <v>0</v>
      </c>
      <c r="F59" s="3">
        <f>SUMIFS('INGRESOS 2019'!E:E,'INGRESOS 2019'!$A:$A,$A59)</f>
        <v>0</v>
      </c>
      <c r="G59" s="1">
        <f>SUMIFS('INGRESOS 2020'!C:C,'INGRESOS 2020'!$A:$A,$A59)</f>
        <v>60</v>
      </c>
      <c r="H59" s="9">
        <f>SUMIFS('INGRESOS 2020'!D:D,'INGRESOS 2020'!$A:$A,$A59)</f>
        <v>7928572</v>
      </c>
      <c r="I59" s="3">
        <f>SUMIFS('INGRESOS 2020'!E:E,'INGRESOS 2020'!$A:$A,$A59)</f>
        <v>283090</v>
      </c>
      <c r="J59" s="7">
        <f>SUMIFS('INGRESOS 2021'!C:C,'INGRESOS 2021'!$A:$A,$A59)</f>
        <v>14</v>
      </c>
      <c r="K59" s="7">
        <f>SUMIFS('INGRESOS 2021'!$D:$D,'INGRESOS 2021'!$A:$A,A59)</f>
        <v>964916</v>
      </c>
      <c r="L59" s="7">
        <f>SUMIFS('INGRESOS 2021'!$E:$E,'INGRESOS 2021'!$A:$A,A59)</f>
        <v>39978</v>
      </c>
      <c r="M59" s="4" t="s">
        <v>24</v>
      </c>
      <c r="N59" s="10">
        <v>44563</v>
      </c>
      <c r="O59" s="4" t="s">
        <v>21</v>
      </c>
      <c r="P59" s="4" t="s">
        <v>110</v>
      </c>
      <c r="Q59" s="9">
        <f t="shared" ref="Q59:R59" si="58">E59+H59+K59</f>
        <v>8893488</v>
      </c>
      <c r="R59" s="3">
        <f t="shared" si="58"/>
        <v>323068</v>
      </c>
    </row>
    <row r="60" spans="1:18" x14ac:dyDescent="0.2">
      <c r="A60" s="4" t="s">
        <v>111</v>
      </c>
      <c r="B60" s="4">
        <f>COUNTIF(FRONTERAS!B:B,A60)</f>
        <v>1</v>
      </c>
      <c r="C60" s="7">
        <f>SUMIFS(FRONTERAS!P:P,FRONTERAS!B:B,A60)</f>
        <v>10584</v>
      </c>
      <c r="D60" s="1">
        <f>SUMIFS('INGRESOS 2019'!C:C,'INGRESOS 2019'!$A:$A,$A60)</f>
        <v>64</v>
      </c>
      <c r="E60" s="9">
        <f>SUMIFS('INGRESOS 2019'!D:D,'INGRESOS 2019'!$A:$A,$A60)</f>
        <v>26665282</v>
      </c>
      <c r="F60" s="3">
        <f>SUMIFS('INGRESOS 2019'!E:E,'INGRESOS 2019'!$A:$A,$A60)</f>
        <v>974129</v>
      </c>
      <c r="G60" s="1">
        <f>SUMIFS('INGRESOS 2020'!C:C,'INGRESOS 2020'!$A:$A,$A60)</f>
        <v>86</v>
      </c>
      <c r="H60" s="9">
        <f>SUMIFS('INGRESOS 2020'!D:D,'INGRESOS 2020'!$A:$A,$A60)</f>
        <v>13031652</v>
      </c>
      <c r="I60" s="3">
        <f>SUMIFS('INGRESOS 2020'!E:E,'INGRESOS 2020'!$A:$A,$A60)</f>
        <v>529675</v>
      </c>
      <c r="J60" s="7">
        <f>SUMIFS('INGRESOS 2021'!C:C,'INGRESOS 2021'!$A:$A,$A60)</f>
        <v>89</v>
      </c>
      <c r="K60" s="7">
        <f>SUMIFS('INGRESOS 2021'!$D:$D,'INGRESOS 2021'!$A:$A,A60)</f>
        <v>19331342</v>
      </c>
      <c r="L60" s="7">
        <f>SUMIFS('INGRESOS 2021'!$E:$E,'INGRESOS 2021'!$A:$A,A60)</f>
        <v>834651</v>
      </c>
      <c r="O60" s="4" t="s">
        <v>25</v>
      </c>
      <c r="P60" s="4" t="s">
        <v>112</v>
      </c>
      <c r="Q60" s="9">
        <f t="shared" ref="Q60:R60" si="59">E60+H60+K60</f>
        <v>59028276</v>
      </c>
      <c r="R60" s="3">
        <f t="shared" si="59"/>
        <v>2338455</v>
      </c>
    </row>
    <row r="61" spans="1:18" x14ac:dyDescent="0.2">
      <c r="A61" s="4" t="s">
        <v>113</v>
      </c>
      <c r="B61" s="4">
        <f>COUNTIF(FRONTERAS!B:B,A61)</f>
        <v>1</v>
      </c>
      <c r="C61" s="7">
        <f>SUMIFS(FRONTERAS!P:P,FRONTERAS!B:B,A61)</f>
        <v>103416</v>
      </c>
      <c r="D61" s="1">
        <f>SUMIFS('INGRESOS 2019'!C:C,'INGRESOS 2019'!$A:$A,$A61)</f>
        <v>73</v>
      </c>
      <c r="E61" s="9">
        <f>SUMIFS('INGRESOS 2019'!D:D,'INGRESOS 2019'!$A:$A,$A61)</f>
        <v>207667940</v>
      </c>
      <c r="F61" s="3">
        <f>SUMIFS('INGRESOS 2019'!E:E,'INGRESOS 2019'!$A:$A,$A61)</f>
        <v>7572109</v>
      </c>
      <c r="G61" s="1">
        <f>SUMIFS('INGRESOS 2020'!C:C,'INGRESOS 2020'!$A:$A,$A61)</f>
        <v>163</v>
      </c>
      <c r="H61" s="9">
        <f>SUMIFS('INGRESOS 2020'!D:D,'INGRESOS 2020'!$A:$A,$A61)</f>
        <v>421167638</v>
      </c>
      <c r="I61" s="3">
        <f>SUMIFS('INGRESOS 2020'!E:E,'INGRESOS 2020'!$A:$A,$A61)</f>
        <v>16013687</v>
      </c>
      <c r="J61" s="7">
        <f>SUMIFS('INGRESOS 2021'!C:C,'INGRESOS 2021'!$A:$A,$A61)</f>
        <v>120</v>
      </c>
      <c r="K61" s="7">
        <f>SUMIFS('INGRESOS 2021'!$D:$D,'INGRESOS 2021'!$A:$A,A61)</f>
        <v>252115238</v>
      </c>
      <c r="L61" s="7">
        <f>SUMIFS('INGRESOS 2021'!$E:$E,'INGRESOS 2021'!$A:$A,A61)</f>
        <v>11009306</v>
      </c>
      <c r="M61" s="4" t="s">
        <v>24</v>
      </c>
      <c r="N61" s="4" t="s">
        <v>114</v>
      </c>
      <c r="O61" s="4" t="s">
        <v>25</v>
      </c>
      <c r="P61" s="4" t="s">
        <v>115</v>
      </c>
      <c r="Q61" s="9">
        <f t="shared" ref="Q61:R61" si="60">E61+H61+K61</f>
        <v>880950816</v>
      </c>
      <c r="R61" s="3">
        <f t="shared" si="60"/>
        <v>34595102</v>
      </c>
    </row>
    <row r="62" spans="1:18" x14ac:dyDescent="0.2">
      <c r="A62" s="4" t="s">
        <v>116</v>
      </c>
      <c r="B62" s="4">
        <f>COUNTIF(FRONTERAS!B:B,A62)</f>
        <v>1</v>
      </c>
      <c r="C62" s="7">
        <f>SUMIFS(FRONTERAS!P:P,FRONTERAS!B:B,A62)</f>
        <v>24504</v>
      </c>
      <c r="D62" s="1">
        <f>SUMIFS('INGRESOS 2019'!C:C,'INGRESOS 2019'!$A:$A,$A62)</f>
        <v>0</v>
      </c>
      <c r="E62" s="9">
        <f>SUMIFS('INGRESOS 2019'!D:D,'INGRESOS 2019'!$A:$A,$A62)</f>
        <v>0</v>
      </c>
      <c r="F62" s="3">
        <f>SUMIFS('INGRESOS 2019'!E:E,'INGRESOS 2019'!$A:$A,$A62)</f>
        <v>0</v>
      </c>
      <c r="G62" s="1">
        <f>SUMIFS('INGRESOS 2020'!C:C,'INGRESOS 2020'!$A:$A,$A62)</f>
        <v>164</v>
      </c>
      <c r="H62" s="9">
        <f>SUMIFS('INGRESOS 2020'!D:D,'INGRESOS 2020'!$A:$A,$A62)</f>
        <v>104908178</v>
      </c>
      <c r="I62" s="3">
        <f>SUMIFS('INGRESOS 2020'!E:E,'INGRESOS 2020'!$A:$A,$A62)</f>
        <v>3756815</v>
      </c>
      <c r="J62" s="7">
        <f>SUMIFS('INGRESOS 2021'!C:C,'INGRESOS 2021'!$A:$A,$A62)</f>
        <v>156</v>
      </c>
      <c r="K62" s="7">
        <f>SUMIFS('INGRESOS 2021'!$D:$D,'INGRESOS 2021'!$A:$A,A62)</f>
        <v>88273228</v>
      </c>
      <c r="L62" s="7">
        <f>SUMIFS('INGRESOS 2021'!$E:$E,'INGRESOS 2021'!$A:$A,A62)</f>
        <v>3798052</v>
      </c>
      <c r="M62" s="4" t="s">
        <v>24</v>
      </c>
      <c r="N62" s="4" t="s">
        <v>32</v>
      </c>
      <c r="O62" s="4" t="s">
        <v>25</v>
      </c>
      <c r="P62" s="4">
        <v>0</v>
      </c>
      <c r="Q62" s="9">
        <f t="shared" ref="Q62:R62" si="61">E62+H62+K62</f>
        <v>193181406</v>
      </c>
      <c r="R62" s="3">
        <f t="shared" si="61"/>
        <v>7554867</v>
      </c>
    </row>
    <row r="63" spans="1:18" x14ac:dyDescent="0.2">
      <c r="A63" s="4" t="s">
        <v>117</v>
      </c>
      <c r="B63" s="4">
        <f>COUNTIF(FRONTERAS!B:B,A63)</f>
        <v>1</v>
      </c>
      <c r="C63" s="7">
        <f>SUMIFS(FRONTERAS!P:P,FRONTERAS!B:B,A63)</f>
        <v>11736</v>
      </c>
      <c r="D63" s="1">
        <f>SUMIFS('INGRESOS 2019'!C:C,'INGRESOS 2019'!$A:$A,$A63)</f>
        <v>0</v>
      </c>
      <c r="E63" s="9">
        <f>SUMIFS('INGRESOS 2019'!D:D,'INGRESOS 2019'!$A:$A,$A63)</f>
        <v>0</v>
      </c>
      <c r="F63" s="3">
        <f>SUMIFS('INGRESOS 2019'!E:E,'INGRESOS 2019'!$A:$A,$A63)</f>
        <v>0</v>
      </c>
      <c r="G63" s="1">
        <f>SUMIFS('INGRESOS 2020'!C:C,'INGRESOS 2020'!$A:$A,$A63)</f>
        <v>144</v>
      </c>
      <c r="H63" s="9">
        <f>SUMIFS('INGRESOS 2020'!D:D,'INGRESOS 2020'!$A:$A,$A63)</f>
        <v>45445475</v>
      </c>
      <c r="I63" s="3">
        <f>SUMIFS('INGRESOS 2020'!E:E,'INGRESOS 2020'!$A:$A,$A63)</f>
        <v>1696636</v>
      </c>
      <c r="J63" s="7">
        <f>SUMIFS('INGRESOS 2021'!C:C,'INGRESOS 2021'!$A:$A,$A63)</f>
        <v>130</v>
      </c>
      <c r="K63" s="7">
        <f>SUMIFS('INGRESOS 2021'!$D:$D,'INGRESOS 2021'!$A:$A,A63)</f>
        <v>35634324</v>
      </c>
      <c r="L63" s="7">
        <f>SUMIFS('INGRESOS 2021'!$E:$E,'INGRESOS 2021'!$A:$A,A63)</f>
        <v>1551237</v>
      </c>
      <c r="M63" s="4"/>
      <c r="N63" s="4"/>
      <c r="O63" s="4" t="s">
        <v>38</v>
      </c>
      <c r="P63" s="4" t="s">
        <v>118</v>
      </c>
      <c r="Q63" s="9">
        <f t="shared" ref="Q63:R63" si="62">E63+H63+K63</f>
        <v>81079799</v>
      </c>
      <c r="R63" s="3">
        <f t="shared" si="62"/>
        <v>3247873</v>
      </c>
    </row>
    <row r="64" spans="1:18" x14ac:dyDescent="0.2">
      <c r="A64" s="4" t="s">
        <v>119</v>
      </c>
      <c r="B64" s="4">
        <f>COUNTIF(FRONTERAS!B:B,A64)</f>
        <v>1</v>
      </c>
      <c r="C64" s="7">
        <f>SUMIFS(FRONTERAS!P:P,FRONTERAS!B:B,A64)</f>
        <v>7464</v>
      </c>
      <c r="D64" s="1">
        <f>SUMIFS('INGRESOS 2019'!C:C,'INGRESOS 2019'!$A:$A,$A64)</f>
        <v>0</v>
      </c>
      <c r="E64" s="9">
        <f>SUMIFS('INGRESOS 2019'!D:D,'INGRESOS 2019'!$A:$A,$A64)</f>
        <v>0</v>
      </c>
      <c r="F64" s="3">
        <f>SUMIFS('INGRESOS 2019'!E:E,'INGRESOS 2019'!$A:$A,$A64)</f>
        <v>0</v>
      </c>
      <c r="G64" s="1">
        <f>SUMIFS('INGRESOS 2020'!C:C,'INGRESOS 2020'!$A:$A,$A64)</f>
        <v>0</v>
      </c>
      <c r="H64" s="9">
        <f>SUMIFS('INGRESOS 2020'!D:D,'INGRESOS 2020'!$A:$A,$A64)</f>
        <v>0</v>
      </c>
      <c r="I64" s="3">
        <f>SUMIFS('INGRESOS 2020'!E:E,'INGRESOS 2020'!$A:$A,$A64)</f>
        <v>0</v>
      </c>
      <c r="J64" s="7">
        <f>SUMIFS('INGRESOS 2021'!C:C,'INGRESOS 2021'!$A:$A,$A64)</f>
        <v>0</v>
      </c>
      <c r="K64" s="7">
        <f>SUMIFS('INGRESOS 2021'!$D:$D,'INGRESOS 2021'!$A:$A,A64)</f>
        <v>0</v>
      </c>
      <c r="L64" s="7">
        <f>SUMIFS('INGRESOS 2021'!$E:$E,'INGRESOS 2021'!$A:$A,A64)</f>
        <v>0</v>
      </c>
      <c r="M64" s="4" t="s">
        <v>20</v>
      </c>
      <c r="N64" s="4">
        <v>0</v>
      </c>
      <c r="O64" s="4" t="e">
        <v>#N/A</v>
      </c>
      <c r="P64" s="4" t="e">
        <v>#N/A</v>
      </c>
      <c r="Q64" s="9">
        <f t="shared" ref="Q64:R64" si="63">E64+H64+K64</f>
        <v>0</v>
      </c>
      <c r="R64" s="3">
        <f t="shared" si="63"/>
        <v>0</v>
      </c>
    </row>
    <row r="65" spans="1:18" x14ac:dyDescent="0.2">
      <c r="A65" s="4" t="s">
        <v>120</v>
      </c>
      <c r="B65" s="4">
        <f>COUNTIF(FRONTERAS!B:B,A65)</f>
        <v>156</v>
      </c>
      <c r="C65" s="7">
        <f>SUMIFS(FRONTERAS!P:P,FRONTERAS!B:B,A65)</f>
        <v>264367.57142857148</v>
      </c>
      <c r="D65" s="1">
        <f>SUMIFS('INGRESOS 2019'!C:C,'INGRESOS 2019'!$A:$A,$A65)</f>
        <v>211</v>
      </c>
      <c r="E65" s="9">
        <f>SUMIFS('INGRESOS 2019'!D:D,'INGRESOS 2019'!$A:$A,$A65)</f>
        <v>814741725</v>
      </c>
      <c r="F65" s="3">
        <f>SUMIFS('INGRESOS 2019'!E:E,'INGRESOS 2019'!$A:$A,$A65)</f>
        <v>30630757</v>
      </c>
      <c r="G65" s="1">
        <f>SUMIFS('INGRESOS 2020'!C:C,'INGRESOS 2020'!$A:$A,$A65)</f>
        <v>204</v>
      </c>
      <c r="H65" s="9">
        <f>SUMIFS('INGRESOS 2020'!D:D,'INGRESOS 2020'!$A:$A,$A65)</f>
        <v>943858281</v>
      </c>
      <c r="I65" s="3">
        <f>SUMIFS('INGRESOS 2020'!E:E,'INGRESOS 2020'!$A:$A,$A65)</f>
        <v>34228901</v>
      </c>
      <c r="J65" s="7">
        <f>SUMIFS('INGRESOS 2021'!C:C,'INGRESOS 2021'!$A:$A,$A65)</f>
        <v>204</v>
      </c>
      <c r="K65" s="7">
        <f>SUMIFS('INGRESOS 2021'!$D:$D,'INGRESOS 2021'!$A:$A,A65)</f>
        <v>542924489</v>
      </c>
      <c r="L65" s="7">
        <f>SUMIFS('INGRESOS 2021'!$E:$E,'INGRESOS 2021'!$A:$A,A65)</f>
        <v>23031939</v>
      </c>
      <c r="M65" s="4" t="s">
        <v>20</v>
      </c>
      <c r="N65" s="4">
        <v>0</v>
      </c>
      <c r="O65" s="4" t="s">
        <v>21</v>
      </c>
      <c r="P65" s="4" t="s">
        <v>121</v>
      </c>
      <c r="Q65" s="9">
        <f t="shared" ref="Q65:R65" si="64">E65+H65+K65</f>
        <v>2301524495</v>
      </c>
      <c r="R65" s="3">
        <f t="shared" si="64"/>
        <v>87891597</v>
      </c>
    </row>
    <row r="66" spans="1:18" x14ac:dyDescent="0.2">
      <c r="A66" s="4" t="s">
        <v>122</v>
      </c>
      <c r="B66" s="4">
        <f>COUNTIF(FRONTERAS!B:B,A66)</f>
        <v>1</v>
      </c>
      <c r="C66" s="7">
        <f>SUMIFS(FRONTERAS!P:P,FRONTERAS!B:B,A66)</f>
        <v>77188.28571428571</v>
      </c>
      <c r="D66" s="1">
        <f>SUMIFS('INGRESOS 2019'!C:C,'INGRESOS 2019'!$A:$A,$A66)</f>
        <v>0</v>
      </c>
      <c r="E66" s="9">
        <f>SUMIFS('INGRESOS 2019'!D:D,'INGRESOS 2019'!$A:$A,$A66)</f>
        <v>0</v>
      </c>
      <c r="F66" s="3">
        <f>SUMIFS('INGRESOS 2019'!E:E,'INGRESOS 2019'!$A:$A,$A66)</f>
        <v>0</v>
      </c>
      <c r="G66" s="1">
        <f>SUMIFS('INGRESOS 2020'!C:C,'INGRESOS 2020'!$A:$A,$A66)</f>
        <v>0</v>
      </c>
      <c r="H66" s="9">
        <f>SUMIFS('INGRESOS 2020'!D:D,'INGRESOS 2020'!$A:$A,$A66)</f>
        <v>0</v>
      </c>
      <c r="I66" s="3">
        <f>SUMIFS('INGRESOS 2020'!E:E,'INGRESOS 2020'!$A:$A,$A66)</f>
        <v>0</v>
      </c>
      <c r="J66" s="7">
        <f>SUMIFS('INGRESOS 2021'!C:C,'INGRESOS 2021'!$A:$A,$A66)</f>
        <v>0</v>
      </c>
      <c r="K66" s="7">
        <f>SUMIFS('INGRESOS 2021'!$D:$D,'INGRESOS 2021'!$A:$A,A66)</f>
        <v>0</v>
      </c>
      <c r="L66" s="7">
        <f>SUMIFS('INGRESOS 2021'!$E:$E,'INGRESOS 2021'!$A:$A,A66)</f>
        <v>0</v>
      </c>
      <c r="M66" s="4" t="s">
        <v>24</v>
      </c>
      <c r="N66" s="4" t="s">
        <v>63</v>
      </c>
      <c r="O66" s="4" t="s">
        <v>25</v>
      </c>
      <c r="P66" s="4" t="s">
        <v>123</v>
      </c>
      <c r="Q66" s="9">
        <f t="shared" ref="Q66:R66" si="65">E66+H66+K66</f>
        <v>0</v>
      </c>
      <c r="R66" s="3">
        <f t="shared" si="65"/>
        <v>0</v>
      </c>
    </row>
    <row r="67" spans="1:18" x14ac:dyDescent="0.2">
      <c r="A67" s="4" t="s">
        <v>124</v>
      </c>
      <c r="B67" s="4">
        <f>COUNTIF(FRONTERAS!B:B,A67)</f>
        <v>1</v>
      </c>
      <c r="C67" s="7">
        <f>SUMIFS(FRONTERAS!P:P,FRONTERAS!B:B,A67)</f>
        <v>10728</v>
      </c>
      <c r="D67" s="1">
        <f>SUMIFS('INGRESOS 2019'!C:C,'INGRESOS 2019'!$A:$A,$A67)</f>
        <v>0</v>
      </c>
      <c r="E67" s="9">
        <f>SUMIFS('INGRESOS 2019'!D:D,'INGRESOS 2019'!$A:$A,$A67)</f>
        <v>0</v>
      </c>
      <c r="F67" s="3">
        <f>SUMIFS('INGRESOS 2019'!E:E,'INGRESOS 2019'!$A:$A,$A67)</f>
        <v>0</v>
      </c>
      <c r="G67" s="1">
        <f>SUMIFS('INGRESOS 2020'!C:C,'INGRESOS 2020'!$A:$A,$A67)</f>
        <v>0</v>
      </c>
      <c r="H67" s="9">
        <f>SUMIFS('INGRESOS 2020'!D:D,'INGRESOS 2020'!$A:$A,$A67)</f>
        <v>0</v>
      </c>
      <c r="I67" s="3">
        <f>SUMIFS('INGRESOS 2020'!E:E,'INGRESOS 2020'!$A:$A,$A67)</f>
        <v>0</v>
      </c>
      <c r="J67" s="7">
        <f>SUMIFS('INGRESOS 2021'!C:C,'INGRESOS 2021'!$A:$A,$A67)</f>
        <v>31</v>
      </c>
      <c r="K67" s="7">
        <f>SUMIFS('INGRESOS 2021'!$D:$D,'INGRESOS 2021'!$A:$A,A67)</f>
        <v>7823928</v>
      </c>
      <c r="L67" s="7">
        <f>SUMIFS('INGRESOS 2021'!$E:$E,'INGRESOS 2021'!$A:$A,A67)</f>
        <v>332524</v>
      </c>
      <c r="M67" s="4" t="s">
        <v>20</v>
      </c>
      <c r="N67" s="4">
        <v>0</v>
      </c>
      <c r="O67" s="4" t="e">
        <v>#N/A</v>
      </c>
      <c r="P67" s="4" t="e">
        <v>#N/A</v>
      </c>
      <c r="Q67" s="9">
        <f t="shared" ref="Q67:R67" si="66">E67+H67+K67</f>
        <v>7823928</v>
      </c>
      <c r="R67" s="3">
        <f t="shared" si="66"/>
        <v>332524</v>
      </c>
    </row>
    <row r="68" spans="1:18" x14ac:dyDescent="0.2">
      <c r="A68" s="4" t="s">
        <v>125</v>
      </c>
      <c r="B68" s="4">
        <f>COUNTIF(FRONTERAS!B:B,A68)</f>
        <v>1</v>
      </c>
      <c r="C68" s="7">
        <f>SUMIFS(FRONTERAS!P:P,FRONTERAS!B:B,A68)</f>
        <v>2160</v>
      </c>
      <c r="D68" s="1">
        <f>SUMIFS('INGRESOS 2019'!C:C,'INGRESOS 2019'!$A:$A,$A68)</f>
        <v>0</v>
      </c>
      <c r="E68" s="9">
        <f>SUMIFS('INGRESOS 2019'!D:D,'INGRESOS 2019'!$A:$A,$A68)</f>
        <v>0</v>
      </c>
      <c r="F68" s="3">
        <f>SUMIFS('INGRESOS 2019'!E:E,'INGRESOS 2019'!$A:$A,$A68)</f>
        <v>0</v>
      </c>
      <c r="G68" s="1">
        <f>SUMIFS('INGRESOS 2020'!C:C,'INGRESOS 2020'!$A:$A,$A68)</f>
        <v>0</v>
      </c>
      <c r="H68" s="9">
        <f>SUMIFS('INGRESOS 2020'!D:D,'INGRESOS 2020'!$A:$A,$A68)</f>
        <v>0</v>
      </c>
      <c r="I68" s="3">
        <f>SUMIFS('INGRESOS 2020'!E:E,'INGRESOS 2020'!$A:$A,$A68)</f>
        <v>0</v>
      </c>
      <c r="J68" s="7">
        <f>SUMIFS('INGRESOS 2021'!C:C,'INGRESOS 2021'!$A:$A,$A68)</f>
        <v>23</v>
      </c>
      <c r="K68" s="7">
        <f>SUMIFS('INGRESOS 2021'!$D:$D,'INGRESOS 2021'!$A:$A,A68)</f>
        <v>1166561</v>
      </c>
      <c r="L68" s="7">
        <f>SUMIFS('INGRESOS 2021'!$E:$E,'INGRESOS 2021'!$A:$A,A68)</f>
        <v>49654</v>
      </c>
      <c r="M68" s="4" t="s">
        <v>20</v>
      </c>
      <c r="N68" s="4">
        <v>0</v>
      </c>
      <c r="O68" s="4" t="e">
        <v>#N/A</v>
      </c>
      <c r="P68" s="4" t="e">
        <v>#N/A</v>
      </c>
      <c r="Q68" s="9">
        <f t="shared" ref="Q68:R68" si="67">E68+H68+K68</f>
        <v>1166561</v>
      </c>
      <c r="R68" s="3">
        <f t="shared" si="67"/>
        <v>49654</v>
      </c>
    </row>
    <row r="69" spans="1:18" x14ac:dyDescent="0.2">
      <c r="A69" s="4" t="s">
        <v>126</v>
      </c>
      <c r="B69" s="4">
        <f>COUNTIF(FRONTERAS!B:B,A69)</f>
        <v>1</v>
      </c>
      <c r="C69" s="7">
        <f>SUMIFS(FRONTERAS!P:P,FRONTERAS!B:B,A69)</f>
        <v>176712</v>
      </c>
      <c r="D69" s="1">
        <f>SUMIFS('INGRESOS 2019'!C:C,'INGRESOS 2019'!$A:$A,$A69)</f>
        <v>0</v>
      </c>
      <c r="E69" s="9">
        <f>SUMIFS('INGRESOS 2019'!D:D,'INGRESOS 2019'!$A:$A,$A69)</f>
        <v>0</v>
      </c>
      <c r="F69" s="3">
        <f>SUMIFS('INGRESOS 2019'!E:E,'INGRESOS 2019'!$A:$A,$A69)</f>
        <v>0</v>
      </c>
      <c r="G69" s="1">
        <f>SUMIFS('INGRESOS 2020'!C:C,'INGRESOS 2020'!$A:$A,$A69)</f>
        <v>0</v>
      </c>
      <c r="H69" s="9">
        <f>SUMIFS('INGRESOS 2020'!D:D,'INGRESOS 2020'!$A:$A,$A69)</f>
        <v>0</v>
      </c>
      <c r="I69" s="3">
        <f>SUMIFS('INGRESOS 2020'!E:E,'INGRESOS 2020'!$A:$A,$A69)</f>
        <v>0</v>
      </c>
      <c r="J69" s="7">
        <f>SUMIFS('INGRESOS 2021'!C:C,'INGRESOS 2021'!$A:$A,$A69)</f>
        <v>119</v>
      </c>
      <c r="K69" s="7">
        <f>SUMIFS('INGRESOS 2021'!$D:$D,'INGRESOS 2021'!$A:$A,A69)</f>
        <v>459404960</v>
      </c>
      <c r="L69" s="7">
        <f>SUMIFS('INGRESOS 2021'!$E:$E,'INGRESOS 2021'!$A:$A,A69)</f>
        <v>19932676</v>
      </c>
      <c r="M69" s="4" t="s">
        <v>24</v>
      </c>
      <c r="N69" s="4">
        <v>0</v>
      </c>
      <c r="O69" s="4" t="s">
        <v>25</v>
      </c>
      <c r="P69" s="4">
        <v>0</v>
      </c>
      <c r="Q69" s="9">
        <f t="shared" ref="Q69:R69" si="68">E69+H69+K69</f>
        <v>459404960</v>
      </c>
      <c r="R69" s="3">
        <f t="shared" si="68"/>
        <v>19932676</v>
      </c>
    </row>
    <row r="70" spans="1:18" x14ac:dyDescent="0.2">
      <c r="A70" s="4" t="s">
        <v>127</v>
      </c>
      <c r="B70" s="4">
        <f>COUNTIF(FRONTERAS!B:B,A70)</f>
        <v>1</v>
      </c>
      <c r="C70" s="7">
        <f>SUMIFS(FRONTERAS!P:P,FRONTERAS!B:B,A70)</f>
        <v>93576</v>
      </c>
      <c r="D70" s="1">
        <f>SUMIFS('INGRESOS 2019'!C:C,'INGRESOS 2019'!$A:$A,$A70)</f>
        <v>0</v>
      </c>
      <c r="E70" s="9">
        <f>SUMIFS('INGRESOS 2019'!D:D,'INGRESOS 2019'!$A:$A,$A70)</f>
        <v>0</v>
      </c>
      <c r="F70" s="3">
        <f>SUMIFS('INGRESOS 2019'!E:E,'INGRESOS 2019'!$A:$A,$A70)</f>
        <v>0</v>
      </c>
      <c r="G70" s="1">
        <f>SUMIFS('INGRESOS 2020'!C:C,'INGRESOS 2020'!$A:$A,$A70)</f>
        <v>0</v>
      </c>
      <c r="H70" s="9">
        <f>SUMIFS('INGRESOS 2020'!D:D,'INGRESOS 2020'!$A:$A,$A70)</f>
        <v>0</v>
      </c>
      <c r="I70" s="3">
        <f>SUMIFS('INGRESOS 2020'!E:E,'INGRESOS 2020'!$A:$A,$A70)</f>
        <v>0</v>
      </c>
      <c r="J70" s="7">
        <f>SUMIFS('INGRESOS 2021'!C:C,'INGRESOS 2021'!$A:$A,$A70)</f>
        <v>124</v>
      </c>
      <c r="K70" s="7">
        <f>SUMIFS('INGRESOS 2021'!$D:$D,'INGRESOS 2021'!$A:$A,A70)</f>
        <v>275067704</v>
      </c>
      <c r="L70" s="7">
        <f>SUMIFS('INGRESOS 2021'!$E:$E,'INGRESOS 2021'!$A:$A,A70)</f>
        <v>11729491</v>
      </c>
      <c r="O70" s="4" t="s">
        <v>25</v>
      </c>
      <c r="P70" s="4" t="s">
        <v>128</v>
      </c>
      <c r="Q70" s="9">
        <f t="shared" ref="Q70:R70" si="69">E70+H70+K70</f>
        <v>275067704</v>
      </c>
      <c r="R70" s="3">
        <f t="shared" si="69"/>
        <v>11729491</v>
      </c>
    </row>
    <row r="71" spans="1:18" x14ac:dyDescent="0.2">
      <c r="A71" s="4" t="s">
        <v>129</v>
      </c>
      <c r="B71" s="4">
        <f>COUNTIF(FRONTERAS!B:B,A71)</f>
        <v>1</v>
      </c>
      <c r="C71" s="7">
        <f>SUMIFS(FRONTERAS!P:P,FRONTERAS!B:B,A71)</f>
        <v>0</v>
      </c>
      <c r="D71" s="1">
        <f>SUMIFS('INGRESOS 2019'!C:C,'INGRESOS 2019'!$A:$A,$A71)</f>
        <v>0</v>
      </c>
      <c r="E71" s="9">
        <f>SUMIFS('INGRESOS 2019'!D:D,'INGRESOS 2019'!$A:$A,$A71)</f>
        <v>0</v>
      </c>
      <c r="F71" s="3">
        <f>SUMIFS('INGRESOS 2019'!E:E,'INGRESOS 2019'!$A:$A,$A71)</f>
        <v>0</v>
      </c>
      <c r="G71" s="1">
        <f>SUMIFS('INGRESOS 2020'!C:C,'INGRESOS 2020'!$A:$A,$A71)</f>
        <v>0</v>
      </c>
      <c r="H71" s="9">
        <f>SUMIFS('INGRESOS 2020'!D:D,'INGRESOS 2020'!$A:$A,$A71)</f>
        <v>0</v>
      </c>
      <c r="I71" s="3">
        <f>SUMIFS('INGRESOS 2020'!E:E,'INGRESOS 2020'!$A:$A,$A71)</f>
        <v>0</v>
      </c>
      <c r="J71" s="7">
        <f>SUMIFS('INGRESOS 2021'!C:C,'INGRESOS 2021'!$A:$A,$A71)</f>
        <v>0</v>
      </c>
      <c r="K71" s="7">
        <f>SUMIFS('INGRESOS 2021'!$D:$D,'INGRESOS 2021'!$A:$A,A71)</f>
        <v>0</v>
      </c>
      <c r="L71" s="7">
        <f>SUMIFS('INGRESOS 2021'!$E:$E,'INGRESOS 2021'!$A:$A,A71)</f>
        <v>0</v>
      </c>
      <c r="O71" s="4" t="s">
        <v>25</v>
      </c>
      <c r="P71" s="4">
        <v>0</v>
      </c>
      <c r="Q71" s="9">
        <f t="shared" ref="Q71:R71" si="70">E71+H71+K71</f>
        <v>0</v>
      </c>
      <c r="R71" s="3">
        <f t="shared" si="70"/>
        <v>0</v>
      </c>
    </row>
    <row r="72" spans="1:18" x14ac:dyDescent="0.2">
      <c r="A72" s="4" t="s">
        <v>130</v>
      </c>
      <c r="B72" s="4">
        <f>COUNTIF(FRONTERAS!B:B,A72)</f>
        <v>2</v>
      </c>
      <c r="C72" s="7">
        <f>SUMIFS(FRONTERAS!P:P,FRONTERAS!B:B,A72)</f>
        <v>40032</v>
      </c>
      <c r="D72" s="1">
        <f>SUMIFS('INGRESOS 2019'!C:C,'INGRESOS 2019'!$A:$A,$A72)</f>
        <v>0</v>
      </c>
      <c r="E72" s="9">
        <f>SUMIFS('INGRESOS 2019'!D:D,'INGRESOS 2019'!$A:$A,$A72)</f>
        <v>0</v>
      </c>
      <c r="F72" s="3">
        <f>SUMIFS('INGRESOS 2019'!E:E,'INGRESOS 2019'!$A:$A,$A72)</f>
        <v>0</v>
      </c>
      <c r="G72" s="1">
        <f>SUMIFS('INGRESOS 2020'!C:C,'INGRESOS 2020'!$A:$A,$A72)</f>
        <v>0</v>
      </c>
      <c r="H72" s="9">
        <f>SUMIFS('INGRESOS 2020'!D:D,'INGRESOS 2020'!$A:$A,$A72)</f>
        <v>0</v>
      </c>
      <c r="I72" s="3">
        <f>SUMIFS('INGRESOS 2020'!E:E,'INGRESOS 2020'!$A:$A,$A72)</f>
        <v>0</v>
      </c>
      <c r="J72" s="7">
        <f>SUMIFS('INGRESOS 2021'!C:C,'INGRESOS 2021'!$A:$A,$A72)</f>
        <v>143</v>
      </c>
      <c r="K72" s="7">
        <f>SUMIFS('INGRESOS 2021'!$D:$D,'INGRESOS 2021'!$A:$A,A72)</f>
        <v>134244866</v>
      </c>
      <c r="L72" s="7">
        <f>SUMIFS('INGRESOS 2021'!$E:$E,'INGRESOS 2021'!$A:$A,A72)</f>
        <v>6102124</v>
      </c>
      <c r="O72" s="4" t="s">
        <v>38</v>
      </c>
      <c r="P72" s="4">
        <v>0</v>
      </c>
      <c r="Q72" s="9">
        <f t="shared" ref="Q72:R72" si="71">E72+H72+K72</f>
        <v>134244866</v>
      </c>
      <c r="R72" s="3">
        <f t="shared" si="71"/>
        <v>6102124</v>
      </c>
    </row>
    <row r="73" spans="1:18" x14ac:dyDescent="0.2">
      <c r="A73" s="4" t="s">
        <v>131</v>
      </c>
      <c r="B73" s="4">
        <f>COUNTIF(FRONTERAS!B:B,A73)</f>
        <v>1</v>
      </c>
      <c r="C73" s="7">
        <f>SUMIFS(FRONTERAS!P:P,FRONTERAS!B:B,A73)</f>
        <v>29568</v>
      </c>
      <c r="D73" s="1">
        <f>SUMIFS('INGRESOS 2019'!C:C,'INGRESOS 2019'!$A:$A,$A73)</f>
        <v>0</v>
      </c>
      <c r="E73" s="9">
        <f>SUMIFS('INGRESOS 2019'!D:D,'INGRESOS 2019'!$A:$A,$A73)</f>
        <v>0</v>
      </c>
      <c r="F73" s="3">
        <f>SUMIFS('INGRESOS 2019'!E:E,'INGRESOS 2019'!$A:$A,$A73)</f>
        <v>0</v>
      </c>
      <c r="G73" s="1">
        <f>SUMIFS('INGRESOS 2020'!C:C,'INGRESOS 2020'!$A:$A,$A73)</f>
        <v>133</v>
      </c>
      <c r="H73" s="9">
        <f>SUMIFS('INGRESOS 2020'!D:D,'INGRESOS 2020'!$A:$A,$A73)</f>
        <v>95073739</v>
      </c>
      <c r="I73" s="3">
        <f>SUMIFS('INGRESOS 2020'!E:E,'INGRESOS 2020'!$A:$A,$A73)</f>
        <v>3819880</v>
      </c>
      <c r="J73" s="7">
        <f>SUMIFS('INGRESOS 2021'!C:C,'INGRESOS 2021'!$A:$A,$A73)</f>
        <v>146</v>
      </c>
      <c r="K73" s="7">
        <f>SUMIFS('INGRESOS 2021'!$D:$D,'INGRESOS 2021'!$A:$A,A73)</f>
        <v>96060236</v>
      </c>
      <c r="L73" s="7">
        <f>SUMIFS('INGRESOS 2021'!$E:$E,'INGRESOS 2021'!$A:$A,A73)</f>
        <v>4137393</v>
      </c>
      <c r="O73" s="4" t="s">
        <v>33</v>
      </c>
      <c r="P73" s="4" t="s">
        <v>34</v>
      </c>
      <c r="Q73" s="9">
        <f t="shared" ref="Q73:R73" si="72">E73+H73+K73</f>
        <v>191133975</v>
      </c>
      <c r="R73" s="3">
        <f t="shared" si="72"/>
        <v>7957273</v>
      </c>
    </row>
    <row r="74" spans="1:18" x14ac:dyDescent="0.2">
      <c r="A74" s="4" t="s">
        <v>132</v>
      </c>
      <c r="B74" s="4">
        <f>COUNTIF(FRONTERAS!B:B,A74)</f>
        <v>1</v>
      </c>
      <c r="C74" s="7">
        <f>SUMIFS(FRONTERAS!P:P,FRONTERAS!B:B,A74)</f>
        <v>0</v>
      </c>
      <c r="D74" s="1">
        <f>SUMIFS('INGRESOS 2019'!C:C,'INGRESOS 2019'!$A:$A,$A74)</f>
        <v>0</v>
      </c>
      <c r="E74" s="9">
        <f>SUMIFS('INGRESOS 2019'!D:D,'INGRESOS 2019'!$A:$A,$A74)</f>
        <v>0</v>
      </c>
      <c r="F74" s="3">
        <f>SUMIFS('INGRESOS 2019'!E:E,'INGRESOS 2019'!$A:$A,$A74)</f>
        <v>0</v>
      </c>
      <c r="G74" s="1">
        <f>SUMIFS('INGRESOS 2020'!C:C,'INGRESOS 2020'!$A:$A,$A74)</f>
        <v>0</v>
      </c>
      <c r="H74" s="9">
        <f>SUMIFS('INGRESOS 2020'!D:D,'INGRESOS 2020'!$A:$A,$A74)</f>
        <v>0</v>
      </c>
      <c r="I74" s="3">
        <f>SUMIFS('INGRESOS 2020'!E:E,'INGRESOS 2020'!$A:$A,$A74)</f>
        <v>0</v>
      </c>
      <c r="J74" s="7">
        <f>SUMIFS('INGRESOS 2021'!C:C,'INGRESOS 2021'!$A:$A,$A74)</f>
        <v>0</v>
      </c>
      <c r="K74" s="7">
        <f>SUMIFS('INGRESOS 2021'!$D:$D,'INGRESOS 2021'!$A:$A,A74)</f>
        <v>0</v>
      </c>
      <c r="L74" s="7">
        <f>SUMIFS('INGRESOS 2021'!$E:$E,'INGRESOS 2021'!$A:$A,A74)</f>
        <v>0</v>
      </c>
      <c r="O74" s="4" t="s">
        <v>33</v>
      </c>
      <c r="P74" s="4">
        <v>0</v>
      </c>
      <c r="Q74" s="9">
        <f t="shared" ref="Q74:R74" si="73">E74+H74+K74</f>
        <v>0</v>
      </c>
      <c r="R74" s="3">
        <f t="shared" si="73"/>
        <v>0</v>
      </c>
    </row>
    <row r="75" spans="1:18" x14ac:dyDescent="0.2">
      <c r="A75" s="4" t="s">
        <v>133</v>
      </c>
      <c r="B75" s="4">
        <f>COUNTIF(FRONTERAS!B:B,A75)</f>
        <v>1</v>
      </c>
      <c r="C75" s="7">
        <f>SUMIFS(FRONTERAS!P:P,FRONTERAS!B:B,A75)</f>
        <v>48000</v>
      </c>
      <c r="D75" s="1">
        <f>SUMIFS('INGRESOS 2019'!C:C,'INGRESOS 2019'!$A:$A,$A75)</f>
        <v>0</v>
      </c>
      <c r="E75" s="9">
        <f>SUMIFS('INGRESOS 2019'!D:D,'INGRESOS 2019'!$A:$A,$A75)</f>
        <v>0</v>
      </c>
      <c r="F75" s="3">
        <f>SUMIFS('INGRESOS 2019'!E:E,'INGRESOS 2019'!$A:$A,$A75)</f>
        <v>0</v>
      </c>
      <c r="G75" s="1">
        <f>SUMIFS('INGRESOS 2020'!C:C,'INGRESOS 2020'!$A:$A,$A75)</f>
        <v>0</v>
      </c>
      <c r="H75" s="9">
        <f>SUMIFS('INGRESOS 2020'!D:D,'INGRESOS 2020'!$A:$A,$A75)</f>
        <v>0</v>
      </c>
      <c r="I75" s="3">
        <f>SUMIFS('INGRESOS 2020'!E:E,'INGRESOS 2020'!$A:$A,$A75)</f>
        <v>0</v>
      </c>
      <c r="J75" s="7">
        <f>SUMIFS('INGRESOS 2021'!C:C,'INGRESOS 2021'!$A:$A,$A75)</f>
        <v>0</v>
      </c>
      <c r="K75" s="7">
        <f>SUMIFS('INGRESOS 2021'!$D:$D,'INGRESOS 2021'!$A:$A,A75)</f>
        <v>0</v>
      </c>
      <c r="L75" s="7">
        <f>SUMIFS('INGRESOS 2021'!$E:$E,'INGRESOS 2021'!$A:$A,A75)</f>
        <v>0</v>
      </c>
      <c r="O75" s="4" t="e">
        <v>#N/A</v>
      </c>
      <c r="P75" s="4" t="e">
        <v>#N/A</v>
      </c>
      <c r="Q75" s="9">
        <f t="shared" ref="Q75:R75" si="74">E75+H75+K75</f>
        <v>0</v>
      </c>
      <c r="R75" s="3">
        <f t="shared" si="74"/>
        <v>0</v>
      </c>
    </row>
    <row r="76" spans="1:18" x14ac:dyDescent="0.2">
      <c r="A76" s="4" t="s">
        <v>134</v>
      </c>
      <c r="B76" s="4">
        <f>COUNTIF(FRONTERAS!B:B,A76)</f>
        <v>2</v>
      </c>
      <c r="C76" s="7">
        <f>SUMIFS(FRONTERAS!P:P,FRONTERAS!B:B,A76)</f>
        <v>34800</v>
      </c>
      <c r="D76" s="1">
        <f>SUMIFS('INGRESOS 2019'!C:C,'INGRESOS 2019'!$A:$A,$A76)</f>
        <v>0</v>
      </c>
      <c r="E76" s="9">
        <f>SUMIFS('INGRESOS 2019'!D:D,'INGRESOS 2019'!$A:$A,$A76)</f>
        <v>0</v>
      </c>
      <c r="F76" s="3">
        <f>SUMIFS('INGRESOS 2019'!E:E,'INGRESOS 2019'!$A:$A,$A76)</f>
        <v>0</v>
      </c>
      <c r="G76" s="1">
        <f>SUMIFS('INGRESOS 2020'!C:C,'INGRESOS 2020'!$A:$A,$A76)</f>
        <v>68</v>
      </c>
      <c r="H76" s="9">
        <f>SUMIFS('INGRESOS 2020'!D:D,'INGRESOS 2020'!$A:$A,$A76)</f>
        <v>34386822</v>
      </c>
      <c r="I76" s="3">
        <f>SUMIFS('INGRESOS 2020'!E:E,'INGRESOS 2020'!$A:$A,$A76)</f>
        <v>1423973</v>
      </c>
      <c r="J76" s="7">
        <f>SUMIFS('INGRESOS 2021'!C:C,'INGRESOS 2021'!$A:$A,$A76)</f>
        <v>154</v>
      </c>
      <c r="K76" s="7">
        <f>SUMIFS('INGRESOS 2021'!$D:$D,'INGRESOS 2021'!$A:$A,A76)</f>
        <v>94193576</v>
      </c>
      <c r="L76" s="7">
        <f>SUMIFS('INGRESOS 2021'!$E:$E,'INGRESOS 2021'!$A:$A,A76)</f>
        <v>4104664</v>
      </c>
      <c r="O76" s="4" t="s">
        <v>21</v>
      </c>
      <c r="P76" s="4">
        <v>0</v>
      </c>
      <c r="Q76" s="9">
        <f t="shared" ref="Q76:R76" si="75">E76+H76+K76</f>
        <v>128580398</v>
      </c>
      <c r="R76" s="3">
        <f t="shared" si="75"/>
        <v>5528637</v>
      </c>
    </row>
    <row r="77" spans="1:18" x14ac:dyDescent="0.2">
      <c r="A77" s="4" t="s">
        <v>135</v>
      </c>
      <c r="B77" s="4">
        <f>COUNTIF(FRONTERAS!B:B,A77)</f>
        <v>4</v>
      </c>
      <c r="C77" s="7">
        <f>SUMIFS(FRONTERAS!P:P,FRONTERAS!B:B,A77)</f>
        <v>23008.428571428572</v>
      </c>
      <c r="D77" s="1">
        <f>SUMIFS('INGRESOS 2019'!C:C,'INGRESOS 2019'!$A:$A,$A77)</f>
        <v>133</v>
      </c>
      <c r="E77" s="9">
        <f>SUMIFS('INGRESOS 2019'!D:D,'INGRESOS 2019'!$A:$A,$A77)</f>
        <v>114957332</v>
      </c>
      <c r="F77" s="3">
        <f>SUMIFS('INGRESOS 2019'!E:E,'INGRESOS 2019'!$A:$A,$A77)</f>
        <v>4256937</v>
      </c>
      <c r="G77" s="1">
        <f>SUMIFS('INGRESOS 2020'!C:C,'INGRESOS 2020'!$A:$A,$A77)</f>
        <v>157</v>
      </c>
      <c r="H77" s="9">
        <f>SUMIFS('INGRESOS 2020'!D:D,'INGRESOS 2020'!$A:$A,$A77)</f>
        <v>92641547</v>
      </c>
      <c r="I77" s="3">
        <f>SUMIFS('INGRESOS 2020'!E:E,'INGRESOS 2020'!$A:$A,$A77)</f>
        <v>3312608</v>
      </c>
      <c r="J77" s="7">
        <f>SUMIFS('INGRESOS 2021'!C:C,'INGRESOS 2021'!$A:$A,$A77)</f>
        <v>119</v>
      </c>
      <c r="K77" s="7">
        <f>SUMIFS('INGRESOS 2021'!$D:$D,'INGRESOS 2021'!$A:$A,A77)</f>
        <v>50693097</v>
      </c>
      <c r="L77" s="7">
        <f>SUMIFS('INGRESOS 2021'!$E:$E,'INGRESOS 2021'!$A:$A,A77)</f>
        <v>2214533</v>
      </c>
      <c r="O77" s="4" t="s">
        <v>25</v>
      </c>
      <c r="P77" s="4" t="s">
        <v>136</v>
      </c>
      <c r="Q77" s="9">
        <f t="shared" ref="Q77:R77" si="76">E77+H77+K77</f>
        <v>258291976</v>
      </c>
      <c r="R77" s="3">
        <f t="shared" si="76"/>
        <v>9784078</v>
      </c>
    </row>
    <row r="78" spans="1:18" x14ac:dyDescent="0.2">
      <c r="A78" s="4" t="s">
        <v>137</v>
      </c>
      <c r="B78" s="4">
        <f>COUNTIF(FRONTERAS!B:B,A78)</f>
        <v>2</v>
      </c>
      <c r="C78" s="7">
        <f>SUMIFS(FRONTERAS!P:P,FRONTERAS!B:B,A78)</f>
        <v>58087.142857142855</v>
      </c>
      <c r="D78" s="1">
        <f>SUMIFS('INGRESOS 2019'!C:C,'INGRESOS 2019'!$A:$A,$A78)</f>
        <v>0</v>
      </c>
      <c r="E78" s="9">
        <f>SUMIFS('INGRESOS 2019'!D:D,'INGRESOS 2019'!$A:$A,$A78)</f>
        <v>0</v>
      </c>
      <c r="F78" s="3">
        <f>SUMIFS('INGRESOS 2019'!E:E,'INGRESOS 2019'!$A:$A,$A78)</f>
        <v>0</v>
      </c>
      <c r="G78" s="1">
        <f>SUMIFS('INGRESOS 2020'!C:C,'INGRESOS 2020'!$A:$A,$A78)</f>
        <v>129</v>
      </c>
      <c r="H78" s="9">
        <f>SUMIFS('INGRESOS 2020'!D:D,'INGRESOS 2020'!$A:$A,$A78)</f>
        <v>225638853</v>
      </c>
      <c r="I78" s="3">
        <f>SUMIFS('INGRESOS 2020'!E:E,'INGRESOS 2020'!$A:$A,$A78)</f>
        <v>9183316</v>
      </c>
      <c r="J78" s="7">
        <f>SUMIFS('INGRESOS 2021'!C:C,'INGRESOS 2021'!$A:$A,$A78)</f>
        <v>23</v>
      </c>
      <c r="K78" s="7">
        <f>SUMIFS('INGRESOS 2021'!$D:$D,'INGRESOS 2021'!$A:$A,A78)</f>
        <v>36992581</v>
      </c>
      <c r="L78" s="7">
        <f>SUMIFS('INGRESOS 2021'!$E:$E,'INGRESOS 2021'!$A:$A,A78)</f>
        <v>1646976</v>
      </c>
      <c r="O78" s="4" t="s">
        <v>33</v>
      </c>
      <c r="P78" s="4" t="s">
        <v>138</v>
      </c>
      <c r="Q78" s="9">
        <f t="shared" ref="Q78:R78" si="77">E78+H78+K78</f>
        <v>262631434</v>
      </c>
      <c r="R78" s="3">
        <f t="shared" si="77"/>
        <v>10830292</v>
      </c>
    </row>
    <row r="79" spans="1:18" x14ac:dyDescent="0.2">
      <c r="A79" s="4" t="s">
        <v>139</v>
      </c>
      <c r="B79" s="4">
        <f>COUNTIF(FRONTERAS!B:B,A79)</f>
        <v>1</v>
      </c>
      <c r="C79" s="7">
        <f>SUMIFS(FRONTERAS!P:P,FRONTERAS!B:B,A79)</f>
        <v>54189.571428571428</v>
      </c>
      <c r="D79" s="1">
        <f>SUMIFS('INGRESOS 2019'!C:C,'INGRESOS 2019'!$A:$A,$A79)</f>
        <v>137</v>
      </c>
      <c r="E79" s="9">
        <f>SUMIFS('INGRESOS 2019'!D:D,'INGRESOS 2019'!$A:$A,$A79)</f>
        <v>199416232</v>
      </c>
      <c r="F79" s="3">
        <f>SUMIFS('INGRESOS 2019'!E:E,'INGRESOS 2019'!$A:$A,$A79)</f>
        <v>7371830</v>
      </c>
      <c r="G79" s="1">
        <f>SUMIFS('INGRESOS 2020'!C:C,'INGRESOS 2020'!$A:$A,$A79)</f>
        <v>134</v>
      </c>
      <c r="H79" s="9">
        <f>SUMIFS('INGRESOS 2020'!D:D,'INGRESOS 2020'!$A:$A,$A79)</f>
        <v>161823679</v>
      </c>
      <c r="I79" s="3">
        <f>SUMIFS('INGRESOS 2020'!E:E,'INGRESOS 2020'!$A:$A,$A79)</f>
        <v>5972257</v>
      </c>
      <c r="J79" s="7">
        <f>SUMIFS('INGRESOS 2021'!C:C,'INGRESOS 2021'!$A:$A,$A79)</f>
        <v>143</v>
      </c>
      <c r="K79" s="7">
        <f>SUMIFS('INGRESOS 2021'!$D:$D,'INGRESOS 2021'!$A:$A,A79)</f>
        <v>130543072</v>
      </c>
      <c r="L79" s="7">
        <f>SUMIFS('INGRESOS 2021'!$E:$E,'INGRESOS 2021'!$A:$A,A79)</f>
        <v>5690285</v>
      </c>
      <c r="O79" s="4" t="s">
        <v>33</v>
      </c>
      <c r="P79" s="4" t="s">
        <v>140</v>
      </c>
      <c r="Q79" s="9">
        <f t="shared" ref="Q79:R79" si="78">E79+H79+K79</f>
        <v>491782983</v>
      </c>
      <c r="R79" s="3">
        <f t="shared" si="78"/>
        <v>19034372</v>
      </c>
    </row>
    <row r="80" spans="1:18" x14ac:dyDescent="0.2">
      <c r="A80" s="4" t="s">
        <v>141</v>
      </c>
      <c r="B80" s="4">
        <f>COUNTIF(FRONTERAS!B:B,A80)</f>
        <v>1</v>
      </c>
      <c r="C80" s="7">
        <f>SUMIFS(FRONTERAS!P:P,FRONTERAS!B:B,A80)</f>
        <v>19300</v>
      </c>
      <c r="D80" s="1">
        <f>SUMIFS('INGRESOS 2019'!C:C,'INGRESOS 2019'!$A:$A,$A80)</f>
        <v>0</v>
      </c>
      <c r="E80" s="9">
        <f>SUMIFS('INGRESOS 2019'!D:D,'INGRESOS 2019'!$A:$A,$A80)</f>
        <v>0</v>
      </c>
      <c r="F80" s="3">
        <f>SUMIFS('INGRESOS 2019'!E:E,'INGRESOS 2019'!$A:$A,$A80)</f>
        <v>0</v>
      </c>
      <c r="G80" s="1">
        <f>SUMIFS('INGRESOS 2020'!C:C,'INGRESOS 2020'!$A:$A,$A80)</f>
        <v>0</v>
      </c>
      <c r="H80" s="9">
        <f>SUMIFS('INGRESOS 2020'!D:D,'INGRESOS 2020'!$A:$A,$A80)</f>
        <v>0</v>
      </c>
      <c r="I80" s="3">
        <f>SUMIFS('INGRESOS 2020'!E:E,'INGRESOS 2020'!$A:$A,$A80)</f>
        <v>0</v>
      </c>
      <c r="J80" s="7">
        <f>SUMIFS('INGRESOS 2021'!C:C,'INGRESOS 2021'!$A:$A,$A80)</f>
        <v>93</v>
      </c>
      <c r="K80" s="7">
        <f>SUMIFS('INGRESOS 2021'!$D:$D,'INGRESOS 2021'!$A:$A,A80)</f>
        <v>44952071</v>
      </c>
      <c r="L80" s="7">
        <f>SUMIFS('INGRESOS 2021'!$E:$E,'INGRESOS 2021'!$A:$A,A80)</f>
        <v>1953923</v>
      </c>
      <c r="O80" s="4" t="s">
        <v>21</v>
      </c>
      <c r="P80" s="4">
        <v>0</v>
      </c>
      <c r="Q80" s="9">
        <f t="shared" ref="Q80:R80" si="79">E80+H80+K80</f>
        <v>44952071</v>
      </c>
      <c r="R80" s="3">
        <f t="shared" si="79"/>
        <v>1953923</v>
      </c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</sheetData>
  <autoFilter ref="A1:R80" xr:uid="{00000000-0001-0000-03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948"/>
  <sheetViews>
    <sheetView tabSelected="1" workbookViewId="0">
      <pane xSplit="3" ySplit="1" topLeftCell="Q330" activePane="bottomRight" state="frozen"/>
      <selection pane="topRight" activeCell="D1" sqref="D1"/>
      <selection pane="bottomLeft" activeCell="A2" sqref="A2"/>
      <selection pane="bottomRight" activeCell="T344" sqref="T344"/>
    </sheetView>
  </sheetViews>
  <sheetFormatPr baseColWidth="10" defaultColWidth="14.42578125" defaultRowHeight="15.75" customHeight="1" x14ac:dyDescent="0.2"/>
  <cols>
    <col min="1" max="1" width="5" customWidth="1"/>
    <col min="2" max="2" width="26.5703125" customWidth="1"/>
    <col min="3" max="3" width="5" customWidth="1"/>
    <col min="4" max="4" width="12" customWidth="1"/>
    <col min="5" max="5" width="11.28515625" customWidth="1"/>
    <col min="6" max="6" width="12.28515625" customWidth="1"/>
    <col min="7" max="7" width="19.7109375" customWidth="1"/>
    <col min="8" max="8" width="19.42578125" customWidth="1"/>
    <col min="9" max="9" width="12.5703125" customWidth="1"/>
    <col min="10" max="10" width="14.140625" customWidth="1"/>
    <col min="11" max="11" width="17.42578125" customWidth="1"/>
    <col min="12" max="12" width="13.5703125" customWidth="1"/>
    <col min="13" max="14" width="14.42578125" customWidth="1"/>
    <col min="15" max="15" width="15.42578125" customWidth="1"/>
    <col min="16" max="16" width="14.42578125" customWidth="1"/>
    <col min="18" max="18" width="25.7109375" customWidth="1"/>
    <col min="19" max="19" width="23.85546875" customWidth="1"/>
    <col min="20" max="20" width="23.42578125" customWidth="1"/>
    <col min="21" max="21" width="11.85546875" customWidth="1"/>
    <col min="22" max="22" width="18.140625" customWidth="1"/>
    <col min="23" max="23" width="23.140625" customWidth="1"/>
  </cols>
  <sheetData>
    <row r="1" spans="1:29" ht="12.75" x14ac:dyDescent="0.2">
      <c r="A1" s="5" t="s">
        <v>142</v>
      </c>
      <c r="B1" s="13" t="s">
        <v>0</v>
      </c>
      <c r="C1" s="13" t="s">
        <v>143</v>
      </c>
      <c r="D1" s="5" t="s">
        <v>144</v>
      </c>
      <c r="E1" s="13" t="s">
        <v>145</v>
      </c>
      <c r="F1" s="13" t="s">
        <v>146</v>
      </c>
      <c r="G1" s="5" t="s">
        <v>147</v>
      </c>
      <c r="H1" s="13" t="s">
        <v>148</v>
      </c>
      <c r="I1" s="14" t="s">
        <v>149</v>
      </c>
      <c r="J1" s="5" t="s">
        <v>150</v>
      </c>
      <c r="K1" s="5" t="s">
        <v>151</v>
      </c>
      <c r="L1" s="5" t="s">
        <v>152</v>
      </c>
      <c r="M1" s="5" t="s">
        <v>153</v>
      </c>
      <c r="N1" s="5" t="s">
        <v>154</v>
      </c>
      <c r="O1" s="5" t="s">
        <v>155</v>
      </c>
      <c r="P1" s="5" t="s">
        <v>156</v>
      </c>
      <c r="Q1" s="5" t="s">
        <v>157</v>
      </c>
      <c r="R1" s="15" t="s">
        <v>158</v>
      </c>
      <c r="S1" s="5" t="s">
        <v>159</v>
      </c>
      <c r="T1" s="5" t="s">
        <v>160</v>
      </c>
      <c r="U1" s="5" t="s">
        <v>161</v>
      </c>
      <c r="V1" s="5" t="s">
        <v>162</v>
      </c>
      <c r="W1" s="5" t="s">
        <v>163</v>
      </c>
      <c r="X1" s="5" t="s">
        <v>164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169</v>
      </c>
    </row>
    <row r="2" spans="1:29" ht="12.75" x14ac:dyDescent="0.2">
      <c r="A2" s="4" t="s">
        <v>170</v>
      </c>
      <c r="B2" s="16" t="s">
        <v>19</v>
      </c>
      <c r="C2" s="4" t="s">
        <v>171</v>
      </c>
      <c r="D2" s="4" t="s">
        <v>172</v>
      </c>
      <c r="E2" s="4" t="s">
        <v>173</v>
      </c>
      <c r="F2" s="4" t="s">
        <v>174</v>
      </c>
      <c r="G2" s="4" t="s">
        <v>175</v>
      </c>
      <c r="H2" s="4" t="s">
        <v>176</v>
      </c>
      <c r="I2" s="17">
        <v>26400</v>
      </c>
      <c r="J2" s="17">
        <v>26400</v>
      </c>
      <c r="K2" s="17">
        <v>26400</v>
      </c>
      <c r="L2" s="17">
        <v>26400</v>
      </c>
      <c r="M2" s="17">
        <v>26400</v>
      </c>
      <c r="N2" s="17">
        <v>26400</v>
      </c>
      <c r="O2" s="17">
        <v>26400</v>
      </c>
      <c r="P2" s="40">
        <v>26400</v>
      </c>
      <c r="Q2" s="18" t="s">
        <v>1830</v>
      </c>
      <c r="R2" s="15">
        <v>44423</v>
      </c>
      <c r="S2" s="4">
        <v>58</v>
      </c>
      <c r="T2" s="1">
        <v>26</v>
      </c>
      <c r="U2" s="4" t="s">
        <v>177</v>
      </c>
      <c r="V2" s="19">
        <v>45031</v>
      </c>
      <c r="W2" s="7">
        <v>0</v>
      </c>
      <c r="X2" s="20" t="s">
        <v>21</v>
      </c>
      <c r="Y2" s="21" t="s">
        <v>1565</v>
      </c>
      <c r="Z2" s="21">
        <v>25</v>
      </c>
      <c r="AA2" s="22">
        <v>44566</v>
      </c>
      <c r="AB2" s="4" t="s">
        <v>24</v>
      </c>
      <c r="AC2" s="4" t="s">
        <v>24</v>
      </c>
    </row>
    <row r="3" spans="1:29" ht="12.75" x14ac:dyDescent="0.2">
      <c r="A3" s="4" t="s">
        <v>170</v>
      </c>
      <c r="B3" s="16" t="s">
        <v>19</v>
      </c>
      <c r="C3" s="4" t="s">
        <v>178</v>
      </c>
      <c r="D3" s="4" t="s">
        <v>172</v>
      </c>
      <c r="E3" s="4" t="s">
        <v>173</v>
      </c>
      <c r="F3" s="4" t="s">
        <v>179</v>
      </c>
      <c r="G3" s="4" t="s">
        <v>175</v>
      </c>
      <c r="H3" s="4" t="s">
        <v>176</v>
      </c>
      <c r="I3" s="17">
        <v>13080</v>
      </c>
      <c r="J3" s="17">
        <v>13080</v>
      </c>
      <c r="K3" s="17">
        <v>13080</v>
      </c>
      <c r="L3" s="17">
        <v>13080</v>
      </c>
      <c r="M3" s="17">
        <v>13080</v>
      </c>
      <c r="N3" s="17">
        <v>13080</v>
      </c>
      <c r="O3" s="17">
        <v>13080</v>
      </c>
      <c r="P3" s="40">
        <v>13080</v>
      </c>
      <c r="Q3" s="18" t="s">
        <v>1830</v>
      </c>
      <c r="R3" s="15">
        <v>44423</v>
      </c>
      <c r="S3" s="4">
        <v>58</v>
      </c>
      <c r="T3" s="1">
        <v>26</v>
      </c>
      <c r="U3" s="4" t="s">
        <v>177</v>
      </c>
      <c r="V3" s="19">
        <v>46127</v>
      </c>
      <c r="W3" s="7">
        <v>0</v>
      </c>
      <c r="X3" s="20" t="s">
        <v>21</v>
      </c>
      <c r="Y3" s="21" t="s">
        <v>1565</v>
      </c>
      <c r="Z3" s="21">
        <v>25</v>
      </c>
      <c r="AA3" s="22">
        <v>44566</v>
      </c>
      <c r="AB3" s="4" t="s">
        <v>24</v>
      </c>
      <c r="AC3" s="4" t="s">
        <v>24</v>
      </c>
    </row>
    <row r="4" spans="1:29" ht="12.75" x14ac:dyDescent="0.2">
      <c r="A4" s="4" t="s">
        <v>180</v>
      </c>
      <c r="B4" s="16" t="s">
        <v>22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175</v>
      </c>
      <c r="H4" s="4" t="s">
        <v>185</v>
      </c>
      <c r="I4" s="17">
        <v>40344</v>
      </c>
      <c r="J4" s="17">
        <v>40344</v>
      </c>
      <c r="K4" s="17">
        <v>40344</v>
      </c>
      <c r="L4" s="17">
        <v>40344</v>
      </c>
      <c r="M4" s="17">
        <v>40344</v>
      </c>
      <c r="N4" s="17">
        <v>40344</v>
      </c>
      <c r="O4" s="17">
        <v>40344</v>
      </c>
      <c r="P4" s="40">
        <v>40344</v>
      </c>
      <c r="Q4" s="18" t="s">
        <v>1830</v>
      </c>
      <c r="R4" s="15">
        <v>44379</v>
      </c>
      <c r="S4" s="4">
        <v>88</v>
      </c>
      <c r="T4" s="1">
        <v>71</v>
      </c>
      <c r="U4" s="4" t="s">
        <v>177</v>
      </c>
      <c r="V4" s="19">
        <v>46127</v>
      </c>
      <c r="W4" s="7">
        <v>1</v>
      </c>
      <c r="X4" s="20" t="s">
        <v>21</v>
      </c>
      <c r="Y4" s="21" t="s">
        <v>1565</v>
      </c>
      <c r="Z4" s="21">
        <v>15</v>
      </c>
      <c r="AA4" s="22">
        <v>44536</v>
      </c>
      <c r="AB4" s="15" t="s">
        <v>24</v>
      </c>
      <c r="AC4" s="4" t="s">
        <v>24</v>
      </c>
    </row>
    <row r="5" spans="1:29" ht="12.75" x14ac:dyDescent="0.2">
      <c r="A5" s="4" t="s">
        <v>180</v>
      </c>
      <c r="B5" s="16" t="s">
        <v>22</v>
      </c>
      <c r="C5" s="4" t="s">
        <v>186</v>
      </c>
      <c r="D5" s="4" t="s">
        <v>182</v>
      </c>
      <c r="E5" s="4" t="s">
        <v>183</v>
      </c>
      <c r="F5" s="4" t="s">
        <v>187</v>
      </c>
      <c r="G5" s="4" t="s">
        <v>175</v>
      </c>
      <c r="H5" s="4" t="s">
        <v>185</v>
      </c>
      <c r="I5" s="17">
        <v>21624</v>
      </c>
      <c r="J5" s="17">
        <v>21624</v>
      </c>
      <c r="K5" s="17">
        <v>21624</v>
      </c>
      <c r="L5" s="17">
        <v>21624</v>
      </c>
      <c r="M5" s="17">
        <v>21624</v>
      </c>
      <c r="N5" s="17">
        <v>21624</v>
      </c>
      <c r="O5" s="17">
        <v>21624</v>
      </c>
      <c r="P5" s="40">
        <v>21624</v>
      </c>
      <c r="Q5" s="18" t="s">
        <v>1830</v>
      </c>
      <c r="R5" s="15">
        <v>44379</v>
      </c>
      <c r="S5" s="4">
        <v>88</v>
      </c>
      <c r="T5" s="1">
        <v>31</v>
      </c>
      <c r="U5" s="4" t="s">
        <v>177</v>
      </c>
      <c r="V5" s="19">
        <v>46127</v>
      </c>
      <c r="W5" s="7">
        <v>1</v>
      </c>
      <c r="X5" s="20" t="s">
        <v>21</v>
      </c>
      <c r="Y5" s="21" t="s">
        <v>1565</v>
      </c>
      <c r="Z5" s="21">
        <v>15</v>
      </c>
      <c r="AA5" s="22">
        <v>44536</v>
      </c>
      <c r="AB5" s="15" t="s">
        <v>24</v>
      </c>
      <c r="AC5" s="4" t="s">
        <v>24</v>
      </c>
    </row>
    <row r="6" spans="1:29" ht="15" x14ac:dyDescent="0.25">
      <c r="A6" s="4" t="s">
        <v>180</v>
      </c>
      <c r="B6" s="4" t="s">
        <v>22</v>
      </c>
      <c r="C6" s="4" t="s">
        <v>188</v>
      </c>
      <c r="D6" s="4" t="s">
        <v>189</v>
      </c>
      <c r="E6" s="4" t="s">
        <v>190</v>
      </c>
      <c r="F6" s="23" t="s">
        <v>191</v>
      </c>
      <c r="G6" s="4" t="s">
        <v>175</v>
      </c>
      <c r="H6" s="4" t="s">
        <v>185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40">
        <v>0</v>
      </c>
      <c r="Q6" s="18" t="s">
        <v>1830</v>
      </c>
      <c r="R6" s="15">
        <v>0</v>
      </c>
      <c r="S6" s="4">
        <v>0</v>
      </c>
      <c r="T6" s="1">
        <v>0</v>
      </c>
      <c r="U6" s="4" t="s">
        <v>177</v>
      </c>
      <c r="V6" s="19">
        <v>0</v>
      </c>
      <c r="W6" s="7">
        <v>0</v>
      </c>
      <c r="X6" s="4" t="s">
        <v>21</v>
      </c>
      <c r="Y6" s="21" t="s">
        <v>1565</v>
      </c>
      <c r="Z6" s="21">
        <v>0</v>
      </c>
      <c r="AA6" s="22">
        <v>44624</v>
      </c>
      <c r="AB6" s="15" t="s">
        <v>24</v>
      </c>
      <c r="AC6" s="4" t="s">
        <v>24</v>
      </c>
    </row>
    <row r="7" spans="1:29" ht="12.75" x14ac:dyDescent="0.2">
      <c r="A7" s="4" t="s">
        <v>180</v>
      </c>
      <c r="B7" s="16" t="s">
        <v>23</v>
      </c>
      <c r="C7" s="4" t="s">
        <v>192</v>
      </c>
      <c r="D7" s="4" t="s">
        <v>193</v>
      </c>
      <c r="E7" s="4" t="s">
        <v>194</v>
      </c>
      <c r="F7" s="4" t="s">
        <v>195</v>
      </c>
      <c r="G7" s="4" t="s">
        <v>196</v>
      </c>
      <c r="H7" s="4" t="s">
        <v>197</v>
      </c>
      <c r="I7" s="17">
        <v>18000</v>
      </c>
      <c r="J7" s="17">
        <v>18000</v>
      </c>
      <c r="K7" s="17">
        <v>18000</v>
      </c>
      <c r="L7" s="17">
        <v>18000</v>
      </c>
      <c r="M7" s="17">
        <v>18000</v>
      </c>
      <c r="N7" s="17">
        <v>18000</v>
      </c>
      <c r="O7" s="17">
        <v>18000</v>
      </c>
      <c r="P7" s="40">
        <v>18000</v>
      </c>
      <c r="Q7" s="18" t="s">
        <v>1830</v>
      </c>
      <c r="R7" s="15">
        <v>44480</v>
      </c>
      <c r="S7" s="4">
        <v>16</v>
      </c>
      <c r="T7" s="1">
        <v>0</v>
      </c>
      <c r="U7" s="4" t="s">
        <v>177</v>
      </c>
      <c r="V7" s="19">
        <v>45031</v>
      </c>
      <c r="W7" s="7">
        <v>0</v>
      </c>
      <c r="X7" s="20" t="s">
        <v>198</v>
      </c>
      <c r="Y7" s="21" t="s">
        <v>1565</v>
      </c>
      <c r="Z7" s="21">
        <v>24</v>
      </c>
      <c r="AA7" s="22">
        <v>44608</v>
      </c>
      <c r="AB7" s="15" t="s">
        <v>24</v>
      </c>
      <c r="AC7" s="4" t="s">
        <v>24</v>
      </c>
    </row>
    <row r="8" spans="1:29" ht="12.75" x14ac:dyDescent="0.2">
      <c r="A8" s="4" t="s">
        <v>180</v>
      </c>
      <c r="B8" s="16" t="s">
        <v>23</v>
      </c>
      <c r="C8" s="4" t="s">
        <v>199</v>
      </c>
      <c r="D8" s="4" t="s">
        <v>193</v>
      </c>
      <c r="E8" s="4" t="s">
        <v>194</v>
      </c>
      <c r="F8" s="4" t="s">
        <v>200</v>
      </c>
      <c r="G8" s="4" t="s">
        <v>196</v>
      </c>
      <c r="H8" s="4" t="s">
        <v>197</v>
      </c>
      <c r="I8" s="17">
        <v>18000</v>
      </c>
      <c r="J8" s="17">
        <v>18000</v>
      </c>
      <c r="K8" s="17">
        <v>18000</v>
      </c>
      <c r="L8" s="17">
        <v>18000</v>
      </c>
      <c r="M8" s="17">
        <v>18000</v>
      </c>
      <c r="N8" s="17">
        <v>18000</v>
      </c>
      <c r="O8" s="17">
        <v>18000</v>
      </c>
      <c r="P8" s="40">
        <v>18000</v>
      </c>
      <c r="Q8" s="18" t="s">
        <v>1830</v>
      </c>
      <c r="R8" s="15">
        <v>44480</v>
      </c>
      <c r="S8" s="4">
        <v>16</v>
      </c>
      <c r="T8" s="1">
        <v>0</v>
      </c>
      <c r="U8" s="4" t="s">
        <v>177</v>
      </c>
      <c r="V8" s="19">
        <v>45031</v>
      </c>
      <c r="W8" s="7">
        <v>0</v>
      </c>
      <c r="X8" s="20" t="s">
        <v>198</v>
      </c>
      <c r="Y8" s="21" t="s">
        <v>1565</v>
      </c>
      <c r="Z8" s="21">
        <v>24</v>
      </c>
      <c r="AA8" s="22">
        <v>44608</v>
      </c>
      <c r="AB8" s="15" t="s">
        <v>24</v>
      </c>
      <c r="AC8" s="4" t="s">
        <v>24</v>
      </c>
    </row>
    <row r="9" spans="1:29" ht="12.75" x14ac:dyDescent="0.2">
      <c r="A9" s="4" t="s">
        <v>180</v>
      </c>
      <c r="B9" s="16" t="s">
        <v>23</v>
      </c>
      <c r="C9" s="4" t="s">
        <v>201</v>
      </c>
      <c r="D9" s="4" t="s">
        <v>193</v>
      </c>
      <c r="E9" s="4" t="s">
        <v>194</v>
      </c>
      <c r="F9" s="4" t="s">
        <v>202</v>
      </c>
      <c r="G9" s="4" t="s">
        <v>196</v>
      </c>
      <c r="H9" s="4" t="s">
        <v>197</v>
      </c>
      <c r="I9" s="17">
        <v>18000</v>
      </c>
      <c r="J9" s="17">
        <v>18000</v>
      </c>
      <c r="K9" s="17">
        <v>18000</v>
      </c>
      <c r="L9" s="17">
        <v>18000</v>
      </c>
      <c r="M9" s="17">
        <v>18000</v>
      </c>
      <c r="N9" s="17">
        <v>18000</v>
      </c>
      <c r="O9" s="17">
        <v>18000</v>
      </c>
      <c r="P9" s="40">
        <v>18000</v>
      </c>
      <c r="Q9" s="18" t="s">
        <v>1830</v>
      </c>
      <c r="R9" s="15">
        <v>44480</v>
      </c>
      <c r="S9" s="4">
        <v>16</v>
      </c>
      <c r="T9" s="1">
        <v>0</v>
      </c>
      <c r="U9" s="4" t="s">
        <v>177</v>
      </c>
      <c r="V9" s="19">
        <v>45031</v>
      </c>
      <c r="W9" s="7">
        <v>0</v>
      </c>
      <c r="X9" s="20" t="s">
        <v>198</v>
      </c>
      <c r="Y9" s="21" t="s">
        <v>1565</v>
      </c>
      <c r="Z9" s="21">
        <v>24</v>
      </c>
      <c r="AA9" s="22">
        <v>44608</v>
      </c>
      <c r="AB9" s="15" t="s">
        <v>24</v>
      </c>
      <c r="AC9" s="4" t="s">
        <v>24</v>
      </c>
    </row>
    <row r="10" spans="1:29" ht="12.75" x14ac:dyDescent="0.2">
      <c r="A10" s="4" t="s">
        <v>180</v>
      </c>
      <c r="B10" s="16" t="s">
        <v>23</v>
      </c>
      <c r="C10" s="4" t="s">
        <v>203</v>
      </c>
      <c r="D10" s="4" t="s">
        <v>193</v>
      </c>
      <c r="E10" s="4" t="s">
        <v>194</v>
      </c>
      <c r="F10" s="4" t="s">
        <v>204</v>
      </c>
      <c r="G10" s="4" t="s">
        <v>196</v>
      </c>
      <c r="H10" s="4" t="s">
        <v>197</v>
      </c>
      <c r="I10" s="17">
        <v>18000</v>
      </c>
      <c r="J10" s="17">
        <v>18000</v>
      </c>
      <c r="K10" s="17">
        <v>18000</v>
      </c>
      <c r="L10" s="17">
        <v>18000</v>
      </c>
      <c r="M10" s="17">
        <v>18000</v>
      </c>
      <c r="N10" s="17">
        <v>18000</v>
      </c>
      <c r="O10" s="17">
        <v>18000</v>
      </c>
      <c r="P10" s="40">
        <v>18000</v>
      </c>
      <c r="Q10" s="18" t="s">
        <v>1830</v>
      </c>
      <c r="R10" s="15">
        <v>44480</v>
      </c>
      <c r="S10" s="4">
        <v>16</v>
      </c>
      <c r="T10" s="1">
        <v>0</v>
      </c>
      <c r="U10" s="4" t="s">
        <v>177</v>
      </c>
      <c r="V10" s="19">
        <v>45031</v>
      </c>
      <c r="W10" s="7">
        <v>0</v>
      </c>
      <c r="X10" s="20" t="s">
        <v>198</v>
      </c>
      <c r="Y10" s="21" t="s">
        <v>1565</v>
      </c>
      <c r="Z10" s="21">
        <v>24</v>
      </c>
      <c r="AA10" s="22">
        <v>44608</v>
      </c>
      <c r="AB10" s="15" t="s">
        <v>24</v>
      </c>
      <c r="AC10" s="4" t="s">
        <v>24</v>
      </c>
    </row>
    <row r="11" spans="1:29" ht="12.75" x14ac:dyDescent="0.2">
      <c r="A11" s="4" t="s">
        <v>180</v>
      </c>
      <c r="B11" s="16" t="s">
        <v>27</v>
      </c>
      <c r="C11" s="4" t="s">
        <v>205</v>
      </c>
      <c r="D11" s="4" t="s">
        <v>206</v>
      </c>
      <c r="E11" s="4" t="s">
        <v>207</v>
      </c>
      <c r="F11" s="4" t="s">
        <v>208</v>
      </c>
      <c r="G11" s="4" t="s">
        <v>196</v>
      </c>
      <c r="H11" s="4" t="s">
        <v>209</v>
      </c>
      <c r="I11" s="17">
        <v>19032</v>
      </c>
      <c r="J11" s="17">
        <v>19032</v>
      </c>
      <c r="K11" s="17">
        <v>19032</v>
      </c>
      <c r="L11" s="17">
        <v>19032</v>
      </c>
      <c r="M11" s="17">
        <v>19032</v>
      </c>
      <c r="N11" s="17">
        <v>19032</v>
      </c>
      <c r="O11" s="17">
        <v>19032</v>
      </c>
      <c r="P11" s="40">
        <v>19032</v>
      </c>
      <c r="Q11" s="18" t="s">
        <v>1830</v>
      </c>
      <c r="R11" s="15">
        <v>44400</v>
      </c>
      <c r="S11" s="4">
        <v>65</v>
      </c>
      <c r="T11" s="1">
        <v>37</v>
      </c>
      <c r="U11" s="4" t="s">
        <v>177</v>
      </c>
      <c r="V11" s="19">
        <v>46127</v>
      </c>
      <c r="W11" s="7">
        <v>0</v>
      </c>
      <c r="X11" s="20" t="s">
        <v>198</v>
      </c>
      <c r="Y11" s="21" t="s">
        <v>1565</v>
      </c>
      <c r="Z11" s="21">
        <v>26</v>
      </c>
      <c r="AA11" s="22">
        <v>44559</v>
      </c>
      <c r="AB11" s="15" t="s">
        <v>24</v>
      </c>
      <c r="AC11" s="4" t="s">
        <v>24</v>
      </c>
    </row>
    <row r="12" spans="1:29" ht="12.75" x14ac:dyDescent="0.2">
      <c r="A12" s="4" t="s">
        <v>180</v>
      </c>
      <c r="B12" s="16" t="s">
        <v>28</v>
      </c>
      <c r="C12" s="4" t="s">
        <v>210</v>
      </c>
      <c r="D12" s="4" t="s">
        <v>211</v>
      </c>
      <c r="E12" s="4" t="s">
        <v>212</v>
      </c>
      <c r="F12" s="4" t="s">
        <v>213</v>
      </c>
      <c r="G12" s="4" t="s">
        <v>196</v>
      </c>
      <c r="H12" s="4" t="s">
        <v>214</v>
      </c>
      <c r="I12" s="17">
        <v>16800</v>
      </c>
      <c r="J12" s="17">
        <v>16800</v>
      </c>
      <c r="K12" s="17">
        <v>16800</v>
      </c>
      <c r="L12" s="17">
        <v>16800</v>
      </c>
      <c r="M12" s="17">
        <v>16800</v>
      </c>
      <c r="N12" s="17">
        <v>16800</v>
      </c>
      <c r="O12" s="17">
        <v>16800</v>
      </c>
      <c r="P12" s="40">
        <v>16800</v>
      </c>
      <c r="Q12" s="18" t="s">
        <v>1830</v>
      </c>
      <c r="R12" s="15">
        <v>44445</v>
      </c>
      <c r="S12" s="4">
        <v>37</v>
      </c>
      <c r="T12" s="1">
        <v>13</v>
      </c>
      <c r="U12" s="4" t="s">
        <v>177</v>
      </c>
      <c r="V12" s="19">
        <v>46127</v>
      </c>
      <c r="W12" s="7">
        <v>0</v>
      </c>
      <c r="X12" s="20" t="s">
        <v>198</v>
      </c>
      <c r="Y12" s="21" t="s">
        <v>1565</v>
      </c>
      <c r="Z12" s="21">
        <v>15</v>
      </c>
      <c r="AA12" s="22">
        <v>44587</v>
      </c>
      <c r="AB12" s="15" t="s">
        <v>24</v>
      </c>
      <c r="AC12" s="4" t="s">
        <v>24</v>
      </c>
    </row>
    <row r="13" spans="1:29" ht="12.75" x14ac:dyDescent="0.2">
      <c r="A13" s="4" t="s">
        <v>180</v>
      </c>
      <c r="B13" s="16" t="s">
        <v>28</v>
      </c>
      <c r="C13" s="4" t="s">
        <v>215</v>
      </c>
      <c r="D13" s="4" t="s">
        <v>211</v>
      </c>
      <c r="E13" s="4" t="s">
        <v>212</v>
      </c>
      <c r="F13" s="4" t="s">
        <v>216</v>
      </c>
      <c r="G13" s="4" t="s">
        <v>196</v>
      </c>
      <c r="H13" s="4" t="s">
        <v>214</v>
      </c>
      <c r="I13" s="17">
        <v>10200</v>
      </c>
      <c r="J13" s="17">
        <v>10200</v>
      </c>
      <c r="K13" s="17">
        <v>10200</v>
      </c>
      <c r="L13" s="17">
        <v>10200</v>
      </c>
      <c r="M13" s="17">
        <v>10200</v>
      </c>
      <c r="N13" s="17">
        <v>10200</v>
      </c>
      <c r="O13" s="17">
        <v>10200</v>
      </c>
      <c r="P13" s="40">
        <v>10200</v>
      </c>
      <c r="Q13" s="18" t="s">
        <v>1830</v>
      </c>
      <c r="R13" s="15">
        <v>44445</v>
      </c>
      <c r="S13" s="4">
        <v>37</v>
      </c>
      <c r="T13" s="1">
        <v>13</v>
      </c>
      <c r="U13" s="4" t="s">
        <v>177</v>
      </c>
      <c r="V13" s="19">
        <v>46127</v>
      </c>
      <c r="W13" s="7">
        <v>0</v>
      </c>
      <c r="X13" s="20" t="s">
        <v>198</v>
      </c>
      <c r="Y13" s="21" t="s">
        <v>1565</v>
      </c>
      <c r="Z13" s="21">
        <v>15</v>
      </c>
      <c r="AA13" s="22">
        <v>44587</v>
      </c>
      <c r="AB13" s="15" t="s">
        <v>24</v>
      </c>
      <c r="AC13" s="4" t="s">
        <v>24</v>
      </c>
    </row>
    <row r="14" spans="1:29" ht="12.75" x14ac:dyDescent="0.2">
      <c r="A14" s="4" t="s">
        <v>180</v>
      </c>
      <c r="B14" s="16" t="s">
        <v>28</v>
      </c>
      <c r="C14" s="4" t="s">
        <v>217</v>
      </c>
      <c r="D14" s="4" t="s">
        <v>211</v>
      </c>
      <c r="E14" s="4" t="s">
        <v>212</v>
      </c>
      <c r="F14" s="4" t="s">
        <v>218</v>
      </c>
      <c r="G14" s="4" t="s">
        <v>196</v>
      </c>
      <c r="H14" s="4" t="s">
        <v>214</v>
      </c>
      <c r="I14" s="17">
        <v>4800</v>
      </c>
      <c r="J14" s="17">
        <v>4800</v>
      </c>
      <c r="K14" s="17">
        <v>4800</v>
      </c>
      <c r="L14" s="17">
        <v>4800</v>
      </c>
      <c r="M14" s="17">
        <v>4800</v>
      </c>
      <c r="N14" s="17">
        <v>4800</v>
      </c>
      <c r="O14" s="17">
        <v>4800</v>
      </c>
      <c r="P14" s="40">
        <v>4800</v>
      </c>
      <c r="Q14" s="18" t="s">
        <v>1830</v>
      </c>
      <c r="R14" s="15">
        <v>44445</v>
      </c>
      <c r="S14" s="4">
        <v>37</v>
      </c>
      <c r="T14" s="1">
        <v>13</v>
      </c>
      <c r="U14" s="4" t="s">
        <v>177</v>
      </c>
      <c r="V14" s="19">
        <v>46127</v>
      </c>
      <c r="W14" s="7">
        <v>0</v>
      </c>
      <c r="X14" s="20" t="s">
        <v>198</v>
      </c>
      <c r="Y14" s="21" t="s">
        <v>1565</v>
      </c>
      <c r="Z14" s="21">
        <v>15</v>
      </c>
      <c r="AA14" s="22">
        <v>44587</v>
      </c>
      <c r="AB14" s="15" t="s">
        <v>24</v>
      </c>
      <c r="AC14" s="4" t="s">
        <v>24</v>
      </c>
    </row>
    <row r="15" spans="1:29" ht="12.75" x14ac:dyDescent="0.2">
      <c r="A15" s="4" t="s">
        <v>170</v>
      </c>
      <c r="B15" s="16" t="s">
        <v>30</v>
      </c>
      <c r="C15" s="4" t="s">
        <v>219</v>
      </c>
      <c r="D15" s="4" t="s">
        <v>220</v>
      </c>
      <c r="E15" s="4" t="s">
        <v>221</v>
      </c>
      <c r="F15" s="4" t="s">
        <v>222</v>
      </c>
      <c r="G15" s="4" t="s">
        <v>196</v>
      </c>
      <c r="H15" s="4" t="s">
        <v>209</v>
      </c>
      <c r="I15" s="17">
        <v>25272</v>
      </c>
      <c r="J15" s="17">
        <v>25272</v>
      </c>
      <c r="K15" s="17">
        <v>25272</v>
      </c>
      <c r="L15" s="17">
        <v>25272</v>
      </c>
      <c r="M15" s="17">
        <v>25272</v>
      </c>
      <c r="N15" s="17">
        <v>25272</v>
      </c>
      <c r="O15" s="17">
        <v>25272</v>
      </c>
      <c r="P15" s="40">
        <v>25272</v>
      </c>
      <c r="Q15" s="18" t="s">
        <v>1830</v>
      </c>
      <c r="R15" s="15">
        <v>44506</v>
      </c>
      <c r="S15" s="4">
        <v>2</v>
      </c>
      <c r="T15" s="1">
        <v>0</v>
      </c>
      <c r="U15" s="4" t="s">
        <v>177</v>
      </c>
      <c r="V15" s="19">
        <v>45031</v>
      </c>
      <c r="W15" s="7">
        <v>0</v>
      </c>
      <c r="X15" s="20" t="s">
        <v>198</v>
      </c>
      <c r="Y15" s="21" t="s">
        <v>1565</v>
      </c>
      <c r="Z15" s="21">
        <v>19</v>
      </c>
      <c r="AA15" s="22">
        <v>44622</v>
      </c>
      <c r="AB15" s="15" t="s">
        <v>24</v>
      </c>
      <c r="AC15" s="4" t="s">
        <v>20</v>
      </c>
    </row>
    <row r="16" spans="1:29" ht="12.75" x14ac:dyDescent="0.2">
      <c r="A16" s="4" t="s">
        <v>223</v>
      </c>
      <c r="B16" s="16" t="s">
        <v>31</v>
      </c>
      <c r="C16" s="4" t="s">
        <v>224</v>
      </c>
      <c r="D16" s="4" t="s">
        <v>225</v>
      </c>
      <c r="E16" s="4" t="s">
        <v>226</v>
      </c>
      <c r="F16" s="4" t="s">
        <v>227</v>
      </c>
      <c r="G16" s="4" t="s">
        <v>228</v>
      </c>
      <c r="H16" s="4" t="s">
        <v>229</v>
      </c>
      <c r="I16" s="17">
        <v>8928</v>
      </c>
      <c r="J16" s="17">
        <v>8928</v>
      </c>
      <c r="K16" s="17">
        <v>8928</v>
      </c>
      <c r="L16" s="17">
        <v>8928</v>
      </c>
      <c r="M16" s="17">
        <v>8928</v>
      </c>
      <c r="N16" s="17">
        <v>8928</v>
      </c>
      <c r="O16" s="17">
        <v>8928</v>
      </c>
      <c r="P16" s="40">
        <v>8928</v>
      </c>
      <c r="Q16" s="18" t="s">
        <v>1830</v>
      </c>
      <c r="R16" s="15">
        <v>44499</v>
      </c>
      <c r="S16" s="4">
        <v>0</v>
      </c>
      <c r="T16" s="1">
        <v>0</v>
      </c>
      <c r="U16" s="4" t="s">
        <v>230</v>
      </c>
      <c r="V16" s="19">
        <v>46127</v>
      </c>
      <c r="W16" s="7">
        <v>1</v>
      </c>
      <c r="X16" s="20" t="s">
        <v>198</v>
      </c>
      <c r="Y16" s="21" t="s">
        <v>1565</v>
      </c>
      <c r="Z16" s="21">
        <v>0</v>
      </c>
      <c r="AA16" s="22">
        <v>44624</v>
      </c>
      <c r="AB16" s="15" t="s">
        <v>24</v>
      </c>
      <c r="AC16" s="4" t="s">
        <v>24</v>
      </c>
    </row>
    <row r="17" spans="1:29" ht="12.75" x14ac:dyDescent="0.2">
      <c r="A17" s="4" t="s">
        <v>223</v>
      </c>
      <c r="B17" s="16" t="s">
        <v>31</v>
      </c>
      <c r="C17" s="4" t="s">
        <v>231</v>
      </c>
      <c r="D17" s="4" t="s">
        <v>225</v>
      </c>
      <c r="E17" s="4" t="s">
        <v>226</v>
      </c>
      <c r="F17" s="4" t="s">
        <v>232</v>
      </c>
      <c r="G17" s="4" t="s">
        <v>228</v>
      </c>
      <c r="H17" s="4" t="s">
        <v>229</v>
      </c>
      <c r="I17" s="17">
        <v>6672</v>
      </c>
      <c r="J17" s="17">
        <v>6672</v>
      </c>
      <c r="K17" s="17">
        <v>6672</v>
      </c>
      <c r="L17" s="17">
        <v>6672</v>
      </c>
      <c r="M17" s="17">
        <v>6672</v>
      </c>
      <c r="N17" s="17">
        <v>6672</v>
      </c>
      <c r="O17" s="17">
        <v>6672</v>
      </c>
      <c r="P17" s="40">
        <v>6672</v>
      </c>
      <c r="Q17" s="18" t="s">
        <v>1830</v>
      </c>
      <c r="R17" s="15">
        <v>44316</v>
      </c>
      <c r="S17" s="4">
        <v>89</v>
      </c>
      <c r="T17" s="1">
        <v>82</v>
      </c>
      <c r="U17" s="4" t="s">
        <v>230</v>
      </c>
      <c r="V17" s="19">
        <v>46127</v>
      </c>
      <c r="W17" s="7">
        <v>1</v>
      </c>
      <c r="X17" s="20" t="s">
        <v>198</v>
      </c>
      <c r="Y17" s="21" t="s">
        <v>1565</v>
      </c>
      <c r="Z17" s="21">
        <v>7</v>
      </c>
      <c r="AA17" s="22">
        <v>44535</v>
      </c>
      <c r="AB17" s="15" t="s">
        <v>24</v>
      </c>
      <c r="AC17" s="4" t="s">
        <v>24</v>
      </c>
    </row>
    <row r="18" spans="1:29" ht="12.75" x14ac:dyDescent="0.2">
      <c r="A18" s="4" t="s">
        <v>233</v>
      </c>
      <c r="B18" s="16" t="s">
        <v>35</v>
      </c>
      <c r="C18" s="4" t="s">
        <v>234</v>
      </c>
      <c r="D18" s="4" t="s">
        <v>235</v>
      </c>
      <c r="E18" s="4" t="s">
        <v>236</v>
      </c>
      <c r="F18" s="4" t="s">
        <v>237</v>
      </c>
      <c r="G18" s="4" t="s">
        <v>238</v>
      </c>
      <c r="H18" s="4" t="s">
        <v>239</v>
      </c>
      <c r="I18" s="17">
        <v>30000</v>
      </c>
      <c r="J18" s="17">
        <v>30000</v>
      </c>
      <c r="K18" s="17">
        <v>30000</v>
      </c>
      <c r="L18" s="17">
        <v>30000</v>
      </c>
      <c r="M18" s="17">
        <v>30000</v>
      </c>
      <c r="N18" s="17">
        <v>30000</v>
      </c>
      <c r="O18" s="17">
        <v>30000</v>
      </c>
      <c r="P18" s="40">
        <v>30000</v>
      </c>
      <c r="Q18" s="18" t="s">
        <v>1830</v>
      </c>
      <c r="R18" s="15">
        <v>44420</v>
      </c>
      <c r="S18" s="4">
        <v>55</v>
      </c>
      <c r="T18" s="1">
        <v>26</v>
      </c>
      <c r="U18" s="4" t="s">
        <v>177</v>
      </c>
      <c r="V18" s="19">
        <v>45031</v>
      </c>
      <c r="W18" s="7">
        <v>1</v>
      </c>
      <c r="X18" s="20" t="s">
        <v>198</v>
      </c>
      <c r="Y18" s="21" t="s">
        <v>1565</v>
      </c>
      <c r="Z18" s="21">
        <v>16</v>
      </c>
      <c r="AA18" s="22">
        <v>44569</v>
      </c>
      <c r="AB18" s="15" t="s">
        <v>24</v>
      </c>
      <c r="AC18" s="15" t="s">
        <v>20</v>
      </c>
    </row>
    <row r="19" spans="1:29" ht="12.75" x14ac:dyDescent="0.2">
      <c r="A19" s="4" t="s">
        <v>240</v>
      </c>
      <c r="B19" s="4" t="s">
        <v>37</v>
      </c>
      <c r="C19" s="4" t="s">
        <v>241</v>
      </c>
      <c r="D19" s="4" t="s">
        <v>242</v>
      </c>
      <c r="E19" s="4" t="s">
        <v>243</v>
      </c>
      <c r="F19" s="4" t="s">
        <v>244</v>
      </c>
      <c r="G19" s="4" t="s">
        <v>245</v>
      </c>
      <c r="H19" s="4" t="s">
        <v>246</v>
      </c>
      <c r="I19" s="17">
        <v>23189</v>
      </c>
      <c r="J19" s="17">
        <v>23114</v>
      </c>
      <c r="K19" s="17">
        <v>23154</v>
      </c>
      <c r="L19" s="17">
        <v>23031</v>
      </c>
      <c r="M19" s="17">
        <v>23161</v>
      </c>
      <c r="N19" s="17">
        <v>22912</v>
      </c>
      <c r="O19" s="17">
        <v>22965</v>
      </c>
      <c r="P19" s="40">
        <v>23075.142857142859</v>
      </c>
      <c r="Q19" s="18" t="s">
        <v>1774</v>
      </c>
      <c r="R19" s="15">
        <v>44466</v>
      </c>
      <c r="S19" s="4">
        <v>23</v>
      </c>
      <c r="T19" s="1">
        <v>0</v>
      </c>
      <c r="U19" s="4" t="s">
        <v>247</v>
      </c>
      <c r="V19" s="19">
        <v>44589</v>
      </c>
      <c r="W19" s="7">
        <v>0</v>
      </c>
      <c r="X19" s="20" t="s">
        <v>38</v>
      </c>
      <c r="Y19" s="21" t="s">
        <v>1565</v>
      </c>
      <c r="Z19" s="21">
        <v>16</v>
      </c>
      <c r="AA19" s="22">
        <v>44601</v>
      </c>
      <c r="AB19" s="15" t="s">
        <v>24</v>
      </c>
      <c r="AC19" s="15" t="s">
        <v>20</v>
      </c>
    </row>
    <row r="20" spans="1:29" ht="12.75" x14ac:dyDescent="0.2">
      <c r="A20" s="4" t="s">
        <v>248</v>
      </c>
      <c r="B20" s="4" t="s">
        <v>40</v>
      </c>
      <c r="C20" s="4" t="s">
        <v>249</v>
      </c>
      <c r="D20" s="4" t="s">
        <v>250</v>
      </c>
      <c r="E20" s="4" t="s">
        <v>251</v>
      </c>
      <c r="F20" s="4" t="s">
        <v>252</v>
      </c>
      <c r="G20" s="4" t="s">
        <v>238</v>
      </c>
      <c r="H20" s="4" t="s">
        <v>253</v>
      </c>
      <c r="I20" s="17">
        <v>70152</v>
      </c>
      <c r="J20" s="17">
        <v>70560</v>
      </c>
      <c r="K20" s="17">
        <v>70306</v>
      </c>
      <c r="L20" s="17">
        <v>70560</v>
      </c>
      <c r="M20" s="17">
        <v>69875</v>
      </c>
      <c r="N20" s="17">
        <v>65367</v>
      </c>
      <c r="O20" s="17">
        <v>56601</v>
      </c>
      <c r="P20" s="40">
        <v>67631.571428571435</v>
      </c>
      <c r="Q20" s="18" t="s">
        <v>1743</v>
      </c>
      <c r="R20" s="15">
        <v>44518</v>
      </c>
      <c r="S20" s="4">
        <v>0</v>
      </c>
      <c r="T20" s="1">
        <v>0</v>
      </c>
      <c r="U20" s="4" t="s">
        <v>247</v>
      </c>
      <c r="V20" s="19">
        <v>44580</v>
      </c>
      <c r="W20" s="7">
        <v>0</v>
      </c>
      <c r="X20" s="20" t="s">
        <v>198</v>
      </c>
      <c r="Y20" s="21" t="s">
        <v>1565</v>
      </c>
      <c r="Z20" s="21">
        <v>0</v>
      </c>
      <c r="AA20" s="22">
        <v>44624</v>
      </c>
      <c r="AB20" s="4" t="s">
        <v>20</v>
      </c>
      <c r="AC20" s="4" t="s">
        <v>20</v>
      </c>
    </row>
    <row r="21" spans="1:29" ht="12.75" x14ac:dyDescent="0.2">
      <c r="A21" s="4" t="s">
        <v>180</v>
      </c>
      <c r="B21" s="4" t="s">
        <v>41</v>
      </c>
      <c r="C21" s="4" t="s">
        <v>41</v>
      </c>
      <c r="D21" s="4" t="s">
        <v>254</v>
      </c>
      <c r="E21" s="4" t="s">
        <v>255</v>
      </c>
      <c r="F21" s="4" t="s">
        <v>256</v>
      </c>
      <c r="G21" s="4" t="s">
        <v>175</v>
      </c>
      <c r="H21" s="4" t="s">
        <v>185</v>
      </c>
      <c r="I21" s="17">
        <v>43437</v>
      </c>
      <c r="J21" s="17">
        <v>45628</v>
      </c>
      <c r="K21" s="17">
        <v>45678</v>
      </c>
      <c r="L21" s="17">
        <v>47036</v>
      </c>
      <c r="M21" s="17">
        <v>48192</v>
      </c>
      <c r="N21" s="17">
        <v>43541</v>
      </c>
      <c r="O21" s="17">
        <v>37617</v>
      </c>
      <c r="P21" s="40">
        <v>44447</v>
      </c>
      <c r="Q21" s="18" t="s">
        <v>1681</v>
      </c>
      <c r="R21" s="15">
        <v>44477</v>
      </c>
      <c r="S21" s="4">
        <v>23</v>
      </c>
      <c r="T21" s="1">
        <v>0</v>
      </c>
      <c r="U21" s="4" t="s">
        <v>247</v>
      </c>
      <c r="V21" s="19">
        <v>44539</v>
      </c>
      <c r="W21" s="7">
        <v>0</v>
      </c>
      <c r="X21" s="20" t="s">
        <v>21</v>
      </c>
      <c r="Y21" s="21" t="s">
        <v>1565</v>
      </c>
      <c r="Z21" s="21">
        <v>1</v>
      </c>
      <c r="AA21" s="22">
        <v>44601</v>
      </c>
      <c r="AB21" s="15" t="s">
        <v>24</v>
      </c>
      <c r="AC21" s="15" t="s">
        <v>20</v>
      </c>
    </row>
    <row r="22" spans="1:29" ht="12.75" x14ac:dyDescent="0.2">
      <c r="A22" s="4" t="s">
        <v>257</v>
      </c>
      <c r="B22" s="4" t="s">
        <v>42</v>
      </c>
      <c r="C22" s="4" t="s">
        <v>42</v>
      </c>
      <c r="D22" s="4" t="s">
        <v>258</v>
      </c>
      <c r="E22" s="4" t="s">
        <v>259</v>
      </c>
      <c r="F22" s="4" t="s">
        <v>260</v>
      </c>
      <c r="G22" s="4" t="s">
        <v>261</v>
      </c>
      <c r="H22" s="4" t="s">
        <v>262</v>
      </c>
      <c r="I22" s="17">
        <v>19044</v>
      </c>
      <c r="J22" s="17">
        <v>19104</v>
      </c>
      <c r="K22" s="17">
        <v>19104</v>
      </c>
      <c r="L22" s="17">
        <v>19104</v>
      </c>
      <c r="M22" s="17">
        <v>19104</v>
      </c>
      <c r="N22" s="17">
        <v>19104</v>
      </c>
      <c r="O22" s="17">
        <v>19104</v>
      </c>
      <c r="P22" s="40">
        <v>19095.428571428572</v>
      </c>
      <c r="Q22" s="18" t="s">
        <v>1688</v>
      </c>
      <c r="R22" s="15">
        <v>44440</v>
      </c>
      <c r="S22" s="4">
        <v>38</v>
      </c>
      <c r="T22" s="1">
        <v>18</v>
      </c>
      <c r="U22" s="4" t="s">
        <v>247</v>
      </c>
      <c r="V22" s="19">
        <v>44539</v>
      </c>
      <c r="W22" s="7">
        <v>0</v>
      </c>
      <c r="X22" s="20" t="s">
        <v>21</v>
      </c>
      <c r="Y22" s="21" t="s">
        <v>1565</v>
      </c>
      <c r="Z22" s="21">
        <v>19</v>
      </c>
      <c r="AA22" s="22">
        <v>44586</v>
      </c>
      <c r="AB22" s="15" t="s">
        <v>24</v>
      </c>
      <c r="AC22" s="15" t="s">
        <v>20</v>
      </c>
    </row>
    <row r="23" spans="1:29" ht="12.75" x14ac:dyDescent="0.2">
      <c r="A23" s="4" t="s">
        <v>263</v>
      </c>
      <c r="B23" s="4" t="s">
        <v>43</v>
      </c>
      <c r="C23" s="4" t="s">
        <v>264</v>
      </c>
      <c r="D23" s="4" t="s">
        <v>265</v>
      </c>
      <c r="E23" s="4" t="s">
        <v>266</v>
      </c>
      <c r="F23" s="4" t="s">
        <v>267</v>
      </c>
      <c r="G23" s="4" t="s">
        <v>268</v>
      </c>
      <c r="H23" s="4" t="s">
        <v>269</v>
      </c>
      <c r="I23" s="17">
        <v>235368</v>
      </c>
      <c r="J23" s="17">
        <v>235368</v>
      </c>
      <c r="K23" s="17">
        <v>235368</v>
      </c>
      <c r="L23" s="17">
        <v>234501</v>
      </c>
      <c r="M23" s="17">
        <v>235368</v>
      </c>
      <c r="N23" s="17">
        <v>235368</v>
      </c>
      <c r="O23" s="17">
        <v>235368</v>
      </c>
      <c r="P23" s="40">
        <v>235244.14285714287</v>
      </c>
      <c r="Q23" s="18" t="s">
        <v>1570</v>
      </c>
      <c r="R23" s="15">
        <v>44475</v>
      </c>
      <c r="S23" s="4">
        <v>24</v>
      </c>
      <c r="T23" s="1">
        <v>0</v>
      </c>
      <c r="U23" s="4" t="s">
        <v>247</v>
      </c>
      <c r="V23" s="19">
        <v>44617</v>
      </c>
      <c r="W23" s="7">
        <v>0</v>
      </c>
      <c r="X23" s="20" t="s">
        <v>198</v>
      </c>
      <c r="Y23" s="21" t="s">
        <v>1565</v>
      </c>
      <c r="Z23" s="21">
        <v>29</v>
      </c>
      <c r="AA23" s="22">
        <v>44600</v>
      </c>
      <c r="AB23" s="15" t="s">
        <v>24</v>
      </c>
      <c r="AC23" s="15" t="s">
        <v>20</v>
      </c>
    </row>
    <row r="24" spans="1:29" ht="12.75" x14ac:dyDescent="0.2">
      <c r="A24" s="4" t="s">
        <v>270</v>
      </c>
      <c r="B24" s="4" t="s">
        <v>45</v>
      </c>
      <c r="C24" s="4" t="s">
        <v>271</v>
      </c>
      <c r="D24" s="4" t="s">
        <v>272</v>
      </c>
      <c r="E24" s="4" t="s">
        <v>273</v>
      </c>
      <c r="F24" s="4" t="s">
        <v>274</v>
      </c>
      <c r="G24" s="4" t="s">
        <v>175</v>
      </c>
      <c r="H24" s="4" t="s">
        <v>185</v>
      </c>
      <c r="I24" s="17">
        <v>14880</v>
      </c>
      <c r="J24" s="17">
        <v>14785</v>
      </c>
      <c r="K24" s="17">
        <v>14880</v>
      </c>
      <c r="L24" s="17">
        <v>14880</v>
      </c>
      <c r="M24" s="17">
        <v>14880</v>
      </c>
      <c r="N24" s="17">
        <v>14880</v>
      </c>
      <c r="O24" s="17">
        <v>14858</v>
      </c>
      <c r="P24" s="40">
        <v>14863.285714285714</v>
      </c>
      <c r="Q24" s="18" t="s">
        <v>1608</v>
      </c>
      <c r="R24" s="15">
        <v>44489</v>
      </c>
      <c r="S24" s="4">
        <v>6</v>
      </c>
      <c r="T24" s="1">
        <v>0</v>
      </c>
      <c r="U24" s="4" t="s">
        <v>247</v>
      </c>
      <c r="V24" s="19">
        <v>44581</v>
      </c>
      <c r="W24" s="7">
        <v>0</v>
      </c>
      <c r="X24" s="20" t="s">
        <v>21</v>
      </c>
      <c r="Y24" s="21" t="s">
        <v>1565</v>
      </c>
      <c r="Z24" s="21">
        <v>12</v>
      </c>
      <c r="AA24" s="22">
        <v>44618</v>
      </c>
      <c r="AB24" s="15" t="s">
        <v>24</v>
      </c>
      <c r="AC24" s="4" t="s">
        <v>24</v>
      </c>
    </row>
    <row r="25" spans="1:29" ht="12.75" x14ac:dyDescent="0.2">
      <c r="A25" s="4" t="s">
        <v>270</v>
      </c>
      <c r="B25" s="4" t="s">
        <v>45</v>
      </c>
      <c r="C25" s="4" t="s">
        <v>275</v>
      </c>
      <c r="D25" s="4" t="s">
        <v>276</v>
      </c>
      <c r="E25" s="4" t="s">
        <v>277</v>
      </c>
      <c r="F25" s="4" t="s">
        <v>278</v>
      </c>
      <c r="G25" s="4" t="s">
        <v>175</v>
      </c>
      <c r="H25" s="4" t="s">
        <v>185</v>
      </c>
      <c r="I25" s="17">
        <v>8736</v>
      </c>
      <c r="J25" s="17">
        <v>8736</v>
      </c>
      <c r="K25" s="17">
        <v>8736</v>
      </c>
      <c r="L25" s="17">
        <v>8736</v>
      </c>
      <c r="M25" s="17">
        <v>8736</v>
      </c>
      <c r="N25" s="17">
        <v>8736</v>
      </c>
      <c r="O25" s="17">
        <v>8736</v>
      </c>
      <c r="P25" s="40">
        <v>8736</v>
      </c>
      <c r="Q25" s="18" t="s">
        <v>1736</v>
      </c>
      <c r="R25" s="15">
        <v>44476</v>
      </c>
      <c r="S25" s="4">
        <v>15</v>
      </c>
      <c r="T25" s="1">
        <v>0</v>
      </c>
      <c r="U25" s="4" t="s">
        <v>247</v>
      </c>
      <c r="V25" s="19">
        <v>44622</v>
      </c>
      <c r="W25" s="7">
        <v>1</v>
      </c>
      <c r="X25" s="20" t="s">
        <v>21</v>
      </c>
      <c r="Y25" s="21" t="s">
        <v>1565</v>
      </c>
      <c r="Z25" s="21">
        <v>2</v>
      </c>
      <c r="AA25" s="22">
        <v>44609</v>
      </c>
      <c r="AB25" s="15" t="s">
        <v>24</v>
      </c>
      <c r="AC25" s="4" t="s">
        <v>24</v>
      </c>
    </row>
    <row r="26" spans="1:29" ht="12.75" x14ac:dyDescent="0.2">
      <c r="A26" s="4" t="s">
        <v>270</v>
      </c>
      <c r="B26" s="4" t="s">
        <v>48</v>
      </c>
      <c r="C26" s="4" t="s">
        <v>279</v>
      </c>
      <c r="D26" s="4" t="s">
        <v>280</v>
      </c>
      <c r="E26" s="4" t="s">
        <v>281</v>
      </c>
      <c r="F26" s="4" t="s">
        <v>282</v>
      </c>
      <c r="G26" s="4" t="s">
        <v>175</v>
      </c>
      <c r="H26" s="4" t="s">
        <v>185</v>
      </c>
      <c r="I26" s="17">
        <v>9864</v>
      </c>
      <c r="J26" s="17">
        <v>9864</v>
      </c>
      <c r="K26" s="17">
        <v>9864</v>
      </c>
      <c r="L26" s="17">
        <v>9864</v>
      </c>
      <c r="M26" s="17">
        <v>9864</v>
      </c>
      <c r="N26" s="17">
        <v>9864</v>
      </c>
      <c r="O26" s="17">
        <v>9864</v>
      </c>
      <c r="P26" s="40">
        <v>9864</v>
      </c>
      <c r="Q26" s="18" t="s">
        <v>1830</v>
      </c>
      <c r="R26" s="15">
        <v>44377</v>
      </c>
      <c r="S26" s="4">
        <v>89</v>
      </c>
      <c r="T26" s="1">
        <v>60</v>
      </c>
      <c r="U26" s="4" t="s">
        <v>177</v>
      </c>
      <c r="V26" s="19">
        <v>46127</v>
      </c>
      <c r="W26" s="7">
        <v>0</v>
      </c>
      <c r="X26" s="20" t="s">
        <v>21</v>
      </c>
      <c r="Y26" s="21" t="s">
        <v>1565</v>
      </c>
      <c r="Z26" s="21">
        <v>18</v>
      </c>
      <c r="AA26" s="22">
        <v>44535</v>
      </c>
      <c r="AB26" s="15" t="s">
        <v>24</v>
      </c>
      <c r="AC26" s="4" t="s">
        <v>24</v>
      </c>
    </row>
    <row r="27" spans="1:29" ht="12.75" x14ac:dyDescent="0.2">
      <c r="A27" s="4" t="s">
        <v>270</v>
      </c>
      <c r="B27" s="4" t="s">
        <v>48</v>
      </c>
      <c r="C27" s="4" t="s">
        <v>279</v>
      </c>
      <c r="D27" s="4" t="s">
        <v>280</v>
      </c>
      <c r="E27" s="4" t="s">
        <v>281</v>
      </c>
      <c r="F27" s="4" t="s">
        <v>283</v>
      </c>
      <c r="G27" s="4" t="s">
        <v>175</v>
      </c>
      <c r="H27" s="4" t="s">
        <v>185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40">
        <v>0</v>
      </c>
      <c r="Q27" s="18" t="s">
        <v>1830</v>
      </c>
      <c r="R27" s="15">
        <v>0</v>
      </c>
      <c r="S27" s="4">
        <v>0</v>
      </c>
      <c r="T27" s="1">
        <v>0</v>
      </c>
      <c r="U27" s="4" t="s">
        <v>247</v>
      </c>
      <c r="V27" s="19">
        <v>0</v>
      </c>
      <c r="W27" s="7">
        <v>0</v>
      </c>
      <c r="X27" s="20" t="s">
        <v>21</v>
      </c>
      <c r="Y27" s="21" t="s">
        <v>1565</v>
      </c>
      <c r="Z27" s="21">
        <v>0</v>
      </c>
      <c r="AA27" s="22">
        <v>44624</v>
      </c>
      <c r="AB27" s="15" t="s">
        <v>24</v>
      </c>
      <c r="AC27" s="4" t="s">
        <v>24</v>
      </c>
    </row>
    <row r="28" spans="1:29" ht="12.75" x14ac:dyDescent="0.2">
      <c r="A28" s="4" t="s">
        <v>270</v>
      </c>
      <c r="B28" s="4" t="s">
        <v>50</v>
      </c>
      <c r="C28" s="4" t="s">
        <v>50</v>
      </c>
      <c r="D28" s="4" t="s">
        <v>284</v>
      </c>
      <c r="E28" s="4" t="s">
        <v>285</v>
      </c>
      <c r="F28" s="4" t="s">
        <v>286</v>
      </c>
      <c r="G28" s="4" t="s">
        <v>175</v>
      </c>
      <c r="H28" s="4" t="s">
        <v>185</v>
      </c>
      <c r="I28" s="17">
        <v>888</v>
      </c>
      <c r="J28" s="17">
        <v>888</v>
      </c>
      <c r="K28" s="17">
        <v>888</v>
      </c>
      <c r="L28" s="17">
        <v>888</v>
      </c>
      <c r="M28" s="17">
        <v>888</v>
      </c>
      <c r="N28" s="17">
        <v>888</v>
      </c>
      <c r="O28" s="17">
        <v>888</v>
      </c>
      <c r="P28" s="40">
        <v>888</v>
      </c>
      <c r="Q28" s="18" t="s">
        <v>1738</v>
      </c>
      <c r="R28" s="15">
        <v>44178</v>
      </c>
      <c r="S28" s="4">
        <v>89</v>
      </c>
      <c r="T28" s="1">
        <v>88</v>
      </c>
      <c r="U28" s="4" t="s">
        <v>247</v>
      </c>
      <c r="V28" s="19">
        <v>44589</v>
      </c>
      <c r="W28" s="7">
        <v>0</v>
      </c>
      <c r="X28" s="20" t="s">
        <v>21</v>
      </c>
      <c r="Y28" s="21" t="s">
        <v>1565</v>
      </c>
      <c r="Z28" s="21">
        <v>0</v>
      </c>
      <c r="AA28" s="22">
        <v>44535</v>
      </c>
      <c r="AB28" s="15" t="s">
        <v>24</v>
      </c>
      <c r="AC28" s="4" t="s">
        <v>24</v>
      </c>
    </row>
    <row r="29" spans="1:29" ht="12.75" x14ac:dyDescent="0.2">
      <c r="A29" s="4" t="s">
        <v>287</v>
      </c>
      <c r="B29" s="4" t="s">
        <v>52</v>
      </c>
      <c r="C29" s="4" t="s">
        <v>288</v>
      </c>
      <c r="D29" s="4" t="s">
        <v>289</v>
      </c>
      <c r="E29" s="4" t="s">
        <v>290</v>
      </c>
      <c r="F29" s="4" t="s">
        <v>291</v>
      </c>
      <c r="G29" s="4" t="s">
        <v>292</v>
      </c>
      <c r="H29" s="4" t="s">
        <v>293</v>
      </c>
      <c r="I29" s="17">
        <v>389305</v>
      </c>
      <c r="J29" s="17">
        <v>390190</v>
      </c>
      <c r="K29" s="17">
        <v>389769</v>
      </c>
      <c r="L29" s="17">
        <v>389974</v>
      </c>
      <c r="M29" s="17">
        <v>390210</v>
      </c>
      <c r="N29" s="17">
        <v>389763</v>
      </c>
      <c r="O29" s="17">
        <v>390640</v>
      </c>
      <c r="P29" s="40">
        <v>389978.71428571426</v>
      </c>
      <c r="Q29" s="18" t="s">
        <v>1687</v>
      </c>
      <c r="R29" s="15">
        <v>44471</v>
      </c>
      <c r="S29" s="4">
        <v>22</v>
      </c>
      <c r="T29" s="1">
        <v>0</v>
      </c>
      <c r="U29" s="4" t="s">
        <v>247</v>
      </c>
      <c r="V29" s="19">
        <v>44583</v>
      </c>
      <c r="W29" s="7">
        <v>0</v>
      </c>
      <c r="X29" s="20" t="s">
        <v>198</v>
      </c>
      <c r="Y29" s="21" t="s">
        <v>1565</v>
      </c>
      <c r="Z29" s="21">
        <v>23</v>
      </c>
      <c r="AA29" s="22">
        <v>44602</v>
      </c>
      <c r="AB29" s="15" t="s">
        <v>24</v>
      </c>
      <c r="AC29" s="15" t="s">
        <v>20</v>
      </c>
    </row>
    <row r="30" spans="1:29" ht="12.75" x14ac:dyDescent="0.2">
      <c r="A30" s="4" t="s">
        <v>233</v>
      </c>
      <c r="B30" s="4" t="s">
        <v>54</v>
      </c>
      <c r="C30" s="4" t="s">
        <v>54</v>
      </c>
      <c r="D30" s="4" t="s">
        <v>294</v>
      </c>
      <c r="E30" s="4" t="s">
        <v>295</v>
      </c>
      <c r="F30" s="4" t="s">
        <v>296</v>
      </c>
      <c r="G30" s="4" t="s">
        <v>297</v>
      </c>
      <c r="H30" s="4" t="s">
        <v>298</v>
      </c>
      <c r="I30" s="17">
        <v>65474</v>
      </c>
      <c r="J30" s="17">
        <v>66316</v>
      </c>
      <c r="K30" s="17">
        <v>66807</v>
      </c>
      <c r="L30" s="17">
        <v>68052</v>
      </c>
      <c r="M30" s="17">
        <v>67053</v>
      </c>
      <c r="N30" s="17">
        <v>67340</v>
      </c>
      <c r="O30" s="17">
        <v>66939</v>
      </c>
      <c r="P30" s="40">
        <v>66854.428571428565</v>
      </c>
      <c r="Q30" s="18" t="s">
        <v>1598</v>
      </c>
      <c r="R30" s="15">
        <v>44378</v>
      </c>
      <c r="S30" s="4">
        <v>80</v>
      </c>
      <c r="T30" s="1">
        <v>50</v>
      </c>
      <c r="U30" s="4" t="s">
        <v>247</v>
      </c>
      <c r="V30" s="19">
        <v>44617</v>
      </c>
      <c r="W30" s="7">
        <v>0</v>
      </c>
      <c r="X30" s="20" t="s">
        <v>198</v>
      </c>
      <c r="Y30" s="21" t="s">
        <v>1565</v>
      </c>
      <c r="Z30" s="21">
        <v>18</v>
      </c>
      <c r="AA30" s="22">
        <v>44544</v>
      </c>
      <c r="AB30" s="15" t="s">
        <v>24</v>
      </c>
      <c r="AC30" s="15" t="s">
        <v>20</v>
      </c>
    </row>
    <row r="31" spans="1:29" ht="12.75" x14ac:dyDescent="0.2">
      <c r="A31" s="4" t="s">
        <v>233</v>
      </c>
      <c r="B31" s="16" t="s">
        <v>56</v>
      </c>
      <c r="C31" s="4" t="s">
        <v>299</v>
      </c>
      <c r="D31" s="4" t="s">
        <v>300</v>
      </c>
      <c r="E31" s="4" t="s">
        <v>301</v>
      </c>
      <c r="F31" s="4" t="s">
        <v>302</v>
      </c>
      <c r="G31" s="4" t="s">
        <v>196</v>
      </c>
      <c r="H31" s="4" t="s">
        <v>303</v>
      </c>
      <c r="I31" s="17">
        <v>90000</v>
      </c>
      <c r="J31" s="17">
        <v>90000</v>
      </c>
      <c r="K31" s="17">
        <v>90000</v>
      </c>
      <c r="L31" s="17">
        <v>90000</v>
      </c>
      <c r="M31" s="17">
        <v>90000</v>
      </c>
      <c r="N31" s="17">
        <v>90000</v>
      </c>
      <c r="O31" s="17">
        <v>90000</v>
      </c>
      <c r="P31" s="40">
        <v>90000</v>
      </c>
      <c r="Q31" s="18" t="s">
        <v>1830</v>
      </c>
      <c r="R31" s="15">
        <v>44376</v>
      </c>
      <c r="S31" s="4">
        <v>89</v>
      </c>
      <c r="T31" s="1">
        <v>68</v>
      </c>
      <c r="U31" s="4" t="s">
        <v>177</v>
      </c>
      <c r="V31" s="19">
        <v>45031</v>
      </c>
      <c r="W31" s="7">
        <v>1</v>
      </c>
      <c r="X31" s="20" t="s">
        <v>198</v>
      </c>
      <c r="Y31" s="21" t="s">
        <v>1565</v>
      </c>
      <c r="Z31" s="21">
        <v>17</v>
      </c>
      <c r="AA31" s="22">
        <v>44535</v>
      </c>
      <c r="AB31" s="15" t="s">
        <v>24</v>
      </c>
      <c r="AC31" s="15" t="s">
        <v>20</v>
      </c>
    </row>
    <row r="32" spans="1:29" ht="12.75" x14ac:dyDescent="0.2">
      <c r="A32" s="4" t="s">
        <v>180</v>
      </c>
      <c r="B32" s="4" t="s">
        <v>58</v>
      </c>
      <c r="C32" s="4" t="s">
        <v>58</v>
      </c>
      <c r="D32" s="4" t="s">
        <v>304</v>
      </c>
      <c r="E32" s="4" t="s">
        <v>305</v>
      </c>
      <c r="F32" s="4" t="s">
        <v>306</v>
      </c>
      <c r="G32" s="4" t="s">
        <v>245</v>
      </c>
      <c r="H32" s="4" t="s">
        <v>307</v>
      </c>
      <c r="I32" s="17">
        <v>67896</v>
      </c>
      <c r="J32" s="17">
        <v>67896</v>
      </c>
      <c r="K32" s="17">
        <v>67896</v>
      </c>
      <c r="L32" s="17">
        <v>67896</v>
      </c>
      <c r="M32" s="17">
        <v>67896</v>
      </c>
      <c r="N32" s="17">
        <v>67896</v>
      </c>
      <c r="O32" s="17">
        <v>67896</v>
      </c>
      <c r="P32" s="40">
        <v>67896</v>
      </c>
      <c r="Q32" s="18" t="s">
        <v>1830</v>
      </c>
      <c r="R32" s="15">
        <v>44479</v>
      </c>
      <c r="S32" s="4">
        <v>6</v>
      </c>
      <c r="T32" s="1">
        <v>0</v>
      </c>
      <c r="U32" s="4" t="s">
        <v>247</v>
      </c>
      <c r="V32" s="19">
        <v>44608</v>
      </c>
      <c r="W32" s="7">
        <v>0</v>
      </c>
      <c r="X32" s="20" t="s">
        <v>38</v>
      </c>
      <c r="Y32" s="21" t="s">
        <v>1565</v>
      </c>
      <c r="Z32" s="21">
        <v>0</v>
      </c>
      <c r="AA32" s="22">
        <v>44618</v>
      </c>
      <c r="AB32" s="4" t="s">
        <v>20</v>
      </c>
      <c r="AC32" s="4" t="s">
        <v>20</v>
      </c>
    </row>
    <row r="33" spans="1:29" ht="12.75" x14ac:dyDescent="0.2">
      <c r="A33" s="4" t="s">
        <v>308</v>
      </c>
      <c r="B33" s="4" t="s">
        <v>59</v>
      </c>
      <c r="C33" s="4" t="s">
        <v>309</v>
      </c>
      <c r="D33" s="4" t="s">
        <v>310</v>
      </c>
      <c r="E33" s="4" t="s">
        <v>311</v>
      </c>
      <c r="F33" s="4" t="s">
        <v>312</v>
      </c>
      <c r="G33" s="4" t="s">
        <v>175</v>
      </c>
      <c r="H33" s="4" t="s">
        <v>185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40">
        <v>0</v>
      </c>
      <c r="Q33" s="18" t="s">
        <v>1756</v>
      </c>
      <c r="R33" s="15">
        <v>43374</v>
      </c>
      <c r="S33" s="4">
        <v>0</v>
      </c>
      <c r="T33" s="1">
        <v>0</v>
      </c>
      <c r="U33" s="4" t="s">
        <v>247</v>
      </c>
      <c r="V33" s="19">
        <v>44616</v>
      </c>
      <c r="W33" s="7">
        <v>0</v>
      </c>
      <c r="X33" s="4" t="s">
        <v>21</v>
      </c>
      <c r="Y33" s="21" t="s">
        <v>1565</v>
      </c>
      <c r="Z33" s="21">
        <v>0</v>
      </c>
      <c r="AA33" s="22">
        <v>44624</v>
      </c>
      <c r="AB33" s="4" t="s">
        <v>20</v>
      </c>
      <c r="AC33" s="15" t="s">
        <v>20</v>
      </c>
    </row>
    <row r="34" spans="1:29" ht="12.75" x14ac:dyDescent="0.2">
      <c r="A34" s="4" t="s">
        <v>308</v>
      </c>
      <c r="B34" s="4" t="s">
        <v>60</v>
      </c>
      <c r="C34" s="4" t="s">
        <v>313</v>
      </c>
      <c r="D34" s="4" t="s">
        <v>314</v>
      </c>
      <c r="E34" s="4" t="s">
        <v>315</v>
      </c>
      <c r="F34" s="4" t="s">
        <v>316</v>
      </c>
      <c r="G34" s="4" t="s">
        <v>175</v>
      </c>
      <c r="H34" s="4" t="s">
        <v>185</v>
      </c>
      <c r="I34" s="17">
        <v>15029</v>
      </c>
      <c r="J34" s="17">
        <v>15140</v>
      </c>
      <c r="K34" s="17">
        <v>15125</v>
      </c>
      <c r="L34" s="17">
        <v>15142</v>
      </c>
      <c r="M34" s="17">
        <v>15224</v>
      </c>
      <c r="N34" s="17">
        <v>14435</v>
      </c>
      <c r="O34" s="17">
        <v>13798</v>
      </c>
      <c r="P34" s="40">
        <v>14841.857142857143</v>
      </c>
      <c r="Q34" s="18" t="s">
        <v>1674</v>
      </c>
      <c r="R34" s="15">
        <v>44483</v>
      </c>
      <c r="S34" s="4">
        <v>11</v>
      </c>
      <c r="T34" s="1">
        <v>0</v>
      </c>
      <c r="U34" s="4" t="s">
        <v>247</v>
      </c>
      <c r="V34" s="19">
        <v>44624</v>
      </c>
      <c r="W34" s="7">
        <v>0</v>
      </c>
      <c r="X34" s="20" t="s">
        <v>21</v>
      </c>
      <c r="Y34" s="21" t="s">
        <v>1565</v>
      </c>
      <c r="Z34" s="21">
        <v>18</v>
      </c>
      <c r="AA34" s="22">
        <v>44613</v>
      </c>
      <c r="AB34" s="15" t="s">
        <v>24</v>
      </c>
      <c r="AC34" s="15" t="s">
        <v>20</v>
      </c>
    </row>
    <row r="35" spans="1:29" ht="12.75" x14ac:dyDescent="0.2">
      <c r="A35" s="4" t="s">
        <v>180</v>
      </c>
      <c r="B35" s="16" t="s">
        <v>62</v>
      </c>
      <c r="C35" s="4" t="s">
        <v>317</v>
      </c>
      <c r="D35" s="4" t="s">
        <v>318</v>
      </c>
      <c r="E35" s="4" t="s">
        <v>319</v>
      </c>
      <c r="F35" s="4" t="s">
        <v>320</v>
      </c>
      <c r="G35" s="4" t="s">
        <v>175</v>
      </c>
      <c r="H35" s="4" t="s">
        <v>185</v>
      </c>
      <c r="I35" s="17">
        <v>21744</v>
      </c>
      <c r="J35" s="17">
        <v>21744</v>
      </c>
      <c r="K35" s="17">
        <v>21744</v>
      </c>
      <c r="L35" s="17">
        <v>21744</v>
      </c>
      <c r="M35" s="17">
        <v>21744</v>
      </c>
      <c r="N35" s="17">
        <v>21744</v>
      </c>
      <c r="O35" s="17">
        <v>21744</v>
      </c>
      <c r="P35" s="40">
        <v>21744</v>
      </c>
      <c r="Q35" s="18" t="s">
        <v>1830</v>
      </c>
      <c r="R35" s="15">
        <v>44115</v>
      </c>
      <c r="S35" s="4">
        <v>89</v>
      </c>
      <c r="T35" s="1">
        <v>88</v>
      </c>
      <c r="U35" s="4" t="s">
        <v>177</v>
      </c>
      <c r="V35" s="19">
        <v>45031</v>
      </c>
      <c r="W35" s="7">
        <v>0</v>
      </c>
      <c r="X35" s="20" t="s">
        <v>198</v>
      </c>
      <c r="Y35" s="21" t="s">
        <v>1565</v>
      </c>
      <c r="Z35" s="21">
        <v>0</v>
      </c>
      <c r="AA35" s="22">
        <v>44535</v>
      </c>
      <c r="AB35" s="15" t="s">
        <v>24</v>
      </c>
      <c r="AC35" s="4" t="s">
        <v>24</v>
      </c>
    </row>
    <row r="36" spans="1:29" ht="12.75" x14ac:dyDescent="0.2">
      <c r="A36" s="4" t="s">
        <v>180</v>
      </c>
      <c r="B36" s="16" t="s">
        <v>64</v>
      </c>
      <c r="C36" s="4" t="s">
        <v>321</v>
      </c>
      <c r="D36" s="4" t="s">
        <v>322</v>
      </c>
      <c r="E36" s="4" t="s">
        <v>323</v>
      </c>
      <c r="F36" s="4" t="s">
        <v>324</v>
      </c>
      <c r="G36" s="4" t="s">
        <v>228</v>
      </c>
      <c r="H36" s="4" t="s">
        <v>229</v>
      </c>
      <c r="I36" s="17">
        <v>24744</v>
      </c>
      <c r="J36" s="17">
        <v>24744</v>
      </c>
      <c r="K36" s="17">
        <v>24744</v>
      </c>
      <c r="L36" s="17">
        <v>24744</v>
      </c>
      <c r="M36" s="17">
        <v>24744</v>
      </c>
      <c r="N36" s="17">
        <v>24744</v>
      </c>
      <c r="O36" s="17">
        <v>24744</v>
      </c>
      <c r="P36" s="40">
        <v>24744</v>
      </c>
      <c r="Q36" s="18" t="s">
        <v>1830</v>
      </c>
      <c r="R36" s="15">
        <v>44159</v>
      </c>
      <c r="S36" s="4">
        <v>90</v>
      </c>
      <c r="T36" s="1">
        <v>89</v>
      </c>
      <c r="U36" s="4" t="s">
        <v>177</v>
      </c>
      <c r="V36" s="19">
        <v>45031</v>
      </c>
      <c r="W36" s="7">
        <v>0</v>
      </c>
      <c r="X36" s="20" t="s">
        <v>198</v>
      </c>
      <c r="Y36" s="21" t="s">
        <v>1565</v>
      </c>
      <c r="Z36" s="21">
        <v>0</v>
      </c>
      <c r="AA36" s="22">
        <v>44534</v>
      </c>
      <c r="AB36" s="15" t="s">
        <v>24</v>
      </c>
      <c r="AC36" s="4" t="s">
        <v>24</v>
      </c>
    </row>
    <row r="37" spans="1:29" ht="12.75" x14ac:dyDescent="0.2">
      <c r="A37" s="4" t="s">
        <v>180</v>
      </c>
      <c r="B37" s="4" t="s">
        <v>65</v>
      </c>
      <c r="C37" s="4" t="s">
        <v>65</v>
      </c>
      <c r="D37" s="4" t="s">
        <v>325</v>
      </c>
      <c r="E37" s="24" t="s">
        <v>326</v>
      </c>
      <c r="F37" s="4" t="s">
        <v>327</v>
      </c>
      <c r="G37" s="4" t="s">
        <v>238</v>
      </c>
      <c r="H37" s="4" t="s">
        <v>253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40">
        <v>0</v>
      </c>
      <c r="Q37" s="18" t="s">
        <v>1830</v>
      </c>
      <c r="R37" s="15">
        <v>43374</v>
      </c>
      <c r="S37" s="4">
        <v>1</v>
      </c>
      <c r="T37" s="1">
        <v>0</v>
      </c>
      <c r="U37" s="4" t="s">
        <v>177</v>
      </c>
      <c r="V37" s="19">
        <v>46127</v>
      </c>
      <c r="W37" s="7">
        <v>0</v>
      </c>
      <c r="X37" s="4" t="s">
        <v>328</v>
      </c>
      <c r="Y37" s="21" t="s">
        <v>1565</v>
      </c>
      <c r="Z37" s="21">
        <v>0</v>
      </c>
      <c r="AA37" s="22">
        <v>44623</v>
      </c>
      <c r="AB37" s="15" t="s">
        <v>24</v>
      </c>
      <c r="AC37" s="4" t="s">
        <v>24</v>
      </c>
    </row>
    <row r="38" spans="1:29" ht="12.75" x14ac:dyDescent="0.2">
      <c r="A38" s="4" t="s">
        <v>180</v>
      </c>
      <c r="B38" s="16" t="s">
        <v>66</v>
      </c>
      <c r="C38" s="4" t="s">
        <v>329</v>
      </c>
      <c r="D38" s="4" t="s">
        <v>330</v>
      </c>
      <c r="E38" s="4" t="s">
        <v>331</v>
      </c>
      <c r="F38" s="4" t="s">
        <v>332</v>
      </c>
      <c r="G38" s="4" t="s">
        <v>268</v>
      </c>
      <c r="H38" s="4" t="s">
        <v>333</v>
      </c>
      <c r="I38" s="17">
        <v>54984</v>
      </c>
      <c r="J38" s="17">
        <v>54984</v>
      </c>
      <c r="K38" s="17">
        <v>54984</v>
      </c>
      <c r="L38" s="17">
        <v>54984</v>
      </c>
      <c r="M38" s="17">
        <v>54984</v>
      </c>
      <c r="N38" s="17">
        <v>54984</v>
      </c>
      <c r="O38" s="17">
        <v>54984</v>
      </c>
      <c r="P38" s="40">
        <v>54984</v>
      </c>
      <c r="Q38" s="18" t="s">
        <v>1830</v>
      </c>
      <c r="R38" s="15">
        <v>44455</v>
      </c>
      <c r="S38" s="4">
        <v>22</v>
      </c>
      <c r="T38" s="1">
        <v>2</v>
      </c>
      <c r="U38" s="4" t="s">
        <v>177</v>
      </c>
      <c r="V38" s="19">
        <v>45031</v>
      </c>
      <c r="W38" s="7">
        <v>0</v>
      </c>
      <c r="X38" s="4" t="s">
        <v>328</v>
      </c>
      <c r="Y38" s="21" t="s">
        <v>1565</v>
      </c>
      <c r="Z38" s="21">
        <v>2</v>
      </c>
      <c r="AA38" s="22">
        <v>44602</v>
      </c>
      <c r="AB38" s="15" t="s">
        <v>24</v>
      </c>
      <c r="AC38" s="4" t="s">
        <v>24</v>
      </c>
    </row>
    <row r="39" spans="1:29" ht="12.75" x14ac:dyDescent="0.2">
      <c r="A39" s="4" t="s">
        <v>180</v>
      </c>
      <c r="B39" s="16" t="s">
        <v>68</v>
      </c>
      <c r="C39" s="4" t="s">
        <v>334</v>
      </c>
      <c r="D39" s="4" t="s">
        <v>335</v>
      </c>
      <c r="E39" s="4" t="s">
        <v>336</v>
      </c>
      <c r="F39" s="4" t="s">
        <v>337</v>
      </c>
      <c r="G39" s="4" t="s">
        <v>238</v>
      </c>
      <c r="H39" s="4" t="s">
        <v>338</v>
      </c>
      <c r="I39" s="17">
        <v>30720</v>
      </c>
      <c r="J39" s="17">
        <v>30720</v>
      </c>
      <c r="K39" s="17">
        <v>30720</v>
      </c>
      <c r="L39" s="17">
        <v>30720</v>
      </c>
      <c r="M39" s="17">
        <v>30720</v>
      </c>
      <c r="N39" s="17">
        <v>30720</v>
      </c>
      <c r="O39" s="17">
        <v>30720</v>
      </c>
      <c r="P39" s="40">
        <v>30720</v>
      </c>
      <c r="Q39" s="18" t="s">
        <v>1830</v>
      </c>
      <c r="R39" s="15">
        <v>44486</v>
      </c>
      <c r="S39" s="4">
        <v>6</v>
      </c>
      <c r="T39" s="1">
        <v>0</v>
      </c>
      <c r="U39" s="4" t="s">
        <v>177</v>
      </c>
      <c r="V39" s="19">
        <v>46127</v>
      </c>
      <c r="W39" s="7">
        <v>0</v>
      </c>
      <c r="X39" s="4" t="s">
        <v>328</v>
      </c>
      <c r="Y39" s="21" t="s">
        <v>1565</v>
      </c>
      <c r="Z39" s="21">
        <v>0</v>
      </c>
      <c r="AA39" s="22">
        <v>44618</v>
      </c>
      <c r="AB39" s="15" t="s">
        <v>24</v>
      </c>
      <c r="AC39" s="4" t="s">
        <v>24</v>
      </c>
    </row>
    <row r="40" spans="1:29" ht="12.75" x14ac:dyDescent="0.2">
      <c r="A40" s="4" t="s">
        <v>180</v>
      </c>
      <c r="B40" s="16" t="s">
        <v>69</v>
      </c>
      <c r="C40" s="4" t="s">
        <v>339</v>
      </c>
      <c r="D40" s="4" t="s">
        <v>340</v>
      </c>
      <c r="E40" s="4" t="s">
        <v>341</v>
      </c>
      <c r="F40" s="4" t="s">
        <v>342</v>
      </c>
      <c r="G40" s="4" t="s">
        <v>238</v>
      </c>
      <c r="H40" s="4" t="s">
        <v>343</v>
      </c>
      <c r="I40" s="17">
        <v>24984</v>
      </c>
      <c r="J40" s="17">
        <v>24984</v>
      </c>
      <c r="K40" s="17">
        <v>24984</v>
      </c>
      <c r="L40" s="17">
        <v>24984</v>
      </c>
      <c r="M40" s="17">
        <v>24984</v>
      </c>
      <c r="N40" s="17">
        <v>24984</v>
      </c>
      <c r="O40" s="17">
        <v>24984</v>
      </c>
      <c r="P40" s="40">
        <v>24984</v>
      </c>
      <c r="Q40" s="18" t="s">
        <v>1830</v>
      </c>
      <c r="R40" s="15">
        <v>44443</v>
      </c>
      <c r="S40" s="4">
        <v>41</v>
      </c>
      <c r="T40" s="1">
        <v>17</v>
      </c>
      <c r="U40" s="4" t="s">
        <v>177</v>
      </c>
      <c r="V40" s="19">
        <v>45031</v>
      </c>
      <c r="W40" s="7">
        <v>0</v>
      </c>
      <c r="X40" s="4" t="s">
        <v>328</v>
      </c>
      <c r="Y40" s="21" t="s">
        <v>1565</v>
      </c>
      <c r="Z40" s="21">
        <v>17</v>
      </c>
      <c r="AA40" s="22">
        <v>44583</v>
      </c>
      <c r="AB40" s="15" t="s">
        <v>24</v>
      </c>
      <c r="AC40" s="4" t="s">
        <v>24</v>
      </c>
    </row>
    <row r="41" spans="1:29" ht="12.75" x14ac:dyDescent="0.2">
      <c r="A41" s="4" t="s">
        <v>180</v>
      </c>
      <c r="B41" s="16" t="s">
        <v>69</v>
      </c>
      <c r="C41" s="4" t="s">
        <v>344</v>
      </c>
      <c r="D41" s="4" t="s">
        <v>340</v>
      </c>
      <c r="E41" s="4" t="s">
        <v>341</v>
      </c>
      <c r="F41" s="4" t="s">
        <v>345</v>
      </c>
      <c r="G41" s="4" t="s">
        <v>238</v>
      </c>
      <c r="H41" s="4" t="s">
        <v>343</v>
      </c>
      <c r="I41" s="17">
        <v>14400</v>
      </c>
      <c r="J41" s="17">
        <v>14400</v>
      </c>
      <c r="K41" s="17">
        <v>14400</v>
      </c>
      <c r="L41" s="17">
        <v>14400</v>
      </c>
      <c r="M41" s="17">
        <v>14400</v>
      </c>
      <c r="N41" s="17">
        <v>14400</v>
      </c>
      <c r="O41" s="17">
        <v>14400</v>
      </c>
      <c r="P41" s="40">
        <v>14400</v>
      </c>
      <c r="Q41" s="18" t="s">
        <v>1830</v>
      </c>
      <c r="R41" s="15">
        <v>44443</v>
      </c>
      <c r="S41" s="4">
        <v>41</v>
      </c>
      <c r="T41" s="1">
        <v>17</v>
      </c>
      <c r="U41" s="4" t="s">
        <v>177</v>
      </c>
      <c r="V41" s="19">
        <v>44666</v>
      </c>
      <c r="W41" s="7">
        <v>0</v>
      </c>
      <c r="X41" s="4" t="s">
        <v>328</v>
      </c>
      <c r="Y41" s="21" t="s">
        <v>1565</v>
      </c>
      <c r="Z41" s="21">
        <v>17</v>
      </c>
      <c r="AA41" s="22">
        <v>44583</v>
      </c>
      <c r="AB41" s="15" t="s">
        <v>24</v>
      </c>
      <c r="AC41" s="4" t="s">
        <v>24</v>
      </c>
    </row>
    <row r="42" spans="1:29" ht="12.75" x14ac:dyDescent="0.2">
      <c r="A42" s="4" t="s">
        <v>248</v>
      </c>
      <c r="B42" s="4" t="s">
        <v>71</v>
      </c>
      <c r="C42" s="4" t="s">
        <v>346</v>
      </c>
      <c r="D42" s="4" t="s">
        <v>347</v>
      </c>
      <c r="E42" s="4" t="s">
        <v>348</v>
      </c>
      <c r="F42" s="4" t="s">
        <v>349</v>
      </c>
      <c r="G42" s="4" t="s">
        <v>261</v>
      </c>
      <c r="H42" s="4" t="s">
        <v>262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40">
        <v>0</v>
      </c>
      <c r="Q42" s="18" t="s">
        <v>1780</v>
      </c>
      <c r="R42" s="15">
        <v>43374</v>
      </c>
      <c r="S42" s="4">
        <v>0</v>
      </c>
      <c r="T42" s="1">
        <v>0</v>
      </c>
      <c r="U42" s="4" t="s">
        <v>247</v>
      </c>
      <c r="V42" s="19">
        <v>44580</v>
      </c>
      <c r="W42" s="7">
        <v>0</v>
      </c>
      <c r="X42" s="20" t="s">
        <v>21</v>
      </c>
      <c r="Y42" s="21" t="s">
        <v>1565</v>
      </c>
      <c r="Z42" s="21">
        <v>0</v>
      </c>
      <c r="AA42" s="22">
        <v>44624</v>
      </c>
      <c r="AB42" s="4" t="s">
        <v>20</v>
      </c>
      <c r="AC42" s="15" t="s">
        <v>20</v>
      </c>
    </row>
    <row r="43" spans="1:29" ht="12.75" x14ac:dyDescent="0.2">
      <c r="A43" s="4" t="s">
        <v>350</v>
      </c>
      <c r="B43" s="4" t="s">
        <v>72</v>
      </c>
      <c r="C43" s="1" t="s">
        <v>351</v>
      </c>
      <c r="D43" s="4" t="s">
        <v>352</v>
      </c>
      <c r="E43" s="4" t="s">
        <v>353</v>
      </c>
      <c r="F43" s="4" t="s">
        <v>354</v>
      </c>
      <c r="G43" s="4" t="s">
        <v>245</v>
      </c>
      <c r="H43" s="4" t="s">
        <v>307</v>
      </c>
      <c r="I43" s="17">
        <v>97008</v>
      </c>
      <c r="J43" s="17">
        <v>97008</v>
      </c>
      <c r="K43" s="17">
        <v>97008</v>
      </c>
      <c r="L43" s="17">
        <v>97008</v>
      </c>
      <c r="M43" s="17">
        <v>96432</v>
      </c>
      <c r="N43" s="17">
        <v>97008</v>
      </c>
      <c r="O43" s="17">
        <v>97008</v>
      </c>
      <c r="P43" s="40">
        <v>96925.71428571429</v>
      </c>
      <c r="Q43" s="18" t="s">
        <v>1713</v>
      </c>
      <c r="R43" s="15">
        <v>44398</v>
      </c>
      <c r="S43" s="4">
        <v>86</v>
      </c>
      <c r="T43" s="1">
        <v>50</v>
      </c>
      <c r="U43" s="4" t="s">
        <v>247</v>
      </c>
      <c r="V43" s="19">
        <v>44601</v>
      </c>
      <c r="W43" s="7">
        <v>0</v>
      </c>
      <c r="X43" s="20" t="s">
        <v>38</v>
      </c>
      <c r="Y43" s="21" t="s">
        <v>1565</v>
      </c>
      <c r="Z43" s="21">
        <v>17</v>
      </c>
      <c r="AA43" s="22">
        <v>44538</v>
      </c>
      <c r="AB43" s="15" t="s">
        <v>24</v>
      </c>
      <c r="AC43" s="15" t="s">
        <v>20</v>
      </c>
    </row>
    <row r="44" spans="1:29" ht="12.75" x14ac:dyDescent="0.2">
      <c r="A44" s="4" t="s">
        <v>308</v>
      </c>
      <c r="B44" s="4" t="s">
        <v>88</v>
      </c>
      <c r="C44" s="4" t="s">
        <v>88</v>
      </c>
      <c r="D44" s="4" t="s">
        <v>355</v>
      </c>
      <c r="E44" s="4" t="s">
        <v>356</v>
      </c>
      <c r="F44" s="4" t="s">
        <v>357</v>
      </c>
      <c r="G44" s="4" t="s">
        <v>268</v>
      </c>
      <c r="H44" s="4" t="s">
        <v>333</v>
      </c>
      <c r="I44" s="17">
        <v>23904</v>
      </c>
      <c r="J44" s="17">
        <v>23904</v>
      </c>
      <c r="K44" s="17">
        <v>23904</v>
      </c>
      <c r="L44" s="17">
        <v>23904</v>
      </c>
      <c r="M44" s="17">
        <v>23475</v>
      </c>
      <c r="N44" s="17">
        <v>23904</v>
      </c>
      <c r="O44" s="17">
        <v>19728</v>
      </c>
      <c r="P44" s="40">
        <v>23246.142857142859</v>
      </c>
      <c r="Q44" s="18" t="s">
        <v>1568</v>
      </c>
      <c r="R44" s="15">
        <v>44400</v>
      </c>
      <c r="S44" s="4">
        <v>65</v>
      </c>
      <c r="T44" s="1">
        <v>37</v>
      </c>
      <c r="U44" s="4" t="s">
        <v>247</v>
      </c>
      <c r="V44" s="19">
        <v>44525</v>
      </c>
      <c r="W44" s="7">
        <v>0</v>
      </c>
      <c r="X44" s="4" t="s">
        <v>328</v>
      </c>
      <c r="Y44" s="21" t="s">
        <v>1565</v>
      </c>
      <c r="Z44" s="21">
        <v>19</v>
      </c>
      <c r="AA44" s="22">
        <v>44559</v>
      </c>
      <c r="AB44" s="15" t="s">
        <v>24</v>
      </c>
      <c r="AC44" s="15" t="s">
        <v>20</v>
      </c>
    </row>
    <row r="45" spans="1:29" ht="12.75" x14ac:dyDescent="0.2">
      <c r="A45" s="4" t="s">
        <v>180</v>
      </c>
      <c r="B45" s="4" t="s">
        <v>73</v>
      </c>
      <c r="C45" s="4" t="s">
        <v>358</v>
      </c>
      <c r="D45" s="4" t="s">
        <v>359</v>
      </c>
      <c r="E45" s="4" t="s">
        <v>360</v>
      </c>
      <c r="F45" s="4" t="s">
        <v>361</v>
      </c>
      <c r="G45" s="4" t="s">
        <v>175</v>
      </c>
      <c r="H45" s="4" t="s">
        <v>185</v>
      </c>
      <c r="I45" s="17">
        <v>10032</v>
      </c>
      <c r="J45" s="17">
        <v>10032</v>
      </c>
      <c r="K45" s="17">
        <v>10032</v>
      </c>
      <c r="L45" s="17">
        <v>10032</v>
      </c>
      <c r="M45" s="17">
        <v>10032</v>
      </c>
      <c r="N45" s="17">
        <v>10032</v>
      </c>
      <c r="O45" s="17">
        <v>8181</v>
      </c>
      <c r="P45" s="40">
        <v>9767.5714285714294</v>
      </c>
      <c r="Q45" s="18" t="s">
        <v>1740</v>
      </c>
      <c r="R45" s="15">
        <v>44189</v>
      </c>
      <c r="S45" s="4">
        <v>90</v>
      </c>
      <c r="T45" s="1">
        <v>89</v>
      </c>
      <c r="U45" s="4" t="s">
        <v>247</v>
      </c>
      <c r="V45" s="19">
        <v>44525</v>
      </c>
      <c r="W45" s="7">
        <v>1</v>
      </c>
      <c r="X45" s="20" t="s">
        <v>21</v>
      </c>
      <c r="Y45" s="21" t="s">
        <v>1565</v>
      </c>
      <c r="Z45" s="21">
        <v>0</v>
      </c>
      <c r="AA45" s="22">
        <v>44534</v>
      </c>
      <c r="AB45" s="15" t="s">
        <v>24</v>
      </c>
      <c r="AC45" s="15" t="s">
        <v>20</v>
      </c>
    </row>
    <row r="46" spans="1:29" ht="12.75" x14ac:dyDescent="0.2">
      <c r="A46" s="4" t="s">
        <v>257</v>
      </c>
      <c r="B46" s="16" t="s">
        <v>74</v>
      </c>
      <c r="C46" s="4" t="s">
        <v>362</v>
      </c>
      <c r="D46" s="4" t="s">
        <v>363</v>
      </c>
      <c r="E46" s="4" t="s">
        <v>364</v>
      </c>
      <c r="F46" s="4" t="s">
        <v>365</v>
      </c>
      <c r="G46" s="4" t="s">
        <v>366</v>
      </c>
      <c r="H46" s="4" t="s">
        <v>367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40">
        <v>0</v>
      </c>
      <c r="Q46" s="18" t="s">
        <v>1830</v>
      </c>
      <c r="R46" s="15">
        <v>43374</v>
      </c>
      <c r="S46" s="4">
        <v>0</v>
      </c>
      <c r="T46" s="1">
        <v>0</v>
      </c>
      <c r="U46" s="4" t="s">
        <v>177</v>
      </c>
      <c r="V46" s="19">
        <v>45031</v>
      </c>
      <c r="W46" s="7">
        <v>0</v>
      </c>
      <c r="X46" s="20" t="s">
        <v>198</v>
      </c>
      <c r="Y46" s="21" t="s">
        <v>1565</v>
      </c>
      <c r="Z46" s="21">
        <v>0</v>
      </c>
      <c r="AA46" s="22">
        <v>44624</v>
      </c>
      <c r="AB46" s="15" t="s">
        <v>24</v>
      </c>
      <c r="AC46" s="4" t="s">
        <v>24</v>
      </c>
    </row>
    <row r="47" spans="1:29" ht="12.75" x14ac:dyDescent="0.2">
      <c r="A47" s="4" t="s">
        <v>257</v>
      </c>
      <c r="B47" s="16" t="s">
        <v>75</v>
      </c>
      <c r="C47" s="4" t="s">
        <v>75</v>
      </c>
      <c r="D47" s="4" t="s">
        <v>368</v>
      </c>
      <c r="E47" s="4" t="s">
        <v>369</v>
      </c>
      <c r="F47" s="4">
        <v>0</v>
      </c>
      <c r="G47" s="4" t="s">
        <v>175</v>
      </c>
      <c r="H47" s="4" t="s">
        <v>185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40">
        <v>0</v>
      </c>
      <c r="Q47" s="18" t="s">
        <v>1830</v>
      </c>
      <c r="R47" s="15">
        <v>0</v>
      </c>
      <c r="S47" s="4">
        <v>0</v>
      </c>
      <c r="T47" s="1">
        <v>289</v>
      </c>
      <c r="U47" s="4" t="s">
        <v>177</v>
      </c>
      <c r="V47" s="19">
        <v>0</v>
      </c>
      <c r="W47" s="7">
        <v>0</v>
      </c>
      <c r="X47" s="20" t="s">
        <v>198</v>
      </c>
      <c r="Y47" s="21" t="s">
        <v>1565</v>
      </c>
      <c r="Z47" s="21">
        <v>0</v>
      </c>
      <c r="AA47" s="22">
        <v>44624</v>
      </c>
      <c r="AB47" s="15" t="s">
        <v>24</v>
      </c>
      <c r="AC47" s="4" t="s">
        <v>24</v>
      </c>
    </row>
    <row r="48" spans="1:29" ht="12.75" x14ac:dyDescent="0.2">
      <c r="A48" s="4" t="s">
        <v>257</v>
      </c>
      <c r="B48" s="16" t="s">
        <v>77</v>
      </c>
      <c r="C48" s="4" t="s">
        <v>370</v>
      </c>
      <c r="D48" s="4" t="s">
        <v>371</v>
      </c>
      <c r="E48" s="4" t="s">
        <v>372</v>
      </c>
      <c r="F48" s="4" t="s">
        <v>373</v>
      </c>
      <c r="G48" s="4" t="s">
        <v>261</v>
      </c>
      <c r="H48" s="4" t="s">
        <v>262</v>
      </c>
      <c r="I48" s="17">
        <v>31200</v>
      </c>
      <c r="J48" s="17">
        <v>31200</v>
      </c>
      <c r="K48" s="17">
        <v>31200</v>
      </c>
      <c r="L48" s="17">
        <v>31200</v>
      </c>
      <c r="M48" s="17">
        <v>31200</v>
      </c>
      <c r="N48" s="17">
        <v>31200</v>
      </c>
      <c r="O48" s="17">
        <v>31200</v>
      </c>
      <c r="P48" s="40">
        <v>31200</v>
      </c>
      <c r="Q48" s="18" t="s">
        <v>1830</v>
      </c>
      <c r="R48" s="15">
        <v>44362</v>
      </c>
      <c r="S48" s="4">
        <v>89</v>
      </c>
      <c r="T48" s="1">
        <v>72</v>
      </c>
      <c r="U48" s="4" t="s">
        <v>177</v>
      </c>
      <c r="V48" s="19">
        <v>45031</v>
      </c>
      <c r="W48" s="7">
        <v>0</v>
      </c>
      <c r="X48" s="20" t="s">
        <v>198</v>
      </c>
      <c r="Y48" s="21" t="s">
        <v>1565</v>
      </c>
      <c r="Z48" s="21">
        <v>17</v>
      </c>
      <c r="AA48" s="22">
        <v>44535</v>
      </c>
      <c r="AB48" s="15" t="s">
        <v>24</v>
      </c>
      <c r="AC48" s="4" t="s">
        <v>24</v>
      </c>
    </row>
    <row r="49" spans="1:29" ht="12.75" x14ac:dyDescent="0.2">
      <c r="A49" s="4" t="s">
        <v>257</v>
      </c>
      <c r="B49" s="16" t="s">
        <v>78</v>
      </c>
      <c r="C49" s="4" t="s">
        <v>374</v>
      </c>
      <c r="D49" s="4" t="s">
        <v>375</v>
      </c>
      <c r="E49" s="4" t="s">
        <v>376</v>
      </c>
      <c r="F49" s="4" t="s">
        <v>377</v>
      </c>
      <c r="G49" s="4" t="s">
        <v>228</v>
      </c>
      <c r="H49" s="4" t="s">
        <v>229</v>
      </c>
      <c r="I49" s="17">
        <v>6096</v>
      </c>
      <c r="J49" s="17">
        <v>6096</v>
      </c>
      <c r="K49" s="17">
        <v>6096</v>
      </c>
      <c r="L49" s="17">
        <v>6096</v>
      </c>
      <c r="M49" s="17">
        <v>6096</v>
      </c>
      <c r="N49" s="17">
        <v>6096</v>
      </c>
      <c r="O49" s="17">
        <v>6096</v>
      </c>
      <c r="P49" s="40">
        <v>6096</v>
      </c>
      <c r="Q49" s="18" t="s">
        <v>1830</v>
      </c>
      <c r="R49" s="15">
        <v>44442</v>
      </c>
      <c r="S49" s="4">
        <v>43</v>
      </c>
      <c r="T49" s="1">
        <v>15</v>
      </c>
      <c r="U49" s="4" t="s">
        <v>177</v>
      </c>
      <c r="V49" s="19">
        <v>45031</v>
      </c>
      <c r="W49" s="7">
        <v>0</v>
      </c>
      <c r="X49" s="20" t="s">
        <v>198</v>
      </c>
      <c r="Y49" s="21" t="s">
        <v>1565</v>
      </c>
      <c r="Z49" s="21">
        <v>15</v>
      </c>
      <c r="AA49" s="22">
        <v>44581</v>
      </c>
      <c r="AB49" s="15" t="s">
        <v>24</v>
      </c>
      <c r="AC49" s="4" t="s">
        <v>24</v>
      </c>
    </row>
    <row r="50" spans="1:29" ht="12.75" x14ac:dyDescent="0.2">
      <c r="A50" s="4" t="s">
        <v>257</v>
      </c>
      <c r="B50" s="4" t="s">
        <v>79</v>
      </c>
      <c r="C50" s="4" t="s">
        <v>79</v>
      </c>
      <c r="D50" s="4" t="s">
        <v>378</v>
      </c>
      <c r="E50" s="4" t="s">
        <v>379</v>
      </c>
      <c r="F50" s="4" t="s">
        <v>380</v>
      </c>
      <c r="G50" s="4" t="s">
        <v>238</v>
      </c>
      <c r="H50" s="4" t="s">
        <v>253</v>
      </c>
      <c r="I50" s="17">
        <v>11352</v>
      </c>
      <c r="J50" s="17">
        <v>11352</v>
      </c>
      <c r="K50" s="17">
        <v>11352</v>
      </c>
      <c r="L50" s="17">
        <v>11352</v>
      </c>
      <c r="M50" s="17">
        <v>11352</v>
      </c>
      <c r="N50" s="17">
        <v>11352</v>
      </c>
      <c r="O50" s="17">
        <v>11352</v>
      </c>
      <c r="P50" s="40">
        <v>11352</v>
      </c>
      <c r="Q50" s="18" t="s">
        <v>1686</v>
      </c>
      <c r="R50" s="15">
        <v>44473</v>
      </c>
      <c r="S50" s="4">
        <v>18</v>
      </c>
      <c r="T50" s="1">
        <v>0</v>
      </c>
      <c r="U50" s="4" t="s">
        <v>247</v>
      </c>
      <c r="V50" s="19">
        <v>44615</v>
      </c>
      <c r="W50" s="7">
        <v>0</v>
      </c>
      <c r="X50" s="20" t="s">
        <v>198</v>
      </c>
      <c r="Y50" s="21" t="s">
        <v>1565</v>
      </c>
      <c r="Z50" s="21">
        <v>10</v>
      </c>
      <c r="AA50" s="22">
        <v>44606</v>
      </c>
      <c r="AB50" s="15" t="s">
        <v>24</v>
      </c>
      <c r="AC50" s="4" t="s">
        <v>24</v>
      </c>
    </row>
    <row r="51" spans="1:29" ht="12.75" x14ac:dyDescent="0.2">
      <c r="A51" s="4" t="s">
        <v>257</v>
      </c>
      <c r="B51" s="16" t="s">
        <v>80</v>
      </c>
      <c r="C51" s="4" t="s">
        <v>80</v>
      </c>
      <c r="D51" s="4" t="s">
        <v>381</v>
      </c>
      <c r="E51" s="4" t="s">
        <v>382</v>
      </c>
      <c r="F51" s="4" t="s">
        <v>383</v>
      </c>
      <c r="G51" s="4" t="s">
        <v>261</v>
      </c>
      <c r="H51" s="4" t="s">
        <v>262</v>
      </c>
      <c r="I51" s="17">
        <v>8304</v>
      </c>
      <c r="J51" s="17">
        <v>8304</v>
      </c>
      <c r="K51" s="17">
        <v>8304</v>
      </c>
      <c r="L51" s="17">
        <v>8304</v>
      </c>
      <c r="M51" s="17">
        <v>8304</v>
      </c>
      <c r="N51" s="17">
        <v>8304</v>
      </c>
      <c r="O51" s="17">
        <v>8304</v>
      </c>
      <c r="P51" s="40">
        <v>8304</v>
      </c>
      <c r="Q51" s="18" t="s">
        <v>1830</v>
      </c>
      <c r="R51" s="15">
        <v>44441</v>
      </c>
      <c r="S51" s="4">
        <v>46</v>
      </c>
      <c r="T51" s="1">
        <v>16</v>
      </c>
      <c r="U51" s="4" t="s">
        <v>177</v>
      </c>
      <c r="V51" s="19">
        <v>45031</v>
      </c>
      <c r="W51" s="7">
        <v>1</v>
      </c>
      <c r="X51" s="20" t="s">
        <v>198</v>
      </c>
      <c r="Y51" s="21" t="s">
        <v>1565</v>
      </c>
      <c r="Z51" s="21">
        <v>17</v>
      </c>
      <c r="AA51" s="22">
        <v>44578</v>
      </c>
      <c r="AB51" s="15" t="s">
        <v>24</v>
      </c>
      <c r="AC51" s="4" t="s">
        <v>24</v>
      </c>
    </row>
    <row r="52" spans="1:29" ht="12.75" x14ac:dyDescent="0.2">
      <c r="A52" s="4" t="s">
        <v>257</v>
      </c>
      <c r="B52" s="16" t="s">
        <v>81</v>
      </c>
      <c r="C52" s="4" t="s">
        <v>81</v>
      </c>
      <c r="D52" s="4" t="s">
        <v>384</v>
      </c>
      <c r="E52" s="4" t="s">
        <v>385</v>
      </c>
      <c r="F52" s="4" t="s">
        <v>386</v>
      </c>
      <c r="G52" s="4" t="s">
        <v>245</v>
      </c>
      <c r="H52" s="4" t="s">
        <v>307</v>
      </c>
      <c r="I52" s="17">
        <v>5016</v>
      </c>
      <c r="J52" s="17">
        <v>5016</v>
      </c>
      <c r="K52" s="17">
        <v>5016</v>
      </c>
      <c r="L52" s="17">
        <v>5016</v>
      </c>
      <c r="M52" s="17">
        <v>5016</v>
      </c>
      <c r="N52" s="17">
        <v>5016</v>
      </c>
      <c r="O52" s="17">
        <v>5016</v>
      </c>
      <c r="P52" s="40">
        <v>5016</v>
      </c>
      <c r="Q52" s="18" t="s">
        <v>1830</v>
      </c>
      <c r="R52" s="15">
        <v>44444</v>
      </c>
      <c r="S52" s="4">
        <v>44</v>
      </c>
      <c r="T52" s="1">
        <v>16</v>
      </c>
      <c r="U52" s="4" t="s">
        <v>177</v>
      </c>
      <c r="V52" s="19">
        <v>46127</v>
      </c>
      <c r="W52" s="7">
        <v>0</v>
      </c>
      <c r="X52" s="20" t="s">
        <v>198</v>
      </c>
      <c r="Y52" s="21" t="s">
        <v>1565</v>
      </c>
      <c r="Z52" s="21">
        <v>16</v>
      </c>
      <c r="AA52" s="22">
        <v>44580</v>
      </c>
      <c r="AB52" s="15" t="s">
        <v>24</v>
      </c>
      <c r="AC52" s="4" t="s">
        <v>24</v>
      </c>
    </row>
    <row r="53" spans="1:29" ht="12.75" x14ac:dyDescent="0.2">
      <c r="A53" s="4" t="s">
        <v>387</v>
      </c>
      <c r="B53" s="4" t="s">
        <v>82</v>
      </c>
      <c r="C53" s="4" t="s">
        <v>388</v>
      </c>
      <c r="D53" s="4" t="s">
        <v>389</v>
      </c>
      <c r="E53" s="4" t="s">
        <v>390</v>
      </c>
      <c r="F53" s="4" t="s">
        <v>391</v>
      </c>
      <c r="G53" s="4" t="s">
        <v>245</v>
      </c>
      <c r="H53" s="4" t="s">
        <v>392</v>
      </c>
      <c r="I53" s="17">
        <v>4374</v>
      </c>
      <c r="J53" s="17">
        <v>4378</v>
      </c>
      <c r="K53" s="17">
        <v>4361</v>
      </c>
      <c r="L53" s="17">
        <v>4363</v>
      </c>
      <c r="M53" s="17">
        <v>4376</v>
      </c>
      <c r="N53" s="17">
        <v>4396</v>
      </c>
      <c r="O53" s="17">
        <v>4153</v>
      </c>
      <c r="P53" s="40">
        <v>4343</v>
      </c>
      <c r="Q53" s="18" t="s">
        <v>1770</v>
      </c>
      <c r="R53" s="15">
        <v>44455</v>
      </c>
      <c r="S53" s="4">
        <v>25</v>
      </c>
      <c r="T53" s="1">
        <v>2</v>
      </c>
      <c r="U53" s="4" t="s">
        <v>247</v>
      </c>
      <c r="V53" s="19">
        <v>44622</v>
      </c>
      <c r="W53" s="7">
        <v>0</v>
      </c>
      <c r="X53" s="20" t="s">
        <v>38</v>
      </c>
      <c r="Y53" s="21" t="s">
        <v>1565</v>
      </c>
      <c r="Z53" s="21">
        <v>13</v>
      </c>
      <c r="AA53" s="22">
        <v>44599</v>
      </c>
      <c r="AB53" s="15" t="s">
        <v>24</v>
      </c>
      <c r="AC53" s="4" t="s">
        <v>24</v>
      </c>
    </row>
    <row r="54" spans="1:29" ht="12.75" x14ac:dyDescent="0.2">
      <c r="A54" s="4" t="s">
        <v>387</v>
      </c>
      <c r="B54" s="4" t="s">
        <v>82</v>
      </c>
      <c r="C54" s="4" t="s">
        <v>393</v>
      </c>
      <c r="D54" s="4" t="s">
        <v>394</v>
      </c>
      <c r="E54" s="4" t="s">
        <v>395</v>
      </c>
      <c r="F54" s="4" t="s">
        <v>396</v>
      </c>
      <c r="G54" s="4" t="s">
        <v>245</v>
      </c>
      <c r="H54" s="4" t="s">
        <v>307</v>
      </c>
      <c r="I54" s="17">
        <v>2957</v>
      </c>
      <c r="J54" s="17">
        <v>3048</v>
      </c>
      <c r="K54" s="17">
        <v>3048</v>
      </c>
      <c r="L54" s="17">
        <v>3041</v>
      </c>
      <c r="M54" s="17">
        <v>3048</v>
      </c>
      <c r="N54" s="17">
        <v>3030</v>
      </c>
      <c r="O54" s="17">
        <v>2821</v>
      </c>
      <c r="P54" s="40">
        <v>2999</v>
      </c>
      <c r="Q54" s="18" t="s">
        <v>1772</v>
      </c>
      <c r="R54" s="15">
        <v>44448</v>
      </c>
      <c r="S54" s="4">
        <v>36</v>
      </c>
      <c r="T54" s="1">
        <v>11</v>
      </c>
      <c r="U54" s="4" t="s">
        <v>247</v>
      </c>
      <c r="V54" s="19">
        <v>44622</v>
      </c>
      <c r="W54" s="7">
        <v>0</v>
      </c>
      <c r="X54" s="20" t="s">
        <v>38</v>
      </c>
      <c r="Y54" s="21" t="s">
        <v>1565</v>
      </c>
      <c r="Z54" s="21">
        <v>15</v>
      </c>
      <c r="AA54" s="22">
        <v>44588</v>
      </c>
      <c r="AB54" s="15" t="s">
        <v>24</v>
      </c>
      <c r="AC54" s="4" t="s">
        <v>24</v>
      </c>
    </row>
    <row r="55" spans="1:29" ht="12.75" x14ac:dyDescent="0.2">
      <c r="A55" s="4" t="s">
        <v>387</v>
      </c>
      <c r="B55" s="4" t="s">
        <v>82</v>
      </c>
      <c r="C55" s="4" t="s">
        <v>397</v>
      </c>
      <c r="D55" s="4" t="s">
        <v>398</v>
      </c>
      <c r="E55" s="4" t="s">
        <v>399</v>
      </c>
      <c r="F55" s="4" t="s">
        <v>400</v>
      </c>
      <c r="G55" s="4" t="s">
        <v>245</v>
      </c>
      <c r="H55" s="4" t="s">
        <v>401</v>
      </c>
      <c r="I55" s="17">
        <v>2644</v>
      </c>
      <c r="J55" s="17">
        <v>2688</v>
      </c>
      <c r="K55" s="17">
        <v>2660</v>
      </c>
      <c r="L55" s="17">
        <v>2654</v>
      </c>
      <c r="M55" s="17">
        <v>2688</v>
      </c>
      <c r="N55" s="17">
        <v>2596</v>
      </c>
      <c r="O55" s="17">
        <v>2408</v>
      </c>
      <c r="P55" s="40">
        <v>2619.7142857142858</v>
      </c>
      <c r="Q55" s="18" t="s">
        <v>1771</v>
      </c>
      <c r="R55" s="15">
        <v>44453</v>
      </c>
      <c r="S55" s="4">
        <v>31</v>
      </c>
      <c r="T55" s="1">
        <v>6</v>
      </c>
      <c r="U55" s="4" t="s">
        <v>247</v>
      </c>
      <c r="V55" s="19">
        <v>44622</v>
      </c>
      <c r="W55" s="7">
        <v>0</v>
      </c>
      <c r="X55" s="20" t="s">
        <v>38</v>
      </c>
      <c r="Y55" s="21" t="s">
        <v>1565</v>
      </c>
      <c r="Z55" s="21">
        <v>15</v>
      </c>
      <c r="AA55" s="22">
        <v>44593</v>
      </c>
      <c r="AB55" s="15" t="s">
        <v>24</v>
      </c>
      <c r="AC55" s="4" t="s">
        <v>24</v>
      </c>
    </row>
    <row r="56" spans="1:29" ht="12.75" x14ac:dyDescent="0.2">
      <c r="A56" s="4" t="s">
        <v>387</v>
      </c>
      <c r="B56" s="4" t="s">
        <v>82</v>
      </c>
      <c r="C56" s="4" t="s">
        <v>402</v>
      </c>
      <c r="D56" s="4" t="s">
        <v>403</v>
      </c>
      <c r="E56" s="4" t="s">
        <v>404</v>
      </c>
      <c r="F56" s="4" t="s">
        <v>405</v>
      </c>
      <c r="G56" s="4" t="s">
        <v>245</v>
      </c>
      <c r="H56" s="4" t="s">
        <v>307</v>
      </c>
      <c r="I56" s="17">
        <v>2640</v>
      </c>
      <c r="J56" s="17">
        <v>2640</v>
      </c>
      <c r="K56" s="17">
        <v>2640</v>
      </c>
      <c r="L56" s="17">
        <v>2640</v>
      </c>
      <c r="M56" s="17">
        <v>2640</v>
      </c>
      <c r="N56" s="17">
        <v>2640</v>
      </c>
      <c r="O56" s="17">
        <v>2640</v>
      </c>
      <c r="P56" s="40">
        <v>2640</v>
      </c>
      <c r="Q56" s="18" t="s">
        <v>1606</v>
      </c>
      <c r="R56" s="15">
        <v>44454</v>
      </c>
      <c r="S56" s="4">
        <v>30</v>
      </c>
      <c r="T56" s="1">
        <v>6</v>
      </c>
      <c r="U56" s="4" t="s">
        <v>247</v>
      </c>
      <c r="V56" s="19">
        <v>44622</v>
      </c>
      <c r="W56" s="7">
        <v>0</v>
      </c>
      <c r="X56" s="20" t="s">
        <v>38</v>
      </c>
      <c r="Y56" s="21" t="s">
        <v>1565</v>
      </c>
      <c r="Z56" s="21">
        <v>16</v>
      </c>
      <c r="AA56" s="22">
        <v>44594</v>
      </c>
      <c r="AB56" s="15" t="s">
        <v>24</v>
      </c>
      <c r="AC56" s="4" t="s">
        <v>24</v>
      </c>
    </row>
    <row r="57" spans="1:29" ht="12.75" x14ac:dyDescent="0.2">
      <c r="A57" s="4" t="s">
        <v>387</v>
      </c>
      <c r="B57" s="4" t="s">
        <v>82</v>
      </c>
      <c r="C57" s="4" t="s">
        <v>406</v>
      </c>
      <c r="D57" s="4" t="s">
        <v>407</v>
      </c>
      <c r="E57" s="4" t="s">
        <v>408</v>
      </c>
      <c r="F57" s="4" t="s">
        <v>409</v>
      </c>
      <c r="G57" s="4" t="s">
        <v>245</v>
      </c>
      <c r="H57" s="4" t="s">
        <v>307</v>
      </c>
      <c r="I57" s="17">
        <v>2316</v>
      </c>
      <c r="J57" s="17">
        <v>2357</v>
      </c>
      <c r="K57" s="17">
        <v>2371</v>
      </c>
      <c r="L57" s="17">
        <v>2354</v>
      </c>
      <c r="M57" s="17">
        <v>2373</v>
      </c>
      <c r="N57" s="17">
        <v>2344</v>
      </c>
      <c r="O57" s="17">
        <v>2220</v>
      </c>
      <c r="P57" s="40">
        <v>2333.5714285714284</v>
      </c>
      <c r="Q57" s="18" t="s">
        <v>1769</v>
      </c>
      <c r="R57" s="15">
        <v>44452</v>
      </c>
      <c r="S57" s="4">
        <v>31</v>
      </c>
      <c r="T57" s="1">
        <v>6</v>
      </c>
      <c r="U57" s="4" t="s">
        <v>247</v>
      </c>
      <c r="V57" s="19">
        <v>44622</v>
      </c>
      <c r="W57" s="7">
        <v>0</v>
      </c>
      <c r="X57" s="20" t="s">
        <v>38</v>
      </c>
      <c r="Y57" s="21" t="s">
        <v>1565</v>
      </c>
      <c r="Z57" s="21">
        <v>13</v>
      </c>
      <c r="AA57" s="22">
        <v>44593</v>
      </c>
      <c r="AB57" s="15" t="s">
        <v>24</v>
      </c>
      <c r="AC57" s="4" t="s">
        <v>24</v>
      </c>
    </row>
    <row r="58" spans="1:29" ht="12.75" x14ac:dyDescent="0.2">
      <c r="A58" s="4" t="s">
        <v>387</v>
      </c>
      <c r="B58" s="4" t="s">
        <v>82</v>
      </c>
      <c r="C58" s="4" t="s">
        <v>410</v>
      </c>
      <c r="D58" s="4" t="s">
        <v>411</v>
      </c>
      <c r="E58" s="4" t="s">
        <v>412</v>
      </c>
      <c r="F58" s="4" t="s">
        <v>413</v>
      </c>
      <c r="G58" s="4" t="s">
        <v>414</v>
      </c>
      <c r="H58" s="4" t="s">
        <v>415</v>
      </c>
      <c r="I58" s="17">
        <v>2184</v>
      </c>
      <c r="J58" s="17">
        <v>2165</v>
      </c>
      <c r="K58" s="17">
        <v>2157</v>
      </c>
      <c r="L58" s="17">
        <v>2176</v>
      </c>
      <c r="M58" s="17">
        <v>2184</v>
      </c>
      <c r="N58" s="17">
        <v>2184</v>
      </c>
      <c r="O58" s="17">
        <v>2099</v>
      </c>
      <c r="P58" s="40">
        <v>2164.1428571428573</v>
      </c>
      <c r="Q58" s="18" t="s">
        <v>1738</v>
      </c>
      <c r="R58" s="15">
        <v>44447</v>
      </c>
      <c r="S58" s="4">
        <v>33</v>
      </c>
      <c r="T58" s="1">
        <v>9</v>
      </c>
      <c r="U58" s="4" t="s">
        <v>247</v>
      </c>
      <c r="V58" s="19">
        <v>44622</v>
      </c>
      <c r="W58" s="7">
        <v>0</v>
      </c>
      <c r="X58" s="20" t="s">
        <v>38</v>
      </c>
      <c r="Y58" s="21" t="s">
        <v>1565</v>
      </c>
      <c r="Z58" s="21">
        <v>12</v>
      </c>
      <c r="AA58" s="22">
        <v>44591</v>
      </c>
      <c r="AB58" s="15" t="s">
        <v>24</v>
      </c>
      <c r="AC58" s="4" t="s">
        <v>24</v>
      </c>
    </row>
    <row r="59" spans="1:29" ht="12.75" x14ac:dyDescent="0.2">
      <c r="A59" s="4" t="s">
        <v>387</v>
      </c>
      <c r="B59" s="4" t="s">
        <v>82</v>
      </c>
      <c r="C59" s="4" t="s">
        <v>416</v>
      </c>
      <c r="D59" s="4" t="s">
        <v>417</v>
      </c>
      <c r="E59" s="4" t="s">
        <v>418</v>
      </c>
      <c r="F59" s="4" t="s">
        <v>419</v>
      </c>
      <c r="G59" s="4" t="s">
        <v>245</v>
      </c>
      <c r="H59" s="4" t="s">
        <v>307</v>
      </c>
      <c r="I59" s="17">
        <v>2133</v>
      </c>
      <c r="J59" s="17">
        <v>2136</v>
      </c>
      <c r="K59" s="17">
        <v>2136</v>
      </c>
      <c r="L59" s="17">
        <v>2136</v>
      </c>
      <c r="M59" s="17">
        <v>2136</v>
      </c>
      <c r="N59" s="17">
        <v>2135</v>
      </c>
      <c r="O59" s="17">
        <v>2029</v>
      </c>
      <c r="P59" s="40">
        <v>2120.1428571428573</v>
      </c>
      <c r="Q59" s="18" t="s">
        <v>1773</v>
      </c>
      <c r="R59" s="15">
        <v>44456</v>
      </c>
      <c r="S59" s="4">
        <v>27</v>
      </c>
      <c r="T59" s="1">
        <v>1</v>
      </c>
      <c r="U59" s="4" t="s">
        <v>247</v>
      </c>
      <c r="V59" s="19">
        <v>44622</v>
      </c>
      <c r="W59" s="7">
        <v>0</v>
      </c>
      <c r="X59" s="20" t="s">
        <v>38</v>
      </c>
      <c r="Y59" s="21" t="s">
        <v>1565</v>
      </c>
      <c r="Z59" s="21">
        <v>11</v>
      </c>
      <c r="AA59" s="22">
        <v>44597</v>
      </c>
      <c r="AB59" s="15" t="s">
        <v>24</v>
      </c>
      <c r="AC59" s="4" t="s">
        <v>24</v>
      </c>
    </row>
    <row r="60" spans="1:29" ht="12.75" x14ac:dyDescent="0.2">
      <c r="A60" s="4" t="s">
        <v>387</v>
      </c>
      <c r="B60" s="4" t="s">
        <v>82</v>
      </c>
      <c r="C60" s="4" t="s">
        <v>420</v>
      </c>
      <c r="D60" s="4" t="s">
        <v>421</v>
      </c>
      <c r="E60" s="4" t="s">
        <v>422</v>
      </c>
      <c r="F60" s="4" t="s">
        <v>423</v>
      </c>
      <c r="G60" s="4" t="s">
        <v>414</v>
      </c>
      <c r="H60" s="4" t="s">
        <v>415</v>
      </c>
      <c r="I60" s="17">
        <v>1997</v>
      </c>
      <c r="J60" s="17">
        <v>1993</v>
      </c>
      <c r="K60" s="17">
        <v>1974</v>
      </c>
      <c r="L60" s="17">
        <v>1965</v>
      </c>
      <c r="M60" s="17">
        <v>1970</v>
      </c>
      <c r="N60" s="17">
        <v>2002</v>
      </c>
      <c r="O60" s="17">
        <v>1894</v>
      </c>
      <c r="P60" s="40">
        <v>1970.7142857142858</v>
      </c>
      <c r="Q60" s="18" t="s">
        <v>1686</v>
      </c>
      <c r="R60" s="15">
        <v>44445</v>
      </c>
      <c r="S60" s="4">
        <v>36</v>
      </c>
      <c r="T60" s="1">
        <v>11</v>
      </c>
      <c r="U60" s="4" t="s">
        <v>247</v>
      </c>
      <c r="V60" s="19">
        <v>44622</v>
      </c>
      <c r="W60" s="7">
        <v>0</v>
      </c>
      <c r="X60" s="20" t="s">
        <v>38</v>
      </c>
      <c r="Y60" s="21" t="s">
        <v>1565</v>
      </c>
      <c r="Z60" s="21">
        <v>14</v>
      </c>
      <c r="AA60" s="22">
        <v>44588</v>
      </c>
      <c r="AB60" s="15" t="s">
        <v>24</v>
      </c>
      <c r="AC60" s="4" t="s">
        <v>24</v>
      </c>
    </row>
    <row r="61" spans="1:29" ht="12.75" x14ac:dyDescent="0.2">
      <c r="A61" s="4" t="s">
        <v>387</v>
      </c>
      <c r="B61" s="4" t="s">
        <v>82</v>
      </c>
      <c r="C61" s="4" t="s">
        <v>424</v>
      </c>
      <c r="D61" s="4" t="s">
        <v>425</v>
      </c>
      <c r="E61" s="4" t="s">
        <v>426</v>
      </c>
      <c r="F61" s="4" t="s">
        <v>427</v>
      </c>
      <c r="G61" s="4" t="s">
        <v>245</v>
      </c>
      <c r="H61" s="4" t="s">
        <v>307</v>
      </c>
      <c r="I61" s="17">
        <v>1800</v>
      </c>
      <c r="J61" s="17">
        <v>1800</v>
      </c>
      <c r="K61" s="17">
        <v>1800</v>
      </c>
      <c r="L61" s="17">
        <v>1800</v>
      </c>
      <c r="M61" s="17">
        <v>1800</v>
      </c>
      <c r="N61" s="17">
        <v>1800</v>
      </c>
      <c r="O61" s="17">
        <v>1800</v>
      </c>
      <c r="P61" s="40">
        <v>1800</v>
      </c>
      <c r="Q61" s="18" t="s">
        <v>1707</v>
      </c>
      <c r="R61" s="15">
        <v>44449</v>
      </c>
      <c r="S61" s="4">
        <v>28</v>
      </c>
      <c r="T61" s="1">
        <v>8</v>
      </c>
      <c r="U61" s="4" t="s">
        <v>247</v>
      </c>
      <c r="V61" s="19">
        <v>44622</v>
      </c>
      <c r="W61" s="7">
        <v>0</v>
      </c>
      <c r="X61" s="20" t="s">
        <v>38</v>
      </c>
      <c r="Y61" s="21" t="s">
        <v>1565</v>
      </c>
      <c r="Z61" s="21">
        <v>13</v>
      </c>
      <c r="AA61" s="22">
        <v>44596</v>
      </c>
      <c r="AB61" s="15" t="s">
        <v>24</v>
      </c>
      <c r="AC61" s="4" t="s">
        <v>24</v>
      </c>
    </row>
    <row r="62" spans="1:29" ht="12.75" x14ac:dyDescent="0.2">
      <c r="A62" s="4" t="s">
        <v>387</v>
      </c>
      <c r="B62" s="4" t="s">
        <v>82</v>
      </c>
      <c r="C62" s="4" t="s">
        <v>428</v>
      </c>
      <c r="D62" s="4" t="s">
        <v>429</v>
      </c>
      <c r="E62" s="4" t="s">
        <v>430</v>
      </c>
      <c r="F62" s="4" t="s">
        <v>431</v>
      </c>
      <c r="G62" s="4" t="s">
        <v>245</v>
      </c>
      <c r="H62" s="4" t="s">
        <v>392</v>
      </c>
      <c r="I62" s="17">
        <v>1258</v>
      </c>
      <c r="J62" s="17">
        <v>1250</v>
      </c>
      <c r="K62" s="17">
        <v>1256</v>
      </c>
      <c r="L62" s="17">
        <v>1255</v>
      </c>
      <c r="M62" s="17">
        <v>1250</v>
      </c>
      <c r="N62" s="17">
        <v>1242</v>
      </c>
      <c r="O62" s="17">
        <v>1218</v>
      </c>
      <c r="P62" s="40">
        <v>1247</v>
      </c>
      <c r="Q62" s="18" t="s">
        <v>1615</v>
      </c>
      <c r="R62" s="15">
        <v>44459</v>
      </c>
      <c r="S62" s="4">
        <v>20</v>
      </c>
      <c r="T62" s="1">
        <v>0</v>
      </c>
      <c r="U62" s="4" t="s">
        <v>247</v>
      </c>
      <c r="V62" s="19">
        <v>44622</v>
      </c>
      <c r="W62" s="7">
        <v>0</v>
      </c>
      <c r="X62" s="20" t="s">
        <v>38</v>
      </c>
      <c r="Y62" s="21" t="s">
        <v>1565</v>
      </c>
      <c r="Z62" s="21">
        <v>2</v>
      </c>
      <c r="AA62" s="22">
        <v>44604</v>
      </c>
      <c r="AB62" s="15" t="s">
        <v>24</v>
      </c>
      <c r="AC62" s="4" t="s">
        <v>24</v>
      </c>
    </row>
    <row r="63" spans="1:29" ht="12.75" x14ac:dyDescent="0.2">
      <c r="A63" s="4" t="s">
        <v>233</v>
      </c>
      <c r="B63" s="4" t="s">
        <v>83</v>
      </c>
      <c r="C63" s="4" t="s">
        <v>432</v>
      </c>
      <c r="D63" s="4" t="s">
        <v>433</v>
      </c>
      <c r="E63" s="4" t="s">
        <v>434</v>
      </c>
      <c r="F63" s="4" t="s">
        <v>435</v>
      </c>
      <c r="G63" s="4" t="s">
        <v>245</v>
      </c>
      <c r="H63" s="4" t="s">
        <v>436</v>
      </c>
      <c r="I63" s="17">
        <v>68712</v>
      </c>
      <c r="J63" s="17">
        <v>68712</v>
      </c>
      <c r="K63" s="17">
        <v>68506</v>
      </c>
      <c r="L63" s="17">
        <v>67184</v>
      </c>
      <c r="M63" s="17">
        <v>68712</v>
      </c>
      <c r="N63" s="17">
        <v>68712</v>
      </c>
      <c r="O63" s="17">
        <v>68662</v>
      </c>
      <c r="P63" s="40">
        <v>68457.142857142855</v>
      </c>
      <c r="Q63" s="18" t="s">
        <v>1566</v>
      </c>
      <c r="R63" s="15">
        <v>44413</v>
      </c>
      <c r="S63" s="4">
        <v>60</v>
      </c>
      <c r="T63" s="1">
        <v>30</v>
      </c>
      <c r="U63" s="4" t="s">
        <v>247</v>
      </c>
      <c r="V63" s="19">
        <v>44589</v>
      </c>
      <c r="W63" s="7">
        <v>0</v>
      </c>
      <c r="X63" s="20" t="s">
        <v>38</v>
      </c>
      <c r="Y63" s="21" t="s">
        <v>1565</v>
      </c>
      <c r="Z63" s="21">
        <v>18</v>
      </c>
      <c r="AA63" s="22">
        <v>44564</v>
      </c>
      <c r="AB63" s="15" t="s">
        <v>24</v>
      </c>
      <c r="AC63" s="15" t="s">
        <v>20</v>
      </c>
    </row>
    <row r="64" spans="1:29" ht="12.75" x14ac:dyDescent="0.2">
      <c r="A64" s="4" t="s">
        <v>263</v>
      </c>
      <c r="B64" s="4" t="s">
        <v>84</v>
      </c>
      <c r="C64" s="4" t="s">
        <v>437</v>
      </c>
      <c r="D64" s="4" t="s">
        <v>438</v>
      </c>
      <c r="E64" s="4" t="s">
        <v>439</v>
      </c>
      <c r="F64" s="4" t="s">
        <v>440</v>
      </c>
      <c r="G64" s="4" t="s">
        <v>196</v>
      </c>
      <c r="H64" s="4" t="s">
        <v>214</v>
      </c>
      <c r="I64" s="17">
        <v>330336</v>
      </c>
      <c r="J64" s="17">
        <v>321326</v>
      </c>
      <c r="K64" s="17">
        <v>322098</v>
      </c>
      <c r="L64" s="17">
        <v>330336</v>
      </c>
      <c r="M64" s="17">
        <v>330336</v>
      </c>
      <c r="N64" s="17">
        <v>330336</v>
      </c>
      <c r="O64" s="17">
        <v>325372</v>
      </c>
      <c r="P64" s="40">
        <v>327162.85714285716</v>
      </c>
      <c r="Q64" s="18" t="s">
        <v>1628</v>
      </c>
      <c r="R64" s="15">
        <v>44466</v>
      </c>
      <c r="S64" s="4">
        <v>19</v>
      </c>
      <c r="T64" s="1">
        <v>0</v>
      </c>
      <c r="U64" s="4" t="s">
        <v>247</v>
      </c>
      <c r="V64" s="19">
        <v>44537</v>
      </c>
      <c r="W64" s="7">
        <v>0</v>
      </c>
      <c r="X64" s="20" t="s">
        <v>198</v>
      </c>
      <c r="Y64" s="21" t="s">
        <v>1565</v>
      </c>
      <c r="Z64" s="21">
        <v>12</v>
      </c>
      <c r="AA64" s="22">
        <v>44605</v>
      </c>
      <c r="AB64" s="15" t="s">
        <v>24</v>
      </c>
      <c r="AC64" s="4" t="s">
        <v>24</v>
      </c>
    </row>
    <row r="65" spans="1:29" ht="12.75" x14ac:dyDescent="0.2">
      <c r="A65" s="4" t="s">
        <v>263</v>
      </c>
      <c r="B65" s="4" t="s">
        <v>86</v>
      </c>
      <c r="C65" s="4" t="s">
        <v>86</v>
      </c>
      <c r="D65" s="4" t="s">
        <v>441</v>
      </c>
      <c r="E65" s="24" t="s">
        <v>442</v>
      </c>
      <c r="F65" s="4" t="s">
        <v>441</v>
      </c>
      <c r="G65" s="4" t="s">
        <v>245</v>
      </c>
      <c r="H65" s="4" t="s">
        <v>307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40">
        <v>0</v>
      </c>
      <c r="Q65" s="18" t="s">
        <v>1775</v>
      </c>
      <c r="R65" s="15">
        <v>0</v>
      </c>
      <c r="S65" s="4">
        <v>0</v>
      </c>
      <c r="T65" s="1">
        <v>92</v>
      </c>
      <c r="U65" s="4" t="s">
        <v>247</v>
      </c>
      <c r="V65" s="19">
        <v>0</v>
      </c>
      <c r="W65" s="7">
        <v>0</v>
      </c>
      <c r="X65" s="4" t="s">
        <v>38</v>
      </c>
      <c r="Y65" s="21" t="s">
        <v>1565</v>
      </c>
      <c r="Z65" s="21">
        <v>19</v>
      </c>
      <c r="AA65" s="22">
        <v>44624</v>
      </c>
      <c r="AB65" s="15" t="s">
        <v>24</v>
      </c>
      <c r="AC65" s="4" t="s">
        <v>24</v>
      </c>
    </row>
    <row r="66" spans="1:29" ht="12.75" x14ac:dyDescent="0.2">
      <c r="A66" s="4" t="s">
        <v>263</v>
      </c>
      <c r="B66" s="4" t="s">
        <v>87</v>
      </c>
      <c r="C66" s="4" t="s">
        <v>443</v>
      </c>
      <c r="D66" s="4" t="s">
        <v>444</v>
      </c>
      <c r="E66" s="4" t="s">
        <v>445</v>
      </c>
      <c r="F66" s="4" t="s">
        <v>446</v>
      </c>
      <c r="G66" s="4" t="s">
        <v>245</v>
      </c>
      <c r="H66" s="4" t="s">
        <v>436</v>
      </c>
      <c r="I66" s="17">
        <v>50400</v>
      </c>
      <c r="J66" s="17">
        <v>50400</v>
      </c>
      <c r="K66" s="17">
        <v>50400</v>
      </c>
      <c r="L66" s="17">
        <v>50400</v>
      </c>
      <c r="M66" s="17">
        <v>50400</v>
      </c>
      <c r="N66" s="17">
        <v>50400</v>
      </c>
      <c r="O66" s="17">
        <v>42435</v>
      </c>
      <c r="P66" s="40">
        <v>49262.142857142855</v>
      </c>
      <c r="Q66" s="18" t="s">
        <v>1766</v>
      </c>
      <c r="R66" s="15">
        <v>44289</v>
      </c>
      <c r="S66" s="4">
        <v>25</v>
      </c>
      <c r="T66" s="1">
        <v>24</v>
      </c>
      <c r="U66" s="4" t="s">
        <v>247</v>
      </c>
      <c r="V66" s="19">
        <v>44609</v>
      </c>
      <c r="W66" s="7">
        <v>0</v>
      </c>
      <c r="X66" s="20" t="s">
        <v>38</v>
      </c>
      <c r="Y66" s="21" t="s">
        <v>1565</v>
      </c>
      <c r="Z66" s="21">
        <v>0</v>
      </c>
      <c r="AA66" s="22">
        <v>44599</v>
      </c>
      <c r="AB66" s="15" t="s">
        <v>24</v>
      </c>
      <c r="AC66" s="4" t="s">
        <v>24</v>
      </c>
    </row>
    <row r="67" spans="1:29" ht="12.75" x14ac:dyDescent="0.2">
      <c r="A67" s="4" t="s">
        <v>233</v>
      </c>
      <c r="B67" s="16" t="s">
        <v>90</v>
      </c>
      <c r="C67" s="4" t="s">
        <v>447</v>
      </c>
      <c r="D67" s="4" t="s">
        <v>448</v>
      </c>
      <c r="E67" s="4" t="s">
        <v>449</v>
      </c>
      <c r="F67" s="4" t="s">
        <v>450</v>
      </c>
      <c r="G67" s="4" t="s">
        <v>196</v>
      </c>
      <c r="H67" s="4" t="s">
        <v>209</v>
      </c>
      <c r="I67" s="17">
        <v>19680</v>
      </c>
      <c r="J67" s="17">
        <v>19680</v>
      </c>
      <c r="K67" s="17">
        <v>19680</v>
      </c>
      <c r="L67" s="17">
        <v>19680</v>
      </c>
      <c r="M67" s="17">
        <v>19680</v>
      </c>
      <c r="N67" s="17">
        <v>19680</v>
      </c>
      <c r="O67" s="17">
        <v>19680</v>
      </c>
      <c r="P67" s="40">
        <v>19680</v>
      </c>
      <c r="Q67" s="18" t="s">
        <v>1830</v>
      </c>
      <c r="R67" s="15">
        <v>44328</v>
      </c>
      <c r="S67" s="4">
        <v>89</v>
      </c>
      <c r="T67" s="1">
        <v>89</v>
      </c>
      <c r="U67" s="4" t="s">
        <v>177</v>
      </c>
      <c r="V67" s="19">
        <v>46127</v>
      </c>
      <c r="W67" s="7">
        <v>0</v>
      </c>
      <c r="X67" s="20" t="s">
        <v>198</v>
      </c>
      <c r="Y67" s="21" t="s">
        <v>1565</v>
      </c>
      <c r="Z67" s="21">
        <v>12</v>
      </c>
      <c r="AA67" s="22">
        <v>44535</v>
      </c>
      <c r="AB67" s="15" t="s">
        <v>24</v>
      </c>
      <c r="AC67" s="15" t="s">
        <v>20</v>
      </c>
    </row>
    <row r="68" spans="1:29" ht="12.75" x14ac:dyDescent="0.2">
      <c r="A68" s="4" t="s">
        <v>263</v>
      </c>
      <c r="B68" s="4" t="s">
        <v>91</v>
      </c>
      <c r="C68" s="4" t="s">
        <v>451</v>
      </c>
      <c r="D68" s="4" t="s">
        <v>452</v>
      </c>
      <c r="E68" s="4" t="s">
        <v>453</v>
      </c>
      <c r="F68" s="4" t="s">
        <v>454</v>
      </c>
      <c r="G68" s="4" t="s">
        <v>245</v>
      </c>
      <c r="H68" s="4" t="s">
        <v>401</v>
      </c>
      <c r="I68" s="17">
        <v>23482</v>
      </c>
      <c r="J68" s="17">
        <v>23784</v>
      </c>
      <c r="K68" s="17">
        <v>23784</v>
      </c>
      <c r="L68" s="17">
        <v>23784</v>
      </c>
      <c r="M68" s="17">
        <v>23784</v>
      </c>
      <c r="N68" s="17">
        <v>23784</v>
      </c>
      <c r="O68" s="17">
        <v>19696</v>
      </c>
      <c r="P68" s="40">
        <v>23156.857142857141</v>
      </c>
      <c r="Q68" s="18" t="s">
        <v>1755</v>
      </c>
      <c r="R68" s="15">
        <v>44189</v>
      </c>
      <c r="S68" s="4">
        <v>89</v>
      </c>
      <c r="T68" s="1">
        <v>89</v>
      </c>
      <c r="U68" s="4" t="s">
        <v>247</v>
      </c>
      <c r="V68" s="19">
        <v>44622</v>
      </c>
      <c r="W68" s="7">
        <v>0</v>
      </c>
      <c r="X68" s="20" t="s">
        <v>38</v>
      </c>
      <c r="Y68" s="21" t="s">
        <v>1565</v>
      </c>
      <c r="Z68" s="21">
        <v>0</v>
      </c>
      <c r="AA68" s="22">
        <v>44535</v>
      </c>
      <c r="AB68" s="15" t="s">
        <v>24</v>
      </c>
      <c r="AC68" s="15" t="s">
        <v>20</v>
      </c>
    </row>
    <row r="69" spans="1:29" ht="12.75" x14ac:dyDescent="0.2">
      <c r="A69" s="4" t="s">
        <v>180</v>
      </c>
      <c r="B69" s="16" t="s">
        <v>92</v>
      </c>
      <c r="C69" s="4" t="s">
        <v>455</v>
      </c>
      <c r="D69" s="4" t="s">
        <v>456</v>
      </c>
      <c r="E69" s="4" t="s">
        <v>457</v>
      </c>
      <c r="F69" s="4" t="s">
        <v>458</v>
      </c>
      <c r="G69" s="4" t="s">
        <v>292</v>
      </c>
      <c r="H69" s="4" t="s">
        <v>459</v>
      </c>
      <c r="I69" s="17">
        <v>13200</v>
      </c>
      <c r="J69" s="17">
        <v>13200</v>
      </c>
      <c r="K69" s="17">
        <v>13200</v>
      </c>
      <c r="L69" s="17">
        <v>13200</v>
      </c>
      <c r="M69" s="17">
        <v>13200</v>
      </c>
      <c r="N69" s="17">
        <v>13200</v>
      </c>
      <c r="O69" s="17">
        <v>13200</v>
      </c>
      <c r="P69" s="40">
        <v>13200</v>
      </c>
      <c r="Q69" s="18" t="s">
        <v>1830</v>
      </c>
      <c r="R69" s="15">
        <v>44451</v>
      </c>
      <c r="S69" s="4">
        <v>25</v>
      </c>
      <c r="T69" s="1">
        <v>7</v>
      </c>
      <c r="U69" s="4" t="s">
        <v>177</v>
      </c>
      <c r="V69" s="19">
        <v>46127</v>
      </c>
      <c r="W69" s="7">
        <v>0</v>
      </c>
      <c r="X69" s="20" t="s">
        <v>38</v>
      </c>
      <c r="Y69" s="21" t="s">
        <v>1565</v>
      </c>
      <c r="Z69" s="21">
        <v>8</v>
      </c>
      <c r="AA69" s="22">
        <v>44599</v>
      </c>
      <c r="AB69" s="15" t="s">
        <v>24</v>
      </c>
      <c r="AC69" s="15" t="s">
        <v>20</v>
      </c>
    </row>
    <row r="70" spans="1:29" ht="12.75" x14ac:dyDescent="0.2">
      <c r="A70" s="4" t="s">
        <v>287</v>
      </c>
      <c r="B70" s="4" t="s">
        <v>94</v>
      </c>
      <c r="C70" s="4" t="s">
        <v>460</v>
      </c>
      <c r="D70" s="4" t="s">
        <v>461</v>
      </c>
      <c r="E70" s="4" t="s">
        <v>462</v>
      </c>
      <c r="F70" s="4" t="s">
        <v>463</v>
      </c>
      <c r="G70" s="4" t="s">
        <v>292</v>
      </c>
      <c r="H70" s="4" t="s">
        <v>293</v>
      </c>
      <c r="I70" s="17">
        <v>820176</v>
      </c>
      <c r="J70" s="17">
        <v>820176</v>
      </c>
      <c r="K70" s="17">
        <v>820176</v>
      </c>
      <c r="L70" s="17">
        <v>820176</v>
      </c>
      <c r="M70" s="17">
        <v>820176</v>
      </c>
      <c r="N70" s="17">
        <v>820176</v>
      </c>
      <c r="O70" s="17">
        <v>820176</v>
      </c>
      <c r="P70" s="40">
        <v>820176</v>
      </c>
      <c r="Q70" s="18" t="s">
        <v>1569</v>
      </c>
      <c r="R70" s="15">
        <v>44419</v>
      </c>
      <c r="S70" s="4">
        <v>65</v>
      </c>
      <c r="T70" s="1">
        <v>29</v>
      </c>
      <c r="U70" s="4" t="s">
        <v>247</v>
      </c>
      <c r="V70" s="19">
        <v>44624</v>
      </c>
      <c r="W70" s="7">
        <v>0</v>
      </c>
      <c r="X70" s="20" t="s">
        <v>198</v>
      </c>
      <c r="Y70" s="21" t="s">
        <v>1565</v>
      </c>
      <c r="Z70" s="21">
        <v>26</v>
      </c>
      <c r="AA70" s="22">
        <v>44559</v>
      </c>
      <c r="AB70" s="15" t="s">
        <v>24</v>
      </c>
      <c r="AC70" s="15" t="s">
        <v>20</v>
      </c>
    </row>
    <row r="71" spans="1:29" ht="12.75" x14ac:dyDescent="0.2">
      <c r="A71" s="4" t="s">
        <v>180</v>
      </c>
      <c r="B71" s="4" t="s">
        <v>96</v>
      </c>
      <c r="C71" s="4" t="s">
        <v>464</v>
      </c>
      <c r="D71" s="4" t="s">
        <v>465</v>
      </c>
      <c r="E71" s="4" t="s">
        <v>466</v>
      </c>
      <c r="F71" s="4" t="s">
        <v>467</v>
      </c>
      <c r="G71" s="4" t="s">
        <v>175</v>
      </c>
      <c r="H71" s="4" t="s">
        <v>185</v>
      </c>
      <c r="I71" s="17">
        <v>22320</v>
      </c>
      <c r="J71" s="17">
        <v>22320</v>
      </c>
      <c r="K71" s="17">
        <v>22320</v>
      </c>
      <c r="L71" s="17">
        <v>22320</v>
      </c>
      <c r="M71" s="17">
        <v>22320</v>
      </c>
      <c r="N71" s="17">
        <v>22320</v>
      </c>
      <c r="O71" s="17">
        <v>14725</v>
      </c>
      <c r="P71" s="40">
        <v>21235</v>
      </c>
      <c r="Q71" s="18" t="s">
        <v>1711</v>
      </c>
      <c r="R71" s="15">
        <v>44488</v>
      </c>
      <c r="S71" s="4">
        <v>15</v>
      </c>
      <c r="T71" s="1">
        <v>0</v>
      </c>
      <c r="U71" s="4" t="s">
        <v>247</v>
      </c>
      <c r="V71" s="19">
        <v>44625</v>
      </c>
      <c r="W71" s="7">
        <v>0</v>
      </c>
      <c r="X71" s="20" t="s">
        <v>21</v>
      </c>
      <c r="Y71" s="21" t="s">
        <v>1565</v>
      </c>
      <c r="Z71" s="21">
        <v>16</v>
      </c>
      <c r="AA71" s="22">
        <v>44609</v>
      </c>
      <c r="AB71" s="15" t="s">
        <v>24</v>
      </c>
      <c r="AC71" s="15" t="s">
        <v>20</v>
      </c>
    </row>
    <row r="72" spans="1:29" ht="12.75" x14ac:dyDescent="0.2">
      <c r="A72" s="4" t="s">
        <v>257</v>
      </c>
      <c r="B72" s="4" t="s">
        <v>98</v>
      </c>
      <c r="C72" s="4" t="s">
        <v>468</v>
      </c>
      <c r="D72" s="4" t="s">
        <v>469</v>
      </c>
      <c r="E72" s="4" t="s">
        <v>470</v>
      </c>
      <c r="F72" s="4" t="s">
        <v>471</v>
      </c>
      <c r="G72" s="4" t="s">
        <v>228</v>
      </c>
      <c r="H72" s="4" t="s">
        <v>229</v>
      </c>
      <c r="I72" s="17">
        <v>15000</v>
      </c>
      <c r="J72" s="17">
        <v>15000</v>
      </c>
      <c r="K72" s="17">
        <v>15000</v>
      </c>
      <c r="L72" s="17">
        <v>15000</v>
      </c>
      <c r="M72" s="17">
        <v>15000</v>
      </c>
      <c r="N72" s="17">
        <v>15000</v>
      </c>
      <c r="O72" s="17">
        <v>15000</v>
      </c>
      <c r="P72" s="40">
        <v>15000</v>
      </c>
      <c r="Q72" s="18" t="s">
        <v>1830</v>
      </c>
      <c r="R72" s="15">
        <v>44418</v>
      </c>
      <c r="S72" s="4">
        <v>47</v>
      </c>
      <c r="T72" s="1">
        <v>26</v>
      </c>
      <c r="U72" s="4" t="s">
        <v>177</v>
      </c>
      <c r="V72" s="19">
        <v>46127</v>
      </c>
      <c r="W72" s="7">
        <v>0</v>
      </c>
      <c r="X72" s="20" t="s">
        <v>198</v>
      </c>
      <c r="Y72" s="21" t="s">
        <v>1565</v>
      </c>
      <c r="Z72" s="21">
        <v>18</v>
      </c>
      <c r="AA72" s="22">
        <v>44577</v>
      </c>
      <c r="AB72" s="15" t="s">
        <v>24</v>
      </c>
      <c r="AC72" s="15" t="s">
        <v>20</v>
      </c>
    </row>
    <row r="73" spans="1:29" ht="12.75" x14ac:dyDescent="0.2">
      <c r="A73" s="4" t="s">
        <v>387</v>
      </c>
      <c r="B73" s="4" t="s">
        <v>100</v>
      </c>
      <c r="C73" s="4" t="s">
        <v>472</v>
      </c>
      <c r="D73" s="4" t="s">
        <v>473</v>
      </c>
      <c r="E73" s="4" t="s">
        <v>474</v>
      </c>
      <c r="F73" s="4" t="s">
        <v>475</v>
      </c>
      <c r="G73" s="4" t="s">
        <v>175</v>
      </c>
      <c r="H73" s="4" t="s">
        <v>176</v>
      </c>
      <c r="I73" s="17">
        <v>16344</v>
      </c>
      <c r="J73" s="17">
        <v>16344</v>
      </c>
      <c r="K73" s="17">
        <v>16344</v>
      </c>
      <c r="L73" s="17">
        <v>16344</v>
      </c>
      <c r="M73" s="17">
        <v>16344</v>
      </c>
      <c r="N73" s="17">
        <v>16344</v>
      </c>
      <c r="O73" s="17">
        <v>15391</v>
      </c>
      <c r="P73" s="40">
        <v>16207.857142857143</v>
      </c>
      <c r="Q73" s="18" t="s">
        <v>1574</v>
      </c>
      <c r="R73" s="15">
        <v>44424</v>
      </c>
      <c r="S73" s="4">
        <v>53</v>
      </c>
      <c r="T73" s="1">
        <v>26</v>
      </c>
      <c r="U73" s="4" t="s">
        <v>247</v>
      </c>
      <c r="V73" s="19">
        <v>44624</v>
      </c>
      <c r="W73" s="7">
        <v>0</v>
      </c>
      <c r="X73" s="20" t="s">
        <v>38</v>
      </c>
      <c r="Y73" s="21" t="s">
        <v>1565</v>
      </c>
      <c r="Z73" s="21">
        <v>26</v>
      </c>
      <c r="AA73" s="22">
        <v>44571</v>
      </c>
      <c r="AB73" s="15" t="s">
        <v>24</v>
      </c>
      <c r="AC73" s="4" t="s">
        <v>24</v>
      </c>
    </row>
    <row r="74" spans="1:29" ht="12.75" x14ac:dyDescent="0.2">
      <c r="A74" s="4" t="s">
        <v>387</v>
      </c>
      <c r="B74" s="4" t="s">
        <v>100</v>
      </c>
      <c r="C74" s="4" t="s">
        <v>476</v>
      </c>
      <c r="D74" s="4" t="s">
        <v>477</v>
      </c>
      <c r="E74" s="4" t="s">
        <v>478</v>
      </c>
      <c r="F74" s="4" t="s">
        <v>479</v>
      </c>
      <c r="G74" s="4" t="s">
        <v>245</v>
      </c>
      <c r="H74" s="4" t="s">
        <v>392</v>
      </c>
      <c r="I74" s="17">
        <v>14237</v>
      </c>
      <c r="J74" s="17">
        <v>14280</v>
      </c>
      <c r="K74" s="17">
        <v>14280</v>
      </c>
      <c r="L74" s="17">
        <v>14280</v>
      </c>
      <c r="M74" s="17">
        <v>14280</v>
      </c>
      <c r="N74" s="17">
        <v>14017</v>
      </c>
      <c r="O74" s="17">
        <v>11106</v>
      </c>
      <c r="P74" s="40">
        <v>13782.857142857143</v>
      </c>
      <c r="Q74" s="18" t="s">
        <v>1587</v>
      </c>
      <c r="R74" s="15">
        <v>44187</v>
      </c>
      <c r="S74" s="4">
        <v>90</v>
      </c>
      <c r="T74" s="1">
        <v>90</v>
      </c>
      <c r="U74" s="4" t="s">
        <v>247</v>
      </c>
      <c r="V74" s="19">
        <v>44526</v>
      </c>
      <c r="W74" s="7">
        <v>1</v>
      </c>
      <c r="X74" s="20" t="s">
        <v>38</v>
      </c>
      <c r="Y74" s="21" t="s">
        <v>1565</v>
      </c>
      <c r="Z74" s="21">
        <v>0</v>
      </c>
      <c r="AA74" s="22">
        <v>44534</v>
      </c>
      <c r="AB74" s="15" t="s">
        <v>24</v>
      </c>
      <c r="AC74" s="4" t="s">
        <v>24</v>
      </c>
    </row>
    <row r="75" spans="1:29" ht="12.75" x14ac:dyDescent="0.2">
      <c r="A75" s="4" t="s">
        <v>387</v>
      </c>
      <c r="B75" s="4" t="s">
        <v>100</v>
      </c>
      <c r="C75" s="4" t="s">
        <v>480</v>
      </c>
      <c r="D75" s="4" t="s">
        <v>481</v>
      </c>
      <c r="E75" s="4" t="s">
        <v>482</v>
      </c>
      <c r="F75" s="4" t="s">
        <v>483</v>
      </c>
      <c r="G75" s="4" t="s">
        <v>484</v>
      </c>
      <c r="H75" s="4" t="s">
        <v>485</v>
      </c>
      <c r="I75" s="17">
        <v>12816</v>
      </c>
      <c r="J75" s="17">
        <v>12816</v>
      </c>
      <c r="K75" s="17">
        <v>12816</v>
      </c>
      <c r="L75" s="17">
        <v>12816</v>
      </c>
      <c r="M75" s="17">
        <v>12816</v>
      </c>
      <c r="N75" s="17">
        <v>12816</v>
      </c>
      <c r="O75" s="17">
        <v>12816</v>
      </c>
      <c r="P75" s="40">
        <v>12816</v>
      </c>
      <c r="Q75" s="18" t="s">
        <v>1575</v>
      </c>
      <c r="R75" s="15">
        <v>44415</v>
      </c>
      <c r="S75" s="4">
        <v>59</v>
      </c>
      <c r="T75" s="1">
        <v>28</v>
      </c>
      <c r="U75" s="4" t="s">
        <v>247</v>
      </c>
      <c r="V75" s="19">
        <v>44608</v>
      </c>
      <c r="W75" s="7">
        <v>0</v>
      </c>
      <c r="X75" s="20" t="s">
        <v>38</v>
      </c>
      <c r="Y75" s="21" t="s">
        <v>1565</v>
      </c>
      <c r="Z75" s="21">
        <v>20</v>
      </c>
      <c r="AA75" s="22">
        <v>44565</v>
      </c>
      <c r="AB75" s="15" t="s">
        <v>24</v>
      </c>
      <c r="AC75" s="4" t="s">
        <v>24</v>
      </c>
    </row>
    <row r="76" spans="1:29" ht="12.75" x14ac:dyDescent="0.2">
      <c r="A76" s="4" t="s">
        <v>387</v>
      </c>
      <c r="B76" s="4" t="s">
        <v>100</v>
      </c>
      <c r="C76" s="4" t="s">
        <v>486</v>
      </c>
      <c r="D76" s="4" t="s">
        <v>487</v>
      </c>
      <c r="E76" s="4" t="s">
        <v>488</v>
      </c>
      <c r="F76" s="4" t="s">
        <v>489</v>
      </c>
      <c r="G76" s="4" t="s">
        <v>238</v>
      </c>
      <c r="H76" s="4" t="s">
        <v>253</v>
      </c>
      <c r="I76" s="17">
        <v>7917</v>
      </c>
      <c r="J76" s="17">
        <v>8195</v>
      </c>
      <c r="K76" s="17">
        <v>8277</v>
      </c>
      <c r="L76" s="17">
        <v>8070</v>
      </c>
      <c r="M76" s="17">
        <v>8158</v>
      </c>
      <c r="N76" s="17">
        <v>7904</v>
      </c>
      <c r="O76" s="17">
        <v>7492</v>
      </c>
      <c r="P76" s="40">
        <v>8001.8571428571431</v>
      </c>
      <c r="Q76" s="18" t="s">
        <v>1588</v>
      </c>
      <c r="R76" s="15">
        <v>44407</v>
      </c>
      <c r="S76" s="4">
        <v>70</v>
      </c>
      <c r="T76" s="1">
        <v>37</v>
      </c>
      <c r="U76" s="4" t="s">
        <v>247</v>
      </c>
      <c r="V76" s="19">
        <v>44624</v>
      </c>
      <c r="W76" s="7">
        <v>0</v>
      </c>
      <c r="X76" s="20" t="s">
        <v>38</v>
      </c>
      <c r="Y76" s="21" t="s">
        <v>1565</v>
      </c>
      <c r="Z76" s="21">
        <v>26</v>
      </c>
      <c r="AA76" s="22">
        <v>44554</v>
      </c>
      <c r="AB76" s="15" t="s">
        <v>24</v>
      </c>
      <c r="AC76" s="4" t="s">
        <v>24</v>
      </c>
    </row>
    <row r="77" spans="1:29" ht="12.75" x14ac:dyDescent="0.2">
      <c r="A77" s="4" t="s">
        <v>387</v>
      </c>
      <c r="B77" s="4" t="s">
        <v>100</v>
      </c>
      <c r="C77" s="4" t="s">
        <v>490</v>
      </c>
      <c r="D77" s="4" t="s">
        <v>491</v>
      </c>
      <c r="E77" s="4" t="s">
        <v>492</v>
      </c>
      <c r="F77" s="4" t="s">
        <v>493</v>
      </c>
      <c r="G77" s="4" t="s">
        <v>175</v>
      </c>
      <c r="H77" s="4" t="s">
        <v>185</v>
      </c>
      <c r="I77" s="17">
        <v>9521</v>
      </c>
      <c r="J77" s="17">
        <v>9407</v>
      </c>
      <c r="K77" s="17">
        <v>9306</v>
      </c>
      <c r="L77" s="17">
        <v>9593</v>
      </c>
      <c r="M77" s="17">
        <v>9700</v>
      </c>
      <c r="N77" s="17">
        <v>9906</v>
      </c>
      <c r="O77" s="17">
        <v>9004</v>
      </c>
      <c r="P77" s="40">
        <v>9491</v>
      </c>
      <c r="Q77" s="18" t="s">
        <v>1577</v>
      </c>
      <c r="R77" s="15">
        <v>44462</v>
      </c>
      <c r="S77" s="4">
        <v>23</v>
      </c>
      <c r="T77" s="1">
        <v>0</v>
      </c>
      <c r="U77" s="4" t="s">
        <v>247</v>
      </c>
      <c r="V77" s="19">
        <v>44622</v>
      </c>
      <c r="W77" s="7">
        <v>1</v>
      </c>
      <c r="X77" s="20" t="s">
        <v>38</v>
      </c>
      <c r="Y77" s="21" t="s">
        <v>1565</v>
      </c>
      <c r="Z77" s="21">
        <v>0</v>
      </c>
      <c r="AA77" s="22">
        <v>44601</v>
      </c>
      <c r="AB77" s="15" t="s">
        <v>24</v>
      </c>
      <c r="AC77" s="4" t="s">
        <v>24</v>
      </c>
    </row>
    <row r="78" spans="1:29" ht="12.75" x14ac:dyDescent="0.2">
      <c r="A78" s="4" t="s">
        <v>387</v>
      </c>
      <c r="B78" s="4" t="s">
        <v>100</v>
      </c>
      <c r="C78" s="4" t="s">
        <v>494</v>
      </c>
      <c r="D78" s="4" t="s">
        <v>495</v>
      </c>
      <c r="E78" s="4" t="s">
        <v>496</v>
      </c>
      <c r="F78" s="4" t="s">
        <v>497</v>
      </c>
      <c r="G78" s="4" t="s">
        <v>245</v>
      </c>
      <c r="H78" s="4" t="s">
        <v>307</v>
      </c>
      <c r="I78" s="17">
        <v>8533</v>
      </c>
      <c r="J78" s="17">
        <v>8460</v>
      </c>
      <c r="K78" s="17">
        <v>8552</v>
      </c>
      <c r="L78" s="17">
        <v>8616</v>
      </c>
      <c r="M78" s="17">
        <v>8616</v>
      </c>
      <c r="N78" s="17">
        <v>8616</v>
      </c>
      <c r="O78" s="17">
        <v>8180</v>
      </c>
      <c r="P78" s="40">
        <v>8510.4285714285706</v>
      </c>
      <c r="Q78" s="18" t="s">
        <v>1584</v>
      </c>
      <c r="R78" s="15">
        <v>44490</v>
      </c>
      <c r="S78" s="4">
        <v>4</v>
      </c>
      <c r="T78" s="1">
        <v>0</v>
      </c>
      <c r="U78" s="4" t="s">
        <v>247</v>
      </c>
      <c r="V78" s="19">
        <v>44525</v>
      </c>
      <c r="W78" s="7">
        <v>0</v>
      </c>
      <c r="X78" s="20" t="s">
        <v>38</v>
      </c>
      <c r="Y78" s="21" t="s">
        <v>1565</v>
      </c>
      <c r="Z78" s="21">
        <v>18</v>
      </c>
      <c r="AA78" s="22">
        <v>44620</v>
      </c>
      <c r="AB78" s="15" t="s">
        <v>24</v>
      </c>
      <c r="AC78" s="4" t="s">
        <v>24</v>
      </c>
    </row>
    <row r="79" spans="1:29" ht="12.75" x14ac:dyDescent="0.2">
      <c r="A79" s="4" t="s">
        <v>387</v>
      </c>
      <c r="B79" s="4" t="s">
        <v>100</v>
      </c>
      <c r="C79" s="4" t="s">
        <v>498</v>
      </c>
      <c r="D79" s="4" t="s">
        <v>499</v>
      </c>
      <c r="E79" s="4" t="s">
        <v>500</v>
      </c>
      <c r="F79" s="4" t="s">
        <v>501</v>
      </c>
      <c r="G79" s="4" t="s">
        <v>238</v>
      </c>
      <c r="H79" s="4" t="s">
        <v>253</v>
      </c>
      <c r="I79" s="17">
        <v>8232</v>
      </c>
      <c r="J79" s="17">
        <v>8232</v>
      </c>
      <c r="K79" s="17">
        <v>8232</v>
      </c>
      <c r="L79" s="17">
        <v>8232</v>
      </c>
      <c r="M79" s="17">
        <v>8232</v>
      </c>
      <c r="N79" s="17">
        <v>8217</v>
      </c>
      <c r="O79" s="17">
        <v>7585</v>
      </c>
      <c r="P79" s="40">
        <v>8137.4285714285716</v>
      </c>
      <c r="Q79" s="18" t="s">
        <v>1568</v>
      </c>
      <c r="R79" s="15">
        <v>44445</v>
      </c>
      <c r="S79" s="4">
        <v>31</v>
      </c>
      <c r="T79" s="1">
        <v>15</v>
      </c>
      <c r="U79" s="4" t="s">
        <v>247</v>
      </c>
      <c r="V79" s="19">
        <v>44526</v>
      </c>
      <c r="W79" s="7">
        <v>0</v>
      </c>
      <c r="X79" s="20" t="s">
        <v>38</v>
      </c>
      <c r="Y79" s="21" t="s">
        <v>1565</v>
      </c>
      <c r="Z79" s="21">
        <v>15</v>
      </c>
      <c r="AA79" s="22">
        <v>44593</v>
      </c>
      <c r="AB79" s="15" t="s">
        <v>24</v>
      </c>
      <c r="AC79" s="4" t="s">
        <v>24</v>
      </c>
    </row>
    <row r="80" spans="1:29" ht="12.75" x14ac:dyDescent="0.2">
      <c r="A80" s="4" t="s">
        <v>387</v>
      </c>
      <c r="B80" s="4" t="s">
        <v>100</v>
      </c>
      <c r="C80" s="4" t="s">
        <v>502</v>
      </c>
      <c r="D80" s="4" t="s">
        <v>503</v>
      </c>
      <c r="E80" s="4" t="s">
        <v>504</v>
      </c>
      <c r="F80" s="4" t="s">
        <v>505</v>
      </c>
      <c r="G80" s="4" t="s">
        <v>238</v>
      </c>
      <c r="H80" s="4" t="s">
        <v>253</v>
      </c>
      <c r="I80" s="17">
        <v>4724</v>
      </c>
      <c r="J80" s="17">
        <v>4794</v>
      </c>
      <c r="K80" s="17">
        <v>4713</v>
      </c>
      <c r="L80" s="17">
        <v>4654</v>
      </c>
      <c r="M80" s="17">
        <v>4635</v>
      </c>
      <c r="N80" s="17">
        <v>4708</v>
      </c>
      <c r="O80" s="17">
        <v>4874</v>
      </c>
      <c r="P80" s="40">
        <v>4728.8571428571431</v>
      </c>
      <c r="Q80" s="18" t="s">
        <v>1697</v>
      </c>
      <c r="R80" s="15">
        <v>44417</v>
      </c>
      <c r="S80" s="4">
        <v>54</v>
      </c>
      <c r="T80" s="1">
        <v>27</v>
      </c>
      <c r="U80" s="4" t="s">
        <v>247</v>
      </c>
      <c r="V80" s="19">
        <v>44622</v>
      </c>
      <c r="W80" s="7">
        <v>0</v>
      </c>
      <c r="X80" s="20" t="s">
        <v>38</v>
      </c>
      <c r="Y80" s="21" t="s">
        <v>1565</v>
      </c>
      <c r="Z80" s="21">
        <v>19</v>
      </c>
      <c r="AA80" s="22">
        <v>44570</v>
      </c>
      <c r="AB80" s="15" t="s">
        <v>24</v>
      </c>
      <c r="AC80" s="4" t="s">
        <v>24</v>
      </c>
    </row>
    <row r="81" spans="1:29" ht="12.75" x14ac:dyDescent="0.2">
      <c r="A81" s="4" t="s">
        <v>387</v>
      </c>
      <c r="B81" s="4" t="s">
        <v>100</v>
      </c>
      <c r="C81" s="4" t="s">
        <v>506</v>
      </c>
      <c r="D81" s="4" t="s">
        <v>507</v>
      </c>
      <c r="E81" s="4" t="s">
        <v>508</v>
      </c>
      <c r="F81" s="4" t="s">
        <v>509</v>
      </c>
      <c r="G81" s="4" t="s">
        <v>261</v>
      </c>
      <c r="H81" s="4" t="s">
        <v>262</v>
      </c>
      <c r="I81" s="17">
        <v>7642</v>
      </c>
      <c r="J81" s="17">
        <v>7645</v>
      </c>
      <c r="K81" s="17">
        <v>7516</v>
      </c>
      <c r="L81" s="17">
        <v>7680</v>
      </c>
      <c r="M81" s="17">
        <v>7680</v>
      </c>
      <c r="N81" s="17">
        <v>7680</v>
      </c>
      <c r="O81" s="17">
        <v>7174</v>
      </c>
      <c r="P81" s="40">
        <v>7573.8571428571431</v>
      </c>
      <c r="Q81" s="18" t="s">
        <v>1583</v>
      </c>
      <c r="R81" s="15">
        <v>44504</v>
      </c>
      <c r="S81" s="4">
        <v>0</v>
      </c>
      <c r="T81" s="1">
        <v>0</v>
      </c>
      <c r="U81" s="4" t="s">
        <v>247</v>
      </c>
      <c r="V81" s="19">
        <v>44523</v>
      </c>
      <c r="W81" s="7">
        <v>0</v>
      </c>
      <c r="X81" s="20" t="s">
        <v>38</v>
      </c>
      <c r="Y81" s="21" t="s">
        <v>1565</v>
      </c>
      <c r="Z81" s="21">
        <v>27</v>
      </c>
      <c r="AA81" s="22">
        <v>44624</v>
      </c>
      <c r="AB81" s="15" t="s">
        <v>24</v>
      </c>
      <c r="AC81" s="4" t="s">
        <v>24</v>
      </c>
    </row>
    <row r="82" spans="1:29" ht="12.75" x14ac:dyDescent="0.2">
      <c r="A82" s="4" t="s">
        <v>387</v>
      </c>
      <c r="B82" s="4" t="s">
        <v>100</v>
      </c>
      <c r="C82" s="4" t="s">
        <v>510</v>
      </c>
      <c r="D82" s="4" t="s">
        <v>511</v>
      </c>
      <c r="E82" s="4" t="s">
        <v>512</v>
      </c>
      <c r="F82" s="4" t="s">
        <v>513</v>
      </c>
      <c r="G82" s="4" t="s">
        <v>245</v>
      </c>
      <c r="H82" s="4" t="s">
        <v>246</v>
      </c>
      <c r="I82" s="17">
        <v>7432</v>
      </c>
      <c r="J82" s="17">
        <v>7408</v>
      </c>
      <c r="K82" s="17">
        <v>7440</v>
      </c>
      <c r="L82" s="17">
        <v>7440</v>
      </c>
      <c r="M82" s="17">
        <v>7440</v>
      </c>
      <c r="N82" s="17">
        <v>7440</v>
      </c>
      <c r="O82" s="17">
        <v>7143</v>
      </c>
      <c r="P82" s="40">
        <v>7391.8571428571431</v>
      </c>
      <c r="Q82" s="18" t="s">
        <v>1589</v>
      </c>
      <c r="R82" s="15">
        <v>44488</v>
      </c>
      <c r="S82" s="4">
        <v>4</v>
      </c>
      <c r="T82" s="1">
        <v>0</v>
      </c>
      <c r="U82" s="4" t="s">
        <v>247</v>
      </c>
      <c r="V82" s="19">
        <v>44618</v>
      </c>
      <c r="W82" s="7">
        <v>0</v>
      </c>
      <c r="X82" s="20" t="s">
        <v>38</v>
      </c>
      <c r="Y82" s="21" t="s">
        <v>1565</v>
      </c>
      <c r="Z82" s="21">
        <v>15</v>
      </c>
      <c r="AA82" s="22">
        <v>44620</v>
      </c>
      <c r="AB82" s="15" t="s">
        <v>24</v>
      </c>
      <c r="AC82" s="4" t="s">
        <v>24</v>
      </c>
    </row>
    <row r="83" spans="1:29" ht="12.75" x14ac:dyDescent="0.2">
      <c r="A83" s="4" t="s">
        <v>387</v>
      </c>
      <c r="B83" s="4" t="s">
        <v>100</v>
      </c>
      <c r="C83" s="4" t="s">
        <v>514</v>
      </c>
      <c r="D83" s="4" t="s">
        <v>515</v>
      </c>
      <c r="E83" s="4" t="s">
        <v>516</v>
      </c>
      <c r="F83" s="4" t="s">
        <v>517</v>
      </c>
      <c r="G83" s="4" t="s">
        <v>518</v>
      </c>
      <c r="H83" s="4" t="s">
        <v>519</v>
      </c>
      <c r="I83" s="17">
        <v>7224</v>
      </c>
      <c r="J83" s="17">
        <v>7224</v>
      </c>
      <c r="K83" s="17">
        <v>7224</v>
      </c>
      <c r="L83" s="17">
        <v>7224</v>
      </c>
      <c r="M83" s="17">
        <v>7224</v>
      </c>
      <c r="N83" s="17">
        <v>7224</v>
      </c>
      <c r="O83" s="17">
        <v>7175</v>
      </c>
      <c r="P83" s="40">
        <v>7217</v>
      </c>
      <c r="Q83" s="18" t="s">
        <v>1581</v>
      </c>
      <c r="R83" s="15">
        <v>44455</v>
      </c>
      <c r="S83" s="4">
        <v>22</v>
      </c>
      <c r="T83" s="1">
        <v>2</v>
      </c>
      <c r="U83" s="4" t="s">
        <v>247</v>
      </c>
      <c r="V83" s="19">
        <v>44624</v>
      </c>
      <c r="W83" s="7">
        <v>0</v>
      </c>
      <c r="X83" s="20" t="s">
        <v>38</v>
      </c>
      <c r="Y83" s="21" t="s">
        <v>1565</v>
      </c>
      <c r="Z83" s="21">
        <v>2</v>
      </c>
      <c r="AA83" s="22">
        <v>44602</v>
      </c>
      <c r="AB83" s="15" t="s">
        <v>24</v>
      </c>
      <c r="AC83" s="4" t="s">
        <v>24</v>
      </c>
    </row>
    <row r="84" spans="1:29" ht="12.75" x14ac:dyDescent="0.2">
      <c r="A84" s="4" t="s">
        <v>387</v>
      </c>
      <c r="B84" s="4" t="s">
        <v>100</v>
      </c>
      <c r="C84" s="4" t="s">
        <v>520</v>
      </c>
      <c r="D84" s="4" t="s">
        <v>521</v>
      </c>
      <c r="E84" s="4" t="s">
        <v>522</v>
      </c>
      <c r="F84" s="4" t="s">
        <v>523</v>
      </c>
      <c r="G84" s="4" t="s">
        <v>414</v>
      </c>
      <c r="H84" s="4" t="s">
        <v>415</v>
      </c>
      <c r="I84" s="17">
        <v>7032</v>
      </c>
      <c r="J84" s="17">
        <v>7032</v>
      </c>
      <c r="K84" s="17">
        <v>7032</v>
      </c>
      <c r="L84" s="17">
        <v>7032</v>
      </c>
      <c r="M84" s="17">
        <v>7032</v>
      </c>
      <c r="N84" s="17">
        <v>7032</v>
      </c>
      <c r="O84" s="17">
        <v>7032</v>
      </c>
      <c r="P84" s="40">
        <v>7032</v>
      </c>
      <c r="Q84" s="18" t="s">
        <v>1579</v>
      </c>
      <c r="R84" s="15">
        <v>44502</v>
      </c>
      <c r="S84" s="4">
        <v>0</v>
      </c>
      <c r="T84" s="1">
        <v>0</v>
      </c>
      <c r="U84" s="4" t="s">
        <v>247</v>
      </c>
      <c r="V84" s="19">
        <v>44618</v>
      </c>
      <c r="W84" s="7">
        <v>1</v>
      </c>
      <c r="X84" s="20" t="s">
        <v>38</v>
      </c>
      <c r="Y84" s="21" t="s">
        <v>1565</v>
      </c>
      <c r="Z84" s="21">
        <v>0</v>
      </c>
      <c r="AA84" s="22">
        <v>44624</v>
      </c>
      <c r="AB84" s="15" t="s">
        <v>24</v>
      </c>
      <c r="AC84" s="4" t="s">
        <v>24</v>
      </c>
    </row>
    <row r="85" spans="1:29" ht="12.75" x14ac:dyDescent="0.2">
      <c r="A85" s="4" t="s">
        <v>387</v>
      </c>
      <c r="B85" s="4" t="s">
        <v>100</v>
      </c>
      <c r="C85" s="4" t="s">
        <v>524</v>
      </c>
      <c r="D85" s="4" t="s">
        <v>525</v>
      </c>
      <c r="E85" s="4" t="s">
        <v>526</v>
      </c>
      <c r="F85" s="4" t="s">
        <v>527</v>
      </c>
      <c r="G85" s="4" t="s">
        <v>528</v>
      </c>
      <c r="H85" s="4" t="s">
        <v>529</v>
      </c>
      <c r="I85" s="17">
        <v>6384</v>
      </c>
      <c r="J85" s="17">
        <v>6384</v>
      </c>
      <c r="K85" s="17">
        <v>6384</v>
      </c>
      <c r="L85" s="17">
        <v>6384</v>
      </c>
      <c r="M85" s="17">
        <v>6384</v>
      </c>
      <c r="N85" s="17">
        <v>6384</v>
      </c>
      <c r="O85" s="17">
        <v>6384</v>
      </c>
      <c r="P85" s="40">
        <v>6384</v>
      </c>
      <c r="Q85" s="18" t="s">
        <v>1574</v>
      </c>
      <c r="R85" s="15">
        <v>44472</v>
      </c>
      <c r="S85" s="4">
        <v>12</v>
      </c>
      <c r="T85" s="1">
        <v>0</v>
      </c>
      <c r="U85" s="4" t="s">
        <v>247</v>
      </c>
      <c r="V85" s="19">
        <v>44602</v>
      </c>
      <c r="W85" s="7">
        <v>0</v>
      </c>
      <c r="X85" s="20" t="s">
        <v>38</v>
      </c>
      <c r="Y85" s="21" t="s">
        <v>1565</v>
      </c>
      <c r="Z85" s="21">
        <v>0</v>
      </c>
      <c r="AA85" s="22">
        <v>44612</v>
      </c>
      <c r="AB85" s="15" t="s">
        <v>24</v>
      </c>
      <c r="AC85" s="4" t="s">
        <v>24</v>
      </c>
    </row>
    <row r="86" spans="1:29" ht="12.75" x14ac:dyDescent="0.2">
      <c r="A86" s="4" t="s">
        <v>387</v>
      </c>
      <c r="B86" s="4" t="s">
        <v>100</v>
      </c>
      <c r="C86" s="4" t="s">
        <v>530</v>
      </c>
      <c r="D86" s="4" t="s">
        <v>531</v>
      </c>
      <c r="E86" s="4" t="s">
        <v>532</v>
      </c>
      <c r="F86" s="4" t="s">
        <v>533</v>
      </c>
      <c r="G86" s="4" t="s">
        <v>175</v>
      </c>
      <c r="H86" s="4" t="s">
        <v>176</v>
      </c>
      <c r="I86" s="17">
        <v>5640</v>
      </c>
      <c r="J86" s="17">
        <v>5640</v>
      </c>
      <c r="K86" s="17">
        <v>5640</v>
      </c>
      <c r="L86" s="17">
        <v>5640</v>
      </c>
      <c r="M86" s="17">
        <v>5640</v>
      </c>
      <c r="N86" s="17">
        <v>5640</v>
      </c>
      <c r="O86" s="17">
        <v>5640</v>
      </c>
      <c r="P86" s="40">
        <v>5640</v>
      </c>
      <c r="Q86" s="18" t="s">
        <v>1586</v>
      </c>
      <c r="R86" s="15">
        <v>44353</v>
      </c>
      <c r="S86" s="4">
        <v>49</v>
      </c>
      <c r="T86" s="1">
        <v>25</v>
      </c>
      <c r="U86" s="4" t="s">
        <v>247</v>
      </c>
      <c r="V86" s="19">
        <v>44546</v>
      </c>
      <c r="W86" s="7">
        <v>0</v>
      </c>
      <c r="X86" s="20" t="s">
        <v>38</v>
      </c>
      <c r="Y86" s="21" t="s">
        <v>1565</v>
      </c>
      <c r="Z86" s="21">
        <v>25</v>
      </c>
      <c r="AA86" s="22">
        <v>44575</v>
      </c>
      <c r="AB86" s="15" t="s">
        <v>24</v>
      </c>
      <c r="AC86" s="4" t="s">
        <v>24</v>
      </c>
    </row>
    <row r="87" spans="1:29" ht="12.75" x14ac:dyDescent="0.2">
      <c r="A87" s="4" t="s">
        <v>387</v>
      </c>
      <c r="B87" s="4" t="s">
        <v>100</v>
      </c>
      <c r="C87" s="4" t="s">
        <v>534</v>
      </c>
      <c r="D87" s="4" t="s">
        <v>535</v>
      </c>
      <c r="E87" s="4" t="s">
        <v>536</v>
      </c>
      <c r="F87" s="4" t="s">
        <v>537</v>
      </c>
      <c r="G87" s="4" t="s">
        <v>175</v>
      </c>
      <c r="H87" s="4" t="s">
        <v>185</v>
      </c>
      <c r="I87" s="17">
        <v>6264</v>
      </c>
      <c r="J87" s="17">
        <v>6264</v>
      </c>
      <c r="K87" s="17">
        <v>6264</v>
      </c>
      <c r="L87" s="17">
        <v>6264</v>
      </c>
      <c r="M87" s="17">
        <v>6264</v>
      </c>
      <c r="N87" s="17">
        <v>6264</v>
      </c>
      <c r="O87" s="17">
        <v>6264</v>
      </c>
      <c r="P87" s="40">
        <v>6264</v>
      </c>
      <c r="Q87" s="18" t="s">
        <v>1582</v>
      </c>
      <c r="R87" s="15">
        <v>44502</v>
      </c>
      <c r="S87" s="4">
        <v>0</v>
      </c>
      <c r="T87" s="1">
        <v>0</v>
      </c>
      <c r="U87" s="4" t="s">
        <v>247</v>
      </c>
      <c r="V87" s="19">
        <v>44618</v>
      </c>
      <c r="W87" s="7">
        <v>0</v>
      </c>
      <c r="X87" s="20" t="s">
        <v>38</v>
      </c>
      <c r="Y87" s="21" t="s">
        <v>1565</v>
      </c>
      <c r="Z87" s="21">
        <v>27</v>
      </c>
      <c r="AA87" s="22">
        <v>44624</v>
      </c>
      <c r="AB87" s="15" t="s">
        <v>24</v>
      </c>
      <c r="AC87" s="4" t="s">
        <v>24</v>
      </c>
    </row>
    <row r="88" spans="1:29" ht="12.75" x14ac:dyDescent="0.2">
      <c r="A88" s="4" t="s">
        <v>387</v>
      </c>
      <c r="B88" s="4" t="s">
        <v>100</v>
      </c>
      <c r="C88" s="4" t="s">
        <v>538</v>
      </c>
      <c r="D88" s="4" t="s">
        <v>539</v>
      </c>
      <c r="E88" s="4" t="s">
        <v>540</v>
      </c>
      <c r="F88" s="4" t="s">
        <v>541</v>
      </c>
      <c r="G88" s="4" t="s">
        <v>518</v>
      </c>
      <c r="H88" s="4" t="s">
        <v>519</v>
      </c>
      <c r="I88" s="17">
        <v>4776</v>
      </c>
      <c r="J88" s="17">
        <v>4776</v>
      </c>
      <c r="K88" s="17">
        <v>4776</v>
      </c>
      <c r="L88" s="17">
        <v>4776</v>
      </c>
      <c r="M88" s="17">
        <v>4776</v>
      </c>
      <c r="N88" s="17">
        <v>4776</v>
      </c>
      <c r="O88" s="17">
        <v>4714</v>
      </c>
      <c r="P88" s="40">
        <v>4767.1428571428569</v>
      </c>
      <c r="Q88" s="18" t="s">
        <v>1765</v>
      </c>
      <c r="R88" s="15">
        <v>44459</v>
      </c>
      <c r="S88" s="4">
        <v>16</v>
      </c>
      <c r="T88" s="1">
        <v>0</v>
      </c>
      <c r="U88" s="4" t="s">
        <v>247</v>
      </c>
      <c r="V88" s="19">
        <v>44617</v>
      </c>
      <c r="W88" s="7">
        <v>0</v>
      </c>
      <c r="X88" s="20" t="s">
        <v>38</v>
      </c>
      <c r="Y88" s="21" t="s">
        <v>1565</v>
      </c>
      <c r="Z88" s="21">
        <v>0</v>
      </c>
      <c r="AA88" s="22">
        <v>44608</v>
      </c>
      <c r="AB88" s="15" t="s">
        <v>24</v>
      </c>
      <c r="AC88" s="4" t="s">
        <v>24</v>
      </c>
    </row>
    <row r="89" spans="1:29" ht="12.75" x14ac:dyDescent="0.2">
      <c r="A89" s="4" t="s">
        <v>387</v>
      </c>
      <c r="B89" s="4" t="s">
        <v>100</v>
      </c>
      <c r="C89" s="4" t="s">
        <v>542</v>
      </c>
      <c r="D89" s="4" t="s">
        <v>543</v>
      </c>
      <c r="E89" s="24" t="s">
        <v>544</v>
      </c>
      <c r="F89" s="4" t="s">
        <v>545</v>
      </c>
      <c r="G89" s="4" t="s">
        <v>261</v>
      </c>
      <c r="H89" s="4" t="s">
        <v>262</v>
      </c>
      <c r="I89" s="17">
        <v>4560</v>
      </c>
      <c r="J89" s="17">
        <v>4560</v>
      </c>
      <c r="K89" s="17">
        <v>4560</v>
      </c>
      <c r="L89" s="17">
        <v>4560</v>
      </c>
      <c r="M89" s="17">
        <v>4560</v>
      </c>
      <c r="N89" s="17">
        <v>4560</v>
      </c>
      <c r="O89" s="17">
        <v>4560</v>
      </c>
      <c r="P89" s="40">
        <v>4560</v>
      </c>
      <c r="Q89" s="18" t="s">
        <v>1590</v>
      </c>
      <c r="R89" s="15">
        <v>44459</v>
      </c>
      <c r="S89" s="4">
        <v>18</v>
      </c>
      <c r="T89" s="1">
        <v>0</v>
      </c>
      <c r="U89" s="4" t="s">
        <v>247</v>
      </c>
      <c r="V89" s="19">
        <v>44546</v>
      </c>
      <c r="W89" s="7">
        <v>0</v>
      </c>
      <c r="X89" s="4" t="s">
        <v>38</v>
      </c>
      <c r="Y89" s="21" t="s">
        <v>1565</v>
      </c>
      <c r="Z89" s="21">
        <v>12</v>
      </c>
      <c r="AA89" s="22">
        <v>44606</v>
      </c>
      <c r="AB89" s="15" t="s">
        <v>24</v>
      </c>
      <c r="AC89" s="4" t="s">
        <v>24</v>
      </c>
    </row>
    <row r="90" spans="1:29" ht="12.75" x14ac:dyDescent="0.2">
      <c r="A90" s="4" t="s">
        <v>387</v>
      </c>
      <c r="B90" s="4" t="s">
        <v>100</v>
      </c>
      <c r="C90" s="4" t="s">
        <v>546</v>
      </c>
      <c r="D90" s="4" t="s">
        <v>547</v>
      </c>
      <c r="E90" s="4" t="s">
        <v>548</v>
      </c>
      <c r="F90" s="4" t="s">
        <v>549</v>
      </c>
      <c r="G90" s="4" t="s">
        <v>245</v>
      </c>
      <c r="H90" s="4" t="s">
        <v>436</v>
      </c>
      <c r="I90" s="17">
        <v>4752</v>
      </c>
      <c r="J90" s="17">
        <v>4752</v>
      </c>
      <c r="K90" s="17">
        <v>4752</v>
      </c>
      <c r="L90" s="17">
        <v>4752</v>
      </c>
      <c r="M90" s="17">
        <v>4752</v>
      </c>
      <c r="N90" s="17">
        <v>4752</v>
      </c>
      <c r="O90" s="17">
        <v>4752</v>
      </c>
      <c r="P90" s="40">
        <v>4752</v>
      </c>
      <c r="Q90" s="18" t="s">
        <v>1595</v>
      </c>
      <c r="R90" s="15">
        <v>44516</v>
      </c>
      <c r="S90" s="4">
        <v>0</v>
      </c>
      <c r="T90" s="1">
        <v>0</v>
      </c>
      <c r="U90" s="4" t="s">
        <v>247</v>
      </c>
      <c r="V90" s="19">
        <v>44618</v>
      </c>
      <c r="W90" s="7">
        <v>1</v>
      </c>
      <c r="X90" s="20" t="s">
        <v>38</v>
      </c>
      <c r="Y90" s="21" t="s">
        <v>1565</v>
      </c>
      <c r="Z90" s="21">
        <v>20</v>
      </c>
      <c r="AA90" s="22">
        <v>44624</v>
      </c>
      <c r="AB90" s="15" t="s">
        <v>24</v>
      </c>
      <c r="AC90" s="4" t="s">
        <v>24</v>
      </c>
    </row>
    <row r="91" spans="1:29" ht="12.75" x14ac:dyDescent="0.2">
      <c r="A91" s="4" t="s">
        <v>387</v>
      </c>
      <c r="B91" s="4" t="s">
        <v>100</v>
      </c>
      <c r="C91" s="4" t="s">
        <v>550</v>
      </c>
      <c r="D91" s="4" t="s">
        <v>551</v>
      </c>
      <c r="E91" s="4" t="s">
        <v>552</v>
      </c>
      <c r="F91" s="4" t="s">
        <v>553</v>
      </c>
      <c r="G91" s="4" t="s">
        <v>245</v>
      </c>
      <c r="H91" s="4" t="s">
        <v>307</v>
      </c>
      <c r="I91" s="17">
        <v>4218</v>
      </c>
      <c r="J91" s="17">
        <v>4243</v>
      </c>
      <c r="K91" s="17">
        <v>4320</v>
      </c>
      <c r="L91" s="17">
        <v>4320</v>
      </c>
      <c r="M91" s="17">
        <v>4231</v>
      </c>
      <c r="N91" s="17">
        <v>4318</v>
      </c>
      <c r="O91" s="17">
        <v>4186</v>
      </c>
      <c r="P91" s="40">
        <v>4262.2857142857147</v>
      </c>
      <c r="Q91" s="18" t="s">
        <v>1594</v>
      </c>
      <c r="R91" s="15">
        <v>44399</v>
      </c>
      <c r="S91" s="4">
        <v>64</v>
      </c>
      <c r="T91" s="1">
        <v>42</v>
      </c>
      <c r="U91" s="4" t="s">
        <v>247</v>
      </c>
      <c r="V91" s="19">
        <v>44618</v>
      </c>
      <c r="W91" s="7">
        <v>0</v>
      </c>
      <c r="X91" s="20" t="s">
        <v>38</v>
      </c>
      <c r="Y91" s="21" t="s">
        <v>1565</v>
      </c>
      <c r="Z91" s="21">
        <v>20</v>
      </c>
      <c r="AA91" s="22">
        <v>44560</v>
      </c>
      <c r="AB91" s="15" t="s">
        <v>24</v>
      </c>
      <c r="AC91" s="4" t="s">
        <v>24</v>
      </c>
    </row>
    <row r="92" spans="1:29" ht="12.75" x14ac:dyDescent="0.2">
      <c r="A92" s="4" t="s">
        <v>387</v>
      </c>
      <c r="B92" s="4" t="s">
        <v>100</v>
      </c>
      <c r="C92" s="4" t="s">
        <v>554</v>
      </c>
      <c r="D92" s="4" t="s">
        <v>555</v>
      </c>
      <c r="E92" s="4" t="s">
        <v>556</v>
      </c>
      <c r="F92" s="4" t="s">
        <v>557</v>
      </c>
      <c r="G92" s="4" t="s">
        <v>238</v>
      </c>
      <c r="H92" s="4" t="s">
        <v>253</v>
      </c>
      <c r="I92" s="17">
        <v>4320</v>
      </c>
      <c r="J92" s="17">
        <v>4320</v>
      </c>
      <c r="K92" s="17">
        <v>4320</v>
      </c>
      <c r="L92" s="17">
        <v>4320</v>
      </c>
      <c r="M92" s="17">
        <v>4320</v>
      </c>
      <c r="N92" s="17">
        <v>4320</v>
      </c>
      <c r="O92" s="17">
        <v>3914</v>
      </c>
      <c r="P92" s="40">
        <v>4262</v>
      </c>
      <c r="Q92" s="18" t="s">
        <v>1622</v>
      </c>
      <c r="R92" s="15">
        <v>44446</v>
      </c>
      <c r="S92" s="4">
        <v>28</v>
      </c>
      <c r="T92" s="1">
        <v>13</v>
      </c>
      <c r="U92" s="4" t="s">
        <v>247</v>
      </c>
      <c r="V92" s="19">
        <v>44622</v>
      </c>
      <c r="W92" s="7">
        <v>0</v>
      </c>
      <c r="X92" s="20" t="s">
        <v>38</v>
      </c>
      <c r="Y92" s="21" t="s">
        <v>1565</v>
      </c>
      <c r="Z92" s="21">
        <v>13</v>
      </c>
      <c r="AA92" s="22">
        <v>44596</v>
      </c>
      <c r="AB92" s="15" t="s">
        <v>24</v>
      </c>
      <c r="AC92" s="4" t="s">
        <v>24</v>
      </c>
    </row>
    <row r="93" spans="1:29" ht="12.75" x14ac:dyDescent="0.2">
      <c r="A93" s="4" t="s">
        <v>387</v>
      </c>
      <c r="B93" s="4" t="s">
        <v>100</v>
      </c>
      <c r="C93" s="4" t="s">
        <v>558</v>
      </c>
      <c r="D93" s="4" t="s">
        <v>559</v>
      </c>
      <c r="E93" s="4" t="s">
        <v>560</v>
      </c>
      <c r="F93" s="4" t="s">
        <v>561</v>
      </c>
      <c r="G93" s="4" t="s">
        <v>414</v>
      </c>
      <c r="H93" s="4" t="s">
        <v>415</v>
      </c>
      <c r="I93" s="17">
        <v>4392</v>
      </c>
      <c r="J93" s="17">
        <v>4392</v>
      </c>
      <c r="K93" s="17">
        <v>4392</v>
      </c>
      <c r="L93" s="17">
        <v>4392</v>
      </c>
      <c r="M93" s="17">
        <v>4392</v>
      </c>
      <c r="N93" s="17">
        <v>4328</v>
      </c>
      <c r="O93" s="17">
        <v>4134</v>
      </c>
      <c r="P93" s="40">
        <v>4346</v>
      </c>
      <c r="Q93" s="18" t="s">
        <v>1733</v>
      </c>
      <c r="R93" s="15">
        <v>44504</v>
      </c>
      <c r="S93" s="4">
        <v>0</v>
      </c>
      <c r="T93" s="1">
        <v>0</v>
      </c>
      <c r="U93" s="4" t="s">
        <v>247</v>
      </c>
      <c r="V93" s="19">
        <v>44524</v>
      </c>
      <c r="W93" s="7">
        <v>0</v>
      </c>
      <c r="X93" s="20" t="s">
        <v>38</v>
      </c>
      <c r="Y93" s="21" t="s">
        <v>1565</v>
      </c>
      <c r="Z93" s="21">
        <v>27</v>
      </c>
      <c r="AA93" s="22">
        <v>44624</v>
      </c>
      <c r="AB93" s="15" t="s">
        <v>24</v>
      </c>
      <c r="AC93" s="4" t="s">
        <v>24</v>
      </c>
    </row>
    <row r="94" spans="1:29" ht="12.75" x14ac:dyDescent="0.2">
      <c r="A94" s="4" t="s">
        <v>387</v>
      </c>
      <c r="B94" s="4" t="s">
        <v>100</v>
      </c>
      <c r="C94" s="4" t="s">
        <v>562</v>
      </c>
      <c r="D94" s="4" t="s">
        <v>563</v>
      </c>
      <c r="E94" s="4" t="s">
        <v>564</v>
      </c>
      <c r="F94" s="4" t="s">
        <v>565</v>
      </c>
      <c r="G94" s="4" t="s">
        <v>245</v>
      </c>
      <c r="H94" s="4" t="s">
        <v>566</v>
      </c>
      <c r="I94" s="17">
        <v>3975</v>
      </c>
      <c r="J94" s="17">
        <v>4020</v>
      </c>
      <c r="K94" s="17">
        <v>4034</v>
      </c>
      <c r="L94" s="17">
        <v>4051</v>
      </c>
      <c r="M94" s="17">
        <v>4110</v>
      </c>
      <c r="N94" s="17">
        <v>4098</v>
      </c>
      <c r="O94" s="17">
        <v>3997</v>
      </c>
      <c r="P94" s="40">
        <v>4040.7142857142858</v>
      </c>
      <c r="Q94" s="18" t="s">
        <v>1593</v>
      </c>
      <c r="R94" s="15">
        <v>44407</v>
      </c>
      <c r="S94" s="4">
        <v>65</v>
      </c>
      <c r="T94" s="1">
        <v>36</v>
      </c>
      <c r="U94" s="4" t="s">
        <v>247</v>
      </c>
      <c r="V94" s="19">
        <v>44608</v>
      </c>
      <c r="W94" s="7">
        <v>0</v>
      </c>
      <c r="X94" s="20" t="s">
        <v>38</v>
      </c>
      <c r="Y94" s="21" t="s">
        <v>1565</v>
      </c>
      <c r="Z94" s="21">
        <v>19</v>
      </c>
      <c r="AA94" s="22">
        <v>44559</v>
      </c>
      <c r="AB94" s="15" t="s">
        <v>24</v>
      </c>
      <c r="AC94" s="4" t="s">
        <v>24</v>
      </c>
    </row>
    <row r="95" spans="1:29" ht="12.75" x14ac:dyDescent="0.2">
      <c r="A95" s="4" t="s">
        <v>387</v>
      </c>
      <c r="B95" s="4" t="s">
        <v>100</v>
      </c>
      <c r="C95" s="4" t="s">
        <v>567</v>
      </c>
      <c r="D95" s="4" t="s">
        <v>568</v>
      </c>
      <c r="E95" s="4" t="s">
        <v>569</v>
      </c>
      <c r="F95" s="4" t="s">
        <v>570</v>
      </c>
      <c r="G95" s="4" t="s">
        <v>245</v>
      </c>
      <c r="H95" s="4" t="s">
        <v>436</v>
      </c>
      <c r="I95" s="17">
        <v>3978</v>
      </c>
      <c r="J95" s="17">
        <v>3991</v>
      </c>
      <c r="K95" s="17">
        <v>3900</v>
      </c>
      <c r="L95" s="17">
        <v>3984</v>
      </c>
      <c r="M95" s="17">
        <v>4033</v>
      </c>
      <c r="N95" s="17">
        <v>3898</v>
      </c>
      <c r="O95" s="17">
        <v>3890</v>
      </c>
      <c r="P95" s="40">
        <v>3953.4285714285716</v>
      </c>
      <c r="Q95" s="18" t="s">
        <v>1600</v>
      </c>
      <c r="R95" s="15">
        <v>44404</v>
      </c>
      <c r="S95" s="4">
        <v>60</v>
      </c>
      <c r="T95" s="1">
        <v>39</v>
      </c>
      <c r="U95" s="4" t="s">
        <v>247</v>
      </c>
      <c r="V95" s="19">
        <v>44624</v>
      </c>
      <c r="W95" s="7">
        <v>1</v>
      </c>
      <c r="X95" s="20" t="s">
        <v>38</v>
      </c>
      <c r="Y95" s="21" t="s">
        <v>1565</v>
      </c>
      <c r="Z95" s="21">
        <v>27</v>
      </c>
      <c r="AA95" s="22">
        <v>44564</v>
      </c>
      <c r="AB95" s="15" t="s">
        <v>24</v>
      </c>
      <c r="AC95" s="4" t="s">
        <v>24</v>
      </c>
    </row>
    <row r="96" spans="1:29" ht="12.75" x14ac:dyDescent="0.2">
      <c r="A96" s="4" t="s">
        <v>387</v>
      </c>
      <c r="B96" s="4" t="s">
        <v>100</v>
      </c>
      <c r="C96" s="4" t="s">
        <v>571</v>
      </c>
      <c r="D96" s="4" t="s">
        <v>572</v>
      </c>
      <c r="E96" s="4" t="s">
        <v>573</v>
      </c>
      <c r="F96" s="4" t="s">
        <v>574</v>
      </c>
      <c r="G96" s="4" t="s">
        <v>245</v>
      </c>
      <c r="H96" s="4" t="s">
        <v>401</v>
      </c>
      <c r="I96" s="17">
        <v>3912</v>
      </c>
      <c r="J96" s="17">
        <v>3912</v>
      </c>
      <c r="K96" s="17">
        <v>3912</v>
      </c>
      <c r="L96" s="17">
        <v>3912</v>
      </c>
      <c r="M96" s="17">
        <v>3912</v>
      </c>
      <c r="N96" s="17">
        <v>3912</v>
      </c>
      <c r="O96" s="17">
        <v>3912</v>
      </c>
      <c r="P96" s="40">
        <v>3912</v>
      </c>
      <c r="Q96" s="18" t="s">
        <v>1596</v>
      </c>
      <c r="R96" s="15">
        <v>44397</v>
      </c>
      <c r="S96" s="4">
        <v>80</v>
      </c>
      <c r="T96" s="1">
        <v>49</v>
      </c>
      <c r="U96" s="4" t="s">
        <v>247</v>
      </c>
      <c r="V96" s="19">
        <v>44624</v>
      </c>
      <c r="W96" s="7">
        <v>1</v>
      </c>
      <c r="X96" s="20" t="s">
        <v>38</v>
      </c>
      <c r="Y96" s="21" t="s">
        <v>1565</v>
      </c>
      <c r="Z96" s="21">
        <v>28</v>
      </c>
      <c r="AA96" s="22">
        <v>44544</v>
      </c>
      <c r="AB96" s="15" t="s">
        <v>24</v>
      </c>
      <c r="AC96" s="4" t="s">
        <v>24</v>
      </c>
    </row>
    <row r="97" spans="1:29" ht="12.75" x14ac:dyDescent="0.2">
      <c r="A97" s="4" t="s">
        <v>387</v>
      </c>
      <c r="B97" s="4" t="s">
        <v>100</v>
      </c>
      <c r="C97" s="4" t="s">
        <v>575</v>
      </c>
      <c r="D97" s="4" t="s">
        <v>576</v>
      </c>
      <c r="E97" s="4" t="s">
        <v>577</v>
      </c>
      <c r="F97" s="4" t="s">
        <v>578</v>
      </c>
      <c r="G97" s="4" t="s">
        <v>245</v>
      </c>
      <c r="H97" s="4" t="s">
        <v>307</v>
      </c>
      <c r="I97" s="17">
        <v>3672</v>
      </c>
      <c r="J97" s="17">
        <v>3672</v>
      </c>
      <c r="K97" s="17">
        <v>3672</v>
      </c>
      <c r="L97" s="17">
        <v>3672</v>
      </c>
      <c r="M97" s="17">
        <v>3672</v>
      </c>
      <c r="N97" s="17">
        <v>3439</v>
      </c>
      <c r="O97" s="17">
        <v>3111</v>
      </c>
      <c r="P97" s="40">
        <v>3558.5714285714284</v>
      </c>
      <c r="Q97" s="18" t="s">
        <v>1599</v>
      </c>
      <c r="R97" s="15">
        <v>44488</v>
      </c>
      <c r="S97" s="4">
        <v>4</v>
      </c>
      <c r="T97" s="1">
        <v>0</v>
      </c>
      <c r="U97" s="4" t="s">
        <v>247</v>
      </c>
      <c r="V97" s="19">
        <v>44523</v>
      </c>
      <c r="W97" s="7">
        <v>0</v>
      </c>
      <c r="X97" s="20" t="s">
        <v>38</v>
      </c>
      <c r="Y97" s="21" t="s">
        <v>1565</v>
      </c>
      <c r="Z97" s="21">
        <v>13</v>
      </c>
      <c r="AA97" s="22">
        <v>44620</v>
      </c>
      <c r="AB97" s="15" t="s">
        <v>24</v>
      </c>
      <c r="AC97" s="4" t="s">
        <v>24</v>
      </c>
    </row>
    <row r="98" spans="1:29" ht="12.75" x14ac:dyDescent="0.2">
      <c r="A98" s="4" t="s">
        <v>387</v>
      </c>
      <c r="B98" s="4" t="s">
        <v>100</v>
      </c>
      <c r="C98" s="4" t="s">
        <v>579</v>
      </c>
      <c r="D98" s="4" t="s">
        <v>580</v>
      </c>
      <c r="E98" s="4" t="s">
        <v>581</v>
      </c>
      <c r="F98" s="4" t="s">
        <v>582</v>
      </c>
      <c r="G98" s="4" t="s">
        <v>245</v>
      </c>
      <c r="H98" s="4" t="s">
        <v>392</v>
      </c>
      <c r="I98" s="17">
        <v>3528</v>
      </c>
      <c r="J98" s="17">
        <v>3488</v>
      </c>
      <c r="K98" s="17">
        <v>3510</v>
      </c>
      <c r="L98" s="17">
        <v>3498</v>
      </c>
      <c r="M98" s="17">
        <v>3374</v>
      </c>
      <c r="N98" s="17">
        <v>3235</v>
      </c>
      <c r="O98" s="17">
        <v>2840</v>
      </c>
      <c r="P98" s="40">
        <v>3353.2857142857142</v>
      </c>
      <c r="Q98" s="18" t="s">
        <v>1602</v>
      </c>
      <c r="R98" s="15">
        <v>44445</v>
      </c>
      <c r="S98" s="4">
        <v>31</v>
      </c>
      <c r="T98" s="1">
        <v>12</v>
      </c>
      <c r="U98" s="4" t="s">
        <v>247</v>
      </c>
      <c r="V98" s="19">
        <v>44523</v>
      </c>
      <c r="W98" s="7">
        <v>1</v>
      </c>
      <c r="X98" s="20" t="s">
        <v>38</v>
      </c>
      <c r="Y98" s="21" t="s">
        <v>1565</v>
      </c>
      <c r="Z98" s="21">
        <v>13</v>
      </c>
      <c r="AA98" s="22">
        <v>44593</v>
      </c>
      <c r="AB98" s="15" t="s">
        <v>24</v>
      </c>
      <c r="AC98" s="4" t="s">
        <v>24</v>
      </c>
    </row>
    <row r="99" spans="1:29" ht="12.75" x14ac:dyDescent="0.2">
      <c r="A99" s="4" t="s">
        <v>387</v>
      </c>
      <c r="B99" s="4" t="s">
        <v>100</v>
      </c>
      <c r="C99" s="4" t="s">
        <v>583</v>
      </c>
      <c r="D99" s="4" t="s">
        <v>584</v>
      </c>
      <c r="E99" s="4" t="s">
        <v>585</v>
      </c>
      <c r="F99" s="4" t="s">
        <v>586</v>
      </c>
      <c r="G99" s="4" t="s">
        <v>245</v>
      </c>
      <c r="H99" s="4" t="s">
        <v>587</v>
      </c>
      <c r="I99" s="17">
        <v>3264</v>
      </c>
      <c r="J99" s="17">
        <v>3264</v>
      </c>
      <c r="K99" s="17">
        <v>3264</v>
      </c>
      <c r="L99" s="17">
        <v>3264</v>
      </c>
      <c r="M99" s="17">
        <v>3264</v>
      </c>
      <c r="N99" s="17">
        <v>3264</v>
      </c>
      <c r="O99" s="17">
        <v>3181</v>
      </c>
      <c r="P99" s="40">
        <v>3252.1428571428573</v>
      </c>
      <c r="Q99" s="18" t="s">
        <v>1597</v>
      </c>
      <c r="R99" s="15">
        <v>44491</v>
      </c>
      <c r="S99" s="4">
        <v>0</v>
      </c>
      <c r="T99" s="1">
        <v>0</v>
      </c>
      <c r="U99" s="4" t="s">
        <v>247</v>
      </c>
      <c r="V99" s="19">
        <v>44523</v>
      </c>
      <c r="W99" s="7">
        <v>0</v>
      </c>
      <c r="X99" s="20" t="s">
        <v>38</v>
      </c>
      <c r="Y99" s="21" t="s">
        <v>1565</v>
      </c>
      <c r="Z99" s="21">
        <v>20</v>
      </c>
      <c r="AA99" s="22">
        <v>44624</v>
      </c>
      <c r="AB99" s="15" t="s">
        <v>24</v>
      </c>
      <c r="AC99" s="4" t="s">
        <v>24</v>
      </c>
    </row>
    <row r="100" spans="1:29" ht="12.75" x14ac:dyDescent="0.2">
      <c r="A100" s="4" t="s">
        <v>387</v>
      </c>
      <c r="B100" s="4" t="s">
        <v>100</v>
      </c>
      <c r="C100" s="4" t="s">
        <v>588</v>
      </c>
      <c r="D100" s="4" t="s">
        <v>589</v>
      </c>
      <c r="E100" s="4" t="s">
        <v>590</v>
      </c>
      <c r="F100" s="4" t="s">
        <v>591</v>
      </c>
      <c r="G100" s="4" t="s">
        <v>261</v>
      </c>
      <c r="H100" s="4" t="s">
        <v>262</v>
      </c>
      <c r="I100" s="17">
        <v>3168</v>
      </c>
      <c r="J100" s="17">
        <v>3168</v>
      </c>
      <c r="K100" s="17">
        <v>3168</v>
      </c>
      <c r="L100" s="17">
        <v>3168</v>
      </c>
      <c r="M100" s="17">
        <v>3168</v>
      </c>
      <c r="N100" s="17">
        <v>3168</v>
      </c>
      <c r="O100" s="17">
        <v>3168</v>
      </c>
      <c r="P100" s="40">
        <v>3168</v>
      </c>
      <c r="Q100" s="18" t="s">
        <v>1767</v>
      </c>
      <c r="R100" s="15">
        <v>44479</v>
      </c>
      <c r="S100" s="4">
        <v>14</v>
      </c>
      <c r="T100" s="1">
        <v>0</v>
      </c>
      <c r="U100" s="4" t="s">
        <v>247</v>
      </c>
      <c r="V100" s="19">
        <v>44524</v>
      </c>
      <c r="W100" s="7">
        <v>0</v>
      </c>
      <c r="X100" s="20" t="s">
        <v>38</v>
      </c>
      <c r="Y100" s="21" t="s">
        <v>1565</v>
      </c>
      <c r="Z100" s="21">
        <v>28</v>
      </c>
      <c r="AA100" s="22">
        <v>44610</v>
      </c>
      <c r="AB100" s="15" t="s">
        <v>24</v>
      </c>
      <c r="AC100" s="4" t="s">
        <v>24</v>
      </c>
    </row>
    <row r="101" spans="1:29" ht="12.75" x14ac:dyDescent="0.2">
      <c r="A101" s="4" t="s">
        <v>387</v>
      </c>
      <c r="B101" s="4" t="s">
        <v>100</v>
      </c>
      <c r="C101" s="4" t="s">
        <v>592</v>
      </c>
      <c r="D101" s="4" t="s">
        <v>593</v>
      </c>
      <c r="E101" s="4" t="s">
        <v>594</v>
      </c>
      <c r="F101" s="4" t="s">
        <v>595</v>
      </c>
      <c r="G101" s="4" t="s">
        <v>261</v>
      </c>
      <c r="H101" s="4" t="s">
        <v>262</v>
      </c>
      <c r="I101" s="17">
        <v>3048</v>
      </c>
      <c r="J101" s="17">
        <v>3048</v>
      </c>
      <c r="K101" s="17">
        <v>3048</v>
      </c>
      <c r="L101" s="17">
        <v>3048</v>
      </c>
      <c r="M101" s="17">
        <v>3048</v>
      </c>
      <c r="N101" s="17">
        <v>3048</v>
      </c>
      <c r="O101" s="17">
        <v>2951</v>
      </c>
      <c r="P101" s="40">
        <v>3034.1428571428573</v>
      </c>
      <c r="Q101" s="18" t="s">
        <v>1768</v>
      </c>
      <c r="R101" s="15">
        <v>44460</v>
      </c>
      <c r="S101" s="4">
        <v>15</v>
      </c>
      <c r="T101" s="1">
        <v>0</v>
      </c>
      <c r="U101" s="4" t="s">
        <v>247</v>
      </c>
      <c r="V101" s="19">
        <v>44525</v>
      </c>
      <c r="W101" s="7">
        <v>0</v>
      </c>
      <c r="X101" s="20" t="s">
        <v>38</v>
      </c>
      <c r="Y101" s="21" t="s">
        <v>1565</v>
      </c>
      <c r="Z101" s="21">
        <v>0</v>
      </c>
      <c r="AA101" s="22">
        <v>44609</v>
      </c>
      <c r="AB101" s="15" t="s">
        <v>24</v>
      </c>
      <c r="AC101" s="4" t="s">
        <v>24</v>
      </c>
    </row>
    <row r="102" spans="1:29" ht="12.75" x14ac:dyDescent="0.2">
      <c r="A102" s="4" t="s">
        <v>387</v>
      </c>
      <c r="B102" s="4" t="s">
        <v>100</v>
      </c>
      <c r="C102" s="4" t="s">
        <v>596</v>
      </c>
      <c r="D102" s="4" t="s">
        <v>597</v>
      </c>
      <c r="E102" s="4" t="s">
        <v>598</v>
      </c>
      <c r="F102" s="4" t="s">
        <v>599</v>
      </c>
      <c r="G102" s="4" t="s">
        <v>245</v>
      </c>
      <c r="H102" s="4" t="s">
        <v>436</v>
      </c>
      <c r="I102" s="17">
        <v>2904</v>
      </c>
      <c r="J102" s="17">
        <v>2904</v>
      </c>
      <c r="K102" s="17">
        <v>2904</v>
      </c>
      <c r="L102" s="17">
        <v>2904</v>
      </c>
      <c r="M102" s="17">
        <v>2904</v>
      </c>
      <c r="N102" s="17">
        <v>2904</v>
      </c>
      <c r="O102" s="17">
        <v>2799</v>
      </c>
      <c r="P102" s="40">
        <v>2889</v>
      </c>
      <c r="Q102" s="18" t="s">
        <v>1606</v>
      </c>
      <c r="R102" s="15">
        <v>44489</v>
      </c>
      <c r="S102" s="4">
        <v>5</v>
      </c>
      <c r="T102" s="1">
        <v>0</v>
      </c>
      <c r="U102" s="4" t="s">
        <v>247</v>
      </c>
      <c r="V102" s="19">
        <v>44523</v>
      </c>
      <c r="W102" s="7">
        <v>0</v>
      </c>
      <c r="X102" s="20" t="s">
        <v>38</v>
      </c>
      <c r="Y102" s="21" t="s">
        <v>1565</v>
      </c>
      <c r="Z102" s="21">
        <v>20</v>
      </c>
      <c r="AA102" s="22">
        <v>44619</v>
      </c>
      <c r="AB102" s="15" t="s">
        <v>24</v>
      </c>
      <c r="AC102" s="4" t="s">
        <v>24</v>
      </c>
    </row>
    <row r="103" spans="1:29" ht="12.75" x14ac:dyDescent="0.2">
      <c r="A103" s="4" t="s">
        <v>387</v>
      </c>
      <c r="B103" s="4" t="s">
        <v>100</v>
      </c>
      <c r="C103" s="4" t="s">
        <v>600</v>
      </c>
      <c r="D103" s="4" t="s">
        <v>601</v>
      </c>
      <c r="E103" s="4" t="s">
        <v>602</v>
      </c>
      <c r="F103" s="4" t="s">
        <v>603</v>
      </c>
      <c r="G103" s="4" t="s">
        <v>245</v>
      </c>
      <c r="H103" s="4" t="s">
        <v>436</v>
      </c>
      <c r="I103" s="17">
        <v>3126</v>
      </c>
      <c r="J103" s="17">
        <v>3134</v>
      </c>
      <c r="K103" s="17">
        <v>3168</v>
      </c>
      <c r="L103" s="17">
        <v>3168</v>
      </c>
      <c r="M103" s="17">
        <v>3168</v>
      </c>
      <c r="N103" s="17">
        <v>3168</v>
      </c>
      <c r="O103" s="17">
        <v>3140</v>
      </c>
      <c r="P103" s="40">
        <v>3153.1428571428573</v>
      </c>
      <c r="Q103" s="18" t="s">
        <v>1598</v>
      </c>
      <c r="R103" s="15">
        <v>44518</v>
      </c>
      <c r="S103" s="4">
        <v>1</v>
      </c>
      <c r="T103" s="1">
        <v>0</v>
      </c>
      <c r="U103" s="4" t="s">
        <v>247</v>
      </c>
      <c r="V103" s="19">
        <v>44523</v>
      </c>
      <c r="W103" s="7">
        <v>1</v>
      </c>
      <c r="X103" s="20" t="s">
        <v>38</v>
      </c>
      <c r="Y103" s="21" t="s">
        <v>1565</v>
      </c>
      <c r="Z103" s="21">
        <v>27</v>
      </c>
      <c r="AA103" s="22">
        <v>44623</v>
      </c>
      <c r="AB103" s="15" t="s">
        <v>24</v>
      </c>
      <c r="AC103" s="4" t="s">
        <v>24</v>
      </c>
    </row>
    <row r="104" spans="1:29" ht="12.75" x14ac:dyDescent="0.2">
      <c r="A104" s="4" t="s">
        <v>387</v>
      </c>
      <c r="B104" s="4" t="s">
        <v>100</v>
      </c>
      <c r="C104" s="4" t="s">
        <v>604</v>
      </c>
      <c r="D104" s="4" t="s">
        <v>605</v>
      </c>
      <c r="E104" s="4" t="s">
        <v>606</v>
      </c>
      <c r="F104" s="4" t="s">
        <v>607</v>
      </c>
      <c r="G104" s="4" t="s">
        <v>245</v>
      </c>
      <c r="H104" s="4" t="s">
        <v>392</v>
      </c>
      <c r="I104" s="17">
        <v>2768</v>
      </c>
      <c r="J104" s="17">
        <v>2797</v>
      </c>
      <c r="K104" s="17">
        <v>2825</v>
      </c>
      <c r="L104" s="17">
        <v>2809</v>
      </c>
      <c r="M104" s="17">
        <v>2829</v>
      </c>
      <c r="N104" s="17">
        <v>2819</v>
      </c>
      <c r="O104" s="17">
        <v>2677</v>
      </c>
      <c r="P104" s="40">
        <v>2789.1428571428573</v>
      </c>
      <c r="Q104" s="18" t="s">
        <v>1603</v>
      </c>
      <c r="R104" s="15">
        <v>44446</v>
      </c>
      <c r="S104" s="4">
        <v>31</v>
      </c>
      <c r="T104" s="1">
        <v>13</v>
      </c>
      <c r="U104" s="4" t="s">
        <v>247</v>
      </c>
      <c r="V104" s="19">
        <v>44618</v>
      </c>
      <c r="W104" s="7">
        <v>1</v>
      </c>
      <c r="X104" s="20" t="s">
        <v>38</v>
      </c>
      <c r="Y104" s="21" t="s">
        <v>1565</v>
      </c>
      <c r="Z104" s="21">
        <v>13</v>
      </c>
      <c r="AA104" s="22">
        <v>44593</v>
      </c>
      <c r="AB104" s="15" t="s">
        <v>24</v>
      </c>
      <c r="AC104" s="4" t="s">
        <v>24</v>
      </c>
    </row>
    <row r="105" spans="1:29" ht="12.75" x14ac:dyDescent="0.2">
      <c r="A105" s="4" t="s">
        <v>387</v>
      </c>
      <c r="B105" s="4" t="s">
        <v>100</v>
      </c>
      <c r="C105" s="4" t="s">
        <v>608</v>
      </c>
      <c r="D105" s="4" t="s">
        <v>609</v>
      </c>
      <c r="E105" s="4" t="s">
        <v>610</v>
      </c>
      <c r="F105" s="4" t="s">
        <v>611</v>
      </c>
      <c r="G105" s="4" t="s">
        <v>612</v>
      </c>
      <c r="H105" s="4" t="s">
        <v>613</v>
      </c>
      <c r="I105" s="17">
        <v>2791</v>
      </c>
      <c r="J105" s="17">
        <v>2822</v>
      </c>
      <c r="K105" s="17">
        <v>2856</v>
      </c>
      <c r="L105" s="17">
        <v>2856</v>
      </c>
      <c r="M105" s="17">
        <v>2816</v>
      </c>
      <c r="N105" s="17">
        <v>2856</v>
      </c>
      <c r="O105" s="17">
        <v>2764</v>
      </c>
      <c r="P105" s="40">
        <v>2823</v>
      </c>
      <c r="Q105" s="18" t="s">
        <v>1669</v>
      </c>
      <c r="R105" s="15">
        <v>44453</v>
      </c>
      <c r="S105" s="4">
        <v>25</v>
      </c>
      <c r="T105" s="1">
        <v>7</v>
      </c>
      <c r="U105" s="4" t="s">
        <v>247</v>
      </c>
      <c r="V105" s="19">
        <v>44625</v>
      </c>
      <c r="W105" s="7">
        <v>1</v>
      </c>
      <c r="X105" s="20" t="s">
        <v>38</v>
      </c>
      <c r="Y105" s="21" t="s">
        <v>1565</v>
      </c>
      <c r="Z105" s="21">
        <v>7</v>
      </c>
      <c r="AA105" s="22">
        <v>44599</v>
      </c>
      <c r="AB105" s="15" t="s">
        <v>24</v>
      </c>
      <c r="AC105" s="4" t="s">
        <v>24</v>
      </c>
    </row>
    <row r="106" spans="1:29" ht="12.75" x14ac:dyDescent="0.2">
      <c r="A106" s="4" t="s">
        <v>387</v>
      </c>
      <c r="B106" s="4" t="s">
        <v>100</v>
      </c>
      <c r="C106" s="4" t="s">
        <v>614</v>
      </c>
      <c r="D106" s="4" t="s">
        <v>615</v>
      </c>
      <c r="E106" s="4" t="s">
        <v>616</v>
      </c>
      <c r="F106" s="4" t="s">
        <v>617</v>
      </c>
      <c r="G106" s="4" t="s">
        <v>245</v>
      </c>
      <c r="H106" s="4" t="s">
        <v>307</v>
      </c>
      <c r="I106" s="17">
        <v>3552</v>
      </c>
      <c r="J106" s="17">
        <v>3552</v>
      </c>
      <c r="K106" s="17">
        <v>3552</v>
      </c>
      <c r="L106" s="17">
        <v>3552</v>
      </c>
      <c r="M106" s="17">
        <v>3552</v>
      </c>
      <c r="N106" s="17">
        <v>3552</v>
      </c>
      <c r="O106" s="17">
        <v>3535</v>
      </c>
      <c r="P106" s="40">
        <v>3549.5714285714284</v>
      </c>
      <c r="Q106" s="18" t="s">
        <v>1601</v>
      </c>
      <c r="R106" s="15">
        <v>44517</v>
      </c>
      <c r="S106" s="4">
        <v>1</v>
      </c>
      <c r="T106" s="1">
        <v>0</v>
      </c>
      <c r="U106" s="4" t="s">
        <v>247</v>
      </c>
      <c r="V106" s="19">
        <v>44624</v>
      </c>
      <c r="W106" s="7">
        <v>1</v>
      </c>
      <c r="X106" s="20" t="s">
        <v>38</v>
      </c>
      <c r="Y106" s="21" t="s">
        <v>1565</v>
      </c>
      <c r="Z106" s="21">
        <v>27</v>
      </c>
      <c r="AA106" s="22">
        <v>44623</v>
      </c>
      <c r="AB106" s="15" t="s">
        <v>24</v>
      </c>
      <c r="AC106" s="4" t="s">
        <v>24</v>
      </c>
    </row>
    <row r="107" spans="1:29" ht="12.75" x14ac:dyDescent="0.2">
      <c r="A107" s="4" t="s">
        <v>387</v>
      </c>
      <c r="B107" s="4" t="s">
        <v>100</v>
      </c>
      <c r="C107" s="4" t="s">
        <v>618</v>
      </c>
      <c r="D107" s="4" t="s">
        <v>619</v>
      </c>
      <c r="E107" s="4" t="s">
        <v>620</v>
      </c>
      <c r="F107" s="4" t="s">
        <v>621</v>
      </c>
      <c r="G107" s="4" t="s">
        <v>238</v>
      </c>
      <c r="H107" s="4" t="s">
        <v>253</v>
      </c>
      <c r="I107" s="17">
        <v>1610</v>
      </c>
      <c r="J107" s="17">
        <v>1708</v>
      </c>
      <c r="K107" s="17">
        <v>1637</v>
      </c>
      <c r="L107" s="17">
        <v>1583</v>
      </c>
      <c r="M107" s="17">
        <v>1659</v>
      </c>
      <c r="N107" s="17">
        <v>1598</v>
      </c>
      <c r="O107" s="17">
        <v>1435</v>
      </c>
      <c r="P107" s="40">
        <v>1604.2857142857142</v>
      </c>
      <c r="Q107" s="18" t="s">
        <v>1591</v>
      </c>
      <c r="R107" s="15">
        <v>44214</v>
      </c>
      <c r="S107" s="4">
        <v>90</v>
      </c>
      <c r="T107" s="1">
        <v>88</v>
      </c>
      <c r="U107" s="4" t="s">
        <v>247</v>
      </c>
      <c r="V107" s="19">
        <v>44624</v>
      </c>
      <c r="W107" s="7">
        <v>1</v>
      </c>
      <c r="X107" s="20" t="s">
        <v>38</v>
      </c>
      <c r="Y107" s="21" t="s">
        <v>1565</v>
      </c>
      <c r="Z107" s="21">
        <v>0</v>
      </c>
      <c r="AA107" s="22">
        <v>44534</v>
      </c>
      <c r="AB107" s="15" t="s">
        <v>24</v>
      </c>
      <c r="AC107" s="4" t="s">
        <v>24</v>
      </c>
    </row>
    <row r="108" spans="1:29" ht="12.75" x14ac:dyDescent="0.2">
      <c r="A108" s="4" t="s">
        <v>387</v>
      </c>
      <c r="B108" s="4" t="s">
        <v>100</v>
      </c>
      <c r="C108" s="4" t="s">
        <v>622</v>
      </c>
      <c r="D108" s="4" t="s">
        <v>623</v>
      </c>
      <c r="E108" s="4" t="s">
        <v>624</v>
      </c>
      <c r="F108" s="4" t="s">
        <v>625</v>
      </c>
      <c r="G108" s="4" t="s">
        <v>518</v>
      </c>
      <c r="H108" s="4" t="s">
        <v>519</v>
      </c>
      <c r="I108" s="17">
        <v>2424</v>
      </c>
      <c r="J108" s="17">
        <v>2424</v>
      </c>
      <c r="K108" s="17">
        <v>2424</v>
      </c>
      <c r="L108" s="17">
        <v>2424</v>
      </c>
      <c r="M108" s="17">
        <v>2424</v>
      </c>
      <c r="N108" s="17">
        <v>2424</v>
      </c>
      <c r="O108" s="17">
        <v>2424</v>
      </c>
      <c r="P108" s="40">
        <v>2424</v>
      </c>
      <c r="Q108" s="18" t="s">
        <v>1671</v>
      </c>
      <c r="R108" s="15">
        <v>44457</v>
      </c>
      <c r="S108" s="4">
        <v>19</v>
      </c>
      <c r="T108" s="1">
        <v>2</v>
      </c>
      <c r="U108" s="4" t="s">
        <v>247</v>
      </c>
      <c r="V108" s="19">
        <v>44592</v>
      </c>
      <c r="W108" s="7">
        <v>0</v>
      </c>
      <c r="X108" s="20" t="s">
        <v>38</v>
      </c>
      <c r="Y108" s="21" t="s">
        <v>1565</v>
      </c>
      <c r="Z108" s="21">
        <v>2</v>
      </c>
      <c r="AA108" s="22">
        <v>44605</v>
      </c>
      <c r="AB108" s="15" t="s">
        <v>24</v>
      </c>
      <c r="AC108" s="4" t="s">
        <v>24</v>
      </c>
    </row>
    <row r="109" spans="1:29" ht="12.75" x14ac:dyDescent="0.2">
      <c r="A109" s="4" t="s">
        <v>387</v>
      </c>
      <c r="B109" s="4" t="s">
        <v>100</v>
      </c>
      <c r="C109" s="4" t="s">
        <v>626</v>
      </c>
      <c r="D109" s="4" t="s">
        <v>627</v>
      </c>
      <c r="E109" s="4" t="s">
        <v>628</v>
      </c>
      <c r="F109" s="4" t="s">
        <v>629</v>
      </c>
      <c r="G109" s="4" t="s">
        <v>245</v>
      </c>
      <c r="H109" s="4" t="s">
        <v>566</v>
      </c>
      <c r="I109" s="17">
        <v>2304</v>
      </c>
      <c r="J109" s="17">
        <v>2304</v>
      </c>
      <c r="K109" s="17">
        <v>2304</v>
      </c>
      <c r="L109" s="17">
        <v>2304</v>
      </c>
      <c r="M109" s="17">
        <v>2304</v>
      </c>
      <c r="N109" s="17">
        <v>2304</v>
      </c>
      <c r="O109" s="17">
        <v>2297</v>
      </c>
      <c r="P109" s="40">
        <v>2303</v>
      </c>
      <c r="Q109" s="18" t="s">
        <v>1605</v>
      </c>
      <c r="R109" s="15">
        <v>44244</v>
      </c>
      <c r="S109" s="4">
        <v>89</v>
      </c>
      <c r="T109" s="1">
        <v>89</v>
      </c>
      <c r="U109" s="4" t="s">
        <v>247</v>
      </c>
      <c r="V109" s="19">
        <v>44610</v>
      </c>
      <c r="W109" s="7">
        <v>1</v>
      </c>
      <c r="X109" s="20" t="s">
        <v>38</v>
      </c>
      <c r="Y109" s="21" t="s">
        <v>1565</v>
      </c>
      <c r="Z109" s="21">
        <v>0</v>
      </c>
      <c r="AA109" s="22">
        <v>44535</v>
      </c>
      <c r="AB109" s="15" t="s">
        <v>24</v>
      </c>
      <c r="AC109" s="4" t="s">
        <v>24</v>
      </c>
    </row>
    <row r="110" spans="1:29" ht="12.75" x14ac:dyDescent="0.2">
      <c r="A110" s="4" t="s">
        <v>387</v>
      </c>
      <c r="B110" s="4" t="s">
        <v>100</v>
      </c>
      <c r="C110" s="4" t="s">
        <v>630</v>
      </c>
      <c r="D110" s="4" t="s">
        <v>631</v>
      </c>
      <c r="E110" s="4" t="s">
        <v>632</v>
      </c>
      <c r="F110" s="4" t="s">
        <v>633</v>
      </c>
      <c r="G110" s="4" t="s">
        <v>245</v>
      </c>
      <c r="H110" s="4" t="s">
        <v>436</v>
      </c>
      <c r="I110" s="17">
        <v>1931</v>
      </c>
      <c r="J110" s="17">
        <v>1945</v>
      </c>
      <c r="K110" s="17">
        <v>1938</v>
      </c>
      <c r="L110" s="17">
        <v>1935</v>
      </c>
      <c r="M110" s="17">
        <v>1951</v>
      </c>
      <c r="N110" s="17">
        <v>1936</v>
      </c>
      <c r="O110" s="17">
        <v>1948</v>
      </c>
      <c r="P110" s="40">
        <v>1940.5714285714287</v>
      </c>
      <c r="Q110" s="18" t="s">
        <v>1612</v>
      </c>
      <c r="R110" s="15">
        <v>44448</v>
      </c>
      <c r="S110" s="4">
        <v>29</v>
      </c>
      <c r="T110" s="1">
        <v>8</v>
      </c>
      <c r="U110" s="4" t="s">
        <v>247</v>
      </c>
      <c r="V110" s="19">
        <v>44618</v>
      </c>
      <c r="W110" s="7">
        <v>1</v>
      </c>
      <c r="X110" s="20" t="s">
        <v>38</v>
      </c>
      <c r="Y110" s="21" t="s">
        <v>1565</v>
      </c>
      <c r="Z110" s="21">
        <v>8</v>
      </c>
      <c r="AA110" s="22">
        <v>44595</v>
      </c>
      <c r="AB110" s="15" t="s">
        <v>24</v>
      </c>
      <c r="AC110" s="4" t="s">
        <v>24</v>
      </c>
    </row>
    <row r="111" spans="1:29" ht="12.75" x14ac:dyDescent="0.2">
      <c r="A111" s="4" t="s">
        <v>387</v>
      </c>
      <c r="B111" s="4" t="s">
        <v>100</v>
      </c>
      <c r="C111" s="4" t="s">
        <v>634</v>
      </c>
      <c r="D111" s="4" t="s">
        <v>635</v>
      </c>
      <c r="E111" s="4" t="s">
        <v>636</v>
      </c>
      <c r="F111" s="4" t="s">
        <v>637</v>
      </c>
      <c r="G111" s="4" t="s">
        <v>612</v>
      </c>
      <c r="H111" s="4" t="s">
        <v>613</v>
      </c>
      <c r="I111" s="17">
        <v>2184</v>
      </c>
      <c r="J111" s="17">
        <v>2184</v>
      </c>
      <c r="K111" s="17">
        <v>2184</v>
      </c>
      <c r="L111" s="17">
        <v>2184</v>
      </c>
      <c r="M111" s="17">
        <v>2184</v>
      </c>
      <c r="N111" s="17">
        <v>2184</v>
      </c>
      <c r="O111" s="17">
        <v>2184</v>
      </c>
      <c r="P111" s="40">
        <v>2184</v>
      </c>
      <c r="Q111" s="18" t="s">
        <v>1668</v>
      </c>
      <c r="R111" s="15">
        <v>44453</v>
      </c>
      <c r="S111" s="4">
        <v>25</v>
      </c>
      <c r="T111" s="1">
        <v>7</v>
      </c>
      <c r="U111" s="4" t="s">
        <v>247</v>
      </c>
      <c r="V111" s="19">
        <v>44592</v>
      </c>
      <c r="W111" s="7">
        <v>0</v>
      </c>
      <c r="X111" s="20" t="s">
        <v>38</v>
      </c>
      <c r="Y111" s="21" t="s">
        <v>1565</v>
      </c>
      <c r="Z111" s="21">
        <v>7</v>
      </c>
      <c r="AA111" s="22">
        <v>44599</v>
      </c>
      <c r="AB111" s="15" t="s">
        <v>24</v>
      </c>
      <c r="AC111" s="4" t="s">
        <v>24</v>
      </c>
    </row>
    <row r="112" spans="1:29" ht="12.75" x14ac:dyDescent="0.2">
      <c r="A112" s="4" t="s">
        <v>387</v>
      </c>
      <c r="B112" s="4" t="s">
        <v>100</v>
      </c>
      <c r="C112" s="1" t="s">
        <v>638</v>
      </c>
      <c r="D112" s="4" t="s">
        <v>639</v>
      </c>
      <c r="E112" s="4" t="s">
        <v>640</v>
      </c>
      <c r="F112" s="4" t="s">
        <v>639</v>
      </c>
      <c r="G112" s="4" t="s">
        <v>245</v>
      </c>
      <c r="H112" s="4" t="s">
        <v>307</v>
      </c>
      <c r="I112" s="17">
        <v>2184</v>
      </c>
      <c r="J112" s="17">
        <v>2184</v>
      </c>
      <c r="K112" s="17">
        <v>2184</v>
      </c>
      <c r="L112" s="17">
        <v>2184</v>
      </c>
      <c r="M112" s="17">
        <v>2184</v>
      </c>
      <c r="N112" s="17">
        <v>2184</v>
      </c>
      <c r="O112" s="17">
        <v>2184</v>
      </c>
      <c r="P112" s="40">
        <v>2184</v>
      </c>
      <c r="Q112" s="18" t="s">
        <v>1778</v>
      </c>
      <c r="R112" s="15">
        <v>44407</v>
      </c>
      <c r="S112" s="4">
        <v>55</v>
      </c>
      <c r="T112" s="1">
        <v>38</v>
      </c>
      <c r="U112" s="4" t="s">
        <v>247</v>
      </c>
      <c r="V112" s="19">
        <v>44614</v>
      </c>
      <c r="W112" s="7">
        <v>0</v>
      </c>
      <c r="X112" s="20" t="s">
        <v>21</v>
      </c>
      <c r="Y112" s="21" t="s">
        <v>1565</v>
      </c>
      <c r="Z112" s="21">
        <v>27</v>
      </c>
      <c r="AA112" s="22">
        <v>44569</v>
      </c>
      <c r="AB112" s="15" t="s">
        <v>24</v>
      </c>
      <c r="AC112" s="4" t="s">
        <v>24</v>
      </c>
    </row>
    <row r="113" spans="1:29" ht="12.75" x14ac:dyDescent="0.2">
      <c r="A113" s="4" t="s">
        <v>387</v>
      </c>
      <c r="B113" s="4" t="s">
        <v>100</v>
      </c>
      <c r="C113" s="4" t="s">
        <v>641</v>
      </c>
      <c r="D113" s="4" t="s">
        <v>642</v>
      </c>
      <c r="E113" s="4" t="s">
        <v>643</v>
      </c>
      <c r="F113" s="4" t="s">
        <v>644</v>
      </c>
      <c r="G113" s="4" t="s">
        <v>245</v>
      </c>
      <c r="H113" s="4" t="s">
        <v>307</v>
      </c>
      <c r="I113" s="17">
        <v>2160</v>
      </c>
      <c r="J113" s="17">
        <v>2160</v>
      </c>
      <c r="K113" s="17">
        <v>2160</v>
      </c>
      <c r="L113" s="17">
        <v>2160</v>
      </c>
      <c r="M113" s="17">
        <v>2160</v>
      </c>
      <c r="N113" s="17">
        <v>2160</v>
      </c>
      <c r="O113" s="17">
        <v>2084</v>
      </c>
      <c r="P113" s="40">
        <v>2149.1428571428573</v>
      </c>
      <c r="Q113" s="18" t="s">
        <v>1607</v>
      </c>
      <c r="R113" s="15">
        <v>44174</v>
      </c>
      <c r="S113" s="4">
        <v>90</v>
      </c>
      <c r="T113" s="1">
        <v>88</v>
      </c>
      <c r="U113" s="4" t="s">
        <v>247</v>
      </c>
      <c r="V113" s="19">
        <v>44589</v>
      </c>
      <c r="W113" s="7">
        <v>0</v>
      </c>
      <c r="X113" s="20" t="s">
        <v>38</v>
      </c>
      <c r="Y113" s="21" t="s">
        <v>1565</v>
      </c>
      <c r="Z113" s="21">
        <v>0</v>
      </c>
      <c r="AA113" s="22">
        <v>44534</v>
      </c>
      <c r="AB113" s="15" t="s">
        <v>24</v>
      </c>
      <c r="AC113" s="4" t="s">
        <v>24</v>
      </c>
    </row>
    <row r="114" spans="1:29" ht="12.75" x14ac:dyDescent="0.2">
      <c r="A114" s="4" t="s">
        <v>387</v>
      </c>
      <c r="B114" s="4" t="s">
        <v>100</v>
      </c>
      <c r="C114" s="4" t="s">
        <v>645</v>
      </c>
      <c r="D114" s="4" t="s">
        <v>646</v>
      </c>
      <c r="E114" s="4" t="s">
        <v>647</v>
      </c>
      <c r="F114" s="4" t="s">
        <v>648</v>
      </c>
      <c r="G114" s="4" t="s">
        <v>238</v>
      </c>
      <c r="H114" s="4" t="s">
        <v>253</v>
      </c>
      <c r="I114" s="17">
        <v>2188</v>
      </c>
      <c r="J114" s="17">
        <v>2178</v>
      </c>
      <c r="K114" s="17">
        <v>2175</v>
      </c>
      <c r="L114" s="17">
        <v>2187</v>
      </c>
      <c r="M114" s="17">
        <v>2190</v>
      </c>
      <c r="N114" s="17">
        <v>2088</v>
      </c>
      <c r="O114" s="17">
        <v>2065</v>
      </c>
      <c r="P114" s="40">
        <v>2153</v>
      </c>
      <c r="Q114" s="18" t="s">
        <v>1728</v>
      </c>
      <c r="R114" s="15">
        <v>44167</v>
      </c>
      <c r="S114" s="4">
        <v>89</v>
      </c>
      <c r="T114" s="1">
        <v>88</v>
      </c>
      <c r="U114" s="4" t="s">
        <v>247</v>
      </c>
      <c r="V114" s="19">
        <v>44618</v>
      </c>
      <c r="W114" s="7">
        <v>0</v>
      </c>
      <c r="X114" s="20" t="s">
        <v>38</v>
      </c>
      <c r="Y114" s="21" t="s">
        <v>1565</v>
      </c>
      <c r="Z114" s="21">
        <v>0</v>
      </c>
      <c r="AA114" s="22">
        <v>44535</v>
      </c>
      <c r="AB114" s="15" t="s">
        <v>24</v>
      </c>
      <c r="AC114" s="4" t="s">
        <v>24</v>
      </c>
    </row>
    <row r="115" spans="1:29" ht="12.75" x14ac:dyDescent="0.2">
      <c r="A115" s="4" t="s">
        <v>387</v>
      </c>
      <c r="B115" s="4" t="s">
        <v>100</v>
      </c>
      <c r="C115" s="4" t="s">
        <v>649</v>
      </c>
      <c r="D115" s="4" t="s">
        <v>650</v>
      </c>
      <c r="E115" s="4" t="s">
        <v>651</v>
      </c>
      <c r="F115" s="4" t="s">
        <v>652</v>
      </c>
      <c r="G115" s="4" t="s">
        <v>653</v>
      </c>
      <c r="H115" s="4" t="s">
        <v>654</v>
      </c>
      <c r="I115" s="17">
        <v>2136</v>
      </c>
      <c r="J115" s="17">
        <v>2076</v>
      </c>
      <c r="K115" s="17">
        <v>2136</v>
      </c>
      <c r="L115" s="17">
        <v>2136</v>
      </c>
      <c r="M115" s="17">
        <v>2130</v>
      </c>
      <c r="N115" s="17">
        <v>2131</v>
      </c>
      <c r="O115" s="17">
        <v>2047</v>
      </c>
      <c r="P115" s="40">
        <v>2113.1428571428573</v>
      </c>
      <c r="Q115" s="18" t="s">
        <v>1609</v>
      </c>
      <c r="R115" s="15">
        <v>44490</v>
      </c>
      <c r="S115" s="4">
        <v>4</v>
      </c>
      <c r="T115" s="1">
        <v>0</v>
      </c>
      <c r="U115" s="4" t="s">
        <v>247</v>
      </c>
      <c r="V115" s="19">
        <v>44525</v>
      </c>
      <c r="W115" s="7">
        <v>0</v>
      </c>
      <c r="X115" s="20" t="s">
        <v>38</v>
      </c>
      <c r="Y115" s="21" t="s">
        <v>1565</v>
      </c>
      <c r="Z115" s="21">
        <v>24</v>
      </c>
      <c r="AA115" s="22">
        <v>44620</v>
      </c>
      <c r="AB115" s="15" t="s">
        <v>24</v>
      </c>
      <c r="AC115" s="4" t="s">
        <v>24</v>
      </c>
    </row>
    <row r="116" spans="1:29" ht="12.75" x14ac:dyDescent="0.2">
      <c r="A116" s="4" t="s">
        <v>387</v>
      </c>
      <c r="B116" s="4" t="s">
        <v>100</v>
      </c>
      <c r="C116" s="4" t="s">
        <v>655</v>
      </c>
      <c r="D116" s="4" t="s">
        <v>656</v>
      </c>
      <c r="E116" s="4" t="s">
        <v>657</v>
      </c>
      <c r="F116" s="4" t="s">
        <v>658</v>
      </c>
      <c r="G116" s="4" t="s">
        <v>245</v>
      </c>
      <c r="H116" s="4" t="s">
        <v>392</v>
      </c>
      <c r="I116" s="17">
        <v>2136</v>
      </c>
      <c r="J116" s="17">
        <v>2136</v>
      </c>
      <c r="K116" s="17">
        <v>2136</v>
      </c>
      <c r="L116" s="17">
        <v>2136</v>
      </c>
      <c r="M116" s="17">
        <v>2136</v>
      </c>
      <c r="N116" s="17">
        <v>2136</v>
      </c>
      <c r="O116" s="17">
        <v>1923</v>
      </c>
      <c r="P116" s="40">
        <v>2105.5714285714284</v>
      </c>
      <c r="Q116" s="18" t="s">
        <v>1604</v>
      </c>
      <c r="R116" s="15">
        <v>44489</v>
      </c>
      <c r="S116" s="4">
        <v>4</v>
      </c>
      <c r="T116" s="1">
        <v>0</v>
      </c>
      <c r="U116" s="4" t="s">
        <v>247</v>
      </c>
      <c r="V116" s="19">
        <v>44523</v>
      </c>
      <c r="W116" s="7">
        <v>0</v>
      </c>
      <c r="X116" s="20" t="s">
        <v>38</v>
      </c>
      <c r="Y116" s="21" t="s">
        <v>1565</v>
      </c>
      <c r="Z116" s="21">
        <v>21</v>
      </c>
      <c r="AA116" s="22">
        <v>44620</v>
      </c>
      <c r="AB116" s="15" t="s">
        <v>24</v>
      </c>
      <c r="AC116" s="4" t="s">
        <v>24</v>
      </c>
    </row>
    <row r="117" spans="1:29" ht="12.75" x14ac:dyDescent="0.2">
      <c r="A117" s="4" t="s">
        <v>387</v>
      </c>
      <c r="B117" s="4" t="s">
        <v>100</v>
      </c>
      <c r="C117" s="4" t="s">
        <v>659</v>
      </c>
      <c r="D117" s="4" t="s">
        <v>660</v>
      </c>
      <c r="E117" s="4" t="s">
        <v>661</v>
      </c>
      <c r="F117" s="4" t="s">
        <v>662</v>
      </c>
      <c r="G117" s="4" t="s">
        <v>653</v>
      </c>
      <c r="H117" s="4" t="s">
        <v>654</v>
      </c>
      <c r="I117" s="17">
        <v>2088</v>
      </c>
      <c r="J117" s="17">
        <v>2088</v>
      </c>
      <c r="K117" s="17">
        <v>2088</v>
      </c>
      <c r="L117" s="17">
        <v>2088</v>
      </c>
      <c r="M117" s="17">
        <v>2088</v>
      </c>
      <c r="N117" s="17">
        <v>2088</v>
      </c>
      <c r="O117" s="17">
        <v>2065</v>
      </c>
      <c r="P117" s="40">
        <v>2084.7142857142858</v>
      </c>
      <c r="Q117" s="18" t="s">
        <v>1610</v>
      </c>
      <c r="R117" s="15">
        <v>44399</v>
      </c>
      <c r="S117" s="4">
        <v>62</v>
      </c>
      <c r="T117" s="1">
        <v>40</v>
      </c>
      <c r="U117" s="4" t="s">
        <v>247</v>
      </c>
      <c r="V117" s="19">
        <v>44618</v>
      </c>
      <c r="W117" s="7">
        <v>1</v>
      </c>
      <c r="X117" s="20" t="s">
        <v>38</v>
      </c>
      <c r="Y117" s="21" t="s">
        <v>1565</v>
      </c>
      <c r="Z117" s="21">
        <v>20</v>
      </c>
      <c r="AA117" s="22">
        <v>44562</v>
      </c>
      <c r="AB117" s="15" t="s">
        <v>24</v>
      </c>
      <c r="AC117" s="4" t="s">
        <v>24</v>
      </c>
    </row>
    <row r="118" spans="1:29" ht="12.75" x14ac:dyDescent="0.2">
      <c r="A118" s="4" t="s">
        <v>387</v>
      </c>
      <c r="B118" s="4" t="s">
        <v>100</v>
      </c>
      <c r="C118" s="4" t="s">
        <v>663</v>
      </c>
      <c r="D118" s="4" t="s">
        <v>664</v>
      </c>
      <c r="E118" s="4" t="s">
        <v>665</v>
      </c>
      <c r="F118" s="4" t="s">
        <v>666</v>
      </c>
      <c r="G118" s="4" t="s">
        <v>653</v>
      </c>
      <c r="H118" s="4" t="s">
        <v>654</v>
      </c>
      <c r="I118" s="17">
        <v>2005</v>
      </c>
      <c r="J118" s="17">
        <v>1981</v>
      </c>
      <c r="K118" s="17">
        <v>2004</v>
      </c>
      <c r="L118" s="17">
        <v>1947</v>
      </c>
      <c r="M118" s="17">
        <v>1997</v>
      </c>
      <c r="N118" s="17">
        <v>1978</v>
      </c>
      <c r="O118" s="17">
        <v>1969</v>
      </c>
      <c r="P118" s="40">
        <v>1983</v>
      </c>
      <c r="Q118" s="18" t="s">
        <v>1608</v>
      </c>
      <c r="R118" s="15">
        <v>44488</v>
      </c>
      <c r="S118" s="4">
        <v>4</v>
      </c>
      <c r="T118" s="1">
        <v>0</v>
      </c>
      <c r="U118" s="4" t="s">
        <v>247</v>
      </c>
      <c r="V118" s="19">
        <v>44621</v>
      </c>
      <c r="W118" s="7">
        <v>0</v>
      </c>
      <c r="X118" s="20" t="s">
        <v>38</v>
      </c>
      <c r="Y118" s="21" t="s">
        <v>1565</v>
      </c>
      <c r="Z118" s="21">
        <v>17</v>
      </c>
      <c r="AA118" s="22">
        <v>44620</v>
      </c>
      <c r="AB118" s="15" t="s">
        <v>24</v>
      </c>
      <c r="AC118" s="4" t="s">
        <v>24</v>
      </c>
    </row>
    <row r="119" spans="1:29" ht="12.75" x14ac:dyDescent="0.2">
      <c r="A119" s="4" t="s">
        <v>387</v>
      </c>
      <c r="B119" s="4" t="s">
        <v>100</v>
      </c>
      <c r="C119" s="4" t="s">
        <v>667</v>
      </c>
      <c r="D119" s="4" t="s">
        <v>668</v>
      </c>
      <c r="E119" s="4" t="s">
        <v>669</v>
      </c>
      <c r="F119" s="4" t="s">
        <v>670</v>
      </c>
      <c r="G119" s="4" t="s">
        <v>245</v>
      </c>
      <c r="H119" s="4" t="s">
        <v>307</v>
      </c>
      <c r="I119" s="17">
        <v>1944</v>
      </c>
      <c r="J119" s="17">
        <v>1944</v>
      </c>
      <c r="K119" s="17">
        <v>1944</v>
      </c>
      <c r="L119" s="17">
        <v>1944</v>
      </c>
      <c r="M119" s="17">
        <v>1944</v>
      </c>
      <c r="N119" s="17">
        <v>1944</v>
      </c>
      <c r="O119" s="17">
        <v>1884</v>
      </c>
      <c r="P119" s="40">
        <v>1935.4285714285713</v>
      </c>
      <c r="Q119" s="18" t="s">
        <v>1613</v>
      </c>
      <c r="R119" s="15">
        <v>44452</v>
      </c>
      <c r="S119" s="4">
        <v>21</v>
      </c>
      <c r="T119" s="1">
        <v>6</v>
      </c>
      <c r="U119" s="4" t="s">
        <v>247</v>
      </c>
      <c r="V119" s="19">
        <v>44523</v>
      </c>
      <c r="W119" s="7">
        <v>0</v>
      </c>
      <c r="X119" s="20" t="s">
        <v>38</v>
      </c>
      <c r="Y119" s="21" t="s">
        <v>1565</v>
      </c>
      <c r="Z119" s="21">
        <v>6</v>
      </c>
      <c r="AA119" s="22">
        <v>44603</v>
      </c>
      <c r="AB119" s="15" t="s">
        <v>24</v>
      </c>
      <c r="AC119" s="4" t="s">
        <v>24</v>
      </c>
    </row>
    <row r="120" spans="1:29" ht="12.75" x14ac:dyDescent="0.2">
      <c r="A120" s="4" t="s">
        <v>387</v>
      </c>
      <c r="B120" s="4" t="s">
        <v>100</v>
      </c>
      <c r="C120" s="4" t="s">
        <v>671</v>
      </c>
      <c r="D120" s="4" t="s">
        <v>672</v>
      </c>
      <c r="E120" s="4" t="s">
        <v>673</v>
      </c>
      <c r="F120" s="4" t="s">
        <v>674</v>
      </c>
      <c r="G120" s="4" t="s">
        <v>245</v>
      </c>
      <c r="H120" s="4" t="s">
        <v>246</v>
      </c>
      <c r="I120" s="17">
        <v>1848</v>
      </c>
      <c r="J120" s="17">
        <v>1848</v>
      </c>
      <c r="K120" s="17">
        <v>1848</v>
      </c>
      <c r="L120" s="17">
        <v>1848</v>
      </c>
      <c r="M120" s="17">
        <v>1848</v>
      </c>
      <c r="N120" s="17">
        <v>1848</v>
      </c>
      <c r="O120" s="17">
        <v>1750</v>
      </c>
      <c r="P120" s="40">
        <v>1834</v>
      </c>
      <c r="Q120" s="18" t="s">
        <v>1611</v>
      </c>
      <c r="R120" s="15">
        <v>44491</v>
      </c>
      <c r="S120" s="4">
        <v>1</v>
      </c>
      <c r="T120" s="1">
        <v>0</v>
      </c>
      <c r="U120" s="4" t="s">
        <v>247</v>
      </c>
      <c r="V120" s="19">
        <v>44525</v>
      </c>
      <c r="W120" s="7">
        <v>2</v>
      </c>
      <c r="X120" s="20" t="s">
        <v>38</v>
      </c>
      <c r="Y120" s="21" t="s">
        <v>1565</v>
      </c>
      <c r="Z120" s="21">
        <v>21</v>
      </c>
      <c r="AA120" s="22">
        <v>44623</v>
      </c>
      <c r="AB120" s="15" t="s">
        <v>24</v>
      </c>
      <c r="AC120" s="4" t="s">
        <v>24</v>
      </c>
    </row>
    <row r="121" spans="1:29" ht="12.75" x14ac:dyDescent="0.2">
      <c r="A121" s="4" t="s">
        <v>387</v>
      </c>
      <c r="B121" s="4" t="s">
        <v>100</v>
      </c>
      <c r="C121" s="4" t="s">
        <v>675</v>
      </c>
      <c r="D121" s="4" t="s">
        <v>676</v>
      </c>
      <c r="E121" s="4" t="s">
        <v>677</v>
      </c>
      <c r="F121" s="4" t="s">
        <v>678</v>
      </c>
      <c r="G121" s="4" t="s">
        <v>518</v>
      </c>
      <c r="H121" s="4" t="s">
        <v>679</v>
      </c>
      <c r="I121" s="17">
        <v>1824</v>
      </c>
      <c r="J121" s="17">
        <v>1824</v>
      </c>
      <c r="K121" s="17">
        <v>1824</v>
      </c>
      <c r="L121" s="17">
        <v>1824</v>
      </c>
      <c r="M121" s="17">
        <v>1824</v>
      </c>
      <c r="N121" s="17">
        <v>1824</v>
      </c>
      <c r="O121" s="17">
        <v>1824</v>
      </c>
      <c r="P121" s="40">
        <v>1824</v>
      </c>
      <c r="Q121" s="18" t="s">
        <v>1722</v>
      </c>
      <c r="R121" s="15">
        <v>44455</v>
      </c>
      <c r="S121" s="4">
        <v>19</v>
      </c>
      <c r="T121" s="1">
        <v>2</v>
      </c>
      <c r="U121" s="4" t="s">
        <v>247</v>
      </c>
      <c r="V121" s="19">
        <v>44628</v>
      </c>
      <c r="W121" s="7">
        <v>1</v>
      </c>
      <c r="X121" s="20" t="s">
        <v>38</v>
      </c>
      <c r="Y121" s="21" t="s">
        <v>1565</v>
      </c>
      <c r="Z121" s="21">
        <v>2</v>
      </c>
      <c r="AA121" s="22">
        <v>44605</v>
      </c>
      <c r="AB121" s="15" t="s">
        <v>24</v>
      </c>
      <c r="AC121" s="4" t="s">
        <v>24</v>
      </c>
    </row>
    <row r="122" spans="1:29" ht="12.75" x14ac:dyDescent="0.2">
      <c r="A122" s="4" t="s">
        <v>387</v>
      </c>
      <c r="B122" s="4" t="s">
        <v>100</v>
      </c>
      <c r="C122" s="4" t="s">
        <v>680</v>
      </c>
      <c r="D122" s="4" t="s">
        <v>681</v>
      </c>
      <c r="E122" s="4" t="s">
        <v>682</v>
      </c>
      <c r="F122" s="4" t="s">
        <v>683</v>
      </c>
      <c r="G122" s="4" t="s">
        <v>245</v>
      </c>
      <c r="H122" s="4" t="s">
        <v>307</v>
      </c>
      <c r="I122" s="17">
        <v>1728</v>
      </c>
      <c r="J122" s="17">
        <v>1728</v>
      </c>
      <c r="K122" s="17">
        <v>1728</v>
      </c>
      <c r="L122" s="17">
        <v>1728</v>
      </c>
      <c r="M122" s="17">
        <v>1728</v>
      </c>
      <c r="N122" s="17">
        <v>1728</v>
      </c>
      <c r="O122" s="17">
        <v>1702</v>
      </c>
      <c r="P122" s="40">
        <v>1724.2857142857142</v>
      </c>
      <c r="Q122" s="18" t="s">
        <v>1567</v>
      </c>
      <c r="R122" s="15">
        <v>44361</v>
      </c>
      <c r="S122" s="4">
        <v>89</v>
      </c>
      <c r="T122" s="1">
        <v>71</v>
      </c>
      <c r="U122" s="4" t="s">
        <v>247</v>
      </c>
      <c r="V122" s="19">
        <v>44523</v>
      </c>
      <c r="W122" s="7">
        <v>0</v>
      </c>
      <c r="X122" s="20" t="s">
        <v>38</v>
      </c>
      <c r="Y122" s="21" t="s">
        <v>1565</v>
      </c>
      <c r="Z122" s="21">
        <v>27</v>
      </c>
      <c r="AA122" s="22">
        <v>44535</v>
      </c>
      <c r="AB122" s="15" t="s">
        <v>24</v>
      </c>
      <c r="AC122" s="4" t="s">
        <v>24</v>
      </c>
    </row>
    <row r="123" spans="1:29" ht="12.75" x14ac:dyDescent="0.2">
      <c r="A123" s="4" t="s">
        <v>387</v>
      </c>
      <c r="B123" s="4" t="s">
        <v>100</v>
      </c>
      <c r="C123" s="4" t="s">
        <v>684</v>
      </c>
      <c r="D123" s="4" t="s">
        <v>685</v>
      </c>
      <c r="E123" s="4" t="s">
        <v>686</v>
      </c>
      <c r="F123" s="4" t="s">
        <v>687</v>
      </c>
      <c r="G123" s="4" t="s">
        <v>518</v>
      </c>
      <c r="H123" s="4" t="s">
        <v>519</v>
      </c>
      <c r="I123" s="17">
        <v>1704</v>
      </c>
      <c r="J123" s="17">
        <v>1704</v>
      </c>
      <c r="K123" s="17">
        <v>1704</v>
      </c>
      <c r="L123" s="17">
        <v>1704</v>
      </c>
      <c r="M123" s="17">
        <v>1704</v>
      </c>
      <c r="N123" s="17">
        <v>1704</v>
      </c>
      <c r="O123" s="17">
        <v>1704</v>
      </c>
      <c r="P123" s="40">
        <v>1704</v>
      </c>
      <c r="Q123" s="18" t="s">
        <v>1762</v>
      </c>
      <c r="R123" s="15">
        <v>44457</v>
      </c>
      <c r="S123" s="4">
        <v>20</v>
      </c>
      <c r="T123" s="1">
        <v>2</v>
      </c>
      <c r="U123" s="4" t="s">
        <v>247</v>
      </c>
      <c r="V123" s="19">
        <v>44592</v>
      </c>
      <c r="W123" s="7">
        <v>0</v>
      </c>
      <c r="X123" s="20" t="s">
        <v>38</v>
      </c>
      <c r="Y123" s="21" t="s">
        <v>1565</v>
      </c>
      <c r="Z123" s="21">
        <v>2</v>
      </c>
      <c r="AA123" s="22">
        <v>44604</v>
      </c>
      <c r="AB123" s="15" t="s">
        <v>24</v>
      </c>
      <c r="AC123" s="4" t="s">
        <v>24</v>
      </c>
    </row>
    <row r="124" spans="1:29" ht="12.75" x14ac:dyDescent="0.2">
      <c r="A124" s="4" t="s">
        <v>387</v>
      </c>
      <c r="B124" s="4" t="s">
        <v>100</v>
      </c>
      <c r="C124" s="4" t="s">
        <v>688</v>
      </c>
      <c r="D124" s="4" t="s">
        <v>689</v>
      </c>
      <c r="E124" s="4" t="s">
        <v>690</v>
      </c>
      <c r="F124" s="4" t="s">
        <v>691</v>
      </c>
      <c r="G124" s="4" t="s">
        <v>238</v>
      </c>
      <c r="H124" s="4" t="s">
        <v>253</v>
      </c>
      <c r="I124" s="17">
        <v>1767</v>
      </c>
      <c r="J124" s="17">
        <v>1754</v>
      </c>
      <c r="K124" s="17">
        <v>1776</v>
      </c>
      <c r="L124" s="17">
        <v>1775</v>
      </c>
      <c r="M124" s="17">
        <v>1775</v>
      </c>
      <c r="N124" s="17">
        <v>1776</v>
      </c>
      <c r="O124" s="17">
        <v>1670</v>
      </c>
      <c r="P124" s="40">
        <v>1756.1428571428571</v>
      </c>
      <c r="Q124" s="18" t="s">
        <v>1730</v>
      </c>
      <c r="R124" s="15">
        <v>44280</v>
      </c>
      <c r="S124" s="4">
        <v>89</v>
      </c>
      <c r="T124" s="1">
        <v>89</v>
      </c>
      <c r="U124" s="4" t="s">
        <v>247</v>
      </c>
      <c r="V124" s="19">
        <v>44618</v>
      </c>
      <c r="W124" s="7">
        <v>1</v>
      </c>
      <c r="X124" s="20" t="s">
        <v>38</v>
      </c>
      <c r="Y124" s="21" t="s">
        <v>1565</v>
      </c>
      <c r="Z124" s="21">
        <v>0</v>
      </c>
      <c r="AA124" s="22">
        <v>44535</v>
      </c>
      <c r="AB124" s="15" t="s">
        <v>24</v>
      </c>
      <c r="AC124" s="4" t="s">
        <v>24</v>
      </c>
    </row>
    <row r="125" spans="1:29" ht="12.75" x14ac:dyDescent="0.2">
      <c r="A125" s="4" t="s">
        <v>387</v>
      </c>
      <c r="B125" s="4" t="s">
        <v>100</v>
      </c>
      <c r="C125" s="4" t="s">
        <v>692</v>
      </c>
      <c r="D125" s="4" t="s">
        <v>693</v>
      </c>
      <c r="E125" s="4" t="s">
        <v>694</v>
      </c>
      <c r="F125" s="4" t="s">
        <v>695</v>
      </c>
      <c r="G125" s="4" t="s">
        <v>238</v>
      </c>
      <c r="H125" s="4" t="s">
        <v>253</v>
      </c>
      <c r="I125" s="17">
        <v>1752</v>
      </c>
      <c r="J125" s="17">
        <v>1752</v>
      </c>
      <c r="K125" s="17">
        <v>1750</v>
      </c>
      <c r="L125" s="17">
        <v>1752</v>
      </c>
      <c r="M125" s="17">
        <v>1752</v>
      </c>
      <c r="N125" s="17">
        <v>1716</v>
      </c>
      <c r="O125" s="17">
        <v>1580</v>
      </c>
      <c r="P125" s="40">
        <v>1722</v>
      </c>
      <c r="Q125" s="18" t="s">
        <v>1725</v>
      </c>
      <c r="R125" s="15">
        <v>44166</v>
      </c>
      <c r="S125" s="4">
        <v>89</v>
      </c>
      <c r="T125" s="1">
        <v>88</v>
      </c>
      <c r="U125" s="4" t="s">
        <v>247</v>
      </c>
      <c r="V125" s="19">
        <v>44618</v>
      </c>
      <c r="W125" s="7">
        <v>0</v>
      </c>
      <c r="X125" s="20" t="s">
        <v>38</v>
      </c>
      <c r="Y125" s="21" t="s">
        <v>1565</v>
      </c>
      <c r="Z125" s="21">
        <v>0</v>
      </c>
      <c r="AA125" s="22">
        <v>44535</v>
      </c>
      <c r="AB125" s="15" t="s">
        <v>24</v>
      </c>
      <c r="AC125" s="4" t="s">
        <v>24</v>
      </c>
    </row>
    <row r="126" spans="1:29" ht="12.75" x14ac:dyDescent="0.2">
      <c r="A126" s="4" t="s">
        <v>387</v>
      </c>
      <c r="B126" s="4" t="s">
        <v>100</v>
      </c>
      <c r="C126" s="4" t="s">
        <v>696</v>
      </c>
      <c r="D126" s="4" t="s">
        <v>697</v>
      </c>
      <c r="E126" s="4" t="s">
        <v>698</v>
      </c>
      <c r="F126" s="4" t="s">
        <v>699</v>
      </c>
      <c r="G126" s="4" t="s">
        <v>238</v>
      </c>
      <c r="H126" s="4" t="s">
        <v>253</v>
      </c>
      <c r="I126" s="17">
        <v>1560</v>
      </c>
      <c r="J126" s="17">
        <v>1560</v>
      </c>
      <c r="K126" s="17">
        <v>1560</v>
      </c>
      <c r="L126" s="17">
        <v>1560</v>
      </c>
      <c r="M126" s="17">
        <v>1560</v>
      </c>
      <c r="N126" s="17">
        <v>1560</v>
      </c>
      <c r="O126" s="17">
        <v>1560</v>
      </c>
      <c r="P126" s="40">
        <v>1560</v>
      </c>
      <c r="Q126" s="18" t="s">
        <v>1723</v>
      </c>
      <c r="R126" s="15">
        <v>44167</v>
      </c>
      <c r="S126" s="4">
        <v>89</v>
      </c>
      <c r="T126" s="1">
        <v>88</v>
      </c>
      <c r="U126" s="4" t="s">
        <v>247</v>
      </c>
      <c r="V126" s="19">
        <v>44618</v>
      </c>
      <c r="W126" s="7">
        <v>0</v>
      </c>
      <c r="X126" s="20" t="s">
        <v>38</v>
      </c>
      <c r="Y126" s="21" t="s">
        <v>1565</v>
      </c>
      <c r="Z126" s="21">
        <v>0</v>
      </c>
      <c r="AA126" s="22">
        <v>44535</v>
      </c>
      <c r="AB126" s="15" t="s">
        <v>24</v>
      </c>
      <c r="AC126" s="4" t="s">
        <v>24</v>
      </c>
    </row>
    <row r="127" spans="1:29" ht="12.75" x14ac:dyDescent="0.2">
      <c r="A127" s="4" t="s">
        <v>387</v>
      </c>
      <c r="B127" s="4" t="s">
        <v>100</v>
      </c>
      <c r="C127" s="4" t="s">
        <v>700</v>
      </c>
      <c r="D127" s="4" t="s">
        <v>701</v>
      </c>
      <c r="E127" s="4" t="s">
        <v>702</v>
      </c>
      <c r="F127" s="4" t="s">
        <v>703</v>
      </c>
      <c r="G127" s="4" t="s">
        <v>238</v>
      </c>
      <c r="H127" s="4" t="s">
        <v>338</v>
      </c>
      <c r="I127" s="17">
        <v>1536</v>
      </c>
      <c r="J127" s="17">
        <v>1536</v>
      </c>
      <c r="K127" s="17">
        <v>1536</v>
      </c>
      <c r="L127" s="17">
        <v>1536</v>
      </c>
      <c r="M127" s="17">
        <v>1536</v>
      </c>
      <c r="N127" s="17">
        <v>1536</v>
      </c>
      <c r="O127" s="17">
        <v>1536</v>
      </c>
      <c r="P127" s="40">
        <v>1536</v>
      </c>
      <c r="Q127" s="18" t="s">
        <v>1570</v>
      </c>
      <c r="R127" s="15">
        <v>44452</v>
      </c>
      <c r="S127" s="4">
        <v>24</v>
      </c>
      <c r="T127" s="1">
        <v>7</v>
      </c>
      <c r="U127" s="4" t="s">
        <v>247</v>
      </c>
      <c r="V127" s="19">
        <v>44618</v>
      </c>
      <c r="W127" s="7">
        <v>0</v>
      </c>
      <c r="X127" s="20" t="s">
        <v>38</v>
      </c>
      <c r="Y127" s="21" t="s">
        <v>1565</v>
      </c>
      <c r="Z127" s="21">
        <v>7</v>
      </c>
      <c r="AA127" s="22">
        <v>44600</v>
      </c>
      <c r="AB127" s="15" t="s">
        <v>24</v>
      </c>
      <c r="AC127" s="4" t="s">
        <v>24</v>
      </c>
    </row>
    <row r="128" spans="1:29" ht="12.75" x14ac:dyDescent="0.2">
      <c r="A128" s="4" t="s">
        <v>387</v>
      </c>
      <c r="B128" s="4" t="s">
        <v>100</v>
      </c>
      <c r="C128" s="4" t="s">
        <v>704</v>
      </c>
      <c r="D128" s="4" t="s">
        <v>705</v>
      </c>
      <c r="E128" s="4" t="s">
        <v>706</v>
      </c>
      <c r="F128" s="4" t="s">
        <v>707</v>
      </c>
      <c r="G128" s="4" t="s">
        <v>708</v>
      </c>
      <c r="H128" s="4" t="s">
        <v>709</v>
      </c>
      <c r="I128" s="17">
        <v>1528</v>
      </c>
      <c r="J128" s="17">
        <v>1536</v>
      </c>
      <c r="K128" s="17">
        <v>1534</v>
      </c>
      <c r="L128" s="17">
        <v>1536</v>
      </c>
      <c r="M128" s="17">
        <v>1536</v>
      </c>
      <c r="N128" s="17">
        <v>1536</v>
      </c>
      <c r="O128" s="17">
        <v>1448</v>
      </c>
      <c r="P128" s="40">
        <v>1522</v>
      </c>
      <c r="Q128" s="18" t="s">
        <v>1720</v>
      </c>
      <c r="R128" s="15">
        <v>44460</v>
      </c>
      <c r="S128" s="4">
        <v>18</v>
      </c>
      <c r="T128" s="1">
        <v>0</v>
      </c>
      <c r="U128" s="4" t="s">
        <v>247</v>
      </c>
      <c r="V128" s="19">
        <v>44524</v>
      </c>
      <c r="W128" s="7">
        <v>0</v>
      </c>
      <c r="X128" s="20" t="s">
        <v>38</v>
      </c>
      <c r="Y128" s="21" t="s">
        <v>1565</v>
      </c>
      <c r="Z128" s="21">
        <v>0</v>
      </c>
      <c r="AA128" s="22">
        <v>44606</v>
      </c>
      <c r="AB128" s="15" t="s">
        <v>24</v>
      </c>
      <c r="AC128" s="4" t="s">
        <v>24</v>
      </c>
    </row>
    <row r="129" spans="1:29" ht="12.75" x14ac:dyDescent="0.2">
      <c r="A129" s="4" t="s">
        <v>387</v>
      </c>
      <c r="B129" s="4" t="s">
        <v>100</v>
      </c>
      <c r="C129" s="4" t="s">
        <v>710</v>
      </c>
      <c r="D129" s="4" t="s">
        <v>711</v>
      </c>
      <c r="E129" s="4" t="s">
        <v>712</v>
      </c>
      <c r="F129" s="4" t="s">
        <v>713</v>
      </c>
      <c r="G129" s="4" t="s">
        <v>518</v>
      </c>
      <c r="H129" s="4" t="s">
        <v>519</v>
      </c>
      <c r="I129" s="17">
        <v>1512</v>
      </c>
      <c r="J129" s="17">
        <v>1512</v>
      </c>
      <c r="K129" s="17">
        <v>1512</v>
      </c>
      <c r="L129" s="17">
        <v>1512</v>
      </c>
      <c r="M129" s="17">
        <v>1512</v>
      </c>
      <c r="N129" s="17">
        <v>1512</v>
      </c>
      <c r="O129" s="17">
        <v>1512</v>
      </c>
      <c r="P129" s="40">
        <v>1512</v>
      </c>
      <c r="Q129" s="18" t="s">
        <v>1759</v>
      </c>
      <c r="R129" s="15">
        <v>44456</v>
      </c>
      <c r="S129" s="4">
        <v>24</v>
      </c>
      <c r="T129" s="1">
        <v>2</v>
      </c>
      <c r="U129" s="4" t="s">
        <v>247</v>
      </c>
      <c r="V129" s="19">
        <v>44592</v>
      </c>
      <c r="W129" s="7">
        <v>0</v>
      </c>
      <c r="X129" s="20" t="s">
        <v>38</v>
      </c>
      <c r="Y129" s="21" t="s">
        <v>1565</v>
      </c>
      <c r="Z129" s="21">
        <v>2</v>
      </c>
      <c r="AA129" s="22">
        <v>44600</v>
      </c>
      <c r="AB129" s="15" t="s">
        <v>24</v>
      </c>
      <c r="AC129" s="4" t="s">
        <v>24</v>
      </c>
    </row>
    <row r="130" spans="1:29" ht="12.75" x14ac:dyDescent="0.2">
      <c r="A130" s="4" t="s">
        <v>387</v>
      </c>
      <c r="B130" s="4" t="s">
        <v>100</v>
      </c>
      <c r="C130" s="4" t="s">
        <v>714</v>
      </c>
      <c r="D130" s="4" t="s">
        <v>715</v>
      </c>
      <c r="E130" s="4" t="s">
        <v>716</v>
      </c>
      <c r="F130" s="4" t="s">
        <v>717</v>
      </c>
      <c r="G130" s="4" t="s">
        <v>245</v>
      </c>
      <c r="H130" s="4" t="s">
        <v>307</v>
      </c>
      <c r="I130" s="17">
        <v>1488</v>
      </c>
      <c r="J130" s="17">
        <v>1488</v>
      </c>
      <c r="K130" s="17">
        <v>1488</v>
      </c>
      <c r="L130" s="17">
        <v>1488</v>
      </c>
      <c r="M130" s="17">
        <v>1488</v>
      </c>
      <c r="N130" s="17">
        <v>1488</v>
      </c>
      <c r="O130" s="17">
        <v>1485</v>
      </c>
      <c r="P130" s="40">
        <v>1487.5714285714287</v>
      </c>
      <c r="Q130" s="18" t="s">
        <v>1614</v>
      </c>
      <c r="R130" s="15">
        <v>44449</v>
      </c>
      <c r="S130" s="4">
        <v>29</v>
      </c>
      <c r="T130" s="1">
        <v>9</v>
      </c>
      <c r="U130" s="4" t="s">
        <v>247</v>
      </c>
      <c r="V130" s="19">
        <v>44618</v>
      </c>
      <c r="W130" s="7">
        <v>0</v>
      </c>
      <c r="X130" s="20" t="s">
        <v>38</v>
      </c>
      <c r="Y130" s="21" t="s">
        <v>1565</v>
      </c>
      <c r="Z130" s="21">
        <v>9</v>
      </c>
      <c r="AA130" s="22">
        <v>44595</v>
      </c>
      <c r="AB130" s="15" t="s">
        <v>24</v>
      </c>
      <c r="AC130" s="4" t="s">
        <v>24</v>
      </c>
    </row>
    <row r="131" spans="1:29" ht="12.75" x14ac:dyDescent="0.2">
      <c r="A131" s="4" t="s">
        <v>387</v>
      </c>
      <c r="B131" s="4" t="s">
        <v>100</v>
      </c>
      <c r="C131" s="4" t="s">
        <v>718</v>
      </c>
      <c r="D131" s="4" t="s">
        <v>719</v>
      </c>
      <c r="E131" s="4" t="s">
        <v>720</v>
      </c>
      <c r="F131" s="4" t="s">
        <v>721</v>
      </c>
      <c r="G131" s="4" t="s">
        <v>297</v>
      </c>
      <c r="H131" s="4" t="s">
        <v>298</v>
      </c>
      <c r="I131" s="17">
        <v>1453</v>
      </c>
      <c r="J131" s="17">
        <v>1453</v>
      </c>
      <c r="K131" s="17">
        <v>1453</v>
      </c>
      <c r="L131" s="17">
        <v>1453</v>
      </c>
      <c r="M131" s="17">
        <v>1453</v>
      </c>
      <c r="N131" s="17">
        <v>1453</v>
      </c>
      <c r="O131" s="17">
        <v>1453</v>
      </c>
      <c r="P131" s="40">
        <v>1453</v>
      </c>
      <c r="Q131" s="18" t="s">
        <v>1578</v>
      </c>
      <c r="R131" s="15">
        <v>44049</v>
      </c>
      <c r="S131" s="4">
        <v>90</v>
      </c>
      <c r="T131" s="1">
        <v>89</v>
      </c>
      <c r="U131" s="4" t="s">
        <v>247</v>
      </c>
      <c r="V131" s="19">
        <v>44524</v>
      </c>
      <c r="W131" s="7">
        <v>1</v>
      </c>
      <c r="X131" s="20" t="s">
        <v>38</v>
      </c>
      <c r="Y131" s="21" t="s">
        <v>1565</v>
      </c>
      <c r="Z131" s="21">
        <v>0</v>
      </c>
      <c r="AA131" s="22">
        <v>44534</v>
      </c>
      <c r="AB131" s="15" t="s">
        <v>24</v>
      </c>
      <c r="AC131" s="4" t="s">
        <v>24</v>
      </c>
    </row>
    <row r="132" spans="1:29" ht="12.75" x14ac:dyDescent="0.2">
      <c r="A132" s="4" t="s">
        <v>387</v>
      </c>
      <c r="B132" s="4" t="s">
        <v>100</v>
      </c>
      <c r="C132" s="4" t="s">
        <v>722</v>
      </c>
      <c r="D132" s="4" t="s">
        <v>723</v>
      </c>
      <c r="E132" s="4" t="s">
        <v>724</v>
      </c>
      <c r="F132" s="4" t="s">
        <v>725</v>
      </c>
      <c r="G132" s="4" t="s">
        <v>245</v>
      </c>
      <c r="H132" s="4" t="s">
        <v>436</v>
      </c>
      <c r="I132" s="17">
        <v>1379</v>
      </c>
      <c r="J132" s="17">
        <v>1391</v>
      </c>
      <c r="K132" s="17">
        <v>1392</v>
      </c>
      <c r="L132" s="17">
        <v>1392</v>
      </c>
      <c r="M132" s="17">
        <v>1392</v>
      </c>
      <c r="N132" s="17">
        <v>1392</v>
      </c>
      <c r="O132" s="17">
        <v>1311</v>
      </c>
      <c r="P132" s="40">
        <v>1378.4285714285713</v>
      </c>
      <c r="Q132" s="18" t="s">
        <v>1615</v>
      </c>
      <c r="R132" s="15">
        <v>44362</v>
      </c>
      <c r="S132" s="4">
        <v>89</v>
      </c>
      <c r="T132" s="1">
        <v>72</v>
      </c>
      <c r="U132" s="4" t="s">
        <v>247</v>
      </c>
      <c r="V132" s="19">
        <v>44618</v>
      </c>
      <c r="W132" s="7">
        <v>0</v>
      </c>
      <c r="X132" s="20" t="s">
        <v>38</v>
      </c>
      <c r="Y132" s="21" t="s">
        <v>1565</v>
      </c>
      <c r="Z132" s="21">
        <v>27</v>
      </c>
      <c r="AA132" s="22">
        <v>44535</v>
      </c>
      <c r="AB132" s="15" t="s">
        <v>24</v>
      </c>
      <c r="AC132" s="4" t="s">
        <v>24</v>
      </c>
    </row>
    <row r="133" spans="1:29" ht="12.75" x14ac:dyDescent="0.2">
      <c r="A133" s="4" t="s">
        <v>387</v>
      </c>
      <c r="B133" s="4" t="s">
        <v>100</v>
      </c>
      <c r="C133" s="4" t="s">
        <v>726</v>
      </c>
      <c r="D133" s="4" t="s">
        <v>727</v>
      </c>
      <c r="E133" s="4" t="s">
        <v>728</v>
      </c>
      <c r="F133" s="4" t="s">
        <v>729</v>
      </c>
      <c r="G133" s="4" t="s">
        <v>708</v>
      </c>
      <c r="H133" s="4" t="s">
        <v>709</v>
      </c>
      <c r="I133" s="17">
        <v>1392</v>
      </c>
      <c r="J133" s="17">
        <v>1392</v>
      </c>
      <c r="K133" s="17">
        <v>1392</v>
      </c>
      <c r="L133" s="17">
        <v>1392</v>
      </c>
      <c r="M133" s="17">
        <v>1392</v>
      </c>
      <c r="N133" s="17">
        <v>1392</v>
      </c>
      <c r="O133" s="17">
        <v>1392</v>
      </c>
      <c r="P133" s="40">
        <v>1392</v>
      </c>
      <c r="Q133" s="18" t="s">
        <v>1590</v>
      </c>
      <c r="R133" s="15">
        <v>44167</v>
      </c>
      <c r="S133" s="4">
        <v>90</v>
      </c>
      <c r="T133" s="1">
        <v>88</v>
      </c>
      <c r="U133" s="4" t="s">
        <v>247</v>
      </c>
      <c r="V133" s="19">
        <v>44592</v>
      </c>
      <c r="W133" s="7">
        <v>0</v>
      </c>
      <c r="X133" s="20" t="s">
        <v>38</v>
      </c>
      <c r="Y133" s="21" t="s">
        <v>1565</v>
      </c>
      <c r="Z133" s="21">
        <v>0</v>
      </c>
      <c r="AA133" s="22">
        <v>44534</v>
      </c>
      <c r="AB133" s="15" t="s">
        <v>24</v>
      </c>
      <c r="AC133" s="4" t="s">
        <v>24</v>
      </c>
    </row>
    <row r="134" spans="1:29" ht="12.75" x14ac:dyDescent="0.2">
      <c r="A134" s="4" t="s">
        <v>387</v>
      </c>
      <c r="B134" s="4" t="s">
        <v>100</v>
      </c>
      <c r="C134" s="4" t="s">
        <v>730</v>
      </c>
      <c r="D134" s="4" t="s">
        <v>731</v>
      </c>
      <c r="E134" s="4" t="s">
        <v>732</v>
      </c>
      <c r="F134" s="4" t="s">
        <v>733</v>
      </c>
      <c r="G134" s="4" t="s">
        <v>238</v>
      </c>
      <c r="H134" s="4" t="s">
        <v>253</v>
      </c>
      <c r="I134" s="17">
        <v>1335</v>
      </c>
      <c r="J134" s="17">
        <v>1343</v>
      </c>
      <c r="K134" s="17">
        <v>1330</v>
      </c>
      <c r="L134" s="17">
        <v>1330</v>
      </c>
      <c r="M134" s="17">
        <v>1335</v>
      </c>
      <c r="N134" s="17">
        <v>1333</v>
      </c>
      <c r="O134" s="17">
        <v>1314</v>
      </c>
      <c r="P134" s="40">
        <v>1331.4285714285713</v>
      </c>
      <c r="Q134" s="18" t="s">
        <v>1683</v>
      </c>
      <c r="R134" s="15">
        <v>44174</v>
      </c>
      <c r="S134" s="4">
        <v>89</v>
      </c>
      <c r="T134" s="1">
        <v>88</v>
      </c>
      <c r="U134" s="4" t="s">
        <v>247</v>
      </c>
      <c r="V134" s="19">
        <v>44628</v>
      </c>
      <c r="W134" s="7">
        <v>0</v>
      </c>
      <c r="X134" s="20" t="s">
        <v>38</v>
      </c>
      <c r="Y134" s="21" t="s">
        <v>1565</v>
      </c>
      <c r="Z134" s="21">
        <v>0</v>
      </c>
      <c r="AA134" s="22">
        <v>44535</v>
      </c>
      <c r="AB134" s="15" t="s">
        <v>24</v>
      </c>
      <c r="AC134" s="4" t="s">
        <v>24</v>
      </c>
    </row>
    <row r="135" spans="1:29" ht="12.75" x14ac:dyDescent="0.2">
      <c r="A135" s="4" t="s">
        <v>387</v>
      </c>
      <c r="B135" s="4" t="s">
        <v>100</v>
      </c>
      <c r="C135" s="4" t="s">
        <v>734</v>
      </c>
      <c r="D135" s="4" t="s">
        <v>735</v>
      </c>
      <c r="E135" s="4" t="s">
        <v>736</v>
      </c>
      <c r="F135" s="4" t="s">
        <v>737</v>
      </c>
      <c r="G135" s="4" t="s">
        <v>238</v>
      </c>
      <c r="H135" s="4" t="s">
        <v>253</v>
      </c>
      <c r="I135" s="17">
        <v>1349</v>
      </c>
      <c r="J135" s="17">
        <v>1333</v>
      </c>
      <c r="K135" s="17">
        <v>1350</v>
      </c>
      <c r="L135" s="17">
        <v>1359</v>
      </c>
      <c r="M135" s="17">
        <v>1357</v>
      </c>
      <c r="N135" s="17">
        <v>1346</v>
      </c>
      <c r="O135" s="17">
        <v>1218</v>
      </c>
      <c r="P135" s="40">
        <v>1330.2857142857142</v>
      </c>
      <c r="Q135" s="18" t="s">
        <v>1620</v>
      </c>
      <c r="R135" s="15">
        <v>44272</v>
      </c>
      <c r="S135" s="4">
        <v>89</v>
      </c>
      <c r="T135" s="1">
        <v>89</v>
      </c>
      <c r="U135" s="4" t="s">
        <v>247</v>
      </c>
      <c r="V135" s="19">
        <v>44592</v>
      </c>
      <c r="W135" s="7">
        <v>0</v>
      </c>
      <c r="X135" s="20" t="s">
        <v>38</v>
      </c>
      <c r="Y135" s="21" t="s">
        <v>1565</v>
      </c>
      <c r="Z135" s="21">
        <v>0</v>
      </c>
      <c r="AA135" s="22">
        <v>44535</v>
      </c>
      <c r="AB135" s="15" t="s">
        <v>24</v>
      </c>
      <c r="AC135" s="4" t="s">
        <v>24</v>
      </c>
    </row>
    <row r="136" spans="1:29" ht="12.75" x14ac:dyDescent="0.2">
      <c r="A136" s="4" t="s">
        <v>387</v>
      </c>
      <c r="B136" s="4" t="s">
        <v>100</v>
      </c>
      <c r="C136" s="4" t="s">
        <v>738</v>
      </c>
      <c r="D136" s="4" t="s">
        <v>739</v>
      </c>
      <c r="E136" s="4" t="s">
        <v>740</v>
      </c>
      <c r="F136" s="4" t="s">
        <v>741</v>
      </c>
      <c r="G136" s="4" t="s">
        <v>612</v>
      </c>
      <c r="H136" s="4" t="s">
        <v>613</v>
      </c>
      <c r="I136" s="17">
        <v>1296</v>
      </c>
      <c r="J136" s="17">
        <v>1296</v>
      </c>
      <c r="K136" s="17">
        <v>1296</v>
      </c>
      <c r="L136" s="17">
        <v>1296</v>
      </c>
      <c r="M136" s="17">
        <v>1296</v>
      </c>
      <c r="N136" s="17">
        <v>1296</v>
      </c>
      <c r="O136" s="17">
        <v>1296</v>
      </c>
      <c r="P136" s="40">
        <v>1296</v>
      </c>
      <c r="Q136" s="18" t="s">
        <v>1760</v>
      </c>
      <c r="R136" s="15">
        <v>44454</v>
      </c>
      <c r="S136" s="4">
        <v>25</v>
      </c>
      <c r="T136" s="1">
        <v>7</v>
      </c>
      <c r="U136" s="4" t="s">
        <v>247</v>
      </c>
      <c r="V136" s="19">
        <v>44592</v>
      </c>
      <c r="W136" s="7">
        <v>0</v>
      </c>
      <c r="X136" s="20" t="s">
        <v>38</v>
      </c>
      <c r="Y136" s="21" t="s">
        <v>1565</v>
      </c>
      <c r="Z136" s="21">
        <v>7</v>
      </c>
      <c r="AA136" s="22">
        <v>44599</v>
      </c>
      <c r="AB136" s="15" t="s">
        <v>24</v>
      </c>
      <c r="AC136" s="4" t="s">
        <v>24</v>
      </c>
    </row>
    <row r="137" spans="1:29" ht="12.75" x14ac:dyDescent="0.2">
      <c r="A137" s="4" t="s">
        <v>387</v>
      </c>
      <c r="B137" s="4" t="s">
        <v>100</v>
      </c>
      <c r="C137" s="4" t="s">
        <v>742</v>
      </c>
      <c r="D137" s="4" t="s">
        <v>743</v>
      </c>
      <c r="E137" s="4" t="s">
        <v>744</v>
      </c>
      <c r="F137" s="4" t="s">
        <v>745</v>
      </c>
      <c r="G137" s="4" t="s">
        <v>238</v>
      </c>
      <c r="H137" s="4" t="s">
        <v>253</v>
      </c>
      <c r="I137" s="17">
        <v>1272</v>
      </c>
      <c r="J137" s="17">
        <v>1272</v>
      </c>
      <c r="K137" s="17">
        <v>1272</v>
      </c>
      <c r="L137" s="17">
        <v>1272</v>
      </c>
      <c r="M137" s="17">
        <v>1272</v>
      </c>
      <c r="N137" s="17">
        <v>1272</v>
      </c>
      <c r="O137" s="17">
        <v>1272</v>
      </c>
      <c r="P137" s="40">
        <v>1272</v>
      </c>
      <c r="Q137" s="18" t="s">
        <v>1590</v>
      </c>
      <c r="R137" s="15">
        <v>44271</v>
      </c>
      <c r="S137" s="4">
        <v>89</v>
      </c>
      <c r="T137" s="1">
        <v>89</v>
      </c>
      <c r="U137" s="4" t="s">
        <v>247</v>
      </c>
      <c r="V137" s="19">
        <v>44618</v>
      </c>
      <c r="W137" s="7">
        <v>0</v>
      </c>
      <c r="X137" s="20" t="s">
        <v>38</v>
      </c>
      <c r="Y137" s="21" t="s">
        <v>1565</v>
      </c>
      <c r="Z137" s="21">
        <v>0</v>
      </c>
      <c r="AA137" s="22">
        <v>44535</v>
      </c>
      <c r="AB137" s="15" t="s">
        <v>24</v>
      </c>
      <c r="AC137" s="4" t="s">
        <v>24</v>
      </c>
    </row>
    <row r="138" spans="1:29" ht="12.75" x14ac:dyDescent="0.2">
      <c r="A138" s="4" t="s">
        <v>387</v>
      </c>
      <c r="B138" s="4" t="s">
        <v>100</v>
      </c>
      <c r="C138" s="4" t="s">
        <v>746</v>
      </c>
      <c r="D138" s="4" t="s">
        <v>747</v>
      </c>
      <c r="E138" s="4" t="s">
        <v>748</v>
      </c>
      <c r="F138" s="4" t="s">
        <v>749</v>
      </c>
      <c r="G138" s="4" t="s">
        <v>518</v>
      </c>
      <c r="H138" s="4" t="s">
        <v>519</v>
      </c>
      <c r="I138" s="17">
        <v>1167</v>
      </c>
      <c r="J138" s="17">
        <v>1183</v>
      </c>
      <c r="K138" s="17">
        <v>1187</v>
      </c>
      <c r="L138" s="17">
        <v>1197</v>
      </c>
      <c r="M138" s="17">
        <v>1181</v>
      </c>
      <c r="N138" s="17">
        <v>1182</v>
      </c>
      <c r="O138" s="17">
        <v>1079</v>
      </c>
      <c r="P138" s="40">
        <v>1168</v>
      </c>
      <c r="Q138" s="18" t="s">
        <v>1735</v>
      </c>
      <c r="R138" s="15">
        <v>44456</v>
      </c>
      <c r="S138" s="4">
        <v>23</v>
      </c>
      <c r="T138" s="1">
        <v>2</v>
      </c>
      <c r="U138" s="4" t="s">
        <v>247</v>
      </c>
      <c r="V138" s="19">
        <v>44628</v>
      </c>
      <c r="W138" s="7">
        <v>0</v>
      </c>
      <c r="X138" s="20" t="s">
        <v>38</v>
      </c>
      <c r="Y138" s="21" t="s">
        <v>1565</v>
      </c>
      <c r="Z138" s="21">
        <v>2</v>
      </c>
      <c r="AA138" s="22">
        <v>44601</v>
      </c>
      <c r="AB138" s="15" t="s">
        <v>24</v>
      </c>
      <c r="AC138" s="4" t="s">
        <v>24</v>
      </c>
    </row>
    <row r="139" spans="1:29" ht="12.75" x14ac:dyDescent="0.2">
      <c r="A139" s="4" t="s">
        <v>387</v>
      </c>
      <c r="B139" s="4" t="s">
        <v>100</v>
      </c>
      <c r="C139" s="4" t="s">
        <v>750</v>
      </c>
      <c r="D139" s="4" t="s">
        <v>751</v>
      </c>
      <c r="E139" s="4" t="s">
        <v>752</v>
      </c>
      <c r="F139" s="4" t="s">
        <v>753</v>
      </c>
      <c r="G139" s="4" t="s">
        <v>612</v>
      </c>
      <c r="H139" s="4" t="s">
        <v>613</v>
      </c>
      <c r="I139" s="17">
        <v>1152</v>
      </c>
      <c r="J139" s="17">
        <v>1152</v>
      </c>
      <c r="K139" s="17">
        <v>1152</v>
      </c>
      <c r="L139" s="17">
        <v>1152</v>
      </c>
      <c r="M139" s="17">
        <v>1152</v>
      </c>
      <c r="N139" s="17">
        <v>1152</v>
      </c>
      <c r="O139" s="17">
        <v>1138</v>
      </c>
      <c r="P139" s="40">
        <v>1150</v>
      </c>
      <c r="Q139" s="18" t="s">
        <v>1698</v>
      </c>
      <c r="R139" s="15">
        <v>44454</v>
      </c>
      <c r="S139" s="4">
        <v>29</v>
      </c>
      <c r="T139" s="1">
        <v>7</v>
      </c>
      <c r="U139" s="4" t="s">
        <v>247</v>
      </c>
      <c r="V139" s="19">
        <v>44524</v>
      </c>
      <c r="W139" s="7">
        <v>1</v>
      </c>
      <c r="X139" s="20" t="s">
        <v>38</v>
      </c>
      <c r="Y139" s="21" t="s">
        <v>1565</v>
      </c>
      <c r="Z139" s="21">
        <v>7</v>
      </c>
      <c r="AA139" s="22">
        <v>44595</v>
      </c>
      <c r="AB139" s="15" t="s">
        <v>24</v>
      </c>
      <c r="AC139" s="4" t="s">
        <v>24</v>
      </c>
    </row>
    <row r="140" spans="1:29" ht="12.75" x14ac:dyDescent="0.2">
      <c r="A140" s="4" t="s">
        <v>387</v>
      </c>
      <c r="B140" s="4" t="s">
        <v>100</v>
      </c>
      <c r="C140" s="4" t="s">
        <v>754</v>
      </c>
      <c r="D140" s="4" t="s">
        <v>755</v>
      </c>
      <c r="E140" s="4" t="s">
        <v>756</v>
      </c>
      <c r="F140" s="4" t="s">
        <v>757</v>
      </c>
      <c r="G140" s="4" t="s">
        <v>238</v>
      </c>
      <c r="H140" s="4" t="s">
        <v>253</v>
      </c>
      <c r="I140" s="17">
        <v>1306</v>
      </c>
      <c r="J140" s="17">
        <v>1309</v>
      </c>
      <c r="K140" s="17">
        <v>1310</v>
      </c>
      <c r="L140" s="17">
        <v>1314</v>
      </c>
      <c r="M140" s="17">
        <v>1318</v>
      </c>
      <c r="N140" s="17">
        <v>1312</v>
      </c>
      <c r="O140" s="17">
        <v>1297</v>
      </c>
      <c r="P140" s="40">
        <v>1309.4285714285713</v>
      </c>
      <c r="Q140" s="18" t="s">
        <v>1734</v>
      </c>
      <c r="R140" s="15">
        <v>44186</v>
      </c>
      <c r="S140" s="4">
        <v>89</v>
      </c>
      <c r="T140" s="1">
        <v>88</v>
      </c>
      <c r="U140" s="4" t="s">
        <v>247</v>
      </c>
      <c r="V140" s="19">
        <v>44628</v>
      </c>
      <c r="W140" s="7">
        <v>0</v>
      </c>
      <c r="X140" s="20" t="s">
        <v>38</v>
      </c>
      <c r="Y140" s="21" t="s">
        <v>1565</v>
      </c>
      <c r="Z140" s="21">
        <v>0</v>
      </c>
      <c r="AA140" s="22">
        <v>44535</v>
      </c>
      <c r="AB140" s="15" t="s">
        <v>24</v>
      </c>
      <c r="AC140" s="4" t="s">
        <v>24</v>
      </c>
    </row>
    <row r="141" spans="1:29" ht="12.75" x14ac:dyDescent="0.2">
      <c r="A141" s="4" t="s">
        <v>387</v>
      </c>
      <c r="B141" s="4" t="s">
        <v>100</v>
      </c>
      <c r="C141" s="4" t="s">
        <v>758</v>
      </c>
      <c r="D141" s="4" t="s">
        <v>759</v>
      </c>
      <c r="E141" s="4" t="s">
        <v>760</v>
      </c>
      <c r="F141" s="4" t="s">
        <v>761</v>
      </c>
      <c r="G141" s="4" t="s">
        <v>653</v>
      </c>
      <c r="H141" s="4" t="s">
        <v>654</v>
      </c>
      <c r="I141" s="17">
        <v>954</v>
      </c>
      <c r="J141" s="17">
        <v>954</v>
      </c>
      <c r="K141" s="17">
        <v>954</v>
      </c>
      <c r="L141" s="17">
        <v>954</v>
      </c>
      <c r="M141" s="17">
        <v>954</v>
      </c>
      <c r="N141" s="17">
        <v>954</v>
      </c>
      <c r="O141" s="17">
        <v>954</v>
      </c>
      <c r="P141" s="40">
        <v>954</v>
      </c>
      <c r="Q141" s="18" t="s">
        <v>1685</v>
      </c>
      <c r="R141" s="15">
        <v>44059</v>
      </c>
      <c r="S141" s="4">
        <v>89</v>
      </c>
      <c r="T141" s="1">
        <v>88</v>
      </c>
      <c r="U141" s="4" t="s">
        <v>247</v>
      </c>
      <c r="V141" s="19">
        <v>44525</v>
      </c>
      <c r="W141" s="7">
        <v>0</v>
      </c>
      <c r="X141" s="20" t="s">
        <v>38</v>
      </c>
      <c r="Y141" s="21" t="s">
        <v>1565</v>
      </c>
      <c r="Z141" s="21">
        <v>0</v>
      </c>
      <c r="AA141" s="22">
        <v>44535</v>
      </c>
      <c r="AB141" s="15" t="s">
        <v>24</v>
      </c>
      <c r="AC141" s="4" t="s">
        <v>24</v>
      </c>
    </row>
    <row r="142" spans="1:29" ht="12.75" x14ac:dyDescent="0.2">
      <c r="A142" s="4" t="s">
        <v>387</v>
      </c>
      <c r="B142" s="4" t="s">
        <v>100</v>
      </c>
      <c r="C142" s="4" t="s">
        <v>762</v>
      </c>
      <c r="D142" s="4" t="s">
        <v>763</v>
      </c>
      <c r="E142" s="4" t="s">
        <v>764</v>
      </c>
      <c r="F142" s="4" t="s">
        <v>765</v>
      </c>
      <c r="G142" s="4" t="s">
        <v>612</v>
      </c>
      <c r="H142" s="4" t="s">
        <v>613</v>
      </c>
      <c r="I142" s="17">
        <v>963</v>
      </c>
      <c r="J142" s="17">
        <v>959</v>
      </c>
      <c r="K142" s="17">
        <v>958</v>
      </c>
      <c r="L142" s="17">
        <v>979</v>
      </c>
      <c r="M142" s="17">
        <v>970</v>
      </c>
      <c r="N142" s="17">
        <v>972</v>
      </c>
      <c r="O142" s="17">
        <v>870</v>
      </c>
      <c r="P142" s="40">
        <v>953</v>
      </c>
      <c r="Q142" s="18" t="s">
        <v>1585</v>
      </c>
      <c r="R142" s="15">
        <v>44166</v>
      </c>
      <c r="S142" s="4">
        <v>89</v>
      </c>
      <c r="T142" s="1">
        <v>89</v>
      </c>
      <c r="U142" s="4" t="s">
        <v>247</v>
      </c>
      <c r="V142" s="19">
        <v>44524</v>
      </c>
      <c r="W142" s="7">
        <v>0</v>
      </c>
      <c r="X142" s="20" t="s">
        <v>38</v>
      </c>
      <c r="Y142" s="21" t="s">
        <v>1565</v>
      </c>
      <c r="Z142" s="21">
        <v>0</v>
      </c>
      <c r="AA142" s="22">
        <v>44535</v>
      </c>
      <c r="AB142" s="15" t="s">
        <v>24</v>
      </c>
      <c r="AC142" s="4" t="s">
        <v>24</v>
      </c>
    </row>
    <row r="143" spans="1:29" ht="12.75" x14ac:dyDescent="0.2">
      <c r="A143" s="4" t="s">
        <v>387</v>
      </c>
      <c r="B143" s="4" t="s">
        <v>100</v>
      </c>
      <c r="C143" s="4" t="s">
        <v>766</v>
      </c>
      <c r="D143" s="4" t="s">
        <v>767</v>
      </c>
      <c r="E143" s="4" t="s">
        <v>768</v>
      </c>
      <c r="F143" s="4" t="s">
        <v>769</v>
      </c>
      <c r="G143" s="4" t="s">
        <v>245</v>
      </c>
      <c r="H143" s="4" t="s">
        <v>436</v>
      </c>
      <c r="I143" s="17">
        <v>893</v>
      </c>
      <c r="J143" s="17">
        <v>893</v>
      </c>
      <c r="K143" s="17">
        <v>893</v>
      </c>
      <c r="L143" s="17">
        <v>893</v>
      </c>
      <c r="M143" s="17">
        <v>893</v>
      </c>
      <c r="N143" s="17">
        <v>893</v>
      </c>
      <c r="O143" s="17">
        <v>893</v>
      </c>
      <c r="P143" s="40">
        <v>893</v>
      </c>
      <c r="Q143" s="18" t="s">
        <v>1684</v>
      </c>
      <c r="R143" s="15">
        <v>44059</v>
      </c>
      <c r="S143" s="4">
        <v>90</v>
      </c>
      <c r="T143" s="1">
        <v>89</v>
      </c>
      <c r="U143" s="4" t="s">
        <v>247</v>
      </c>
      <c r="V143" s="19">
        <v>44523</v>
      </c>
      <c r="W143" s="7">
        <v>1</v>
      </c>
      <c r="X143" s="20" t="s">
        <v>38</v>
      </c>
      <c r="Y143" s="21" t="s">
        <v>1565</v>
      </c>
      <c r="Z143" s="21">
        <v>0</v>
      </c>
      <c r="AA143" s="22">
        <v>44534</v>
      </c>
      <c r="AB143" s="15" t="s">
        <v>24</v>
      </c>
      <c r="AC143" s="4" t="s">
        <v>24</v>
      </c>
    </row>
    <row r="144" spans="1:29" ht="12.75" x14ac:dyDescent="0.2">
      <c r="A144" s="4" t="s">
        <v>387</v>
      </c>
      <c r="B144" s="4" t="s">
        <v>100</v>
      </c>
      <c r="C144" s="4" t="s">
        <v>770</v>
      </c>
      <c r="D144" s="4" t="s">
        <v>771</v>
      </c>
      <c r="E144" s="4" t="s">
        <v>772</v>
      </c>
      <c r="F144" s="4" t="s">
        <v>773</v>
      </c>
      <c r="G144" s="4" t="s">
        <v>366</v>
      </c>
      <c r="H144" s="4" t="s">
        <v>367</v>
      </c>
      <c r="I144" s="17">
        <v>460</v>
      </c>
      <c r="J144" s="17">
        <v>460</v>
      </c>
      <c r="K144" s="17">
        <v>460</v>
      </c>
      <c r="L144" s="17">
        <v>460</v>
      </c>
      <c r="M144" s="17">
        <v>460</v>
      </c>
      <c r="N144" s="17">
        <v>460</v>
      </c>
      <c r="O144" s="17">
        <v>460</v>
      </c>
      <c r="P144" s="40">
        <v>460</v>
      </c>
      <c r="Q144" s="18" t="s">
        <v>1724</v>
      </c>
      <c r="R144" s="15">
        <v>43703</v>
      </c>
      <c r="S144" s="4">
        <v>89</v>
      </c>
      <c r="T144" s="1">
        <v>89</v>
      </c>
      <c r="U144" s="4" t="s">
        <v>247</v>
      </c>
      <c r="V144" s="19">
        <v>44618</v>
      </c>
      <c r="W144" s="7">
        <v>0</v>
      </c>
      <c r="X144" s="20" t="s">
        <v>38</v>
      </c>
      <c r="Y144" s="21" t="s">
        <v>1565</v>
      </c>
      <c r="Z144" s="21">
        <v>0</v>
      </c>
      <c r="AA144" s="22">
        <v>44535</v>
      </c>
      <c r="AB144" s="15" t="s">
        <v>24</v>
      </c>
      <c r="AC144" s="4" t="s">
        <v>24</v>
      </c>
    </row>
    <row r="145" spans="1:29" ht="12.75" x14ac:dyDescent="0.2">
      <c r="A145" s="4" t="s">
        <v>387</v>
      </c>
      <c r="B145" s="4" t="s">
        <v>100</v>
      </c>
      <c r="C145" s="4" t="s">
        <v>774</v>
      </c>
      <c r="D145" s="4" t="s">
        <v>775</v>
      </c>
      <c r="E145" s="4" t="s">
        <v>776</v>
      </c>
      <c r="F145" s="4" t="s">
        <v>777</v>
      </c>
      <c r="G145" s="4" t="s">
        <v>238</v>
      </c>
      <c r="H145" s="4" t="s">
        <v>239</v>
      </c>
      <c r="I145" s="17">
        <v>381</v>
      </c>
      <c r="J145" s="17">
        <v>381</v>
      </c>
      <c r="K145" s="17">
        <v>381</v>
      </c>
      <c r="L145" s="17">
        <v>381</v>
      </c>
      <c r="M145" s="17">
        <v>381</v>
      </c>
      <c r="N145" s="17">
        <v>381</v>
      </c>
      <c r="O145" s="17">
        <v>381</v>
      </c>
      <c r="P145" s="40">
        <v>381</v>
      </c>
      <c r="Q145" s="18" t="s">
        <v>1758</v>
      </c>
      <c r="R145" s="15">
        <v>44025</v>
      </c>
      <c r="S145" s="4">
        <v>90</v>
      </c>
      <c r="T145" s="1">
        <v>89</v>
      </c>
      <c r="U145" s="4" t="s">
        <v>247</v>
      </c>
      <c r="V145" s="19">
        <v>44524</v>
      </c>
      <c r="W145" s="7">
        <v>1</v>
      </c>
      <c r="X145" s="20" t="s">
        <v>38</v>
      </c>
      <c r="Y145" s="21" t="s">
        <v>1565</v>
      </c>
      <c r="Z145" s="21">
        <v>0</v>
      </c>
      <c r="AA145" s="22">
        <v>44534</v>
      </c>
      <c r="AB145" s="15" t="s">
        <v>24</v>
      </c>
      <c r="AC145" s="4" t="s">
        <v>24</v>
      </c>
    </row>
    <row r="146" spans="1:29" ht="12.75" x14ac:dyDescent="0.2">
      <c r="A146" s="4" t="s">
        <v>387</v>
      </c>
      <c r="B146" s="4" t="s">
        <v>100</v>
      </c>
      <c r="C146" s="4" t="s">
        <v>778</v>
      </c>
      <c r="D146" s="4" t="s">
        <v>779</v>
      </c>
      <c r="E146" s="4" t="s">
        <v>780</v>
      </c>
      <c r="F146" s="4" t="s">
        <v>781</v>
      </c>
      <c r="G146" s="4" t="s">
        <v>238</v>
      </c>
      <c r="H146" s="4" t="s">
        <v>253</v>
      </c>
      <c r="I146" s="17">
        <v>376</v>
      </c>
      <c r="J146" s="17">
        <v>376</v>
      </c>
      <c r="K146" s="17">
        <v>376</v>
      </c>
      <c r="L146" s="17">
        <v>376</v>
      </c>
      <c r="M146" s="17">
        <v>376</v>
      </c>
      <c r="N146" s="17">
        <v>376</v>
      </c>
      <c r="O146" s="17">
        <v>376</v>
      </c>
      <c r="P146" s="40">
        <v>376</v>
      </c>
      <c r="Q146" s="18" t="s">
        <v>1733</v>
      </c>
      <c r="R146" s="15">
        <v>44043</v>
      </c>
      <c r="S146" s="4">
        <v>89</v>
      </c>
      <c r="T146" s="1">
        <v>89</v>
      </c>
      <c r="U146" s="4" t="s">
        <v>247</v>
      </c>
      <c r="V146" s="19">
        <v>44628</v>
      </c>
      <c r="W146" s="7">
        <v>0</v>
      </c>
      <c r="X146" s="20" t="s">
        <v>38</v>
      </c>
      <c r="Y146" s="21" t="s">
        <v>1565</v>
      </c>
      <c r="Z146" s="21">
        <v>0</v>
      </c>
      <c r="AA146" s="22">
        <v>44535</v>
      </c>
      <c r="AB146" s="15" t="s">
        <v>24</v>
      </c>
      <c r="AC146" s="4" t="s">
        <v>24</v>
      </c>
    </row>
    <row r="147" spans="1:29" ht="12.75" x14ac:dyDescent="0.2">
      <c r="A147" s="4" t="s">
        <v>387</v>
      </c>
      <c r="B147" s="4" t="s">
        <v>100</v>
      </c>
      <c r="C147" s="4" t="s">
        <v>782</v>
      </c>
      <c r="D147" s="4" t="s">
        <v>783</v>
      </c>
      <c r="E147" s="4" t="s">
        <v>784</v>
      </c>
      <c r="F147" s="4" t="s">
        <v>785</v>
      </c>
      <c r="G147" s="4" t="s">
        <v>228</v>
      </c>
      <c r="H147" s="4" t="s">
        <v>229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40">
        <v>0</v>
      </c>
      <c r="Q147" s="18" t="s">
        <v>1573</v>
      </c>
      <c r="R147" s="15">
        <v>43374</v>
      </c>
      <c r="S147" s="4">
        <v>0</v>
      </c>
      <c r="T147" s="1">
        <v>0</v>
      </c>
      <c r="U147" s="4" t="s">
        <v>247</v>
      </c>
      <c r="V147" s="19">
        <v>44524</v>
      </c>
      <c r="W147" s="7">
        <v>0</v>
      </c>
      <c r="X147" s="20" t="s">
        <v>38</v>
      </c>
      <c r="Y147" s="21" t="s">
        <v>1565</v>
      </c>
      <c r="Z147" s="21">
        <v>0</v>
      </c>
      <c r="AA147" s="22">
        <v>44624</v>
      </c>
      <c r="AB147" s="15" t="s">
        <v>24</v>
      </c>
      <c r="AC147" s="4" t="s">
        <v>24</v>
      </c>
    </row>
    <row r="148" spans="1:29" ht="12.75" x14ac:dyDescent="0.2">
      <c r="A148" s="4" t="s">
        <v>387</v>
      </c>
      <c r="B148" s="4" t="s">
        <v>100</v>
      </c>
      <c r="C148" s="4" t="s">
        <v>786</v>
      </c>
      <c r="D148" s="4" t="s">
        <v>787</v>
      </c>
      <c r="E148" s="4" t="s">
        <v>788</v>
      </c>
      <c r="F148" s="4" t="s">
        <v>789</v>
      </c>
      <c r="G148" s="4" t="s">
        <v>175</v>
      </c>
      <c r="H148" s="4" t="s">
        <v>185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40">
        <v>0</v>
      </c>
      <c r="Q148" s="18" t="s">
        <v>1830</v>
      </c>
      <c r="R148" s="15">
        <v>0</v>
      </c>
      <c r="S148" s="4">
        <v>0</v>
      </c>
      <c r="T148" s="1">
        <v>0</v>
      </c>
      <c r="U148" s="4" t="s">
        <v>247</v>
      </c>
      <c r="V148" s="19">
        <v>0</v>
      </c>
      <c r="W148" s="7">
        <v>0</v>
      </c>
      <c r="X148" s="20" t="s">
        <v>38</v>
      </c>
      <c r="Y148" s="21" t="s">
        <v>1565</v>
      </c>
      <c r="Z148" s="21">
        <v>0</v>
      </c>
      <c r="AA148" s="22">
        <v>44624</v>
      </c>
      <c r="AB148" s="15" t="s">
        <v>24</v>
      </c>
      <c r="AC148" s="4" t="s">
        <v>24</v>
      </c>
    </row>
    <row r="149" spans="1:29" ht="12.75" x14ac:dyDescent="0.2">
      <c r="A149" s="4" t="s">
        <v>387</v>
      </c>
      <c r="B149" s="4" t="s">
        <v>100</v>
      </c>
      <c r="C149" s="4" t="s">
        <v>790</v>
      </c>
      <c r="D149" s="4" t="s">
        <v>791</v>
      </c>
      <c r="E149" s="4" t="s">
        <v>792</v>
      </c>
      <c r="F149" s="4" t="s">
        <v>793</v>
      </c>
      <c r="G149" s="4" t="s">
        <v>794</v>
      </c>
      <c r="H149" s="4" t="s">
        <v>795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40">
        <v>0</v>
      </c>
      <c r="Q149" s="18" t="s">
        <v>1576</v>
      </c>
      <c r="R149" s="15">
        <v>43374</v>
      </c>
      <c r="S149" s="4">
        <v>0</v>
      </c>
      <c r="T149" s="1">
        <v>0</v>
      </c>
      <c r="U149" s="4" t="s">
        <v>247</v>
      </c>
      <c r="V149" s="19">
        <v>44524</v>
      </c>
      <c r="W149" s="7">
        <v>0</v>
      </c>
      <c r="X149" s="20" t="s">
        <v>38</v>
      </c>
      <c r="Y149" s="21" t="s">
        <v>1565</v>
      </c>
      <c r="Z149" s="21">
        <v>0</v>
      </c>
      <c r="AA149" s="22">
        <v>44624</v>
      </c>
      <c r="AB149" s="15" t="s">
        <v>24</v>
      </c>
      <c r="AC149" s="4" t="s">
        <v>24</v>
      </c>
    </row>
    <row r="150" spans="1:29" ht="12.75" x14ac:dyDescent="0.2">
      <c r="A150" s="4" t="s">
        <v>387</v>
      </c>
      <c r="B150" s="4" t="s">
        <v>100</v>
      </c>
      <c r="C150" s="4" t="s">
        <v>796</v>
      </c>
      <c r="D150" s="4" t="s">
        <v>797</v>
      </c>
      <c r="E150" s="4" t="s">
        <v>798</v>
      </c>
      <c r="F150" s="4" t="s">
        <v>799</v>
      </c>
      <c r="G150" s="4" t="s">
        <v>800</v>
      </c>
      <c r="H150" s="4" t="s">
        <v>801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40">
        <v>0</v>
      </c>
      <c r="Q150" s="18" t="s">
        <v>1700</v>
      </c>
      <c r="R150" s="15">
        <v>43374</v>
      </c>
      <c r="S150" s="4">
        <v>0</v>
      </c>
      <c r="T150" s="1">
        <v>0</v>
      </c>
      <c r="U150" s="4" t="s">
        <v>247</v>
      </c>
      <c r="V150" s="19">
        <v>44524</v>
      </c>
      <c r="W150" s="7">
        <v>0</v>
      </c>
      <c r="X150" s="20" t="s">
        <v>38</v>
      </c>
      <c r="Y150" s="21" t="s">
        <v>1565</v>
      </c>
      <c r="Z150" s="21">
        <v>0</v>
      </c>
      <c r="AA150" s="22">
        <v>44624</v>
      </c>
      <c r="AB150" s="15" t="s">
        <v>24</v>
      </c>
      <c r="AC150" s="4" t="s">
        <v>24</v>
      </c>
    </row>
    <row r="151" spans="1:29" ht="12.75" x14ac:dyDescent="0.2">
      <c r="A151" s="4" t="s">
        <v>387</v>
      </c>
      <c r="B151" s="4" t="s">
        <v>100</v>
      </c>
      <c r="C151" s="4" t="s">
        <v>802</v>
      </c>
      <c r="D151" s="4" t="s">
        <v>803</v>
      </c>
      <c r="E151" s="4" t="s">
        <v>804</v>
      </c>
      <c r="F151" s="4" t="s">
        <v>805</v>
      </c>
      <c r="G151" s="4" t="s">
        <v>484</v>
      </c>
      <c r="H151" s="4" t="s">
        <v>485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40">
        <v>0</v>
      </c>
      <c r="Q151" s="18" t="s">
        <v>1585</v>
      </c>
      <c r="R151" s="15">
        <v>43374</v>
      </c>
      <c r="S151" s="4">
        <v>0</v>
      </c>
      <c r="T151" s="1">
        <v>0</v>
      </c>
      <c r="U151" s="4" t="s">
        <v>247</v>
      </c>
      <c r="V151" s="19">
        <v>44524</v>
      </c>
      <c r="W151" s="7">
        <v>0</v>
      </c>
      <c r="X151" s="20" t="s">
        <v>38</v>
      </c>
      <c r="Y151" s="21" t="s">
        <v>1565</v>
      </c>
      <c r="Z151" s="21">
        <v>0</v>
      </c>
      <c r="AA151" s="22">
        <v>44624</v>
      </c>
      <c r="AB151" s="15" t="s">
        <v>24</v>
      </c>
      <c r="AC151" s="4" t="s">
        <v>24</v>
      </c>
    </row>
    <row r="152" spans="1:29" ht="12.75" x14ac:dyDescent="0.2">
      <c r="A152" s="4" t="s">
        <v>387</v>
      </c>
      <c r="B152" s="4" t="s">
        <v>100</v>
      </c>
      <c r="C152" s="4" t="s">
        <v>806</v>
      </c>
      <c r="D152" s="4" t="s">
        <v>807</v>
      </c>
      <c r="E152" s="4" t="s">
        <v>808</v>
      </c>
      <c r="F152" s="4" t="s">
        <v>809</v>
      </c>
      <c r="G152" s="4" t="s">
        <v>175</v>
      </c>
      <c r="H152" s="4" t="s">
        <v>185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40">
        <v>0</v>
      </c>
      <c r="Q152" s="18" t="s">
        <v>1673</v>
      </c>
      <c r="R152" s="15">
        <v>43374</v>
      </c>
      <c r="S152" s="4">
        <v>0</v>
      </c>
      <c r="T152" s="1">
        <v>0</v>
      </c>
      <c r="U152" s="4" t="s">
        <v>247</v>
      </c>
      <c r="V152" s="19">
        <v>44524</v>
      </c>
      <c r="W152" s="7">
        <v>0</v>
      </c>
      <c r="X152" s="20" t="s">
        <v>38</v>
      </c>
      <c r="Y152" s="21" t="s">
        <v>1565</v>
      </c>
      <c r="Z152" s="21">
        <v>0</v>
      </c>
      <c r="AA152" s="22">
        <v>44624</v>
      </c>
      <c r="AB152" s="15" t="s">
        <v>24</v>
      </c>
      <c r="AC152" s="4" t="s">
        <v>24</v>
      </c>
    </row>
    <row r="153" spans="1:29" ht="12.75" x14ac:dyDescent="0.2">
      <c r="A153" s="4" t="s">
        <v>387</v>
      </c>
      <c r="B153" s="4" t="s">
        <v>100</v>
      </c>
      <c r="C153" s="4" t="s">
        <v>655</v>
      </c>
      <c r="D153" s="4" t="s">
        <v>810</v>
      </c>
      <c r="E153" s="4" t="s">
        <v>811</v>
      </c>
      <c r="F153" s="4" t="s">
        <v>812</v>
      </c>
      <c r="G153" s="4" t="s">
        <v>238</v>
      </c>
      <c r="H153" s="4" t="s">
        <v>253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40">
        <v>0</v>
      </c>
      <c r="Q153" s="18" t="s">
        <v>1644</v>
      </c>
      <c r="R153" s="15">
        <v>43374</v>
      </c>
      <c r="S153" s="4">
        <v>0</v>
      </c>
      <c r="T153" s="1">
        <v>0</v>
      </c>
      <c r="U153" s="4" t="s">
        <v>247</v>
      </c>
      <c r="V153" s="19">
        <v>44618</v>
      </c>
      <c r="W153" s="7">
        <v>0</v>
      </c>
      <c r="X153" s="20" t="s">
        <v>38</v>
      </c>
      <c r="Y153" s="21" t="s">
        <v>1565</v>
      </c>
      <c r="Z153" s="21">
        <v>0</v>
      </c>
      <c r="AA153" s="22">
        <v>44624</v>
      </c>
      <c r="AB153" s="15" t="s">
        <v>24</v>
      </c>
      <c r="AC153" s="4" t="s">
        <v>24</v>
      </c>
    </row>
    <row r="154" spans="1:29" ht="12.75" x14ac:dyDescent="0.2">
      <c r="A154" s="4" t="s">
        <v>387</v>
      </c>
      <c r="B154" s="4" t="s">
        <v>100</v>
      </c>
      <c r="C154" s="4" t="s">
        <v>813</v>
      </c>
      <c r="D154" s="4" t="s">
        <v>814</v>
      </c>
      <c r="E154" s="4" t="s">
        <v>815</v>
      </c>
      <c r="F154" s="4" t="s">
        <v>816</v>
      </c>
      <c r="G154" s="4" t="s">
        <v>238</v>
      </c>
      <c r="H154" s="4" t="s">
        <v>817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40">
        <v>0</v>
      </c>
      <c r="Q154" s="18" t="s">
        <v>1726</v>
      </c>
      <c r="R154" s="15">
        <v>43374</v>
      </c>
      <c r="S154" s="4">
        <v>0</v>
      </c>
      <c r="T154" s="1">
        <v>0</v>
      </c>
      <c r="U154" s="4" t="s">
        <v>247</v>
      </c>
      <c r="V154" s="19">
        <v>44628</v>
      </c>
      <c r="W154" s="7">
        <v>0</v>
      </c>
      <c r="X154" s="20" t="s">
        <v>38</v>
      </c>
      <c r="Y154" s="21" t="s">
        <v>1565</v>
      </c>
      <c r="Z154" s="21">
        <v>0</v>
      </c>
      <c r="AA154" s="22">
        <v>44624</v>
      </c>
      <c r="AB154" s="15" t="s">
        <v>24</v>
      </c>
      <c r="AC154" s="4" t="s">
        <v>24</v>
      </c>
    </row>
    <row r="155" spans="1:29" ht="12.75" x14ac:dyDescent="0.2">
      <c r="A155" s="4" t="s">
        <v>387</v>
      </c>
      <c r="B155" s="4" t="s">
        <v>100</v>
      </c>
      <c r="C155" s="4" t="s">
        <v>818</v>
      </c>
      <c r="D155" s="4" t="s">
        <v>819</v>
      </c>
      <c r="E155" s="4">
        <v>0</v>
      </c>
      <c r="F155" s="4">
        <v>0</v>
      </c>
      <c r="G155" s="4" t="s">
        <v>245</v>
      </c>
      <c r="H155" s="4" t="s">
        <v>436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40">
        <v>0</v>
      </c>
      <c r="Q155" s="18" t="s">
        <v>1830</v>
      </c>
      <c r="R155" s="15">
        <v>0</v>
      </c>
      <c r="S155" s="4">
        <v>0</v>
      </c>
      <c r="T155" s="1">
        <v>289</v>
      </c>
      <c r="U155" s="4" t="s">
        <v>247</v>
      </c>
      <c r="V155" s="19">
        <v>0</v>
      </c>
      <c r="W155" s="7">
        <v>0</v>
      </c>
      <c r="X155" s="20" t="s">
        <v>38</v>
      </c>
      <c r="Y155" s="21" t="s">
        <v>1565</v>
      </c>
      <c r="Z155" s="21">
        <v>0</v>
      </c>
      <c r="AA155" s="22">
        <v>44624</v>
      </c>
      <c r="AB155" s="15" t="s">
        <v>24</v>
      </c>
      <c r="AC155" s="4" t="s">
        <v>24</v>
      </c>
    </row>
    <row r="156" spans="1:29" ht="12.75" x14ac:dyDescent="0.2">
      <c r="A156" s="4" t="s">
        <v>387</v>
      </c>
      <c r="B156" s="4" t="s">
        <v>100</v>
      </c>
      <c r="C156" s="4" t="s">
        <v>820</v>
      </c>
      <c r="D156" s="4" t="s">
        <v>821</v>
      </c>
      <c r="E156" s="4" t="s">
        <v>822</v>
      </c>
      <c r="F156" s="4" t="s">
        <v>823</v>
      </c>
      <c r="G156" s="4" t="s">
        <v>238</v>
      </c>
      <c r="H156" s="4" t="s">
        <v>253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40">
        <v>0</v>
      </c>
      <c r="Q156" s="18" t="s">
        <v>1729</v>
      </c>
      <c r="R156" s="15">
        <v>43374</v>
      </c>
      <c r="S156" s="4">
        <v>0</v>
      </c>
      <c r="T156" s="1">
        <v>0</v>
      </c>
      <c r="U156" s="4" t="s">
        <v>247</v>
      </c>
      <c r="V156" s="19">
        <v>44618</v>
      </c>
      <c r="W156" s="7">
        <v>0</v>
      </c>
      <c r="X156" s="20" t="s">
        <v>38</v>
      </c>
      <c r="Y156" s="21" t="s">
        <v>1565</v>
      </c>
      <c r="Z156" s="21">
        <v>0</v>
      </c>
      <c r="AA156" s="22">
        <v>44624</v>
      </c>
      <c r="AB156" s="15" t="s">
        <v>24</v>
      </c>
      <c r="AC156" s="4" t="s">
        <v>24</v>
      </c>
    </row>
    <row r="157" spans="1:29" ht="12.75" x14ac:dyDescent="0.2">
      <c r="A157" s="4" t="s">
        <v>387</v>
      </c>
      <c r="B157" s="4" t="s">
        <v>100</v>
      </c>
      <c r="C157" s="4" t="s">
        <v>824</v>
      </c>
      <c r="D157" s="4" t="s">
        <v>825</v>
      </c>
      <c r="E157" s="4" t="s">
        <v>826</v>
      </c>
      <c r="F157" s="4" t="s">
        <v>827</v>
      </c>
      <c r="G157" s="4" t="s">
        <v>175</v>
      </c>
      <c r="H157" s="4" t="s">
        <v>185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40">
        <v>0</v>
      </c>
      <c r="Q157" s="18" t="s">
        <v>1679</v>
      </c>
      <c r="R157" s="15">
        <v>43374</v>
      </c>
      <c r="S157" s="4">
        <v>0</v>
      </c>
      <c r="T157" s="1">
        <v>0</v>
      </c>
      <c r="U157" s="4" t="s">
        <v>247</v>
      </c>
      <c r="V157" s="19">
        <v>44524</v>
      </c>
      <c r="W157" s="7">
        <v>0</v>
      </c>
      <c r="X157" s="20" t="s">
        <v>38</v>
      </c>
      <c r="Y157" s="21" t="s">
        <v>1565</v>
      </c>
      <c r="Z157" s="21">
        <v>0</v>
      </c>
      <c r="AA157" s="22">
        <v>44624</v>
      </c>
      <c r="AB157" s="15" t="s">
        <v>24</v>
      </c>
      <c r="AC157" s="4" t="s">
        <v>24</v>
      </c>
    </row>
    <row r="158" spans="1:29" ht="12.75" x14ac:dyDescent="0.2">
      <c r="A158" s="4" t="s">
        <v>387</v>
      </c>
      <c r="B158" s="4" t="s">
        <v>100</v>
      </c>
      <c r="C158" s="4" t="s">
        <v>828</v>
      </c>
      <c r="D158" s="4" t="s">
        <v>829</v>
      </c>
      <c r="E158" s="4" t="s">
        <v>830</v>
      </c>
      <c r="F158" s="4" t="s">
        <v>831</v>
      </c>
      <c r="G158" s="4" t="s">
        <v>175</v>
      </c>
      <c r="H158" s="4" t="s">
        <v>185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40">
        <v>0</v>
      </c>
      <c r="Q158" s="18" t="s">
        <v>1830</v>
      </c>
      <c r="R158" s="15">
        <v>0</v>
      </c>
      <c r="S158" s="4">
        <v>0</v>
      </c>
      <c r="T158" s="1">
        <v>91</v>
      </c>
      <c r="U158" s="4" t="s">
        <v>247</v>
      </c>
      <c r="V158" s="19">
        <v>0</v>
      </c>
      <c r="W158" s="7">
        <v>0</v>
      </c>
      <c r="X158" s="20" t="s">
        <v>38</v>
      </c>
      <c r="Y158" s="21" t="s">
        <v>1565</v>
      </c>
      <c r="Z158" s="21">
        <v>0</v>
      </c>
      <c r="AA158" s="22">
        <v>44624</v>
      </c>
      <c r="AB158" s="15" t="s">
        <v>24</v>
      </c>
      <c r="AC158" s="4" t="s">
        <v>24</v>
      </c>
    </row>
    <row r="159" spans="1:29" ht="12.75" x14ac:dyDescent="0.2">
      <c r="A159" s="4" t="s">
        <v>387</v>
      </c>
      <c r="B159" s="4" t="s">
        <v>100</v>
      </c>
      <c r="C159" s="4" t="s">
        <v>832</v>
      </c>
      <c r="D159" s="4" t="s">
        <v>833</v>
      </c>
      <c r="E159" s="4" t="s">
        <v>834</v>
      </c>
      <c r="F159" s="4" t="s">
        <v>835</v>
      </c>
      <c r="G159" s="4" t="s">
        <v>836</v>
      </c>
      <c r="H159" s="4" t="s">
        <v>837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40">
        <v>0</v>
      </c>
      <c r="Q159" s="18" t="s">
        <v>1580</v>
      </c>
      <c r="R159" s="15">
        <v>43374</v>
      </c>
      <c r="S159" s="4">
        <v>1</v>
      </c>
      <c r="T159" s="1">
        <v>0</v>
      </c>
      <c r="U159" s="4" t="s">
        <v>247</v>
      </c>
      <c r="V159" s="19">
        <v>44524</v>
      </c>
      <c r="W159" s="7">
        <v>0</v>
      </c>
      <c r="X159" s="20" t="s">
        <v>38</v>
      </c>
      <c r="Y159" s="21" t="s">
        <v>1565</v>
      </c>
      <c r="Z159" s="21">
        <v>0</v>
      </c>
      <c r="AA159" s="22">
        <v>44623</v>
      </c>
      <c r="AB159" s="15" t="s">
        <v>24</v>
      </c>
      <c r="AC159" s="4" t="s">
        <v>24</v>
      </c>
    </row>
    <row r="160" spans="1:29" ht="12.75" x14ac:dyDescent="0.2">
      <c r="A160" s="4" t="s">
        <v>387</v>
      </c>
      <c r="B160" s="4" t="s">
        <v>100</v>
      </c>
      <c r="C160" s="4" t="s">
        <v>838</v>
      </c>
      <c r="D160" s="4" t="s">
        <v>839</v>
      </c>
      <c r="E160" s="4" t="s">
        <v>840</v>
      </c>
      <c r="F160" s="4" t="s">
        <v>841</v>
      </c>
      <c r="G160" s="4" t="s">
        <v>238</v>
      </c>
      <c r="H160" s="4" t="s">
        <v>343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40">
        <v>0</v>
      </c>
      <c r="Q160" s="18" t="s">
        <v>1830</v>
      </c>
      <c r="R160" s="15">
        <v>0</v>
      </c>
      <c r="S160" s="4">
        <v>0</v>
      </c>
      <c r="T160" s="1">
        <v>0</v>
      </c>
      <c r="U160" s="4" t="s">
        <v>247</v>
      </c>
      <c r="V160" s="19">
        <v>0</v>
      </c>
      <c r="W160" s="7">
        <v>0</v>
      </c>
      <c r="X160" s="20" t="s">
        <v>38</v>
      </c>
      <c r="Y160" s="21" t="s">
        <v>1565</v>
      </c>
      <c r="Z160" s="21">
        <v>0</v>
      </c>
      <c r="AA160" s="22">
        <v>44624</v>
      </c>
      <c r="AB160" s="15" t="s">
        <v>24</v>
      </c>
      <c r="AC160" s="4" t="s">
        <v>24</v>
      </c>
    </row>
    <row r="161" spans="1:29" ht="12.75" x14ac:dyDescent="0.2">
      <c r="A161" s="4" t="s">
        <v>387</v>
      </c>
      <c r="B161" s="4" t="s">
        <v>100</v>
      </c>
      <c r="C161" s="4" t="s">
        <v>842</v>
      </c>
      <c r="D161" s="4" t="s">
        <v>843</v>
      </c>
      <c r="E161" s="4" t="s">
        <v>844</v>
      </c>
      <c r="F161" s="4" t="s">
        <v>845</v>
      </c>
      <c r="G161" s="4" t="s">
        <v>238</v>
      </c>
      <c r="H161" s="4" t="s">
        <v>253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40">
        <v>0</v>
      </c>
      <c r="Q161" s="18" t="s">
        <v>1732</v>
      </c>
      <c r="R161" s="15">
        <v>43374</v>
      </c>
      <c r="S161" s="4">
        <v>0</v>
      </c>
      <c r="T161" s="1">
        <v>0</v>
      </c>
      <c r="U161" s="4" t="s">
        <v>247</v>
      </c>
      <c r="V161" s="19">
        <v>44621</v>
      </c>
      <c r="W161" s="7">
        <v>0</v>
      </c>
      <c r="X161" s="20" t="s">
        <v>38</v>
      </c>
      <c r="Y161" s="21" t="s">
        <v>1565</v>
      </c>
      <c r="Z161" s="21">
        <v>0</v>
      </c>
      <c r="AA161" s="22">
        <v>44624</v>
      </c>
      <c r="AB161" s="15" t="s">
        <v>24</v>
      </c>
      <c r="AC161" s="4" t="s">
        <v>24</v>
      </c>
    </row>
    <row r="162" spans="1:29" ht="12.75" x14ac:dyDescent="0.2">
      <c r="A162" s="4" t="s">
        <v>387</v>
      </c>
      <c r="B162" s="4" t="s">
        <v>100</v>
      </c>
      <c r="C162" s="4" t="s">
        <v>846</v>
      </c>
      <c r="D162" s="4" t="s">
        <v>847</v>
      </c>
      <c r="E162" s="4" t="s">
        <v>848</v>
      </c>
      <c r="F162" s="4" t="s">
        <v>849</v>
      </c>
      <c r="G162" s="4" t="s">
        <v>292</v>
      </c>
      <c r="H162" s="4" t="s">
        <v>459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40">
        <v>0</v>
      </c>
      <c r="Q162" s="18" t="s">
        <v>1584</v>
      </c>
      <c r="R162" s="15">
        <v>43374</v>
      </c>
      <c r="S162" s="4">
        <v>0</v>
      </c>
      <c r="T162" s="1">
        <v>0</v>
      </c>
      <c r="U162" s="4" t="s">
        <v>247</v>
      </c>
      <c r="V162" s="19">
        <v>44580</v>
      </c>
      <c r="W162" s="7">
        <v>0</v>
      </c>
      <c r="X162" s="20" t="s">
        <v>38</v>
      </c>
      <c r="Y162" s="21" t="s">
        <v>1565</v>
      </c>
      <c r="Z162" s="21">
        <v>0</v>
      </c>
      <c r="AA162" s="22">
        <v>44624</v>
      </c>
      <c r="AB162" s="15" t="s">
        <v>24</v>
      </c>
      <c r="AC162" s="4" t="s">
        <v>24</v>
      </c>
    </row>
    <row r="163" spans="1:29" ht="12.75" x14ac:dyDescent="0.2">
      <c r="A163" s="4" t="s">
        <v>387</v>
      </c>
      <c r="B163" s="16" t="s">
        <v>100</v>
      </c>
      <c r="C163" s="4" t="s">
        <v>796</v>
      </c>
      <c r="D163" s="4" t="s">
        <v>850</v>
      </c>
      <c r="E163" s="24" t="s">
        <v>851</v>
      </c>
      <c r="F163" s="4" t="s">
        <v>852</v>
      </c>
      <c r="G163" s="4" t="s">
        <v>800</v>
      </c>
      <c r="H163" s="4" t="s">
        <v>801</v>
      </c>
      <c r="I163" s="17">
        <v>6144</v>
      </c>
      <c r="J163" s="17">
        <v>6144</v>
      </c>
      <c r="K163" s="17">
        <v>6144</v>
      </c>
      <c r="L163" s="17">
        <v>6144</v>
      </c>
      <c r="M163" s="17">
        <v>6144</v>
      </c>
      <c r="N163" s="17">
        <v>6144</v>
      </c>
      <c r="O163" s="17">
        <v>6144</v>
      </c>
      <c r="P163" s="40">
        <v>6144</v>
      </c>
      <c r="Q163" s="18" t="s">
        <v>1830</v>
      </c>
      <c r="R163" s="15">
        <v>44326</v>
      </c>
      <c r="S163" s="4">
        <v>52</v>
      </c>
      <c r="T163" s="1">
        <v>52</v>
      </c>
      <c r="U163" s="4" t="s">
        <v>177</v>
      </c>
      <c r="V163" s="19">
        <v>44609</v>
      </c>
      <c r="W163" s="7">
        <v>1</v>
      </c>
      <c r="X163" s="4" t="s">
        <v>38</v>
      </c>
      <c r="Y163" s="21" t="s">
        <v>1565</v>
      </c>
      <c r="Z163" s="21">
        <v>0</v>
      </c>
      <c r="AA163" s="22">
        <v>44572</v>
      </c>
      <c r="AB163" s="15" t="s">
        <v>24</v>
      </c>
      <c r="AC163" s="4" t="s">
        <v>24</v>
      </c>
    </row>
    <row r="164" spans="1:29" ht="12.75" x14ac:dyDescent="0.2">
      <c r="A164" s="4" t="s">
        <v>387</v>
      </c>
      <c r="B164" s="4" t="s">
        <v>100</v>
      </c>
      <c r="C164" s="4" t="s">
        <v>853</v>
      </c>
      <c r="D164" s="4" t="s">
        <v>854</v>
      </c>
      <c r="E164" s="4" t="s">
        <v>855</v>
      </c>
      <c r="F164" s="4" t="s">
        <v>856</v>
      </c>
      <c r="G164" s="4" t="s">
        <v>238</v>
      </c>
      <c r="H164" s="4" t="s">
        <v>253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40">
        <v>0</v>
      </c>
      <c r="Q164" s="18" t="s">
        <v>1623</v>
      </c>
      <c r="R164" s="15">
        <v>43374</v>
      </c>
      <c r="S164" s="4">
        <v>0</v>
      </c>
      <c r="T164" s="1">
        <v>0</v>
      </c>
      <c r="U164" s="4" t="s">
        <v>247</v>
      </c>
      <c r="V164" s="19">
        <v>44618</v>
      </c>
      <c r="W164" s="7">
        <v>0</v>
      </c>
      <c r="X164" s="20" t="s">
        <v>38</v>
      </c>
      <c r="Y164" s="21" t="s">
        <v>1565</v>
      </c>
      <c r="Z164" s="21">
        <v>0</v>
      </c>
      <c r="AA164" s="22">
        <v>44624</v>
      </c>
      <c r="AB164" s="15" t="s">
        <v>24</v>
      </c>
      <c r="AC164" s="4" t="s">
        <v>24</v>
      </c>
    </row>
    <row r="165" spans="1:29" ht="12.75" x14ac:dyDescent="0.2">
      <c r="A165" s="4" t="s">
        <v>387</v>
      </c>
      <c r="B165" s="4" t="s">
        <v>100</v>
      </c>
      <c r="C165" s="4" t="s">
        <v>857</v>
      </c>
      <c r="D165" s="4" t="s">
        <v>858</v>
      </c>
      <c r="E165" s="4" t="s">
        <v>859</v>
      </c>
      <c r="F165" s="4" t="s">
        <v>860</v>
      </c>
      <c r="G165" s="4" t="s">
        <v>238</v>
      </c>
      <c r="H165" s="4" t="s">
        <v>861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40">
        <v>0</v>
      </c>
      <c r="Q165" s="18" t="s">
        <v>1757</v>
      </c>
      <c r="R165" s="15">
        <v>43374</v>
      </c>
      <c r="S165" s="4">
        <v>0</v>
      </c>
      <c r="T165" s="1">
        <v>0</v>
      </c>
      <c r="U165" s="4" t="s">
        <v>247</v>
      </c>
      <c r="V165" s="19">
        <v>44525</v>
      </c>
      <c r="W165" s="7">
        <v>0</v>
      </c>
      <c r="X165" s="20" t="s">
        <v>38</v>
      </c>
      <c r="Y165" s="21" t="s">
        <v>1565</v>
      </c>
      <c r="Z165" s="21">
        <v>0</v>
      </c>
      <c r="AA165" s="22">
        <v>44624</v>
      </c>
      <c r="AB165" s="15" t="s">
        <v>24</v>
      </c>
      <c r="AC165" s="4" t="s">
        <v>24</v>
      </c>
    </row>
    <row r="166" spans="1:29" ht="12.75" x14ac:dyDescent="0.2">
      <c r="A166" s="4" t="s">
        <v>387</v>
      </c>
      <c r="B166" s="4" t="s">
        <v>100</v>
      </c>
      <c r="C166" s="4" t="s">
        <v>862</v>
      </c>
      <c r="D166" s="4" t="s">
        <v>863</v>
      </c>
      <c r="E166" s="4" t="s">
        <v>864</v>
      </c>
      <c r="F166" s="4" t="s">
        <v>865</v>
      </c>
      <c r="G166" s="4" t="s">
        <v>245</v>
      </c>
      <c r="H166" s="4" t="s">
        <v>436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40">
        <v>0</v>
      </c>
      <c r="Q166" s="18" t="s">
        <v>1830</v>
      </c>
      <c r="R166" s="15">
        <v>0</v>
      </c>
      <c r="S166" s="4">
        <v>0</v>
      </c>
      <c r="T166" s="1">
        <v>180</v>
      </c>
      <c r="U166" s="4" t="s">
        <v>247</v>
      </c>
      <c r="V166" s="19">
        <v>0</v>
      </c>
      <c r="W166" s="7">
        <v>0</v>
      </c>
      <c r="X166" s="20" t="s">
        <v>38</v>
      </c>
      <c r="Y166" s="21" t="s">
        <v>1565</v>
      </c>
      <c r="Z166" s="21">
        <v>0</v>
      </c>
      <c r="AA166" s="22">
        <v>44624</v>
      </c>
      <c r="AB166" s="15" t="s">
        <v>24</v>
      </c>
      <c r="AC166" s="4" t="s">
        <v>24</v>
      </c>
    </row>
    <row r="167" spans="1:29" ht="12.75" x14ac:dyDescent="0.2">
      <c r="A167" s="4" t="s">
        <v>387</v>
      </c>
      <c r="B167" s="4" t="s">
        <v>100</v>
      </c>
      <c r="C167" s="4" t="s">
        <v>866</v>
      </c>
      <c r="D167" s="4" t="s">
        <v>867</v>
      </c>
      <c r="E167" s="4" t="s">
        <v>868</v>
      </c>
      <c r="F167" s="4" t="s">
        <v>869</v>
      </c>
      <c r="G167" s="4" t="s">
        <v>261</v>
      </c>
      <c r="H167" s="4" t="s">
        <v>262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40">
        <v>0</v>
      </c>
      <c r="Q167" s="18" t="s">
        <v>1592</v>
      </c>
      <c r="R167" s="15">
        <v>43374</v>
      </c>
      <c r="S167" s="4">
        <v>0</v>
      </c>
      <c r="T167" s="1">
        <v>0</v>
      </c>
      <c r="U167" s="4" t="s">
        <v>247</v>
      </c>
      <c r="V167" s="19">
        <v>44546</v>
      </c>
      <c r="W167" s="7">
        <v>0</v>
      </c>
      <c r="X167" s="4" t="s">
        <v>38</v>
      </c>
      <c r="Y167" s="21" t="s">
        <v>1565</v>
      </c>
      <c r="Z167" s="21">
        <v>0</v>
      </c>
      <c r="AA167" s="22">
        <v>44624</v>
      </c>
      <c r="AB167" s="15" t="s">
        <v>24</v>
      </c>
      <c r="AC167" s="4" t="s">
        <v>24</v>
      </c>
    </row>
    <row r="168" spans="1:29" ht="12.75" x14ac:dyDescent="0.2">
      <c r="A168" s="4" t="s">
        <v>387</v>
      </c>
      <c r="B168" s="4" t="s">
        <v>100</v>
      </c>
      <c r="C168" s="4" t="s">
        <v>870</v>
      </c>
      <c r="D168" s="4" t="s">
        <v>871</v>
      </c>
      <c r="E168" s="4" t="s">
        <v>872</v>
      </c>
      <c r="F168" s="4" t="s">
        <v>873</v>
      </c>
      <c r="G168" s="4" t="s">
        <v>238</v>
      </c>
      <c r="H168" s="4" t="s">
        <v>817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40">
        <v>0</v>
      </c>
      <c r="Q168" s="18" t="s">
        <v>1731</v>
      </c>
      <c r="R168" s="15">
        <v>43374</v>
      </c>
      <c r="S168" s="4">
        <v>0</v>
      </c>
      <c r="T168" s="1">
        <v>0</v>
      </c>
      <c r="U168" s="4" t="s">
        <v>247</v>
      </c>
      <c r="V168" s="19">
        <v>44621</v>
      </c>
      <c r="W168" s="7">
        <v>0</v>
      </c>
      <c r="X168" s="20" t="s">
        <v>38</v>
      </c>
      <c r="Y168" s="21" t="s">
        <v>1565</v>
      </c>
      <c r="Z168" s="21">
        <v>0</v>
      </c>
      <c r="AA168" s="22">
        <v>44624</v>
      </c>
      <c r="AB168" s="15" t="s">
        <v>24</v>
      </c>
      <c r="AC168" s="4" t="s">
        <v>24</v>
      </c>
    </row>
    <row r="169" spans="1:29" ht="12.75" x14ac:dyDescent="0.2">
      <c r="A169" s="4" t="s">
        <v>387</v>
      </c>
      <c r="B169" s="4" t="s">
        <v>100</v>
      </c>
      <c r="C169" s="4" t="s">
        <v>874</v>
      </c>
      <c r="D169" s="4" t="s">
        <v>875</v>
      </c>
      <c r="E169" s="4" t="s">
        <v>876</v>
      </c>
      <c r="F169" s="4" t="s">
        <v>877</v>
      </c>
      <c r="G169" s="4" t="s">
        <v>238</v>
      </c>
      <c r="H169" s="4" t="s">
        <v>253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40">
        <v>0</v>
      </c>
      <c r="Q169" s="18" t="s">
        <v>1727</v>
      </c>
      <c r="R169" s="15">
        <v>43374</v>
      </c>
      <c r="S169" s="4">
        <v>0</v>
      </c>
      <c r="T169" s="1">
        <v>0</v>
      </c>
      <c r="U169" s="4" t="s">
        <v>247</v>
      </c>
      <c r="V169" s="19">
        <v>44618</v>
      </c>
      <c r="W169" s="7">
        <v>0</v>
      </c>
      <c r="X169" s="20" t="s">
        <v>38</v>
      </c>
      <c r="Y169" s="21" t="s">
        <v>1565</v>
      </c>
      <c r="Z169" s="21">
        <v>0</v>
      </c>
      <c r="AA169" s="22">
        <v>44624</v>
      </c>
      <c r="AB169" s="15" t="s">
        <v>24</v>
      </c>
      <c r="AC169" s="4" t="s">
        <v>24</v>
      </c>
    </row>
    <row r="170" spans="1:29" ht="12.75" x14ac:dyDescent="0.2">
      <c r="A170" s="4" t="s">
        <v>387</v>
      </c>
      <c r="B170" s="4" t="s">
        <v>100</v>
      </c>
      <c r="C170" s="4" t="s">
        <v>878</v>
      </c>
      <c r="D170" s="4" t="s">
        <v>879</v>
      </c>
      <c r="E170" s="4">
        <v>0</v>
      </c>
      <c r="F170" s="4">
        <v>0</v>
      </c>
      <c r="G170" s="4" t="s">
        <v>245</v>
      </c>
      <c r="H170" s="4" t="s">
        <v>392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40">
        <v>0</v>
      </c>
      <c r="Q170" s="18" t="s">
        <v>1830</v>
      </c>
      <c r="R170" s="15">
        <v>0</v>
      </c>
      <c r="S170" s="4">
        <v>0</v>
      </c>
      <c r="T170" s="1">
        <v>289</v>
      </c>
      <c r="U170" s="4" t="s">
        <v>247</v>
      </c>
      <c r="V170" s="19">
        <v>0</v>
      </c>
      <c r="W170" s="7">
        <v>0</v>
      </c>
      <c r="X170" s="20" t="s">
        <v>38</v>
      </c>
      <c r="Y170" s="21" t="s">
        <v>1565</v>
      </c>
      <c r="Z170" s="21">
        <v>0</v>
      </c>
      <c r="AA170" s="22">
        <v>44624</v>
      </c>
      <c r="AB170" s="15" t="s">
        <v>24</v>
      </c>
      <c r="AC170" s="4" t="s">
        <v>24</v>
      </c>
    </row>
    <row r="171" spans="1:29" ht="12.75" x14ac:dyDescent="0.2">
      <c r="A171" s="4" t="s">
        <v>387</v>
      </c>
      <c r="B171" s="4" t="s">
        <v>100</v>
      </c>
      <c r="C171" s="4" t="s">
        <v>880</v>
      </c>
      <c r="D171" s="4" t="s">
        <v>881</v>
      </c>
      <c r="E171" s="4" t="s">
        <v>882</v>
      </c>
      <c r="F171" s="4" t="s">
        <v>883</v>
      </c>
      <c r="G171" s="4" t="s">
        <v>238</v>
      </c>
      <c r="H171" s="4" t="s">
        <v>253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40">
        <v>0</v>
      </c>
      <c r="Q171" s="18" t="s">
        <v>1761</v>
      </c>
      <c r="R171" s="15">
        <v>43374</v>
      </c>
      <c r="S171" s="4">
        <v>0</v>
      </c>
      <c r="T171" s="1">
        <v>0</v>
      </c>
      <c r="U171" s="4" t="s">
        <v>247</v>
      </c>
      <c r="V171" s="19">
        <v>44592</v>
      </c>
      <c r="W171" s="7">
        <v>0</v>
      </c>
      <c r="X171" s="20" t="s">
        <v>38</v>
      </c>
      <c r="Y171" s="21" t="s">
        <v>1565</v>
      </c>
      <c r="Z171" s="21">
        <v>0</v>
      </c>
      <c r="AA171" s="22">
        <v>44624</v>
      </c>
      <c r="AB171" s="15" t="s">
        <v>24</v>
      </c>
      <c r="AC171" s="4" t="s">
        <v>24</v>
      </c>
    </row>
    <row r="172" spans="1:29" ht="12.75" x14ac:dyDescent="0.2">
      <c r="A172" s="4" t="s">
        <v>257</v>
      </c>
      <c r="B172" s="16" t="s">
        <v>102</v>
      </c>
      <c r="C172" s="4" t="s">
        <v>884</v>
      </c>
      <c r="D172" s="4" t="s">
        <v>885</v>
      </c>
      <c r="E172" s="4" t="s">
        <v>886</v>
      </c>
      <c r="F172" s="4" t="s">
        <v>887</v>
      </c>
      <c r="G172" s="4" t="s">
        <v>175</v>
      </c>
      <c r="H172" s="4" t="s">
        <v>185</v>
      </c>
      <c r="I172" s="17">
        <v>3000</v>
      </c>
      <c r="J172" s="17">
        <v>3000</v>
      </c>
      <c r="K172" s="17">
        <v>3000</v>
      </c>
      <c r="L172" s="17">
        <v>3000</v>
      </c>
      <c r="M172" s="17">
        <v>3000</v>
      </c>
      <c r="N172" s="17">
        <v>3000</v>
      </c>
      <c r="O172" s="17">
        <v>3000</v>
      </c>
      <c r="P172" s="40">
        <v>3000</v>
      </c>
      <c r="Q172" s="18" t="s">
        <v>1830</v>
      </c>
      <c r="R172" s="15">
        <v>43959</v>
      </c>
      <c r="S172" s="4">
        <v>89</v>
      </c>
      <c r="T172" s="1">
        <v>79</v>
      </c>
      <c r="U172" s="4" t="s">
        <v>177</v>
      </c>
      <c r="V172" s="19">
        <v>45031</v>
      </c>
      <c r="W172" s="7">
        <v>0</v>
      </c>
      <c r="X172" s="20" t="s">
        <v>21</v>
      </c>
      <c r="Y172" s="21" t="s">
        <v>1565</v>
      </c>
      <c r="Z172" s="21">
        <v>0</v>
      </c>
      <c r="AA172" s="22">
        <v>44535</v>
      </c>
      <c r="AB172" s="15" t="s">
        <v>24</v>
      </c>
      <c r="AC172" s="4" t="s">
        <v>24</v>
      </c>
    </row>
    <row r="173" spans="1:29" ht="12.75" x14ac:dyDescent="0.2">
      <c r="A173" s="4" t="s">
        <v>257</v>
      </c>
      <c r="B173" s="16" t="s">
        <v>104</v>
      </c>
      <c r="C173" s="4" t="s">
        <v>888</v>
      </c>
      <c r="D173" s="4" t="s">
        <v>889</v>
      </c>
      <c r="E173" s="4" t="s">
        <v>890</v>
      </c>
      <c r="F173" s="4" t="s">
        <v>891</v>
      </c>
      <c r="G173" s="4" t="s">
        <v>261</v>
      </c>
      <c r="H173" s="4" t="s">
        <v>262</v>
      </c>
      <c r="I173" s="17">
        <v>3000</v>
      </c>
      <c r="J173" s="17">
        <v>3000</v>
      </c>
      <c r="K173" s="17">
        <v>3000</v>
      </c>
      <c r="L173" s="17">
        <v>3000</v>
      </c>
      <c r="M173" s="17">
        <v>3000</v>
      </c>
      <c r="N173" s="17">
        <v>3000</v>
      </c>
      <c r="O173" s="17">
        <v>3000</v>
      </c>
      <c r="P173" s="40">
        <v>3000</v>
      </c>
      <c r="Q173" s="18" t="s">
        <v>1830</v>
      </c>
      <c r="R173" s="15">
        <v>43959</v>
      </c>
      <c r="S173" s="4">
        <v>89</v>
      </c>
      <c r="T173" s="1">
        <v>80</v>
      </c>
      <c r="U173" s="4" t="s">
        <v>177</v>
      </c>
      <c r="V173" s="19">
        <v>45031</v>
      </c>
      <c r="W173" s="7">
        <v>0</v>
      </c>
      <c r="X173" s="20" t="s">
        <v>21</v>
      </c>
      <c r="Y173" s="21" t="s">
        <v>1565</v>
      </c>
      <c r="Z173" s="21">
        <v>0</v>
      </c>
      <c r="AA173" s="22">
        <v>44535</v>
      </c>
      <c r="AB173" s="15" t="s">
        <v>24</v>
      </c>
      <c r="AC173" s="4" t="s">
        <v>24</v>
      </c>
    </row>
    <row r="174" spans="1:29" ht="12.75" x14ac:dyDescent="0.2">
      <c r="A174" s="4" t="s">
        <v>892</v>
      </c>
      <c r="B174" s="4" t="s">
        <v>105</v>
      </c>
      <c r="C174" s="4" t="s">
        <v>893</v>
      </c>
      <c r="D174" s="4" t="s">
        <v>894</v>
      </c>
      <c r="E174" s="4" t="s">
        <v>895</v>
      </c>
      <c r="F174" s="4" t="s">
        <v>896</v>
      </c>
      <c r="G174" s="4" t="s">
        <v>228</v>
      </c>
      <c r="H174" s="4" t="s">
        <v>229</v>
      </c>
      <c r="I174" s="17">
        <v>148767</v>
      </c>
      <c r="J174" s="17">
        <v>147911</v>
      </c>
      <c r="K174" s="17">
        <v>148995</v>
      </c>
      <c r="L174" s="17">
        <v>147001</v>
      </c>
      <c r="M174" s="17">
        <v>148042</v>
      </c>
      <c r="N174" s="17">
        <v>148662</v>
      </c>
      <c r="O174" s="17">
        <v>147093</v>
      </c>
      <c r="P174" s="40">
        <v>148067.28571428571</v>
      </c>
      <c r="Q174" s="18" t="s">
        <v>1703</v>
      </c>
      <c r="R174" s="15">
        <v>44377</v>
      </c>
      <c r="S174" s="4">
        <v>87</v>
      </c>
      <c r="T174" s="1">
        <v>58</v>
      </c>
      <c r="U174" s="4" t="s">
        <v>247</v>
      </c>
      <c r="V174" s="19">
        <v>44602</v>
      </c>
      <c r="W174" s="7">
        <v>0</v>
      </c>
      <c r="X174" s="20" t="s">
        <v>198</v>
      </c>
      <c r="Y174" s="21" t="s">
        <v>1565</v>
      </c>
      <c r="Z174" s="21">
        <v>22</v>
      </c>
      <c r="AA174" s="22">
        <v>44537</v>
      </c>
      <c r="AB174" s="15" t="s">
        <v>24</v>
      </c>
      <c r="AC174" s="15" t="s">
        <v>20</v>
      </c>
    </row>
    <row r="175" spans="1:29" ht="12.75" x14ac:dyDescent="0.2">
      <c r="A175" s="4" t="s">
        <v>257</v>
      </c>
      <c r="B175" s="4" t="s">
        <v>108</v>
      </c>
      <c r="C175" s="4" t="s">
        <v>897</v>
      </c>
      <c r="D175" s="4" t="s">
        <v>898</v>
      </c>
      <c r="E175" s="4" t="s">
        <v>899</v>
      </c>
      <c r="F175" s="4" t="s">
        <v>900</v>
      </c>
      <c r="G175" s="4" t="s">
        <v>261</v>
      </c>
      <c r="H175" s="4" t="s">
        <v>262</v>
      </c>
      <c r="I175" s="17">
        <v>9591</v>
      </c>
      <c r="J175" s="17">
        <v>9388</v>
      </c>
      <c r="K175" s="17">
        <v>9464</v>
      </c>
      <c r="L175" s="17">
        <v>9648</v>
      </c>
      <c r="M175" s="17">
        <v>9648</v>
      </c>
      <c r="N175" s="17">
        <v>9648</v>
      </c>
      <c r="O175" s="17">
        <v>9513</v>
      </c>
      <c r="P175" s="40">
        <v>9557.1428571428569</v>
      </c>
      <c r="Q175" s="18" t="s">
        <v>1781</v>
      </c>
      <c r="R175" s="15">
        <v>44462</v>
      </c>
      <c r="S175" s="4">
        <v>22</v>
      </c>
      <c r="T175" s="1">
        <v>0</v>
      </c>
      <c r="U175" s="4" t="s">
        <v>247</v>
      </c>
      <c r="V175" s="19">
        <v>44580</v>
      </c>
      <c r="W175" s="7">
        <v>0</v>
      </c>
      <c r="X175" s="20" t="s">
        <v>21</v>
      </c>
      <c r="Y175" s="21" t="s">
        <v>1565</v>
      </c>
      <c r="Z175" s="21">
        <v>0</v>
      </c>
      <c r="AA175" s="22">
        <v>44602</v>
      </c>
      <c r="AB175" s="4" t="s">
        <v>24</v>
      </c>
      <c r="AC175" s="15" t="s">
        <v>20</v>
      </c>
    </row>
    <row r="176" spans="1:29" ht="12.75" x14ac:dyDescent="0.2">
      <c r="A176" s="4" t="s">
        <v>257</v>
      </c>
      <c r="B176" s="4" t="s">
        <v>109</v>
      </c>
      <c r="C176" s="4" t="s">
        <v>109</v>
      </c>
      <c r="D176" s="4" t="s">
        <v>901</v>
      </c>
      <c r="E176" s="4" t="s">
        <v>902</v>
      </c>
      <c r="F176" s="4" t="s">
        <v>903</v>
      </c>
      <c r="G176" s="4" t="s">
        <v>261</v>
      </c>
      <c r="H176" s="4" t="s">
        <v>262</v>
      </c>
      <c r="I176" s="17">
        <v>2868</v>
      </c>
      <c r="J176" s="17">
        <v>2868</v>
      </c>
      <c r="K176" s="17">
        <v>2868</v>
      </c>
      <c r="L176" s="17">
        <v>2868</v>
      </c>
      <c r="M176" s="17">
        <v>2868</v>
      </c>
      <c r="N176" s="17">
        <v>2868</v>
      </c>
      <c r="O176" s="17">
        <v>2868</v>
      </c>
      <c r="P176" s="40">
        <v>2868</v>
      </c>
      <c r="Q176" s="18" t="s">
        <v>1582</v>
      </c>
      <c r="R176" s="15">
        <v>43924</v>
      </c>
      <c r="S176" s="4">
        <v>89</v>
      </c>
      <c r="T176" s="1">
        <v>74</v>
      </c>
      <c r="U176" s="4" t="s">
        <v>247</v>
      </c>
      <c r="V176" s="19">
        <v>44622</v>
      </c>
      <c r="W176" s="7">
        <v>0</v>
      </c>
      <c r="X176" s="20" t="s">
        <v>21</v>
      </c>
      <c r="Y176" s="21" t="s">
        <v>1565</v>
      </c>
      <c r="Z176" s="21">
        <v>0</v>
      </c>
      <c r="AA176" s="22">
        <v>44535</v>
      </c>
      <c r="AB176" s="15" t="s">
        <v>24</v>
      </c>
      <c r="AC176" s="15" t="s">
        <v>20</v>
      </c>
    </row>
    <row r="177" spans="1:29" ht="12.75" x14ac:dyDescent="0.2">
      <c r="A177" s="4" t="s">
        <v>180</v>
      </c>
      <c r="B177" s="4" t="s">
        <v>111</v>
      </c>
      <c r="C177" s="4" t="s">
        <v>904</v>
      </c>
      <c r="D177" s="4" t="s">
        <v>905</v>
      </c>
      <c r="E177" s="4" t="s">
        <v>906</v>
      </c>
      <c r="F177" s="4" t="s">
        <v>907</v>
      </c>
      <c r="G177" s="4" t="s">
        <v>238</v>
      </c>
      <c r="H177" s="4" t="s">
        <v>817</v>
      </c>
      <c r="I177" s="17">
        <v>10584</v>
      </c>
      <c r="J177" s="17">
        <v>10584</v>
      </c>
      <c r="K177" s="17">
        <v>10584</v>
      </c>
      <c r="L177" s="17">
        <v>10584</v>
      </c>
      <c r="M177" s="17">
        <v>10584</v>
      </c>
      <c r="N177" s="17">
        <v>10584</v>
      </c>
      <c r="O177" s="17">
        <v>10584</v>
      </c>
      <c r="P177" s="40">
        <v>10584</v>
      </c>
      <c r="Q177" s="18" t="s">
        <v>1619</v>
      </c>
      <c r="R177" s="15">
        <v>44189</v>
      </c>
      <c r="S177" s="4">
        <v>89</v>
      </c>
      <c r="T177" s="1">
        <v>89</v>
      </c>
      <c r="U177" s="4" t="s">
        <v>247</v>
      </c>
      <c r="V177" s="19">
        <v>44525</v>
      </c>
      <c r="W177" s="7">
        <v>0</v>
      </c>
      <c r="X177" s="4" t="s">
        <v>328</v>
      </c>
      <c r="Y177" s="21" t="s">
        <v>1565</v>
      </c>
      <c r="Z177" s="21">
        <v>0</v>
      </c>
      <c r="AA177" s="22">
        <v>44535</v>
      </c>
      <c r="AB177" s="15" t="s">
        <v>24</v>
      </c>
      <c r="AC177" s="4" t="s">
        <v>24</v>
      </c>
    </row>
    <row r="178" spans="1:29" ht="12.75" x14ac:dyDescent="0.2">
      <c r="A178" s="4" t="s">
        <v>180</v>
      </c>
      <c r="B178" s="4" t="s">
        <v>113</v>
      </c>
      <c r="C178" s="4" t="s">
        <v>908</v>
      </c>
      <c r="D178" s="4" t="s">
        <v>909</v>
      </c>
      <c r="E178" s="4" t="s">
        <v>910</v>
      </c>
      <c r="F178" s="4" t="s">
        <v>911</v>
      </c>
      <c r="G178" s="4" t="s">
        <v>261</v>
      </c>
      <c r="H178" s="4" t="s">
        <v>262</v>
      </c>
      <c r="I178" s="17">
        <v>103416</v>
      </c>
      <c r="J178" s="17">
        <v>103416</v>
      </c>
      <c r="K178" s="17">
        <v>103416</v>
      </c>
      <c r="L178" s="17">
        <v>103416</v>
      </c>
      <c r="M178" s="17">
        <v>103416</v>
      </c>
      <c r="N178" s="17">
        <v>103416</v>
      </c>
      <c r="O178" s="17">
        <v>103416</v>
      </c>
      <c r="P178" s="40">
        <v>103416</v>
      </c>
      <c r="Q178" s="18" t="s">
        <v>1688</v>
      </c>
      <c r="R178" s="15">
        <v>44437</v>
      </c>
      <c r="S178" s="4">
        <v>44</v>
      </c>
      <c r="T178" s="1">
        <v>18</v>
      </c>
      <c r="U178" s="4" t="s">
        <v>247</v>
      </c>
      <c r="V178" s="19">
        <v>44608</v>
      </c>
      <c r="W178" s="7">
        <v>1</v>
      </c>
      <c r="X178" s="20" t="s">
        <v>198</v>
      </c>
      <c r="Y178" s="21" t="s">
        <v>1565</v>
      </c>
      <c r="Z178" s="21">
        <v>19</v>
      </c>
      <c r="AA178" s="22">
        <v>44580</v>
      </c>
      <c r="AB178" s="15" t="s">
        <v>24</v>
      </c>
      <c r="AC178" s="4" t="s">
        <v>24</v>
      </c>
    </row>
    <row r="179" spans="1:29" ht="12.75" x14ac:dyDescent="0.2">
      <c r="A179" s="4" t="s">
        <v>180</v>
      </c>
      <c r="B179" s="4" t="s">
        <v>116</v>
      </c>
      <c r="C179" s="4" t="s">
        <v>912</v>
      </c>
      <c r="D179" s="4" t="s">
        <v>913</v>
      </c>
      <c r="E179" s="4" t="s">
        <v>914</v>
      </c>
      <c r="F179" s="4" t="s">
        <v>915</v>
      </c>
      <c r="G179" s="4" t="s">
        <v>196</v>
      </c>
      <c r="H179" s="4" t="s">
        <v>916</v>
      </c>
      <c r="I179" s="17">
        <v>24504</v>
      </c>
      <c r="J179" s="17">
        <v>24504</v>
      </c>
      <c r="K179" s="17">
        <v>24504</v>
      </c>
      <c r="L179" s="17">
        <v>24504</v>
      </c>
      <c r="M179" s="17">
        <v>24504</v>
      </c>
      <c r="N179" s="17">
        <v>24504</v>
      </c>
      <c r="O179" s="17">
        <v>24504</v>
      </c>
      <c r="P179" s="40">
        <v>24504</v>
      </c>
      <c r="Q179" s="18" t="s">
        <v>1702</v>
      </c>
      <c r="R179" s="15">
        <v>44351</v>
      </c>
      <c r="S179" s="4">
        <v>89</v>
      </c>
      <c r="T179" s="1">
        <v>70</v>
      </c>
      <c r="U179" s="4" t="s">
        <v>247</v>
      </c>
      <c r="V179" s="19">
        <v>44579</v>
      </c>
      <c r="W179" s="7">
        <v>0</v>
      </c>
      <c r="X179" s="20" t="s">
        <v>198</v>
      </c>
      <c r="Y179" s="21" t="s">
        <v>1565</v>
      </c>
      <c r="Z179" s="21">
        <v>21</v>
      </c>
      <c r="AA179" s="22">
        <v>44535</v>
      </c>
      <c r="AB179" s="15" t="s">
        <v>24</v>
      </c>
      <c r="AC179" s="4" t="s">
        <v>24</v>
      </c>
    </row>
    <row r="180" spans="1:29" ht="12.75" x14ac:dyDescent="0.2">
      <c r="A180" s="4" t="s">
        <v>263</v>
      </c>
      <c r="B180" s="4" t="s">
        <v>117</v>
      </c>
      <c r="C180" s="4" t="s">
        <v>917</v>
      </c>
      <c r="D180" s="4" t="s">
        <v>918</v>
      </c>
      <c r="E180" s="4" t="s">
        <v>919</v>
      </c>
      <c r="F180" s="4" t="s">
        <v>920</v>
      </c>
      <c r="G180" s="4" t="s">
        <v>245</v>
      </c>
      <c r="H180" s="4" t="s">
        <v>307</v>
      </c>
      <c r="I180" s="17">
        <v>11736</v>
      </c>
      <c r="J180" s="17">
        <v>11736</v>
      </c>
      <c r="K180" s="17">
        <v>11736</v>
      </c>
      <c r="L180" s="17">
        <v>11736</v>
      </c>
      <c r="M180" s="17">
        <v>11736</v>
      </c>
      <c r="N180" s="17">
        <v>11736</v>
      </c>
      <c r="O180" s="17">
        <v>11736</v>
      </c>
      <c r="P180" s="40">
        <v>11736</v>
      </c>
      <c r="Q180" s="18" t="s">
        <v>1741</v>
      </c>
      <c r="R180" s="15">
        <v>44288</v>
      </c>
      <c r="S180" s="4">
        <v>89</v>
      </c>
      <c r="T180" s="1">
        <v>89</v>
      </c>
      <c r="U180" s="4" t="s">
        <v>247</v>
      </c>
      <c r="V180" s="19">
        <v>44621</v>
      </c>
      <c r="W180" s="7">
        <v>0</v>
      </c>
      <c r="X180" s="20" t="s">
        <v>38</v>
      </c>
      <c r="Y180" s="21" t="s">
        <v>1565</v>
      </c>
      <c r="Z180" s="21">
        <v>22</v>
      </c>
      <c r="AA180" s="22">
        <v>44535</v>
      </c>
      <c r="AB180" s="15" t="s">
        <v>24</v>
      </c>
      <c r="AC180" s="15" t="s">
        <v>20</v>
      </c>
    </row>
    <row r="181" spans="1:29" ht="12.75" x14ac:dyDescent="0.2">
      <c r="A181" s="4" t="s">
        <v>308</v>
      </c>
      <c r="B181" s="4" t="s">
        <v>119</v>
      </c>
      <c r="C181" s="4" t="s">
        <v>921</v>
      </c>
      <c r="D181" s="4" t="s">
        <v>922</v>
      </c>
      <c r="E181" s="4" t="s">
        <v>923</v>
      </c>
      <c r="F181" s="4" t="s">
        <v>924</v>
      </c>
      <c r="G181" s="4" t="s">
        <v>245</v>
      </c>
      <c r="H181" s="4" t="s">
        <v>246</v>
      </c>
      <c r="I181" s="17">
        <v>7464</v>
      </c>
      <c r="J181" s="17">
        <v>7464</v>
      </c>
      <c r="K181" s="17">
        <v>7464</v>
      </c>
      <c r="L181" s="17">
        <v>7464</v>
      </c>
      <c r="M181" s="17">
        <v>7464</v>
      </c>
      <c r="N181" s="17">
        <v>7464</v>
      </c>
      <c r="O181" s="17">
        <v>7464</v>
      </c>
      <c r="P181" s="40">
        <v>7464</v>
      </c>
      <c r="Q181" s="18" t="s">
        <v>1782</v>
      </c>
      <c r="R181" s="15">
        <v>44486</v>
      </c>
      <c r="S181" s="4">
        <v>5</v>
      </c>
      <c r="T181" s="1">
        <v>0</v>
      </c>
      <c r="U181" s="4" t="s">
        <v>247</v>
      </c>
      <c r="V181" s="19">
        <v>44580</v>
      </c>
      <c r="W181" s="7">
        <v>0</v>
      </c>
      <c r="X181" s="20" t="s">
        <v>38</v>
      </c>
      <c r="Y181" s="21" t="s">
        <v>1565</v>
      </c>
      <c r="Z181" s="21">
        <v>0</v>
      </c>
      <c r="AA181" s="22">
        <v>44619</v>
      </c>
      <c r="AB181" s="4" t="s">
        <v>20</v>
      </c>
      <c r="AC181" s="15" t="s">
        <v>20</v>
      </c>
    </row>
    <row r="182" spans="1:29" ht="12.75" x14ac:dyDescent="0.2">
      <c r="A182" s="4" t="s">
        <v>387</v>
      </c>
      <c r="B182" s="4" t="s">
        <v>120</v>
      </c>
      <c r="C182" s="4" t="s">
        <v>925</v>
      </c>
      <c r="D182" s="4" t="s">
        <v>926</v>
      </c>
      <c r="E182" s="4" t="s">
        <v>927</v>
      </c>
      <c r="F182" s="4" t="s">
        <v>928</v>
      </c>
      <c r="G182" s="4" t="s">
        <v>175</v>
      </c>
      <c r="H182" s="4" t="s">
        <v>185</v>
      </c>
      <c r="I182" s="17">
        <v>9415</v>
      </c>
      <c r="J182" s="17">
        <v>9480</v>
      </c>
      <c r="K182" s="17">
        <v>9480</v>
      </c>
      <c r="L182" s="17">
        <v>9374</v>
      </c>
      <c r="M182" s="17">
        <v>9472</v>
      </c>
      <c r="N182" s="17">
        <v>9480</v>
      </c>
      <c r="O182" s="17">
        <v>8722</v>
      </c>
      <c r="P182" s="40">
        <v>9346.1428571428569</v>
      </c>
      <c r="Q182" s="18" t="s">
        <v>1627</v>
      </c>
      <c r="R182" s="15">
        <v>44467</v>
      </c>
      <c r="S182" s="4">
        <v>21</v>
      </c>
      <c r="T182" s="1">
        <v>0</v>
      </c>
      <c r="U182" s="4" t="s">
        <v>247</v>
      </c>
      <c r="V182" s="19">
        <v>44523</v>
      </c>
      <c r="W182" s="7">
        <v>1</v>
      </c>
      <c r="X182" s="20" t="s">
        <v>21</v>
      </c>
      <c r="Y182" s="21" t="s">
        <v>1565</v>
      </c>
      <c r="Z182" s="21">
        <v>4</v>
      </c>
      <c r="AA182" s="22">
        <v>44603</v>
      </c>
      <c r="AB182" s="15" t="s">
        <v>24</v>
      </c>
      <c r="AC182" s="4" t="s">
        <v>24</v>
      </c>
    </row>
    <row r="183" spans="1:29" ht="12.75" x14ac:dyDescent="0.2">
      <c r="A183" s="4" t="s">
        <v>387</v>
      </c>
      <c r="B183" s="4" t="s">
        <v>120</v>
      </c>
      <c r="C183" s="4" t="s">
        <v>929</v>
      </c>
      <c r="D183" s="4" t="s">
        <v>930</v>
      </c>
      <c r="E183" s="4" t="s">
        <v>931</v>
      </c>
      <c r="F183" s="4" t="s">
        <v>932</v>
      </c>
      <c r="G183" s="4" t="s">
        <v>175</v>
      </c>
      <c r="H183" s="4" t="s">
        <v>185</v>
      </c>
      <c r="I183" s="17">
        <v>7244</v>
      </c>
      <c r="J183" s="17">
        <v>7300</v>
      </c>
      <c r="K183" s="17">
        <v>7596</v>
      </c>
      <c r="L183" s="17">
        <v>7359</v>
      </c>
      <c r="M183" s="17">
        <v>7497</v>
      </c>
      <c r="N183" s="17">
        <v>7574</v>
      </c>
      <c r="O183" s="17">
        <v>6932</v>
      </c>
      <c r="P183" s="40">
        <v>7357.4285714285716</v>
      </c>
      <c r="Q183" s="18" t="s">
        <v>1625</v>
      </c>
      <c r="R183" s="15">
        <v>44441</v>
      </c>
      <c r="S183" s="4">
        <v>37</v>
      </c>
      <c r="T183" s="1">
        <v>18</v>
      </c>
      <c r="U183" s="4" t="s">
        <v>247</v>
      </c>
      <c r="V183" s="19">
        <v>44624</v>
      </c>
      <c r="W183" s="7">
        <v>1</v>
      </c>
      <c r="X183" s="20" t="s">
        <v>21</v>
      </c>
      <c r="Y183" s="21" t="s">
        <v>1565</v>
      </c>
      <c r="Z183" s="21">
        <v>19</v>
      </c>
      <c r="AA183" s="22">
        <v>44587</v>
      </c>
      <c r="AB183" s="15" t="s">
        <v>24</v>
      </c>
      <c r="AC183" s="4" t="s">
        <v>24</v>
      </c>
    </row>
    <row r="184" spans="1:29" ht="12.75" x14ac:dyDescent="0.2">
      <c r="A184" s="4" t="s">
        <v>387</v>
      </c>
      <c r="B184" s="4" t="s">
        <v>120</v>
      </c>
      <c r="C184" s="4" t="s">
        <v>933</v>
      </c>
      <c r="D184" s="4" t="s">
        <v>934</v>
      </c>
      <c r="E184" s="4" t="s">
        <v>935</v>
      </c>
      <c r="F184" s="4" t="s">
        <v>936</v>
      </c>
      <c r="G184" s="4" t="s">
        <v>175</v>
      </c>
      <c r="H184" s="4" t="s">
        <v>185</v>
      </c>
      <c r="I184" s="17">
        <v>6442</v>
      </c>
      <c r="J184" s="17">
        <v>6543</v>
      </c>
      <c r="K184" s="17">
        <v>6764</v>
      </c>
      <c r="L184" s="17">
        <v>6562</v>
      </c>
      <c r="M184" s="17">
        <v>6768</v>
      </c>
      <c r="N184" s="17">
        <v>6768</v>
      </c>
      <c r="O184" s="17">
        <v>6092</v>
      </c>
      <c r="P184" s="40">
        <v>6562.7142857142853</v>
      </c>
      <c r="Q184" s="18" t="s">
        <v>1618</v>
      </c>
      <c r="R184" s="15">
        <v>44432</v>
      </c>
      <c r="S184" s="4">
        <v>47</v>
      </c>
      <c r="T184" s="1">
        <v>27</v>
      </c>
      <c r="U184" s="4" t="s">
        <v>247</v>
      </c>
      <c r="V184" s="19">
        <v>44624</v>
      </c>
      <c r="W184" s="7">
        <v>0</v>
      </c>
      <c r="X184" s="20" t="s">
        <v>21</v>
      </c>
      <c r="Y184" s="21" t="s">
        <v>1565</v>
      </c>
      <c r="Z184" s="21">
        <v>27</v>
      </c>
      <c r="AA184" s="22">
        <v>44577</v>
      </c>
      <c r="AB184" s="15" t="s">
        <v>24</v>
      </c>
      <c r="AC184" s="4" t="s">
        <v>24</v>
      </c>
    </row>
    <row r="185" spans="1:29" ht="12.75" x14ac:dyDescent="0.2">
      <c r="A185" s="4" t="s">
        <v>387</v>
      </c>
      <c r="B185" s="4" t="s">
        <v>120</v>
      </c>
      <c r="C185" s="4" t="s">
        <v>937</v>
      </c>
      <c r="D185" s="4" t="s">
        <v>938</v>
      </c>
      <c r="E185" s="4" t="s">
        <v>939</v>
      </c>
      <c r="F185" s="4" t="s">
        <v>940</v>
      </c>
      <c r="G185" s="4" t="s">
        <v>228</v>
      </c>
      <c r="H185" s="4" t="s">
        <v>229</v>
      </c>
      <c r="I185" s="17">
        <v>5976</v>
      </c>
      <c r="J185" s="17">
        <v>5976</v>
      </c>
      <c r="K185" s="17">
        <v>5976</v>
      </c>
      <c r="L185" s="17">
        <v>5976</v>
      </c>
      <c r="M185" s="17">
        <v>5976</v>
      </c>
      <c r="N185" s="17">
        <v>5909</v>
      </c>
      <c r="O185" s="17">
        <v>4609</v>
      </c>
      <c r="P185" s="40">
        <v>5771.1428571428569</v>
      </c>
      <c r="Q185" s="18" t="s">
        <v>1713</v>
      </c>
      <c r="R185" s="15">
        <v>44383</v>
      </c>
      <c r="S185" s="4">
        <v>76</v>
      </c>
      <c r="T185" s="1">
        <v>49</v>
      </c>
      <c r="U185" s="4" t="s">
        <v>247</v>
      </c>
      <c r="V185" s="19">
        <v>44628</v>
      </c>
      <c r="W185" s="7">
        <v>0</v>
      </c>
      <c r="X185" s="20" t="s">
        <v>21</v>
      </c>
      <c r="Y185" s="21" t="s">
        <v>1565</v>
      </c>
      <c r="Z185" s="21">
        <v>27</v>
      </c>
      <c r="AA185" s="22">
        <v>44548</v>
      </c>
      <c r="AB185" s="15" t="s">
        <v>24</v>
      </c>
      <c r="AC185" s="4" t="s">
        <v>24</v>
      </c>
    </row>
    <row r="186" spans="1:29" ht="12.75" x14ac:dyDescent="0.2">
      <c r="A186" s="4" t="s">
        <v>387</v>
      </c>
      <c r="B186" s="4" t="s">
        <v>120</v>
      </c>
      <c r="C186" s="4" t="s">
        <v>941</v>
      </c>
      <c r="D186" s="4" t="s">
        <v>942</v>
      </c>
      <c r="E186" s="4" t="s">
        <v>943</v>
      </c>
      <c r="F186" s="4" t="s">
        <v>944</v>
      </c>
      <c r="G186" s="4" t="s">
        <v>794</v>
      </c>
      <c r="H186" s="4" t="s">
        <v>795</v>
      </c>
      <c r="I186" s="17">
        <v>5285</v>
      </c>
      <c r="J186" s="17">
        <v>5261</v>
      </c>
      <c r="K186" s="17">
        <v>5301</v>
      </c>
      <c r="L186" s="17">
        <v>5318</v>
      </c>
      <c r="M186" s="17">
        <v>5345</v>
      </c>
      <c r="N186" s="17">
        <v>5460</v>
      </c>
      <c r="O186" s="17">
        <v>4925</v>
      </c>
      <c r="P186" s="40">
        <v>5270.7142857142853</v>
      </c>
      <c r="Q186" s="18" t="s">
        <v>1712</v>
      </c>
      <c r="R186" s="15">
        <v>44383</v>
      </c>
      <c r="S186" s="4">
        <v>74</v>
      </c>
      <c r="T186" s="1">
        <v>48</v>
      </c>
      <c r="U186" s="4" t="s">
        <v>247</v>
      </c>
      <c r="V186" s="19">
        <v>44523</v>
      </c>
      <c r="W186" s="7">
        <v>0</v>
      </c>
      <c r="X186" s="20" t="s">
        <v>21</v>
      </c>
      <c r="Y186" s="21" t="s">
        <v>1565</v>
      </c>
      <c r="Z186" s="21">
        <v>25</v>
      </c>
      <c r="AA186" s="22">
        <v>44550</v>
      </c>
      <c r="AB186" s="15" t="s">
        <v>24</v>
      </c>
      <c r="AC186" s="4" t="s">
        <v>24</v>
      </c>
    </row>
    <row r="187" spans="1:29" ht="12.75" x14ac:dyDescent="0.2">
      <c r="A187" s="4" t="s">
        <v>387</v>
      </c>
      <c r="B187" s="4" t="s">
        <v>120</v>
      </c>
      <c r="C187" s="4" t="s">
        <v>945</v>
      </c>
      <c r="D187" s="4" t="s">
        <v>946</v>
      </c>
      <c r="E187" s="4" t="s">
        <v>947</v>
      </c>
      <c r="F187" s="4" t="s">
        <v>948</v>
      </c>
      <c r="G187" s="4" t="s">
        <v>261</v>
      </c>
      <c r="H187" s="4" t="s">
        <v>262</v>
      </c>
      <c r="I187" s="17">
        <v>4479</v>
      </c>
      <c r="J187" s="17">
        <v>4467</v>
      </c>
      <c r="K187" s="17">
        <v>4564</v>
      </c>
      <c r="L187" s="17">
        <v>4499</v>
      </c>
      <c r="M187" s="17">
        <v>4539</v>
      </c>
      <c r="N187" s="17">
        <v>4610</v>
      </c>
      <c r="O187" s="17">
        <v>4069</v>
      </c>
      <c r="P187" s="40">
        <v>4461</v>
      </c>
      <c r="Q187" s="18" t="s">
        <v>1655</v>
      </c>
      <c r="R187" s="15">
        <v>44518</v>
      </c>
      <c r="S187" s="4">
        <v>0</v>
      </c>
      <c r="T187" s="1">
        <v>0</v>
      </c>
      <c r="U187" s="4" t="s">
        <v>247</v>
      </c>
      <c r="V187" s="19">
        <v>44624</v>
      </c>
      <c r="W187" s="7">
        <v>0</v>
      </c>
      <c r="X187" s="20" t="s">
        <v>21</v>
      </c>
      <c r="Y187" s="21" t="s">
        <v>1565</v>
      </c>
      <c r="Z187" s="21">
        <v>21</v>
      </c>
      <c r="AA187" s="22">
        <v>44624</v>
      </c>
      <c r="AB187" s="15" t="s">
        <v>24</v>
      </c>
      <c r="AC187" s="4" t="s">
        <v>24</v>
      </c>
    </row>
    <row r="188" spans="1:29" ht="12.75" x14ac:dyDescent="0.2">
      <c r="A188" s="4" t="s">
        <v>387</v>
      </c>
      <c r="B188" s="4" t="s">
        <v>120</v>
      </c>
      <c r="C188" s="4" t="s">
        <v>949</v>
      </c>
      <c r="D188" s="4" t="s">
        <v>950</v>
      </c>
      <c r="E188" s="4" t="s">
        <v>951</v>
      </c>
      <c r="F188" s="4" t="s">
        <v>952</v>
      </c>
      <c r="G188" s="4" t="s">
        <v>175</v>
      </c>
      <c r="H188" s="4" t="s">
        <v>185</v>
      </c>
      <c r="I188" s="17">
        <v>4272</v>
      </c>
      <c r="J188" s="17">
        <v>4272</v>
      </c>
      <c r="K188" s="17">
        <v>4272</v>
      </c>
      <c r="L188" s="17">
        <v>4272</v>
      </c>
      <c r="M188" s="17">
        <v>4272</v>
      </c>
      <c r="N188" s="17">
        <v>4272</v>
      </c>
      <c r="O188" s="17">
        <v>4272</v>
      </c>
      <c r="P188" s="40">
        <v>4272</v>
      </c>
      <c r="Q188" s="18" t="s">
        <v>1616</v>
      </c>
      <c r="R188" s="15">
        <v>44390</v>
      </c>
      <c r="S188" s="4">
        <v>72</v>
      </c>
      <c r="T188" s="1">
        <v>47</v>
      </c>
      <c r="U188" s="4" t="s">
        <v>247</v>
      </c>
      <c r="V188" s="19">
        <v>44624</v>
      </c>
      <c r="W188" s="7">
        <v>0</v>
      </c>
      <c r="X188" s="20" t="s">
        <v>21</v>
      </c>
      <c r="Y188" s="21" t="s">
        <v>1565</v>
      </c>
      <c r="Z188" s="21">
        <v>25</v>
      </c>
      <c r="AA188" s="22">
        <v>44552</v>
      </c>
      <c r="AB188" s="15" t="s">
        <v>24</v>
      </c>
      <c r="AC188" s="4" t="s">
        <v>24</v>
      </c>
    </row>
    <row r="189" spans="1:29" ht="12.75" x14ac:dyDescent="0.2">
      <c r="A189" s="4" t="s">
        <v>387</v>
      </c>
      <c r="B189" s="4" t="s">
        <v>120</v>
      </c>
      <c r="C189" s="4" t="s">
        <v>953</v>
      </c>
      <c r="D189" s="4" t="s">
        <v>954</v>
      </c>
      <c r="E189" s="4" t="s">
        <v>955</v>
      </c>
      <c r="F189" s="4" t="s">
        <v>956</v>
      </c>
      <c r="G189" s="4" t="s">
        <v>414</v>
      </c>
      <c r="H189" s="4" t="s">
        <v>415</v>
      </c>
      <c r="I189" s="17">
        <v>4080</v>
      </c>
      <c r="J189" s="17">
        <v>4080</v>
      </c>
      <c r="K189" s="17">
        <v>4068</v>
      </c>
      <c r="L189" s="17">
        <v>4077</v>
      </c>
      <c r="M189" s="17">
        <v>4080</v>
      </c>
      <c r="N189" s="17">
        <v>4080</v>
      </c>
      <c r="O189" s="17">
        <v>3881</v>
      </c>
      <c r="P189" s="40">
        <v>4049.4285714285716</v>
      </c>
      <c r="Q189" s="18" t="s">
        <v>1696</v>
      </c>
      <c r="R189" s="15">
        <v>44442</v>
      </c>
      <c r="S189" s="4">
        <v>33</v>
      </c>
      <c r="T189" s="1">
        <v>15</v>
      </c>
      <c r="U189" s="4" t="s">
        <v>247</v>
      </c>
      <c r="V189" s="19">
        <v>44525</v>
      </c>
      <c r="W189" s="7">
        <v>0</v>
      </c>
      <c r="X189" s="20" t="s">
        <v>21</v>
      </c>
      <c r="Y189" s="21" t="s">
        <v>1565</v>
      </c>
      <c r="Z189" s="21">
        <v>15</v>
      </c>
      <c r="AA189" s="22">
        <v>44591</v>
      </c>
      <c r="AB189" s="15" t="s">
        <v>24</v>
      </c>
      <c r="AC189" s="4" t="s">
        <v>24</v>
      </c>
    </row>
    <row r="190" spans="1:29" ht="12.75" x14ac:dyDescent="0.2">
      <c r="A190" s="4" t="s">
        <v>387</v>
      </c>
      <c r="B190" s="4" t="s">
        <v>120</v>
      </c>
      <c r="C190" s="4" t="s">
        <v>953</v>
      </c>
      <c r="D190" s="4" t="s">
        <v>957</v>
      </c>
      <c r="E190" s="4" t="s">
        <v>958</v>
      </c>
      <c r="F190" s="4" t="s">
        <v>959</v>
      </c>
      <c r="G190" s="4" t="s">
        <v>245</v>
      </c>
      <c r="H190" s="4" t="s">
        <v>566</v>
      </c>
      <c r="I190" s="17">
        <v>3960</v>
      </c>
      <c r="J190" s="17">
        <v>3960</v>
      </c>
      <c r="K190" s="17">
        <v>3960</v>
      </c>
      <c r="L190" s="17">
        <v>3960</v>
      </c>
      <c r="M190" s="17">
        <v>3960</v>
      </c>
      <c r="N190" s="17">
        <v>3960</v>
      </c>
      <c r="O190" s="17">
        <v>3960</v>
      </c>
      <c r="P190" s="40">
        <v>3960</v>
      </c>
      <c r="Q190" s="18" t="s">
        <v>1668</v>
      </c>
      <c r="R190" s="15">
        <v>44449</v>
      </c>
      <c r="S190" s="4">
        <v>27</v>
      </c>
      <c r="T190" s="1">
        <v>9</v>
      </c>
      <c r="U190" s="4" t="s">
        <v>247</v>
      </c>
      <c r="V190" s="19">
        <v>44618</v>
      </c>
      <c r="W190" s="7">
        <v>1</v>
      </c>
      <c r="X190" s="20" t="s">
        <v>21</v>
      </c>
      <c r="Y190" s="21" t="s">
        <v>1565</v>
      </c>
      <c r="Z190" s="21">
        <v>9</v>
      </c>
      <c r="AA190" s="22">
        <v>44597</v>
      </c>
      <c r="AB190" s="15" t="s">
        <v>24</v>
      </c>
      <c r="AC190" s="4" t="s">
        <v>24</v>
      </c>
    </row>
    <row r="191" spans="1:29" ht="12.75" x14ac:dyDescent="0.2">
      <c r="A191" s="4" t="s">
        <v>387</v>
      </c>
      <c r="B191" s="4" t="s">
        <v>120</v>
      </c>
      <c r="C191" s="4" t="s">
        <v>953</v>
      </c>
      <c r="D191" s="4" t="s">
        <v>960</v>
      </c>
      <c r="E191" s="4" t="s">
        <v>961</v>
      </c>
      <c r="F191" s="4" t="s">
        <v>962</v>
      </c>
      <c r="G191" s="4" t="s">
        <v>800</v>
      </c>
      <c r="H191" s="4" t="s">
        <v>801</v>
      </c>
      <c r="I191" s="17">
        <v>4360</v>
      </c>
      <c r="J191" s="17">
        <v>4591</v>
      </c>
      <c r="K191" s="17">
        <v>4547</v>
      </c>
      <c r="L191" s="17">
        <v>4608</v>
      </c>
      <c r="M191" s="17">
        <v>4608</v>
      </c>
      <c r="N191" s="17">
        <v>4608</v>
      </c>
      <c r="O191" s="17">
        <v>4160</v>
      </c>
      <c r="P191" s="40">
        <v>4497.4285714285716</v>
      </c>
      <c r="Q191" s="18" t="s">
        <v>1575</v>
      </c>
      <c r="R191" s="15">
        <v>44518</v>
      </c>
      <c r="S191" s="4">
        <v>0</v>
      </c>
      <c r="T191" s="1">
        <v>0</v>
      </c>
      <c r="U191" s="4" t="s">
        <v>247</v>
      </c>
      <c r="V191" s="19">
        <v>44524</v>
      </c>
      <c r="W191" s="7">
        <v>2</v>
      </c>
      <c r="X191" s="20" t="s">
        <v>21</v>
      </c>
      <c r="Y191" s="21" t="s">
        <v>1565</v>
      </c>
      <c r="Z191" s="21">
        <v>17</v>
      </c>
      <c r="AA191" s="22">
        <v>44624</v>
      </c>
      <c r="AB191" s="15" t="s">
        <v>24</v>
      </c>
      <c r="AC191" s="4" t="s">
        <v>24</v>
      </c>
    </row>
    <row r="192" spans="1:29" ht="12.75" x14ac:dyDescent="0.2">
      <c r="A192" s="4" t="s">
        <v>387</v>
      </c>
      <c r="B192" s="4" t="s">
        <v>120</v>
      </c>
      <c r="C192" s="4" t="s">
        <v>953</v>
      </c>
      <c r="D192" s="4" t="s">
        <v>963</v>
      </c>
      <c r="E192" s="4" t="s">
        <v>964</v>
      </c>
      <c r="F192" s="4" t="s">
        <v>965</v>
      </c>
      <c r="G192" s="4" t="s">
        <v>175</v>
      </c>
      <c r="H192" s="4" t="s">
        <v>185</v>
      </c>
      <c r="I192" s="17">
        <v>3792</v>
      </c>
      <c r="J192" s="17">
        <v>3792</v>
      </c>
      <c r="K192" s="17">
        <v>3792</v>
      </c>
      <c r="L192" s="17">
        <v>3792</v>
      </c>
      <c r="M192" s="17">
        <v>3792</v>
      </c>
      <c r="N192" s="17">
        <v>3792</v>
      </c>
      <c r="O192" s="17">
        <v>3673</v>
      </c>
      <c r="P192" s="40">
        <v>3775</v>
      </c>
      <c r="Q192" s="18" t="s">
        <v>1604</v>
      </c>
      <c r="R192" s="15">
        <v>44376</v>
      </c>
      <c r="S192" s="4">
        <v>79</v>
      </c>
      <c r="T192" s="1">
        <v>55</v>
      </c>
      <c r="U192" s="4" t="s">
        <v>247</v>
      </c>
      <c r="V192" s="19">
        <v>44625</v>
      </c>
      <c r="W192" s="7">
        <v>0</v>
      </c>
      <c r="X192" s="20" t="s">
        <v>21</v>
      </c>
      <c r="Y192" s="21" t="s">
        <v>1565</v>
      </c>
      <c r="Z192" s="21">
        <v>19</v>
      </c>
      <c r="AA192" s="22">
        <v>44545</v>
      </c>
      <c r="AB192" s="15" t="s">
        <v>24</v>
      </c>
      <c r="AC192" s="4" t="s">
        <v>24</v>
      </c>
    </row>
    <row r="193" spans="1:29" ht="12.75" x14ac:dyDescent="0.2">
      <c r="A193" s="4" t="s">
        <v>387</v>
      </c>
      <c r="B193" s="4" t="s">
        <v>120</v>
      </c>
      <c r="C193" s="4" t="s">
        <v>966</v>
      </c>
      <c r="D193" s="4" t="s">
        <v>967</v>
      </c>
      <c r="E193" s="4" t="s">
        <v>968</v>
      </c>
      <c r="F193" s="4" t="s">
        <v>969</v>
      </c>
      <c r="G193" s="4" t="s">
        <v>800</v>
      </c>
      <c r="H193" s="4" t="s">
        <v>801</v>
      </c>
      <c r="I193" s="17">
        <v>3600</v>
      </c>
      <c r="J193" s="17">
        <v>3600</v>
      </c>
      <c r="K193" s="17">
        <v>3600</v>
      </c>
      <c r="L193" s="17">
        <v>3600</v>
      </c>
      <c r="M193" s="17">
        <v>3600</v>
      </c>
      <c r="N193" s="17">
        <v>3600</v>
      </c>
      <c r="O193" s="17">
        <v>3600</v>
      </c>
      <c r="P193" s="40">
        <v>3600</v>
      </c>
      <c r="Q193" s="18" t="s">
        <v>1690</v>
      </c>
      <c r="R193" s="15">
        <v>44376</v>
      </c>
      <c r="S193" s="4">
        <v>83</v>
      </c>
      <c r="T193" s="1">
        <v>58</v>
      </c>
      <c r="U193" s="4" t="s">
        <v>247</v>
      </c>
      <c r="V193" s="19">
        <v>44523</v>
      </c>
      <c r="W193" s="7">
        <v>0</v>
      </c>
      <c r="X193" s="20" t="s">
        <v>21</v>
      </c>
      <c r="Y193" s="21" t="s">
        <v>1565</v>
      </c>
      <c r="Z193" s="21">
        <v>24</v>
      </c>
      <c r="AA193" s="22">
        <v>44541</v>
      </c>
      <c r="AB193" s="15" t="s">
        <v>24</v>
      </c>
      <c r="AC193" s="4" t="s">
        <v>24</v>
      </c>
    </row>
    <row r="194" spans="1:29" ht="12.75" x14ac:dyDescent="0.2">
      <c r="A194" s="4" t="s">
        <v>387</v>
      </c>
      <c r="B194" s="4" t="s">
        <v>120</v>
      </c>
      <c r="C194" s="4" t="s">
        <v>953</v>
      </c>
      <c r="D194" s="4" t="s">
        <v>970</v>
      </c>
      <c r="E194" s="4" t="s">
        <v>971</v>
      </c>
      <c r="F194" s="4" t="s">
        <v>972</v>
      </c>
      <c r="G194" s="4" t="s">
        <v>528</v>
      </c>
      <c r="H194" s="4" t="s">
        <v>973</v>
      </c>
      <c r="I194" s="17">
        <v>3616</v>
      </c>
      <c r="J194" s="17">
        <v>3482</v>
      </c>
      <c r="K194" s="17">
        <v>3550</v>
      </c>
      <c r="L194" s="17">
        <v>3583</v>
      </c>
      <c r="M194" s="17">
        <v>3624</v>
      </c>
      <c r="N194" s="17">
        <v>3624</v>
      </c>
      <c r="O194" s="17">
        <v>3349</v>
      </c>
      <c r="P194" s="40">
        <v>3546.8571428571427</v>
      </c>
      <c r="Q194" s="18" t="s">
        <v>1650</v>
      </c>
      <c r="R194" s="15">
        <v>44376</v>
      </c>
      <c r="S194" s="4">
        <v>84</v>
      </c>
      <c r="T194" s="1">
        <v>60</v>
      </c>
      <c r="U194" s="4" t="s">
        <v>247</v>
      </c>
      <c r="V194" s="19">
        <v>44624</v>
      </c>
      <c r="W194" s="7">
        <v>0</v>
      </c>
      <c r="X194" s="20" t="s">
        <v>21</v>
      </c>
      <c r="Y194" s="21" t="s">
        <v>1565</v>
      </c>
      <c r="Z194" s="21">
        <v>27</v>
      </c>
      <c r="AA194" s="22">
        <v>44540</v>
      </c>
      <c r="AB194" s="15" t="s">
        <v>24</v>
      </c>
      <c r="AC194" s="4" t="s">
        <v>24</v>
      </c>
    </row>
    <row r="195" spans="1:29" ht="12.75" x14ac:dyDescent="0.2">
      <c r="A195" s="4" t="s">
        <v>387</v>
      </c>
      <c r="B195" s="4" t="s">
        <v>120</v>
      </c>
      <c r="C195" s="4" t="s">
        <v>974</v>
      </c>
      <c r="D195" s="4" t="s">
        <v>975</v>
      </c>
      <c r="E195" s="4" t="s">
        <v>976</v>
      </c>
      <c r="F195" s="4" t="s">
        <v>977</v>
      </c>
      <c r="G195" s="4" t="s">
        <v>175</v>
      </c>
      <c r="H195" s="4" t="s">
        <v>185</v>
      </c>
      <c r="I195" s="17">
        <v>3480</v>
      </c>
      <c r="J195" s="17">
        <v>3480</v>
      </c>
      <c r="K195" s="17">
        <v>3480</v>
      </c>
      <c r="L195" s="17">
        <v>3480</v>
      </c>
      <c r="M195" s="17">
        <v>3480</v>
      </c>
      <c r="N195" s="17">
        <v>3480</v>
      </c>
      <c r="O195" s="17">
        <v>2872</v>
      </c>
      <c r="P195" s="40">
        <v>3393.1428571428573</v>
      </c>
      <c r="Q195" s="18" t="s">
        <v>1642</v>
      </c>
      <c r="R195" s="15">
        <v>44432</v>
      </c>
      <c r="S195" s="4">
        <v>45</v>
      </c>
      <c r="T195" s="1">
        <v>26</v>
      </c>
      <c r="U195" s="4" t="s">
        <v>247</v>
      </c>
      <c r="V195" s="19">
        <v>44523</v>
      </c>
      <c r="W195" s="7">
        <v>0</v>
      </c>
      <c r="X195" s="20" t="s">
        <v>21</v>
      </c>
      <c r="Y195" s="21" t="s">
        <v>1565</v>
      </c>
      <c r="Z195" s="21">
        <v>26</v>
      </c>
      <c r="AA195" s="22">
        <v>44579</v>
      </c>
      <c r="AB195" s="15" t="s">
        <v>24</v>
      </c>
      <c r="AC195" s="4" t="s">
        <v>24</v>
      </c>
    </row>
    <row r="196" spans="1:29" ht="12.75" x14ac:dyDescent="0.2">
      <c r="A196" s="4" t="s">
        <v>387</v>
      </c>
      <c r="B196" s="4" t="s">
        <v>120</v>
      </c>
      <c r="C196" s="4" t="s">
        <v>978</v>
      </c>
      <c r="D196" s="4" t="s">
        <v>979</v>
      </c>
      <c r="E196" s="4" t="s">
        <v>980</v>
      </c>
      <c r="F196" s="4" t="s">
        <v>981</v>
      </c>
      <c r="G196" s="4" t="s">
        <v>366</v>
      </c>
      <c r="H196" s="4" t="s">
        <v>982</v>
      </c>
      <c r="I196" s="17">
        <v>3360</v>
      </c>
      <c r="J196" s="17">
        <v>3360</v>
      </c>
      <c r="K196" s="17">
        <v>3360</v>
      </c>
      <c r="L196" s="17">
        <v>3360</v>
      </c>
      <c r="M196" s="17">
        <v>3360</v>
      </c>
      <c r="N196" s="17">
        <v>3360</v>
      </c>
      <c r="O196" s="17">
        <v>3326</v>
      </c>
      <c r="P196" s="40">
        <v>3355.1428571428573</v>
      </c>
      <c r="Q196" s="18" t="s">
        <v>1639</v>
      </c>
      <c r="R196" s="15">
        <v>44396</v>
      </c>
      <c r="S196" s="4">
        <v>61</v>
      </c>
      <c r="T196" s="1">
        <v>40</v>
      </c>
      <c r="U196" s="4" t="s">
        <v>247</v>
      </c>
      <c r="V196" s="19">
        <v>44523</v>
      </c>
      <c r="W196" s="7">
        <v>0</v>
      </c>
      <c r="X196" s="20" t="s">
        <v>21</v>
      </c>
      <c r="Y196" s="21" t="s">
        <v>1565</v>
      </c>
      <c r="Z196" s="21">
        <v>27</v>
      </c>
      <c r="AA196" s="22">
        <v>44563</v>
      </c>
      <c r="AB196" s="15" t="s">
        <v>24</v>
      </c>
      <c r="AC196" s="4" t="s">
        <v>24</v>
      </c>
    </row>
    <row r="197" spans="1:29" ht="12.75" x14ac:dyDescent="0.2">
      <c r="A197" s="4" t="s">
        <v>387</v>
      </c>
      <c r="B197" s="4" t="s">
        <v>120</v>
      </c>
      <c r="C197" s="4" t="s">
        <v>983</v>
      </c>
      <c r="D197" s="4" t="s">
        <v>984</v>
      </c>
      <c r="E197" s="4" t="s">
        <v>985</v>
      </c>
      <c r="F197" s="4" t="s">
        <v>986</v>
      </c>
      <c r="G197" s="4" t="s">
        <v>261</v>
      </c>
      <c r="H197" s="4" t="s">
        <v>262</v>
      </c>
      <c r="I197" s="17">
        <v>3384</v>
      </c>
      <c r="J197" s="17">
        <v>3384</v>
      </c>
      <c r="K197" s="17">
        <v>3384</v>
      </c>
      <c r="L197" s="17">
        <v>3384</v>
      </c>
      <c r="M197" s="17">
        <v>3384</v>
      </c>
      <c r="N197" s="17">
        <v>3384</v>
      </c>
      <c r="O197" s="17">
        <v>3040</v>
      </c>
      <c r="P197" s="40">
        <v>3334.8571428571427</v>
      </c>
      <c r="Q197" s="18" t="s">
        <v>1654</v>
      </c>
      <c r="R197" s="15">
        <v>44442</v>
      </c>
      <c r="S197" s="4">
        <v>34</v>
      </c>
      <c r="T197" s="1">
        <v>16</v>
      </c>
      <c r="U197" s="4" t="s">
        <v>247</v>
      </c>
      <c r="V197" s="19">
        <v>44523</v>
      </c>
      <c r="W197" s="7">
        <v>1</v>
      </c>
      <c r="X197" s="20" t="s">
        <v>21</v>
      </c>
      <c r="Y197" s="21" t="s">
        <v>1565</v>
      </c>
      <c r="Z197" s="21">
        <v>17</v>
      </c>
      <c r="AA197" s="22">
        <v>44590</v>
      </c>
      <c r="AB197" s="15" t="s">
        <v>24</v>
      </c>
      <c r="AC197" s="4" t="s">
        <v>24</v>
      </c>
    </row>
    <row r="198" spans="1:29" ht="12.75" x14ac:dyDescent="0.2">
      <c r="A198" s="4" t="s">
        <v>387</v>
      </c>
      <c r="B198" s="4" t="s">
        <v>120</v>
      </c>
      <c r="C198" s="4" t="s">
        <v>987</v>
      </c>
      <c r="D198" s="4" t="s">
        <v>988</v>
      </c>
      <c r="E198" s="4" t="s">
        <v>989</v>
      </c>
      <c r="F198" s="4" t="s">
        <v>990</v>
      </c>
      <c r="G198" s="4" t="s">
        <v>836</v>
      </c>
      <c r="H198" s="4" t="s">
        <v>837</v>
      </c>
      <c r="I198" s="17">
        <v>3312</v>
      </c>
      <c r="J198" s="17">
        <v>3336</v>
      </c>
      <c r="K198" s="17">
        <v>3336</v>
      </c>
      <c r="L198" s="17">
        <v>3336</v>
      </c>
      <c r="M198" s="17">
        <v>3336</v>
      </c>
      <c r="N198" s="17">
        <v>3336</v>
      </c>
      <c r="O198" s="17">
        <v>3168</v>
      </c>
      <c r="P198" s="40">
        <v>3308.5714285714284</v>
      </c>
      <c r="Q198" s="18" t="s">
        <v>1664</v>
      </c>
      <c r="R198" s="15">
        <v>44467</v>
      </c>
      <c r="S198" s="4">
        <v>18</v>
      </c>
      <c r="T198" s="1">
        <v>0</v>
      </c>
      <c r="U198" s="4" t="s">
        <v>247</v>
      </c>
      <c r="V198" s="19">
        <v>44562</v>
      </c>
      <c r="W198" s="7">
        <v>0</v>
      </c>
      <c r="X198" s="20" t="s">
        <v>21</v>
      </c>
      <c r="Y198" s="21" t="s">
        <v>1565</v>
      </c>
      <c r="Z198" s="21">
        <v>0</v>
      </c>
      <c r="AA198" s="22">
        <v>44606</v>
      </c>
      <c r="AB198" s="15" t="s">
        <v>24</v>
      </c>
      <c r="AC198" s="4" t="s">
        <v>24</v>
      </c>
    </row>
    <row r="199" spans="1:29" ht="12.75" x14ac:dyDescent="0.2">
      <c r="A199" s="4" t="s">
        <v>387</v>
      </c>
      <c r="B199" s="4" t="s">
        <v>120</v>
      </c>
      <c r="C199" s="4" t="s">
        <v>991</v>
      </c>
      <c r="D199" s="4" t="s">
        <v>992</v>
      </c>
      <c r="E199" s="4" t="s">
        <v>993</v>
      </c>
      <c r="F199" s="4" t="s">
        <v>994</v>
      </c>
      <c r="G199" s="4" t="s">
        <v>261</v>
      </c>
      <c r="H199" s="4" t="s">
        <v>262</v>
      </c>
      <c r="I199" s="17">
        <v>3053</v>
      </c>
      <c r="J199" s="17">
        <v>3120</v>
      </c>
      <c r="K199" s="17">
        <v>3120</v>
      </c>
      <c r="L199" s="17">
        <v>3120</v>
      </c>
      <c r="M199" s="17">
        <v>3120</v>
      </c>
      <c r="N199" s="17">
        <v>3120</v>
      </c>
      <c r="O199" s="17">
        <v>3030</v>
      </c>
      <c r="P199" s="40">
        <v>3097.5714285714284</v>
      </c>
      <c r="Q199" s="18" t="s">
        <v>1630</v>
      </c>
      <c r="R199" s="15">
        <v>44467</v>
      </c>
      <c r="S199" s="4">
        <v>21</v>
      </c>
      <c r="T199" s="1">
        <v>0</v>
      </c>
      <c r="U199" s="4" t="s">
        <v>247</v>
      </c>
      <c r="V199" s="19">
        <v>44523</v>
      </c>
      <c r="W199" s="7">
        <v>0</v>
      </c>
      <c r="X199" s="20" t="s">
        <v>21</v>
      </c>
      <c r="Y199" s="21" t="s">
        <v>1565</v>
      </c>
      <c r="Z199" s="21">
        <v>0</v>
      </c>
      <c r="AA199" s="22">
        <v>44603</v>
      </c>
      <c r="AB199" s="15" t="s">
        <v>24</v>
      </c>
      <c r="AC199" s="4" t="s">
        <v>24</v>
      </c>
    </row>
    <row r="200" spans="1:29" ht="12.75" x14ac:dyDescent="0.2">
      <c r="A200" s="4" t="s">
        <v>387</v>
      </c>
      <c r="B200" s="4" t="s">
        <v>120</v>
      </c>
      <c r="C200" s="4" t="s">
        <v>995</v>
      </c>
      <c r="D200" s="4" t="s">
        <v>996</v>
      </c>
      <c r="E200" s="4" t="s">
        <v>997</v>
      </c>
      <c r="F200" s="4" t="s">
        <v>998</v>
      </c>
      <c r="G200" s="4" t="s">
        <v>175</v>
      </c>
      <c r="H200" s="4" t="s">
        <v>185</v>
      </c>
      <c r="I200" s="17">
        <v>2904</v>
      </c>
      <c r="J200" s="17">
        <v>2904</v>
      </c>
      <c r="K200" s="17">
        <v>2904</v>
      </c>
      <c r="L200" s="17">
        <v>2904</v>
      </c>
      <c r="M200" s="17">
        <v>2904</v>
      </c>
      <c r="N200" s="17">
        <v>2904</v>
      </c>
      <c r="O200" s="17">
        <v>2904</v>
      </c>
      <c r="P200" s="40">
        <v>2904</v>
      </c>
      <c r="Q200" s="18" t="s">
        <v>1620</v>
      </c>
      <c r="R200" s="15">
        <v>44376</v>
      </c>
      <c r="S200" s="4">
        <v>85</v>
      </c>
      <c r="T200" s="1">
        <v>60</v>
      </c>
      <c r="U200" s="4" t="s">
        <v>247</v>
      </c>
      <c r="V200" s="19">
        <v>44624</v>
      </c>
      <c r="W200" s="7">
        <v>0</v>
      </c>
      <c r="X200" s="20" t="s">
        <v>21</v>
      </c>
      <c r="Y200" s="21" t="s">
        <v>1565</v>
      </c>
      <c r="Z200" s="21">
        <v>27</v>
      </c>
      <c r="AA200" s="22">
        <v>44539</v>
      </c>
      <c r="AB200" s="15" t="s">
        <v>24</v>
      </c>
      <c r="AC200" s="4" t="s">
        <v>24</v>
      </c>
    </row>
    <row r="201" spans="1:29" ht="12.75" x14ac:dyDescent="0.2">
      <c r="A201" s="4" t="s">
        <v>387</v>
      </c>
      <c r="B201" s="4" t="s">
        <v>120</v>
      </c>
      <c r="C201" s="4" t="s">
        <v>999</v>
      </c>
      <c r="D201" s="4" t="s">
        <v>1000</v>
      </c>
      <c r="E201" s="4" t="s">
        <v>1001</v>
      </c>
      <c r="F201" s="4" t="s">
        <v>1002</v>
      </c>
      <c r="G201" s="4" t="s">
        <v>175</v>
      </c>
      <c r="H201" s="4" t="s">
        <v>185</v>
      </c>
      <c r="I201" s="17">
        <v>2784</v>
      </c>
      <c r="J201" s="17">
        <v>2784</v>
      </c>
      <c r="K201" s="17">
        <v>2784</v>
      </c>
      <c r="L201" s="17">
        <v>2784</v>
      </c>
      <c r="M201" s="17">
        <v>2784</v>
      </c>
      <c r="N201" s="17">
        <v>2784</v>
      </c>
      <c r="O201" s="17">
        <v>2769</v>
      </c>
      <c r="P201" s="40">
        <v>2781.8571428571427</v>
      </c>
      <c r="Q201" s="18" t="s">
        <v>1631</v>
      </c>
      <c r="R201" s="15">
        <v>44376</v>
      </c>
      <c r="S201" s="4">
        <v>84</v>
      </c>
      <c r="T201" s="1">
        <v>61</v>
      </c>
      <c r="U201" s="4" t="s">
        <v>247</v>
      </c>
      <c r="V201" s="19">
        <v>44523</v>
      </c>
      <c r="W201" s="7">
        <v>0</v>
      </c>
      <c r="X201" s="20" t="s">
        <v>21</v>
      </c>
      <c r="Y201" s="21" t="s">
        <v>1565</v>
      </c>
      <c r="Z201" s="21">
        <v>27</v>
      </c>
      <c r="AA201" s="22">
        <v>44540</v>
      </c>
      <c r="AB201" s="15" t="s">
        <v>24</v>
      </c>
      <c r="AC201" s="4" t="s">
        <v>24</v>
      </c>
    </row>
    <row r="202" spans="1:29" ht="12.75" x14ac:dyDescent="0.2">
      <c r="A202" s="4" t="s">
        <v>387</v>
      </c>
      <c r="B202" s="4" t="s">
        <v>120</v>
      </c>
      <c r="C202" s="4" t="s">
        <v>1003</v>
      </c>
      <c r="D202" s="4" t="s">
        <v>1004</v>
      </c>
      <c r="E202" s="4" t="s">
        <v>1005</v>
      </c>
      <c r="F202" s="4" t="s">
        <v>1006</v>
      </c>
      <c r="G202" s="4" t="s">
        <v>261</v>
      </c>
      <c r="H202" s="4" t="s">
        <v>1007</v>
      </c>
      <c r="I202" s="17">
        <v>2653</v>
      </c>
      <c r="J202" s="17">
        <v>2692</v>
      </c>
      <c r="K202" s="17">
        <v>2784</v>
      </c>
      <c r="L202" s="17">
        <v>2784</v>
      </c>
      <c r="M202" s="17">
        <v>2784</v>
      </c>
      <c r="N202" s="17">
        <v>2784</v>
      </c>
      <c r="O202" s="17">
        <v>2496</v>
      </c>
      <c r="P202" s="40">
        <v>2711</v>
      </c>
      <c r="Q202" s="18" t="s">
        <v>1764</v>
      </c>
      <c r="R202" s="15">
        <v>44442</v>
      </c>
      <c r="S202" s="4">
        <v>29</v>
      </c>
      <c r="T202" s="1">
        <v>12</v>
      </c>
      <c r="U202" s="4" t="s">
        <v>247</v>
      </c>
      <c r="V202" s="19">
        <v>44617</v>
      </c>
      <c r="W202" s="7">
        <v>0</v>
      </c>
      <c r="X202" s="20" t="s">
        <v>21</v>
      </c>
      <c r="Y202" s="21" t="s">
        <v>1565</v>
      </c>
      <c r="Z202" s="21">
        <v>13</v>
      </c>
      <c r="AA202" s="22">
        <v>44595</v>
      </c>
      <c r="AB202" s="15" t="s">
        <v>24</v>
      </c>
      <c r="AC202" s="4" t="s">
        <v>24</v>
      </c>
    </row>
    <row r="203" spans="1:29" ht="12.75" x14ac:dyDescent="0.2">
      <c r="A203" s="4" t="s">
        <v>387</v>
      </c>
      <c r="B203" s="4" t="s">
        <v>120</v>
      </c>
      <c r="C203" s="4" t="s">
        <v>1008</v>
      </c>
      <c r="D203" s="4" t="s">
        <v>1009</v>
      </c>
      <c r="E203" s="4" t="s">
        <v>1010</v>
      </c>
      <c r="F203" s="4" t="s">
        <v>1011</v>
      </c>
      <c r="G203" s="4" t="s">
        <v>228</v>
      </c>
      <c r="H203" s="4" t="s">
        <v>229</v>
      </c>
      <c r="I203" s="17">
        <v>2712</v>
      </c>
      <c r="J203" s="17">
        <v>2712</v>
      </c>
      <c r="K203" s="17">
        <v>2712</v>
      </c>
      <c r="L203" s="17">
        <v>2712</v>
      </c>
      <c r="M203" s="17">
        <v>2712</v>
      </c>
      <c r="N203" s="17">
        <v>2712</v>
      </c>
      <c r="O203" s="17">
        <v>2712</v>
      </c>
      <c r="P203" s="40">
        <v>2712</v>
      </c>
      <c r="Q203" s="18" t="s">
        <v>1710</v>
      </c>
      <c r="R203" s="15">
        <v>44396</v>
      </c>
      <c r="S203" s="4">
        <v>68</v>
      </c>
      <c r="T203" s="1">
        <v>46</v>
      </c>
      <c r="U203" s="4" t="s">
        <v>247</v>
      </c>
      <c r="V203" s="19">
        <v>44628</v>
      </c>
      <c r="W203" s="7">
        <v>0</v>
      </c>
      <c r="X203" s="20" t="s">
        <v>21</v>
      </c>
      <c r="Y203" s="21" t="s">
        <v>1565</v>
      </c>
      <c r="Z203" s="21">
        <v>26</v>
      </c>
      <c r="AA203" s="22">
        <v>44556</v>
      </c>
      <c r="AB203" s="15" t="s">
        <v>24</v>
      </c>
      <c r="AC203" s="4" t="s">
        <v>24</v>
      </c>
    </row>
    <row r="204" spans="1:29" ht="12.75" x14ac:dyDescent="0.2">
      <c r="A204" s="4" t="s">
        <v>387</v>
      </c>
      <c r="B204" s="4" t="s">
        <v>120</v>
      </c>
      <c r="C204" s="4" t="s">
        <v>953</v>
      </c>
      <c r="D204" s="4" t="s">
        <v>1012</v>
      </c>
      <c r="E204" s="4" t="s">
        <v>1013</v>
      </c>
      <c r="F204" s="4" t="s">
        <v>1014</v>
      </c>
      <c r="G204" s="4" t="s">
        <v>175</v>
      </c>
      <c r="H204" s="4" t="s">
        <v>185</v>
      </c>
      <c r="I204" s="17">
        <v>2593</v>
      </c>
      <c r="J204" s="17">
        <v>2664</v>
      </c>
      <c r="K204" s="17">
        <v>2664</v>
      </c>
      <c r="L204" s="17">
        <v>2664</v>
      </c>
      <c r="M204" s="17">
        <v>2664</v>
      </c>
      <c r="N204" s="17">
        <v>2664</v>
      </c>
      <c r="O204" s="17">
        <v>2401</v>
      </c>
      <c r="P204" s="40">
        <v>2616.2857142857142</v>
      </c>
      <c r="Q204" s="18" t="s">
        <v>1651</v>
      </c>
      <c r="R204" s="15">
        <v>44432</v>
      </c>
      <c r="S204" s="4">
        <v>48</v>
      </c>
      <c r="T204" s="1">
        <v>27</v>
      </c>
      <c r="U204" s="4" t="s">
        <v>247</v>
      </c>
      <c r="V204" s="19">
        <v>44525</v>
      </c>
      <c r="W204" s="7">
        <v>0</v>
      </c>
      <c r="X204" s="20" t="s">
        <v>21</v>
      </c>
      <c r="Y204" s="21" t="s">
        <v>1565</v>
      </c>
      <c r="Z204" s="21">
        <v>27</v>
      </c>
      <c r="AA204" s="22">
        <v>44576</v>
      </c>
      <c r="AB204" s="15" t="s">
        <v>24</v>
      </c>
      <c r="AC204" s="4" t="s">
        <v>24</v>
      </c>
    </row>
    <row r="205" spans="1:29" ht="15" x14ac:dyDescent="0.25">
      <c r="A205" s="4" t="s">
        <v>387</v>
      </c>
      <c r="B205" s="4" t="s">
        <v>120</v>
      </c>
      <c r="C205" s="4" t="s">
        <v>953</v>
      </c>
      <c r="D205" s="4" t="s">
        <v>1015</v>
      </c>
      <c r="E205" s="4" t="s">
        <v>1016</v>
      </c>
      <c r="F205" s="23" t="s">
        <v>1017</v>
      </c>
      <c r="G205" s="4" t="s">
        <v>261</v>
      </c>
      <c r="H205" s="4" t="s">
        <v>262</v>
      </c>
      <c r="I205" s="17">
        <v>2568</v>
      </c>
      <c r="J205" s="17">
        <v>2568</v>
      </c>
      <c r="K205" s="17">
        <v>2568</v>
      </c>
      <c r="L205" s="17">
        <v>2568</v>
      </c>
      <c r="M205" s="17">
        <v>2568</v>
      </c>
      <c r="N205" s="17">
        <v>2568</v>
      </c>
      <c r="O205" s="17">
        <v>2568</v>
      </c>
      <c r="P205" s="40">
        <v>2568</v>
      </c>
      <c r="Q205" s="18" t="s">
        <v>1776</v>
      </c>
      <c r="R205" s="15">
        <v>44396</v>
      </c>
      <c r="S205" s="4">
        <v>64</v>
      </c>
      <c r="T205" s="1">
        <v>40</v>
      </c>
      <c r="U205" s="4" t="s">
        <v>247</v>
      </c>
      <c r="V205" s="19">
        <v>44525</v>
      </c>
      <c r="W205" s="7">
        <v>0</v>
      </c>
      <c r="X205" s="4" t="s">
        <v>21</v>
      </c>
      <c r="Y205" s="21" t="s">
        <v>1565</v>
      </c>
      <c r="Z205" s="21">
        <v>28</v>
      </c>
      <c r="AA205" s="22">
        <v>44560</v>
      </c>
      <c r="AB205" s="15" t="s">
        <v>24</v>
      </c>
      <c r="AC205" s="4" t="s">
        <v>24</v>
      </c>
    </row>
    <row r="206" spans="1:29" ht="12.75" x14ac:dyDescent="0.2">
      <c r="A206" s="4" t="s">
        <v>387</v>
      </c>
      <c r="B206" s="4" t="s">
        <v>120</v>
      </c>
      <c r="C206" s="4" t="s">
        <v>1018</v>
      </c>
      <c r="D206" s="4" t="s">
        <v>1019</v>
      </c>
      <c r="E206" s="4" t="s">
        <v>1020</v>
      </c>
      <c r="F206" s="4" t="s">
        <v>1021</v>
      </c>
      <c r="G206" s="4" t="s">
        <v>414</v>
      </c>
      <c r="H206" s="4" t="s">
        <v>415</v>
      </c>
      <c r="I206" s="17">
        <v>2520</v>
      </c>
      <c r="J206" s="17">
        <v>2520</v>
      </c>
      <c r="K206" s="17">
        <v>2520</v>
      </c>
      <c r="L206" s="17">
        <v>2520</v>
      </c>
      <c r="M206" s="17">
        <v>2520</v>
      </c>
      <c r="N206" s="17">
        <v>2520</v>
      </c>
      <c r="O206" s="17">
        <v>2511</v>
      </c>
      <c r="P206" s="40">
        <v>2518.7142857142858</v>
      </c>
      <c r="Q206" s="18" t="s">
        <v>1751</v>
      </c>
      <c r="R206" s="15">
        <v>44460</v>
      </c>
      <c r="S206" s="4">
        <v>25</v>
      </c>
      <c r="T206" s="1">
        <v>0</v>
      </c>
      <c r="U206" s="4" t="s">
        <v>247</v>
      </c>
      <c r="V206" s="19">
        <v>44525</v>
      </c>
      <c r="W206" s="7">
        <v>0</v>
      </c>
      <c r="X206" s="20" t="s">
        <v>21</v>
      </c>
      <c r="Y206" s="21" t="s">
        <v>1565</v>
      </c>
      <c r="Z206" s="21">
        <v>0</v>
      </c>
      <c r="AA206" s="22">
        <v>44599</v>
      </c>
      <c r="AB206" s="15" t="s">
        <v>24</v>
      </c>
      <c r="AC206" s="4" t="s">
        <v>24</v>
      </c>
    </row>
    <row r="207" spans="1:29" ht="12.75" x14ac:dyDescent="0.2">
      <c r="A207" s="4" t="s">
        <v>387</v>
      </c>
      <c r="B207" s="4" t="s">
        <v>120</v>
      </c>
      <c r="C207" s="4" t="s">
        <v>1022</v>
      </c>
      <c r="D207" s="4" t="s">
        <v>1023</v>
      </c>
      <c r="E207" s="4" t="s">
        <v>1024</v>
      </c>
      <c r="F207" s="4" t="s">
        <v>1025</v>
      </c>
      <c r="G207" s="4" t="s">
        <v>238</v>
      </c>
      <c r="H207" s="4" t="s">
        <v>817</v>
      </c>
      <c r="I207" s="17">
        <v>2520</v>
      </c>
      <c r="J207" s="17">
        <v>2520</v>
      </c>
      <c r="K207" s="17">
        <v>2520</v>
      </c>
      <c r="L207" s="17">
        <v>2520</v>
      </c>
      <c r="M207" s="17">
        <v>2520</v>
      </c>
      <c r="N207" s="17">
        <v>2520</v>
      </c>
      <c r="O207" s="17">
        <v>2520</v>
      </c>
      <c r="P207" s="40">
        <v>2520</v>
      </c>
      <c r="Q207" s="18" t="s">
        <v>1701</v>
      </c>
      <c r="R207" s="15">
        <v>44396</v>
      </c>
      <c r="S207" s="4">
        <v>61</v>
      </c>
      <c r="T207" s="1">
        <v>44</v>
      </c>
      <c r="U207" s="4" t="s">
        <v>247</v>
      </c>
      <c r="V207" s="19">
        <v>44628</v>
      </c>
      <c r="W207" s="7">
        <v>0</v>
      </c>
      <c r="X207" s="20" t="s">
        <v>21</v>
      </c>
      <c r="Y207" s="21" t="s">
        <v>1565</v>
      </c>
      <c r="Z207" s="21">
        <v>25</v>
      </c>
      <c r="AA207" s="22">
        <v>44563</v>
      </c>
      <c r="AB207" s="15" t="s">
        <v>24</v>
      </c>
      <c r="AC207" s="4" t="s">
        <v>24</v>
      </c>
    </row>
    <row r="208" spans="1:29" ht="12.75" x14ac:dyDescent="0.2">
      <c r="A208" s="4" t="s">
        <v>387</v>
      </c>
      <c r="B208" s="4" t="s">
        <v>120</v>
      </c>
      <c r="C208" s="4" t="s">
        <v>1026</v>
      </c>
      <c r="D208" s="4" t="s">
        <v>1027</v>
      </c>
      <c r="E208" s="4" t="s">
        <v>1028</v>
      </c>
      <c r="F208" s="4" t="s">
        <v>1029</v>
      </c>
      <c r="G208" s="4" t="s">
        <v>297</v>
      </c>
      <c r="H208" s="4" t="s">
        <v>298</v>
      </c>
      <c r="I208" s="17">
        <v>2766</v>
      </c>
      <c r="J208" s="17">
        <v>2701</v>
      </c>
      <c r="K208" s="17">
        <v>2693</v>
      </c>
      <c r="L208" s="17">
        <v>2786</v>
      </c>
      <c r="M208" s="17">
        <v>2782</v>
      </c>
      <c r="N208" s="17">
        <v>2925</v>
      </c>
      <c r="O208" s="17">
        <v>2167</v>
      </c>
      <c r="P208" s="40">
        <v>2688.5714285714284</v>
      </c>
      <c r="Q208" s="18" t="s">
        <v>1753</v>
      </c>
      <c r="R208" s="15">
        <v>44383</v>
      </c>
      <c r="S208" s="4">
        <v>78</v>
      </c>
      <c r="T208" s="1">
        <v>55</v>
      </c>
      <c r="U208" s="4" t="s">
        <v>247</v>
      </c>
      <c r="V208" s="19">
        <v>44628</v>
      </c>
      <c r="W208" s="7">
        <v>0</v>
      </c>
      <c r="X208" s="20" t="s">
        <v>21</v>
      </c>
      <c r="Y208" s="21" t="s">
        <v>1565</v>
      </c>
      <c r="Z208" s="21">
        <v>27</v>
      </c>
      <c r="AA208" s="22">
        <v>44546</v>
      </c>
      <c r="AB208" s="15" t="s">
        <v>24</v>
      </c>
      <c r="AC208" s="4" t="s">
        <v>24</v>
      </c>
    </row>
    <row r="209" spans="1:29" ht="12.75" x14ac:dyDescent="0.2">
      <c r="A209" s="4" t="s">
        <v>387</v>
      </c>
      <c r="B209" s="4" t="s">
        <v>120</v>
      </c>
      <c r="C209" s="4" t="s">
        <v>1030</v>
      </c>
      <c r="D209" s="4" t="s">
        <v>1031</v>
      </c>
      <c r="E209" s="4" t="s">
        <v>1032</v>
      </c>
      <c r="F209" s="4" t="s">
        <v>1033</v>
      </c>
      <c r="G209" s="4" t="s">
        <v>518</v>
      </c>
      <c r="H209" s="4" t="s">
        <v>519</v>
      </c>
      <c r="I209" s="17">
        <v>2396</v>
      </c>
      <c r="J209" s="17">
        <v>2390</v>
      </c>
      <c r="K209" s="17">
        <v>2407</v>
      </c>
      <c r="L209" s="17">
        <v>2397</v>
      </c>
      <c r="M209" s="17">
        <v>2429</v>
      </c>
      <c r="N209" s="17">
        <v>2407</v>
      </c>
      <c r="O209" s="17">
        <v>2191</v>
      </c>
      <c r="P209" s="40">
        <v>2373.8571428571427</v>
      </c>
      <c r="Q209" s="18" t="s">
        <v>1720</v>
      </c>
      <c r="R209" s="15">
        <v>44449</v>
      </c>
      <c r="S209" s="4">
        <v>28</v>
      </c>
      <c r="T209" s="1">
        <v>7</v>
      </c>
      <c r="U209" s="4" t="s">
        <v>247</v>
      </c>
      <c r="V209" s="19">
        <v>44628</v>
      </c>
      <c r="W209" s="7">
        <v>0</v>
      </c>
      <c r="X209" s="20" t="s">
        <v>21</v>
      </c>
      <c r="Y209" s="21" t="s">
        <v>1565</v>
      </c>
      <c r="Z209" s="21">
        <v>7</v>
      </c>
      <c r="AA209" s="22">
        <v>44596</v>
      </c>
      <c r="AB209" s="15" t="s">
        <v>24</v>
      </c>
      <c r="AC209" s="4" t="s">
        <v>24</v>
      </c>
    </row>
    <row r="210" spans="1:29" ht="12.75" x14ac:dyDescent="0.2">
      <c r="A210" s="4" t="s">
        <v>387</v>
      </c>
      <c r="B210" s="4" t="s">
        <v>120</v>
      </c>
      <c r="C210" s="4" t="s">
        <v>1034</v>
      </c>
      <c r="D210" s="4" t="s">
        <v>1035</v>
      </c>
      <c r="E210" s="4" t="s">
        <v>1036</v>
      </c>
      <c r="F210" s="4" t="s">
        <v>1037</v>
      </c>
      <c r="G210" s="4" t="s">
        <v>228</v>
      </c>
      <c r="H210" s="4" t="s">
        <v>229</v>
      </c>
      <c r="I210" s="17">
        <v>2496</v>
      </c>
      <c r="J210" s="17">
        <v>2496</v>
      </c>
      <c r="K210" s="17">
        <v>2496</v>
      </c>
      <c r="L210" s="17">
        <v>2496</v>
      </c>
      <c r="M210" s="17">
        <v>2496</v>
      </c>
      <c r="N210" s="17">
        <v>2496</v>
      </c>
      <c r="O210" s="17">
        <v>2312</v>
      </c>
      <c r="P210" s="40">
        <v>2469.7142857142858</v>
      </c>
      <c r="Q210" s="18" t="s">
        <v>1717</v>
      </c>
      <c r="R210" s="15">
        <v>44383</v>
      </c>
      <c r="S210" s="4">
        <v>74</v>
      </c>
      <c r="T210" s="1">
        <v>50</v>
      </c>
      <c r="U210" s="4" t="s">
        <v>247</v>
      </c>
      <c r="V210" s="19">
        <v>44628</v>
      </c>
      <c r="W210" s="7">
        <v>0</v>
      </c>
      <c r="X210" s="20" t="s">
        <v>21</v>
      </c>
      <c r="Y210" s="21" t="s">
        <v>1565</v>
      </c>
      <c r="Z210" s="21">
        <v>30</v>
      </c>
      <c r="AA210" s="22">
        <v>44550</v>
      </c>
      <c r="AB210" s="15" t="s">
        <v>24</v>
      </c>
      <c r="AC210" s="4" t="s">
        <v>24</v>
      </c>
    </row>
    <row r="211" spans="1:29" ht="12.75" x14ac:dyDescent="0.2">
      <c r="A211" s="4" t="s">
        <v>387</v>
      </c>
      <c r="B211" s="4" t="s">
        <v>120</v>
      </c>
      <c r="C211" s="4" t="s">
        <v>1038</v>
      </c>
      <c r="D211" s="4" t="s">
        <v>1039</v>
      </c>
      <c r="E211" s="4" t="s">
        <v>1040</v>
      </c>
      <c r="F211" s="4" t="s">
        <v>1041</v>
      </c>
      <c r="G211" s="4" t="s">
        <v>238</v>
      </c>
      <c r="H211" s="4" t="s">
        <v>239</v>
      </c>
      <c r="I211" s="17">
        <v>2327</v>
      </c>
      <c r="J211" s="17">
        <v>2463</v>
      </c>
      <c r="K211" s="17">
        <v>2276</v>
      </c>
      <c r="L211" s="17">
        <v>2317</v>
      </c>
      <c r="M211" s="17">
        <v>2405</v>
      </c>
      <c r="N211" s="17">
        <v>2004</v>
      </c>
      <c r="O211" s="17">
        <v>1515</v>
      </c>
      <c r="P211" s="40">
        <v>2186.7142857142858</v>
      </c>
      <c r="Q211" s="18" t="s">
        <v>1656</v>
      </c>
      <c r="R211" s="15">
        <v>44396</v>
      </c>
      <c r="S211" s="4">
        <v>69</v>
      </c>
      <c r="T211" s="1">
        <v>48</v>
      </c>
      <c r="U211" s="4" t="s">
        <v>247</v>
      </c>
      <c r="V211" s="19">
        <v>44628</v>
      </c>
      <c r="W211" s="7">
        <v>0</v>
      </c>
      <c r="X211" s="20" t="s">
        <v>21</v>
      </c>
      <c r="Y211" s="21" t="s">
        <v>1565</v>
      </c>
      <c r="Z211" s="21">
        <v>28</v>
      </c>
      <c r="AA211" s="22">
        <v>44555</v>
      </c>
      <c r="AB211" s="15" t="s">
        <v>24</v>
      </c>
      <c r="AC211" s="4" t="s">
        <v>24</v>
      </c>
    </row>
    <row r="212" spans="1:29" ht="12.75" x14ac:dyDescent="0.2">
      <c r="A212" s="4" t="s">
        <v>387</v>
      </c>
      <c r="B212" s="4" t="s">
        <v>120</v>
      </c>
      <c r="C212" s="4" t="s">
        <v>1042</v>
      </c>
      <c r="D212" s="4" t="s">
        <v>1043</v>
      </c>
      <c r="E212" s="4" t="s">
        <v>1044</v>
      </c>
      <c r="F212" s="4" t="s">
        <v>1045</v>
      </c>
      <c r="G212" s="4" t="s">
        <v>175</v>
      </c>
      <c r="H212" s="4" t="s">
        <v>185</v>
      </c>
      <c r="I212" s="17">
        <v>2808</v>
      </c>
      <c r="J212" s="17">
        <v>2787</v>
      </c>
      <c r="K212" s="17">
        <v>2846</v>
      </c>
      <c r="L212" s="17">
        <v>2830</v>
      </c>
      <c r="M212" s="17">
        <v>2842</v>
      </c>
      <c r="N212" s="17">
        <v>2838</v>
      </c>
      <c r="O212" s="17">
        <v>2592</v>
      </c>
      <c r="P212" s="40">
        <v>2791.8571428571427</v>
      </c>
      <c r="Q212" s="18" t="s">
        <v>1621</v>
      </c>
      <c r="R212" s="15">
        <v>44518</v>
      </c>
      <c r="S212" s="4">
        <v>0</v>
      </c>
      <c r="T212" s="1">
        <v>0</v>
      </c>
      <c r="U212" s="4" t="s">
        <v>247</v>
      </c>
      <c r="V212" s="19">
        <v>44624</v>
      </c>
      <c r="W212" s="7">
        <v>0</v>
      </c>
      <c r="X212" s="20" t="s">
        <v>21</v>
      </c>
      <c r="Y212" s="21" t="s">
        <v>1565</v>
      </c>
      <c r="Z212" s="21">
        <v>20</v>
      </c>
      <c r="AA212" s="22">
        <v>44624</v>
      </c>
      <c r="AB212" s="15" t="s">
        <v>24</v>
      </c>
      <c r="AC212" s="4" t="s">
        <v>24</v>
      </c>
    </row>
    <row r="213" spans="1:29" ht="12.75" x14ac:dyDescent="0.2">
      <c r="A213" s="4" t="s">
        <v>387</v>
      </c>
      <c r="B213" s="4" t="s">
        <v>120</v>
      </c>
      <c r="C213" s="4" t="s">
        <v>1046</v>
      </c>
      <c r="D213" s="4" t="s">
        <v>1047</v>
      </c>
      <c r="E213" s="4" t="s">
        <v>1048</v>
      </c>
      <c r="F213" s="4" t="s">
        <v>1049</v>
      </c>
      <c r="G213" s="4" t="s">
        <v>175</v>
      </c>
      <c r="H213" s="4" t="s">
        <v>185</v>
      </c>
      <c r="I213" s="17">
        <v>2304</v>
      </c>
      <c r="J213" s="17">
        <v>2304</v>
      </c>
      <c r="K213" s="17">
        <v>2304</v>
      </c>
      <c r="L213" s="17">
        <v>2304</v>
      </c>
      <c r="M213" s="17">
        <v>2304</v>
      </c>
      <c r="N213" s="17">
        <v>2304</v>
      </c>
      <c r="O213" s="17">
        <v>2304</v>
      </c>
      <c r="P213" s="40">
        <v>2304</v>
      </c>
      <c r="Q213" s="18" t="s">
        <v>1619</v>
      </c>
      <c r="R213" s="15">
        <v>44390</v>
      </c>
      <c r="S213" s="4">
        <v>73</v>
      </c>
      <c r="T213" s="1">
        <v>52</v>
      </c>
      <c r="U213" s="4" t="s">
        <v>247</v>
      </c>
      <c r="V213" s="19">
        <v>44624</v>
      </c>
      <c r="W213" s="7">
        <v>0</v>
      </c>
      <c r="X213" s="20" t="s">
        <v>21</v>
      </c>
      <c r="Y213" s="21" t="s">
        <v>1565</v>
      </c>
      <c r="Z213" s="21">
        <v>28</v>
      </c>
      <c r="AA213" s="22">
        <v>44551</v>
      </c>
      <c r="AB213" s="15" t="s">
        <v>24</v>
      </c>
      <c r="AC213" s="4" t="s">
        <v>24</v>
      </c>
    </row>
    <row r="214" spans="1:29" ht="12.75" x14ac:dyDescent="0.2">
      <c r="A214" s="4" t="s">
        <v>387</v>
      </c>
      <c r="B214" s="4" t="s">
        <v>120</v>
      </c>
      <c r="C214" s="4" t="s">
        <v>1050</v>
      </c>
      <c r="D214" s="4" t="s">
        <v>1051</v>
      </c>
      <c r="E214" s="4" t="s">
        <v>1052</v>
      </c>
      <c r="F214" s="4" t="s">
        <v>1053</v>
      </c>
      <c r="G214" s="4" t="s">
        <v>836</v>
      </c>
      <c r="H214" s="4" t="s">
        <v>837</v>
      </c>
      <c r="I214" s="17">
        <v>2284</v>
      </c>
      <c r="J214" s="17">
        <v>2328</v>
      </c>
      <c r="K214" s="17">
        <v>2328</v>
      </c>
      <c r="L214" s="17">
        <v>2328</v>
      </c>
      <c r="M214" s="17">
        <v>2328</v>
      </c>
      <c r="N214" s="17">
        <v>2328</v>
      </c>
      <c r="O214" s="17">
        <v>2026</v>
      </c>
      <c r="P214" s="40">
        <v>2278.5714285714284</v>
      </c>
      <c r="Q214" s="18" t="s">
        <v>1663</v>
      </c>
      <c r="R214" s="15">
        <v>44441</v>
      </c>
      <c r="S214" s="4">
        <v>38</v>
      </c>
      <c r="T214" s="1">
        <v>18</v>
      </c>
      <c r="U214" s="4" t="s">
        <v>247</v>
      </c>
      <c r="V214" s="19">
        <v>44525</v>
      </c>
      <c r="W214" s="7">
        <v>0</v>
      </c>
      <c r="X214" s="20" t="s">
        <v>21</v>
      </c>
      <c r="Y214" s="21" t="s">
        <v>1565</v>
      </c>
      <c r="Z214" s="21">
        <v>19</v>
      </c>
      <c r="AA214" s="22">
        <v>44586</v>
      </c>
      <c r="AB214" s="15" t="s">
        <v>24</v>
      </c>
      <c r="AC214" s="4" t="s">
        <v>24</v>
      </c>
    </row>
    <row r="215" spans="1:29" ht="12.75" x14ac:dyDescent="0.2">
      <c r="A215" s="4" t="s">
        <v>387</v>
      </c>
      <c r="B215" s="4" t="s">
        <v>120</v>
      </c>
      <c r="C215" s="4" t="s">
        <v>1054</v>
      </c>
      <c r="D215" s="4" t="s">
        <v>1055</v>
      </c>
      <c r="E215" s="4" t="s">
        <v>1056</v>
      </c>
      <c r="F215" s="4" t="s">
        <v>1057</v>
      </c>
      <c r="G215" s="4" t="s">
        <v>528</v>
      </c>
      <c r="H215" s="4" t="s">
        <v>529</v>
      </c>
      <c r="I215" s="17">
        <v>2294</v>
      </c>
      <c r="J215" s="17">
        <v>2314</v>
      </c>
      <c r="K215" s="17">
        <v>2331</v>
      </c>
      <c r="L215" s="17">
        <v>2266</v>
      </c>
      <c r="M215" s="17">
        <v>2352</v>
      </c>
      <c r="N215" s="17">
        <v>2334</v>
      </c>
      <c r="O215" s="17">
        <v>2027</v>
      </c>
      <c r="P215" s="40">
        <v>2274</v>
      </c>
      <c r="Q215" s="18" t="s">
        <v>1678</v>
      </c>
      <c r="R215" s="15">
        <v>44442</v>
      </c>
      <c r="S215" s="4">
        <v>34</v>
      </c>
      <c r="T215" s="1">
        <v>15</v>
      </c>
      <c r="U215" s="4" t="s">
        <v>247</v>
      </c>
      <c r="V215" s="19">
        <v>44524</v>
      </c>
      <c r="W215" s="7">
        <v>2</v>
      </c>
      <c r="X215" s="20" t="s">
        <v>21</v>
      </c>
      <c r="Y215" s="21" t="s">
        <v>1565</v>
      </c>
      <c r="Z215" s="21">
        <v>16</v>
      </c>
      <c r="AA215" s="22">
        <v>44590</v>
      </c>
      <c r="AB215" s="15" t="s">
        <v>24</v>
      </c>
      <c r="AC215" s="4" t="s">
        <v>24</v>
      </c>
    </row>
    <row r="216" spans="1:29" ht="12.75" x14ac:dyDescent="0.2">
      <c r="A216" s="4" t="s">
        <v>387</v>
      </c>
      <c r="B216" s="4" t="s">
        <v>120</v>
      </c>
      <c r="C216" s="4" t="s">
        <v>1058</v>
      </c>
      <c r="D216" s="4" t="s">
        <v>1059</v>
      </c>
      <c r="E216" s="4" t="s">
        <v>1060</v>
      </c>
      <c r="F216" s="4" t="s">
        <v>1061</v>
      </c>
      <c r="G216" s="4" t="s">
        <v>175</v>
      </c>
      <c r="H216" s="4" t="s">
        <v>185</v>
      </c>
      <c r="I216" s="17">
        <v>2280</v>
      </c>
      <c r="J216" s="17">
        <v>2280</v>
      </c>
      <c r="K216" s="17">
        <v>2280</v>
      </c>
      <c r="L216" s="17">
        <v>2278</v>
      </c>
      <c r="M216" s="17">
        <v>2280</v>
      </c>
      <c r="N216" s="17">
        <v>2280</v>
      </c>
      <c r="O216" s="17">
        <v>2128</v>
      </c>
      <c r="P216" s="40">
        <v>2258</v>
      </c>
      <c r="Q216" s="18" t="s">
        <v>1626</v>
      </c>
      <c r="R216" s="15">
        <v>44432</v>
      </c>
      <c r="S216" s="4">
        <v>47</v>
      </c>
      <c r="T216" s="1">
        <v>27</v>
      </c>
      <c r="U216" s="4" t="s">
        <v>247</v>
      </c>
      <c r="V216" s="19">
        <v>44523</v>
      </c>
      <c r="W216" s="7">
        <v>0</v>
      </c>
      <c r="X216" s="20" t="s">
        <v>21</v>
      </c>
      <c r="Y216" s="21" t="s">
        <v>1565</v>
      </c>
      <c r="Z216" s="21">
        <v>27</v>
      </c>
      <c r="AA216" s="22">
        <v>44577</v>
      </c>
      <c r="AB216" s="15" t="s">
        <v>24</v>
      </c>
      <c r="AC216" s="4" t="s">
        <v>24</v>
      </c>
    </row>
    <row r="217" spans="1:29" ht="12.75" x14ac:dyDescent="0.2">
      <c r="A217" s="4" t="s">
        <v>387</v>
      </c>
      <c r="B217" s="4" t="s">
        <v>120</v>
      </c>
      <c r="C217" s="4" t="s">
        <v>1062</v>
      </c>
      <c r="D217" s="4" t="s">
        <v>1063</v>
      </c>
      <c r="E217" s="4" t="s">
        <v>1064</v>
      </c>
      <c r="F217" s="4" t="s">
        <v>1065</v>
      </c>
      <c r="G217" s="4" t="s">
        <v>228</v>
      </c>
      <c r="H217" s="4" t="s">
        <v>229</v>
      </c>
      <c r="I217" s="17">
        <v>2222</v>
      </c>
      <c r="J217" s="17">
        <v>2216</v>
      </c>
      <c r="K217" s="17">
        <v>2229</v>
      </c>
      <c r="L217" s="17">
        <v>2243</v>
      </c>
      <c r="M217" s="17">
        <v>2248</v>
      </c>
      <c r="N217" s="17">
        <v>2256</v>
      </c>
      <c r="O217" s="17">
        <v>2119</v>
      </c>
      <c r="P217" s="40">
        <v>2219</v>
      </c>
      <c r="Q217" s="18" t="s">
        <v>1709</v>
      </c>
      <c r="R217" s="15">
        <v>44449</v>
      </c>
      <c r="S217" s="4">
        <v>24</v>
      </c>
      <c r="T217" s="1">
        <v>8</v>
      </c>
      <c r="U217" s="4" t="s">
        <v>247</v>
      </c>
      <c r="V217" s="19">
        <v>44628</v>
      </c>
      <c r="W217" s="7">
        <v>1</v>
      </c>
      <c r="X217" s="20" t="s">
        <v>21</v>
      </c>
      <c r="Y217" s="21" t="s">
        <v>1565</v>
      </c>
      <c r="Z217" s="21">
        <v>8</v>
      </c>
      <c r="AA217" s="22">
        <v>44600</v>
      </c>
      <c r="AB217" s="15" t="s">
        <v>24</v>
      </c>
      <c r="AC217" s="4" t="s">
        <v>24</v>
      </c>
    </row>
    <row r="218" spans="1:29" ht="12.75" x14ac:dyDescent="0.2">
      <c r="A218" s="4" t="s">
        <v>387</v>
      </c>
      <c r="B218" s="4" t="s">
        <v>120</v>
      </c>
      <c r="C218" s="4" t="s">
        <v>1066</v>
      </c>
      <c r="D218" s="4" t="s">
        <v>1067</v>
      </c>
      <c r="E218" s="4" t="s">
        <v>1068</v>
      </c>
      <c r="F218" s="4" t="s">
        <v>1069</v>
      </c>
      <c r="G218" s="4" t="s">
        <v>238</v>
      </c>
      <c r="H218" s="4" t="s">
        <v>253</v>
      </c>
      <c r="I218" s="17">
        <v>2232</v>
      </c>
      <c r="J218" s="17">
        <v>2232</v>
      </c>
      <c r="K218" s="17">
        <v>2232</v>
      </c>
      <c r="L218" s="17">
        <v>2232</v>
      </c>
      <c r="M218" s="17">
        <v>2232</v>
      </c>
      <c r="N218" s="17">
        <v>2232</v>
      </c>
      <c r="O218" s="17">
        <v>2232</v>
      </c>
      <c r="P218" s="40">
        <v>2232</v>
      </c>
      <c r="Q218" s="18" t="s">
        <v>1700</v>
      </c>
      <c r="R218" s="15">
        <v>44396</v>
      </c>
      <c r="S218" s="4">
        <v>68</v>
      </c>
      <c r="T218" s="1">
        <v>46</v>
      </c>
      <c r="U218" s="4" t="s">
        <v>247</v>
      </c>
      <c r="V218" s="19">
        <v>44628</v>
      </c>
      <c r="W218" s="7">
        <v>0</v>
      </c>
      <c r="X218" s="20" t="s">
        <v>21</v>
      </c>
      <c r="Y218" s="21" t="s">
        <v>1565</v>
      </c>
      <c r="Z218" s="21">
        <v>27</v>
      </c>
      <c r="AA218" s="22">
        <v>44556</v>
      </c>
      <c r="AB218" s="15" t="s">
        <v>24</v>
      </c>
      <c r="AC218" s="4" t="s">
        <v>24</v>
      </c>
    </row>
    <row r="219" spans="1:29" ht="12.75" x14ac:dyDescent="0.2">
      <c r="A219" s="4" t="s">
        <v>387</v>
      </c>
      <c r="B219" s="4" t="s">
        <v>120</v>
      </c>
      <c r="C219" s="4" t="s">
        <v>1070</v>
      </c>
      <c r="D219" s="4" t="s">
        <v>1071</v>
      </c>
      <c r="E219" s="4" t="s">
        <v>1072</v>
      </c>
      <c r="F219" s="4" t="s">
        <v>1073</v>
      </c>
      <c r="G219" s="4" t="s">
        <v>228</v>
      </c>
      <c r="H219" s="4" t="s">
        <v>229</v>
      </c>
      <c r="I219" s="17">
        <v>2239</v>
      </c>
      <c r="J219" s="17">
        <v>2239</v>
      </c>
      <c r="K219" s="17">
        <v>2248</v>
      </c>
      <c r="L219" s="17">
        <v>2256</v>
      </c>
      <c r="M219" s="17">
        <v>2256</v>
      </c>
      <c r="N219" s="17">
        <v>2194</v>
      </c>
      <c r="O219" s="17">
        <v>2072</v>
      </c>
      <c r="P219" s="40">
        <v>2214.8571428571427</v>
      </c>
      <c r="Q219" s="18" t="s">
        <v>1716</v>
      </c>
      <c r="R219" s="15">
        <v>44518</v>
      </c>
      <c r="S219" s="4">
        <v>0</v>
      </c>
      <c r="T219" s="1">
        <v>0</v>
      </c>
      <c r="U219" s="4" t="s">
        <v>247</v>
      </c>
      <c r="V219" s="19">
        <v>44589</v>
      </c>
      <c r="W219" s="7">
        <v>0</v>
      </c>
      <c r="X219" s="20" t="s">
        <v>21</v>
      </c>
      <c r="Y219" s="21" t="s">
        <v>1565</v>
      </c>
      <c r="Z219" s="21">
        <v>18</v>
      </c>
      <c r="AA219" s="22">
        <v>44624</v>
      </c>
      <c r="AB219" s="15" t="s">
        <v>24</v>
      </c>
      <c r="AC219" s="4" t="s">
        <v>24</v>
      </c>
    </row>
    <row r="220" spans="1:29" ht="12.75" x14ac:dyDescent="0.2">
      <c r="A220" s="4" t="s">
        <v>387</v>
      </c>
      <c r="B220" s="4" t="s">
        <v>120</v>
      </c>
      <c r="C220" s="4" t="s">
        <v>1074</v>
      </c>
      <c r="D220" s="4" t="s">
        <v>1075</v>
      </c>
      <c r="E220" s="4" t="s">
        <v>1076</v>
      </c>
      <c r="F220" s="4" t="s">
        <v>1077</v>
      </c>
      <c r="G220" s="4" t="s">
        <v>261</v>
      </c>
      <c r="H220" s="4" t="s">
        <v>262</v>
      </c>
      <c r="I220" s="17">
        <v>2256</v>
      </c>
      <c r="J220" s="17">
        <v>2256</v>
      </c>
      <c r="K220" s="17">
        <v>2254</v>
      </c>
      <c r="L220" s="17">
        <v>2256</v>
      </c>
      <c r="M220" s="17">
        <v>2256</v>
      </c>
      <c r="N220" s="17">
        <v>2256</v>
      </c>
      <c r="O220" s="17">
        <v>2201</v>
      </c>
      <c r="P220" s="40">
        <v>2247.8571428571427</v>
      </c>
      <c r="Q220" s="18" t="s">
        <v>1658</v>
      </c>
      <c r="R220" s="15">
        <v>44442</v>
      </c>
      <c r="S220" s="4">
        <v>29</v>
      </c>
      <c r="T220" s="1">
        <v>15</v>
      </c>
      <c r="U220" s="4" t="s">
        <v>247</v>
      </c>
      <c r="V220" s="19">
        <v>44617</v>
      </c>
      <c r="W220" s="7">
        <v>1</v>
      </c>
      <c r="X220" s="20" t="s">
        <v>21</v>
      </c>
      <c r="Y220" s="21" t="s">
        <v>1565</v>
      </c>
      <c r="Z220" s="21">
        <v>15</v>
      </c>
      <c r="AA220" s="22">
        <v>44595</v>
      </c>
      <c r="AB220" s="15" t="s">
        <v>24</v>
      </c>
      <c r="AC220" s="4" t="s">
        <v>24</v>
      </c>
    </row>
    <row r="221" spans="1:29" ht="12.75" x14ac:dyDescent="0.2">
      <c r="A221" s="4" t="s">
        <v>387</v>
      </c>
      <c r="B221" s="4" t="s">
        <v>120</v>
      </c>
      <c r="C221" s="4" t="s">
        <v>953</v>
      </c>
      <c r="D221" s="4" t="s">
        <v>1078</v>
      </c>
      <c r="E221" s="4" t="s">
        <v>1079</v>
      </c>
      <c r="F221" s="4" t="s">
        <v>1080</v>
      </c>
      <c r="G221" s="4" t="s">
        <v>261</v>
      </c>
      <c r="H221" s="4" t="s">
        <v>262</v>
      </c>
      <c r="I221" s="17">
        <v>2202</v>
      </c>
      <c r="J221" s="17">
        <v>2156</v>
      </c>
      <c r="K221" s="17">
        <v>2244</v>
      </c>
      <c r="L221" s="17">
        <v>2238</v>
      </c>
      <c r="M221" s="17">
        <v>2200</v>
      </c>
      <c r="N221" s="17">
        <v>2167</v>
      </c>
      <c r="O221" s="17">
        <v>2066</v>
      </c>
      <c r="P221" s="40">
        <v>2181.8571428571427</v>
      </c>
      <c r="Q221" s="18" t="s">
        <v>1659</v>
      </c>
      <c r="R221" s="15">
        <v>44376</v>
      </c>
      <c r="S221" s="4">
        <v>82</v>
      </c>
      <c r="T221" s="1">
        <v>62</v>
      </c>
      <c r="U221" s="4" t="s">
        <v>247</v>
      </c>
      <c r="V221" s="19">
        <v>44523</v>
      </c>
      <c r="W221" s="7">
        <v>0</v>
      </c>
      <c r="X221" s="20" t="s">
        <v>21</v>
      </c>
      <c r="Y221" s="21" t="s">
        <v>1565</v>
      </c>
      <c r="Z221" s="21">
        <v>28</v>
      </c>
      <c r="AA221" s="22">
        <v>44542</v>
      </c>
      <c r="AB221" s="15" t="s">
        <v>24</v>
      </c>
      <c r="AC221" s="4" t="s">
        <v>24</v>
      </c>
    </row>
    <row r="222" spans="1:29" ht="12.75" x14ac:dyDescent="0.2">
      <c r="A222" s="4" t="s">
        <v>387</v>
      </c>
      <c r="B222" s="4" t="s">
        <v>120</v>
      </c>
      <c r="C222" s="4" t="s">
        <v>120</v>
      </c>
      <c r="D222" s="4" t="s">
        <v>1081</v>
      </c>
      <c r="E222" s="4" t="s">
        <v>1082</v>
      </c>
      <c r="F222" s="4" t="s">
        <v>1083</v>
      </c>
      <c r="I222" s="17">
        <v>2151</v>
      </c>
      <c r="J222" s="17">
        <v>2151</v>
      </c>
      <c r="K222" s="17">
        <v>2151</v>
      </c>
      <c r="L222" s="17">
        <v>2151</v>
      </c>
      <c r="M222" s="17">
        <v>2151</v>
      </c>
      <c r="N222" s="17">
        <v>2151</v>
      </c>
      <c r="O222" s="17">
        <v>2151</v>
      </c>
      <c r="P222" s="40">
        <v>2151</v>
      </c>
      <c r="Q222" s="18" t="s">
        <v>1739</v>
      </c>
      <c r="R222" s="15">
        <v>43807</v>
      </c>
      <c r="S222" s="4">
        <v>78</v>
      </c>
      <c r="T222" s="1">
        <v>0</v>
      </c>
      <c r="U222" s="4" t="s">
        <v>247</v>
      </c>
      <c r="V222" s="19">
        <v>44525</v>
      </c>
      <c r="W222" s="7">
        <v>0</v>
      </c>
      <c r="X222" s="20" t="s">
        <v>21</v>
      </c>
      <c r="Y222" s="21" t="s">
        <v>1565</v>
      </c>
      <c r="Z222" s="21">
        <v>0</v>
      </c>
      <c r="AA222" s="22">
        <v>44546</v>
      </c>
      <c r="AB222" s="4" t="s">
        <v>20</v>
      </c>
      <c r="AC222" s="4" t="s">
        <v>20</v>
      </c>
    </row>
    <row r="223" spans="1:29" ht="15" x14ac:dyDescent="0.25">
      <c r="A223" s="4" t="s">
        <v>387</v>
      </c>
      <c r="B223" s="4" t="s">
        <v>120</v>
      </c>
      <c r="C223" s="4" t="s">
        <v>953</v>
      </c>
      <c r="D223" s="4" t="s">
        <v>1084</v>
      </c>
      <c r="E223" s="4" t="s">
        <v>1085</v>
      </c>
      <c r="F223" s="23" t="s">
        <v>1086</v>
      </c>
      <c r="G223" s="4" t="s">
        <v>175</v>
      </c>
      <c r="H223" s="4" t="s">
        <v>185</v>
      </c>
      <c r="I223" s="17">
        <v>2136</v>
      </c>
      <c r="J223" s="17">
        <v>2136</v>
      </c>
      <c r="K223" s="17">
        <v>2136</v>
      </c>
      <c r="L223" s="17">
        <v>2136</v>
      </c>
      <c r="M223" s="17">
        <v>2136</v>
      </c>
      <c r="N223" s="17">
        <v>2136</v>
      </c>
      <c r="O223" s="17">
        <v>2136</v>
      </c>
      <c r="P223" s="40">
        <v>2136</v>
      </c>
      <c r="Q223" s="18" t="s">
        <v>1777</v>
      </c>
      <c r="R223" s="15">
        <v>44390</v>
      </c>
      <c r="S223" s="4">
        <v>63</v>
      </c>
      <c r="T223" s="1">
        <v>41</v>
      </c>
      <c r="U223" s="4" t="s">
        <v>247</v>
      </c>
      <c r="V223" s="19">
        <v>44525</v>
      </c>
      <c r="W223" s="7">
        <v>0</v>
      </c>
      <c r="X223" s="4" t="s">
        <v>21</v>
      </c>
      <c r="Y223" s="21" t="s">
        <v>1565</v>
      </c>
      <c r="Z223" s="21">
        <v>22</v>
      </c>
      <c r="AA223" s="22">
        <v>44561</v>
      </c>
      <c r="AB223" s="15" t="s">
        <v>24</v>
      </c>
      <c r="AC223" s="4" t="s">
        <v>24</v>
      </c>
    </row>
    <row r="224" spans="1:29" ht="12.75" x14ac:dyDescent="0.2">
      <c r="A224" s="4" t="s">
        <v>387</v>
      </c>
      <c r="B224" s="4" t="s">
        <v>120</v>
      </c>
      <c r="C224" s="4" t="s">
        <v>1087</v>
      </c>
      <c r="D224" s="4" t="s">
        <v>1088</v>
      </c>
      <c r="E224" s="4" t="s">
        <v>1089</v>
      </c>
      <c r="F224" s="4" t="s">
        <v>1090</v>
      </c>
      <c r="G224" s="4" t="s">
        <v>836</v>
      </c>
      <c r="H224" s="4" t="s">
        <v>837</v>
      </c>
      <c r="I224" s="17">
        <v>2136</v>
      </c>
      <c r="J224" s="17">
        <v>2136</v>
      </c>
      <c r="K224" s="17">
        <v>2136</v>
      </c>
      <c r="L224" s="17">
        <v>2136</v>
      </c>
      <c r="M224" s="17">
        <v>2136</v>
      </c>
      <c r="N224" s="17">
        <v>2136</v>
      </c>
      <c r="O224" s="17">
        <v>2072</v>
      </c>
      <c r="P224" s="40">
        <v>2126.8571428571427</v>
      </c>
      <c r="Q224" s="18" t="s">
        <v>1666</v>
      </c>
      <c r="R224" s="15">
        <v>44467</v>
      </c>
      <c r="S224" s="4">
        <v>23</v>
      </c>
      <c r="T224" s="1">
        <v>0</v>
      </c>
      <c r="U224" s="4" t="s">
        <v>247</v>
      </c>
      <c r="V224" s="19">
        <v>44525</v>
      </c>
      <c r="W224" s="7">
        <v>0</v>
      </c>
      <c r="X224" s="20" t="s">
        <v>21</v>
      </c>
      <c r="Y224" s="21" t="s">
        <v>1565</v>
      </c>
      <c r="Z224" s="21">
        <v>0</v>
      </c>
      <c r="AA224" s="22">
        <v>44601</v>
      </c>
      <c r="AB224" s="15" t="s">
        <v>24</v>
      </c>
      <c r="AC224" s="4" t="s">
        <v>24</v>
      </c>
    </row>
    <row r="225" spans="1:29" ht="12.75" x14ac:dyDescent="0.2">
      <c r="A225" s="4" t="s">
        <v>387</v>
      </c>
      <c r="B225" s="4" t="s">
        <v>120</v>
      </c>
      <c r="C225" s="4" t="s">
        <v>953</v>
      </c>
      <c r="D225" s="4" t="s">
        <v>1091</v>
      </c>
      <c r="E225" s="4" t="s">
        <v>1092</v>
      </c>
      <c r="F225" s="4" t="s">
        <v>1093</v>
      </c>
      <c r="G225" s="4" t="s">
        <v>175</v>
      </c>
      <c r="H225" s="4" t="s">
        <v>185</v>
      </c>
      <c r="I225" s="17">
        <v>2136</v>
      </c>
      <c r="J225" s="17">
        <v>2136</v>
      </c>
      <c r="K225" s="17">
        <v>2136</v>
      </c>
      <c r="L225" s="17">
        <v>2136</v>
      </c>
      <c r="M225" s="17">
        <v>2136</v>
      </c>
      <c r="N225" s="17">
        <v>2136</v>
      </c>
      <c r="O225" s="17">
        <v>2048</v>
      </c>
      <c r="P225" s="40">
        <v>2123.4285714285716</v>
      </c>
      <c r="Q225" s="18" t="s">
        <v>1638</v>
      </c>
      <c r="R225" s="15">
        <v>44467</v>
      </c>
      <c r="S225" s="4">
        <v>21</v>
      </c>
      <c r="T225" s="1">
        <v>0</v>
      </c>
      <c r="U225" s="4" t="s">
        <v>247</v>
      </c>
      <c r="V225" s="19">
        <v>44617</v>
      </c>
      <c r="W225" s="7">
        <v>0</v>
      </c>
      <c r="X225" s="20" t="s">
        <v>21</v>
      </c>
      <c r="Y225" s="21" t="s">
        <v>1565</v>
      </c>
      <c r="Z225" s="21">
        <v>0</v>
      </c>
      <c r="AA225" s="22">
        <v>44603</v>
      </c>
      <c r="AB225" s="15" t="s">
        <v>24</v>
      </c>
      <c r="AC225" s="4" t="s">
        <v>24</v>
      </c>
    </row>
    <row r="226" spans="1:29" ht="12.75" x14ac:dyDescent="0.2">
      <c r="A226" s="4" t="s">
        <v>387</v>
      </c>
      <c r="B226" s="4" t="s">
        <v>120</v>
      </c>
      <c r="C226" s="4" t="s">
        <v>1094</v>
      </c>
      <c r="D226" s="4" t="s">
        <v>1095</v>
      </c>
      <c r="E226" s="4" t="s">
        <v>1096</v>
      </c>
      <c r="F226" s="4" t="s">
        <v>1097</v>
      </c>
      <c r="G226" s="4" t="s">
        <v>238</v>
      </c>
      <c r="H226" s="4" t="s">
        <v>253</v>
      </c>
      <c r="I226" s="17">
        <v>2136</v>
      </c>
      <c r="J226" s="17">
        <v>2136</v>
      </c>
      <c r="K226" s="17">
        <v>2136</v>
      </c>
      <c r="L226" s="17">
        <v>2136</v>
      </c>
      <c r="M226" s="17">
        <v>2136</v>
      </c>
      <c r="N226" s="17">
        <v>2136</v>
      </c>
      <c r="O226" s="17">
        <v>2000</v>
      </c>
      <c r="P226" s="40">
        <v>2116.5714285714284</v>
      </c>
      <c r="Q226" s="18" t="s">
        <v>1673</v>
      </c>
      <c r="R226" s="15">
        <v>44449</v>
      </c>
      <c r="S226" s="4">
        <v>25</v>
      </c>
      <c r="T226" s="1">
        <v>8</v>
      </c>
      <c r="U226" s="4" t="s">
        <v>247</v>
      </c>
      <c r="V226" s="19">
        <v>44618</v>
      </c>
      <c r="W226" s="7">
        <v>2</v>
      </c>
      <c r="X226" s="20" t="s">
        <v>21</v>
      </c>
      <c r="Y226" s="21" t="s">
        <v>1565</v>
      </c>
      <c r="Z226" s="21">
        <v>8</v>
      </c>
      <c r="AA226" s="22">
        <v>44599</v>
      </c>
      <c r="AB226" s="15" t="s">
        <v>24</v>
      </c>
      <c r="AC226" s="4" t="s">
        <v>24</v>
      </c>
    </row>
    <row r="227" spans="1:29" ht="12.75" x14ac:dyDescent="0.2">
      <c r="A227" s="4" t="s">
        <v>387</v>
      </c>
      <c r="B227" s="4" t="s">
        <v>120</v>
      </c>
      <c r="C227" s="4" t="s">
        <v>1098</v>
      </c>
      <c r="D227" s="4" t="s">
        <v>1099</v>
      </c>
      <c r="E227" s="4" t="s">
        <v>1100</v>
      </c>
      <c r="F227" s="4" t="s">
        <v>1101</v>
      </c>
      <c r="G227" s="4" t="s">
        <v>175</v>
      </c>
      <c r="H227" s="4" t="s">
        <v>185</v>
      </c>
      <c r="I227" s="17">
        <v>2016</v>
      </c>
      <c r="J227" s="17">
        <v>2016</v>
      </c>
      <c r="K227" s="17">
        <v>2016</v>
      </c>
      <c r="L227" s="17">
        <v>2016</v>
      </c>
      <c r="M227" s="17">
        <v>2016</v>
      </c>
      <c r="N227" s="17">
        <v>2016</v>
      </c>
      <c r="O227" s="17">
        <v>2016</v>
      </c>
      <c r="P227" s="40">
        <v>2016</v>
      </c>
      <c r="Q227" s="18" t="s">
        <v>1616</v>
      </c>
      <c r="R227" s="15">
        <v>44390</v>
      </c>
      <c r="S227" s="4">
        <v>77</v>
      </c>
      <c r="T227" s="1">
        <v>52</v>
      </c>
      <c r="U227" s="4" t="s">
        <v>247</v>
      </c>
      <c r="V227" s="19">
        <v>44624</v>
      </c>
      <c r="W227" s="7">
        <v>0</v>
      </c>
      <c r="X227" s="20" t="s">
        <v>21</v>
      </c>
      <c r="Y227" s="21" t="s">
        <v>1565</v>
      </c>
      <c r="Z227" s="21">
        <v>27</v>
      </c>
      <c r="AA227" s="22">
        <v>44547</v>
      </c>
      <c r="AB227" s="15" t="s">
        <v>24</v>
      </c>
      <c r="AC227" s="4" t="s">
        <v>24</v>
      </c>
    </row>
    <row r="228" spans="1:29" ht="12.75" x14ac:dyDescent="0.2">
      <c r="A228" s="4" t="s">
        <v>387</v>
      </c>
      <c r="B228" s="4" t="s">
        <v>120</v>
      </c>
      <c r="C228" s="4" t="s">
        <v>953</v>
      </c>
      <c r="D228" s="4" t="s">
        <v>1102</v>
      </c>
      <c r="E228" s="4" t="s">
        <v>1103</v>
      </c>
      <c r="F228" s="4" t="s">
        <v>1104</v>
      </c>
      <c r="G228" s="4" t="s">
        <v>836</v>
      </c>
      <c r="H228" s="4" t="s">
        <v>837</v>
      </c>
      <c r="I228" s="17">
        <v>1977</v>
      </c>
      <c r="J228" s="17">
        <v>2016</v>
      </c>
      <c r="K228" s="17">
        <v>2016</v>
      </c>
      <c r="L228" s="17">
        <v>1985</v>
      </c>
      <c r="M228" s="17">
        <v>2016</v>
      </c>
      <c r="N228" s="17">
        <v>2016</v>
      </c>
      <c r="O228" s="17">
        <v>1922</v>
      </c>
      <c r="P228" s="40">
        <v>1992.5714285714287</v>
      </c>
      <c r="Q228" s="18" t="s">
        <v>1692</v>
      </c>
      <c r="R228" s="15">
        <v>44467</v>
      </c>
      <c r="S228" s="4">
        <v>20</v>
      </c>
      <c r="T228" s="1">
        <v>0</v>
      </c>
      <c r="U228" s="4" t="s">
        <v>247</v>
      </c>
      <c r="V228" s="19">
        <v>44617</v>
      </c>
      <c r="W228" s="7">
        <v>0</v>
      </c>
      <c r="X228" s="20" t="s">
        <v>21</v>
      </c>
      <c r="Y228" s="21" t="s">
        <v>1565</v>
      </c>
      <c r="Z228" s="21">
        <v>0</v>
      </c>
      <c r="AA228" s="22">
        <v>44604</v>
      </c>
      <c r="AB228" s="15" t="s">
        <v>24</v>
      </c>
      <c r="AC228" s="4" t="s">
        <v>24</v>
      </c>
    </row>
    <row r="229" spans="1:29" ht="12.75" x14ac:dyDescent="0.2">
      <c r="A229" s="4" t="s">
        <v>387</v>
      </c>
      <c r="B229" s="4" t="s">
        <v>120</v>
      </c>
      <c r="C229" s="4" t="s">
        <v>1105</v>
      </c>
      <c r="D229" s="4" t="s">
        <v>1106</v>
      </c>
      <c r="E229" s="4" t="s">
        <v>1107</v>
      </c>
      <c r="F229" s="4" t="s">
        <v>1108</v>
      </c>
      <c r="G229" s="4" t="s">
        <v>414</v>
      </c>
      <c r="H229" s="4" t="s">
        <v>415</v>
      </c>
      <c r="I229" s="17">
        <v>1992</v>
      </c>
      <c r="J229" s="17">
        <v>1989</v>
      </c>
      <c r="K229" s="17">
        <v>1992</v>
      </c>
      <c r="L229" s="17">
        <v>1992</v>
      </c>
      <c r="M229" s="17">
        <v>1992</v>
      </c>
      <c r="N229" s="17">
        <v>1927</v>
      </c>
      <c r="O229" s="17">
        <v>1829</v>
      </c>
      <c r="P229" s="40">
        <v>1959</v>
      </c>
      <c r="Q229" s="18" t="s">
        <v>1693</v>
      </c>
      <c r="R229" s="15">
        <v>44383</v>
      </c>
      <c r="S229" s="4">
        <v>74</v>
      </c>
      <c r="T229" s="1">
        <v>50</v>
      </c>
      <c r="U229" s="4" t="s">
        <v>247</v>
      </c>
      <c r="V229" s="19">
        <v>44525</v>
      </c>
      <c r="W229" s="7">
        <v>0</v>
      </c>
      <c r="X229" s="20" t="s">
        <v>21</v>
      </c>
      <c r="Y229" s="21" t="s">
        <v>1565</v>
      </c>
      <c r="Z229" s="21">
        <v>27</v>
      </c>
      <c r="AA229" s="22">
        <v>44550</v>
      </c>
      <c r="AB229" s="15" t="s">
        <v>24</v>
      </c>
      <c r="AC229" s="4" t="s">
        <v>24</v>
      </c>
    </row>
    <row r="230" spans="1:29" ht="12.75" x14ac:dyDescent="0.2">
      <c r="A230" s="4" t="s">
        <v>387</v>
      </c>
      <c r="B230" s="4" t="s">
        <v>120</v>
      </c>
      <c r="C230" s="4" t="s">
        <v>953</v>
      </c>
      <c r="D230" s="4" t="s">
        <v>1109</v>
      </c>
      <c r="E230" s="4" t="s">
        <v>1110</v>
      </c>
      <c r="F230" s="4" t="s">
        <v>1111</v>
      </c>
      <c r="G230" s="4" t="s">
        <v>175</v>
      </c>
      <c r="H230" s="4" t="s">
        <v>176</v>
      </c>
      <c r="I230" s="17">
        <v>1841</v>
      </c>
      <c r="J230" s="17">
        <v>1862</v>
      </c>
      <c r="K230" s="17">
        <v>1867</v>
      </c>
      <c r="L230" s="17">
        <v>1870</v>
      </c>
      <c r="M230" s="17">
        <v>1925</v>
      </c>
      <c r="N230" s="17">
        <v>1920</v>
      </c>
      <c r="O230" s="17">
        <v>1829</v>
      </c>
      <c r="P230" s="40">
        <v>1873.4285714285713</v>
      </c>
      <c r="Q230" s="18" t="s">
        <v>1646</v>
      </c>
      <c r="R230" s="15">
        <v>44441</v>
      </c>
      <c r="S230" s="4">
        <v>37</v>
      </c>
      <c r="T230" s="1">
        <v>18</v>
      </c>
      <c r="U230" s="4" t="s">
        <v>247</v>
      </c>
      <c r="V230" s="19">
        <v>44624</v>
      </c>
      <c r="W230" s="7">
        <v>0</v>
      </c>
      <c r="X230" s="20" t="s">
        <v>21</v>
      </c>
      <c r="Y230" s="21" t="s">
        <v>1565</v>
      </c>
      <c r="Z230" s="21">
        <v>19</v>
      </c>
      <c r="AA230" s="22">
        <v>44587</v>
      </c>
      <c r="AB230" s="15" t="s">
        <v>24</v>
      </c>
      <c r="AC230" s="4" t="s">
        <v>24</v>
      </c>
    </row>
    <row r="231" spans="1:29" ht="12.75" x14ac:dyDescent="0.2">
      <c r="A231" s="4" t="s">
        <v>387</v>
      </c>
      <c r="B231" s="4" t="s">
        <v>120</v>
      </c>
      <c r="C231" s="4" t="s">
        <v>953</v>
      </c>
      <c r="D231" s="4" t="s">
        <v>1112</v>
      </c>
      <c r="E231" s="4" t="s">
        <v>1113</v>
      </c>
      <c r="F231" s="4" t="s">
        <v>1114</v>
      </c>
      <c r="G231" s="4" t="s">
        <v>175</v>
      </c>
      <c r="H231" s="4" t="s">
        <v>185</v>
      </c>
      <c r="I231" s="17">
        <v>1903</v>
      </c>
      <c r="J231" s="17">
        <v>1920</v>
      </c>
      <c r="K231" s="17">
        <v>1920</v>
      </c>
      <c r="L231" s="17">
        <v>1920</v>
      </c>
      <c r="M231" s="17">
        <v>1920</v>
      </c>
      <c r="N231" s="17">
        <v>1920</v>
      </c>
      <c r="O231" s="17">
        <v>1920</v>
      </c>
      <c r="P231" s="40">
        <v>1917.5714285714287</v>
      </c>
      <c r="Q231" s="18" t="s">
        <v>1650</v>
      </c>
      <c r="R231" s="15">
        <v>44467</v>
      </c>
      <c r="S231" s="4">
        <v>21</v>
      </c>
      <c r="T231" s="1">
        <v>0</v>
      </c>
      <c r="U231" s="4" t="s">
        <v>247</v>
      </c>
      <c r="V231" s="19">
        <v>44525</v>
      </c>
      <c r="W231" s="7">
        <v>0</v>
      </c>
      <c r="X231" s="20" t="s">
        <v>21</v>
      </c>
      <c r="Y231" s="21" t="s">
        <v>1565</v>
      </c>
      <c r="Z231" s="21">
        <v>5</v>
      </c>
      <c r="AA231" s="22">
        <v>44603</v>
      </c>
      <c r="AB231" s="15" t="s">
        <v>24</v>
      </c>
      <c r="AC231" s="4" t="s">
        <v>24</v>
      </c>
    </row>
    <row r="232" spans="1:29" ht="12.75" x14ac:dyDescent="0.2">
      <c r="A232" s="4" t="s">
        <v>387</v>
      </c>
      <c r="B232" s="4" t="s">
        <v>120</v>
      </c>
      <c r="C232" s="4" t="s">
        <v>1115</v>
      </c>
      <c r="D232" s="4" t="s">
        <v>1116</v>
      </c>
      <c r="E232" s="4" t="s">
        <v>1117</v>
      </c>
      <c r="F232" s="4" t="s">
        <v>1118</v>
      </c>
      <c r="G232" s="4" t="s">
        <v>175</v>
      </c>
      <c r="H232" s="4" t="s">
        <v>1119</v>
      </c>
      <c r="I232" s="17">
        <v>1872</v>
      </c>
      <c r="J232" s="17">
        <v>1872</v>
      </c>
      <c r="K232" s="17">
        <v>1872</v>
      </c>
      <c r="L232" s="17">
        <v>1872</v>
      </c>
      <c r="M232" s="17">
        <v>1872</v>
      </c>
      <c r="N232" s="17">
        <v>1872</v>
      </c>
      <c r="O232" s="17">
        <v>1872</v>
      </c>
      <c r="P232" s="40">
        <v>1872</v>
      </c>
      <c r="Q232" s="18" t="s">
        <v>1649</v>
      </c>
      <c r="R232" s="15">
        <v>44404</v>
      </c>
      <c r="S232" s="4">
        <v>50</v>
      </c>
      <c r="T232" s="1">
        <v>36</v>
      </c>
      <c r="U232" s="4" t="s">
        <v>247</v>
      </c>
      <c r="V232" s="19">
        <v>44589</v>
      </c>
      <c r="W232" s="7">
        <v>2</v>
      </c>
      <c r="X232" s="20" t="s">
        <v>21</v>
      </c>
      <c r="Y232" s="21" t="s">
        <v>1565</v>
      </c>
      <c r="Z232" s="21">
        <v>19</v>
      </c>
      <c r="AA232" s="22">
        <v>44574</v>
      </c>
      <c r="AB232" s="15" t="s">
        <v>24</v>
      </c>
      <c r="AC232" s="4" t="s">
        <v>24</v>
      </c>
    </row>
    <row r="233" spans="1:29" ht="12.75" x14ac:dyDescent="0.2">
      <c r="A233" s="4" t="s">
        <v>387</v>
      </c>
      <c r="B233" s="4" t="s">
        <v>120</v>
      </c>
      <c r="C233" s="4" t="s">
        <v>1120</v>
      </c>
      <c r="D233" s="4" t="s">
        <v>1121</v>
      </c>
      <c r="E233" s="4" t="s">
        <v>1122</v>
      </c>
      <c r="F233" s="4" t="s">
        <v>1123</v>
      </c>
      <c r="G233" s="4" t="s">
        <v>238</v>
      </c>
      <c r="H233" s="4" t="s">
        <v>253</v>
      </c>
      <c r="I233" s="17">
        <v>1897</v>
      </c>
      <c r="J233" s="17">
        <v>1849</v>
      </c>
      <c r="K233" s="17">
        <v>1883</v>
      </c>
      <c r="L233" s="17">
        <v>1871</v>
      </c>
      <c r="M233" s="17">
        <v>1879</v>
      </c>
      <c r="N233" s="17">
        <v>1911</v>
      </c>
      <c r="O233" s="17">
        <v>1807</v>
      </c>
      <c r="P233" s="40">
        <v>1871</v>
      </c>
      <c r="Q233" s="18" t="s">
        <v>1698</v>
      </c>
      <c r="R233" s="15">
        <v>44396</v>
      </c>
      <c r="S233" s="4">
        <v>74</v>
      </c>
      <c r="T233" s="1">
        <v>47</v>
      </c>
      <c r="U233" s="4" t="s">
        <v>247</v>
      </c>
      <c r="V233" s="19">
        <v>44523</v>
      </c>
      <c r="W233" s="7">
        <v>0</v>
      </c>
      <c r="X233" s="20" t="s">
        <v>21</v>
      </c>
      <c r="Y233" s="21" t="s">
        <v>1565</v>
      </c>
      <c r="Z233" s="21">
        <v>27</v>
      </c>
      <c r="AA233" s="22">
        <v>44550</v>
      </c>
      <c r="AB233" s="15" t="s">
        <v>24</v>
      </c>
      <c r="AC233" s="4" t="s">
        <v>24</v>
      </c>
    </row>
    <row r="234" spans="1:29" ht="12.75" x14ac:dyDescent="0.2">
      <c r="A234" s="4" t="s">
        <v>387</v>
      </c>
      <c r="B234" s="4" t="s">
        <v>120</v>
      </c>
      <c r="C234" s="4" t="s">
        <v>953</v>
      </c>
      <c r="D234" s="4" t="s">
        <v>1124</v>
      </c>
      <c r="E234" s="4" t="s">
        <v>1125</v>
      </c>
      <c r="F234" s="4" t="s">
        <v>1126</v>
      </c>
      <c r="G234" s="4" t="s">
        <v>528</v>
      </c>
      <c r="H234" s="4" t="s">
        <v>529</v>
      </c>
      <c r="I234" s="17">
        <v>1856</v>
      </c>
      <c r="J234" s="17">
        <v>1920</v>
      </c>
      <c r="K234" s="17">
        <v>1920</v>
      </c>
      <c r="L234" s="17">
        <v>1920</v>
      </c>
      <c r="M234" s="17">
        <v>1920</v>
      </c>
      <c r="N234" s="17">
        <v>1920</v>
      </c>
      <c r="O234" s="17">
        <v>1627</v>
      </c>
      <c r="P234" s="40">
        <v>1869</v>
      </c>
      <c r="Q234" s="18" t="s">
        <v>1679</v>
      </c>
      <c r="R234" s="15">
        <v>44467</v>
      </c>
      <c r="S234" s="4">
        <v>18</v>
      </c>
      <c r="T234" s="1">
        <v>0</v>
      </c>
      <c r="U234" s="4" t="s">
        <v>247</v>
      </c>
      <c r="V234" s="19">
        <v>44523</v>
      </c>
      <c r="W234" s="7">
        <v>0</v>
      </c>
      <c r="X234" s="20" t="s">
        <v>21</v>
      </c>
      <c r="Y234" s="21" t="s">
        <v>1565</v>
      </c>
      <c r="Z234" s="21">
        <v>11</v>
      </c>
      <c r="AA234" s="22">
        <v>44606</v>
      </c>
      <c r="AB234" s="15" t="s">
        <v>24</v>
      </c>
      <c r="AC234" s="4" t="s">
        <v>24</v>
      </c>
    </row>
    <row r="235" spans="1:29" ht="12.75" x14ac:dyDescent="0.2">
      <c r="A235" s="4" t="s">
        <v>387</v>
      </c>
      <c r="B235" s="4" t="s">
        <v>120</v>
      </c>
      <c r="C235" s="4" t="s">
        <v>1127</v>
      </c>
      <c r="D235" s="4" t="s">
        <v>1128</v>
      </c>
      <c r="E235" s="4" t="s">
        <v>1129</v>
      </c>
      <c r="F235" s="4" t="s">
        <v>1130</v>
      </c>
      <c r="G235" s="4" t="s">
        <v>238</v>
      </c>
      <c r="H235" s="4" t="s">
        <v>338</v>
      </c>
      <c r="I235" s="17">
        <v>1848</v>
      </c>
      <c r="J235" s="17">
        <v>1848</v>
      </c>
      <c r="K235" s="17">
        <v>1848</v>
      </c>
      <c r="L235" s="17">
        <v>1848</v>
      </c>
      <c r="M235" s="17">
        <v>1848</v>
      </c>
      <c r="N235" s="17">
        <v>1848</v>
      </c>
      <c r="O235" s="17">
        <v>1818</v>
      </c>
      <c r="P235" s="40">
        <v>1843.7142857142858</v>
      </c>
      <c r="Q235" s="18" t="s">
        <v>1595</v>
      </c>
      <c r="R235" s="15">
        <v>44449</v>
      </c>
      <c r="S235" s="4">
        <v>25</v>
      </c>
      <c r="T235" s="1">
        <v>8</v>
      </c>
      <c r="U235" s="4" t="s">
        <v>247</v>
      </c>
      <c r="V235" s="19">
        <v>44628</v>
      </c>
      <c r="W235" s="7">
        <v>0</v>
      </c>
      <c r="X235" s="20" t="s">
        <v>21</v>
      </c>
      <c r="Y235" s="21" t="s">
        <v>1565</v>
      </c>
      <c r="Z235" s="21">
        <v>8</v>
      </c>
      <c r="AA235" s="22">
        <v>44599</v>
      </c>
      <c r="AB235" s="15" t="s">
        <v>24</v>
      </c>
      <c r="AC235" s="4" t="s">
        <v>24</v>
      </c>
    </row>
    <row r="236" spans="1:29" ht="12.75" x14ac:dyDescent="0.2">
      <c r="A236" s="4" t="s">
        <v>387</v>
      </c>
      <c r="B236" s="4" t="s">
        <v>120</v>
      </c>
      <c r="C236" s="4" t="s">
        <v>953</v>
      </c>
      <c r="D236" s="4" t="s">
        <v>1131</v>
      </c>
      <c r="E236" s="4" t="s">
        <v>1132</v>
      </c>
      <c r="F236" s="4" t="s">
        <v>1133</v>
      </c>
      <c r="G236" s="4" t="s">
        <v>612</v>
      </c>
      <c r="H236" s="4" t="s">
        <v>613</v>
      </c>
      <c r="I236" s="17">
        <v>1810</v>
      </c>
      <c r="J236" s="17">
        <v>1836</v>
      </c>
      <c r="K236" s="17">
        <v>1831</v>
      </c>
      <c r="L236" s="17">
        <v>1831</v>
      </c>
      <c r="M236" s="17">
        <v>1848</v>
      </c>
      <c r="N236" s="17">
        <v>1848</v>
      </c>
      <c r="O236" s="17">
        <v>1761</v>
      </c>
      <c r="P236" s="40">
        <v>1823.5714285714287</v>
      </c>
      <c r="Q236" s="18" t="s">
        <v>1671</v>
      </c>
      <c r="R236" s="15">
        <v>44449</v>
      </c>
      <c r="S236" s="4">
        <v>26</v>
      </c>
      <c r="T236" s="1">
        <v>8</v>
      </c>
      <c r="U236" s="4" t="s">
        <v>247</v>
      </c>
      <c r="V236" s="19">
        <v>44523</v>
      </c>
      <c r="W236" s="7">
        <v>0</v>
      </c>
      <c r="X236" s="20" t="s">
        <v>21</v>
      </c>
      <c r="Y236" s="21" t="s">
        <v>1565</v>
      </c>
      <c r="Z236" s="21">
        <v>8</v>
      </c>
      <c r="AA236" s="22">
        <v>44598</v>
      </c>
      <c r="AB236" s="15" t="s">
        <v>24</v>
      </c>
      <c r="AC236" s="4" t="s">
        <v>24</v>
      </c>
    </row>
    <row r="237" spans="1:29" ht="12.75" x14ac:dyDescent="0.2">
      <c r="A237" s="4" t="s">
        <v>387</v>
      </c>
      <c r="B237" s="4" t="s">
        <v>120</v>
      </c>
      <c r="C237" s="4" t="s">
        <v>1134</v>
      </c>
      <c r="D237" s="4" t="s">
        <v>1135</v>
      </c>
      <c r="E237" s="4" t="s">
        <v>1136</v>
      </c>
      <c r="F237" s="4" t="s">
        <v>1137</v>
      </c>
      <c r="G237" s="4" t="s">
        <v>261</v>
      </c>
      <c r="H237" s="4" t="s">
        <v>262</v>
      </c>
      <c r="I237" s="17">
        <v>1800</v>
      </c>
      <c r="J237" s="17">
        <v>1800</v>
      </c>
      <c r="K237" s="17">
        <v>1800</v>
      </c>
      <c r="L237" s="17">
        <v>1800</v>
      </c>
      <c r="M237" s="17">
        <v>1800</v>
      </c>
      <c r="N237" s="17">
        <v>1800</v>
      </c>
      <c r="O237" s="17">
        <v>1800</v>
      </c>
      <c r="P237" s="40">
        <v>1800</v>
      </c>
      <c r="Q237" s="18" t="s">
        <v>1656</v>
      </c>
      <c r="R237" s="15">
        <v>44442</v>
      </c>
      <c r="S237" s="4">
        <v>31</v>
      </c>
      <c r="T237" s="1">
        <v>15</v>
      </c>
      <c r="U237" s="4" t="s">
        <v>247</v>
      </c>
      <c r="V237" s="19">
        <v>44589</v>
      </c>
      <c r="W237" s="7">
        <v>1</v>
      </c>
      <c r="X237" s="20" t="s">
        <v>21</v>
      </c>
      <c r="Y237" s="21" t="s">
        <v>1565</v>
      </c>
      <c r="Z237" s="21">
        <v>16</v>
      </c>
      <c r="AA237" s="22">
        <v>44593</v>
      </c>
      <c r="AB237" s="15" t="s">
        <v>24</v>
      </c>
      <c r="AC237" s="4" t="s">
        <v>24</v>
      </c>
    </row>
    <row r="238" spans="1:29" ht="12.75" x14ac:dyDescent="0.2">
      <c r="A238" s="4" t="s">
        <v>387</v>
      </c>
      <c r="B238" s="4" t="s">
        <v>120</v>
      </c>
      <c r="C238" s="4" t="s">
        <v>953</v>
      </c>
      <c r="D238" s="4" t="s">
        <v>1138</v>
      </c>
      <c r="E238" s="4" t="s">
        <v>1139</v>
      </c>
      <c r="F238" s="4" t="s">
        <v>1140</v>
      </c>
      <c r="G238" s="4" t="s">
        <v>175</v>
      </c>
      <c r="H238" s="4" t="s">
        <v>185</v>
      </c>
      <c r="I238" s="17">
        <v>1616</v>
      </c>
      <c r="J238" s="17">
        <v>1613</v>
      </c>
      <c r="K238" s="17">
        <v>1604</v>
      </c>
      <c r="L238" s="17">
        <v>1601</v>
      </c>
      <c r="M238" s="17">
        <v>1636</v>
      </c>
      <c r="N238" s="17">
        <v>1654</v>
      </c>
      <c r="O238" s="17">
        <v>1547</v>
      </c>
      <c r="P238" s="40">
        <v>1610.1428571428571</v>
      </c>
      <c r="Q238" s="18" t="s">
        <v>1633</v>
      </c>
      <c r="R238" s="15">
        <v>44432</v>
      </c>
      <c r="S238" s="4">
        <v>42</v>
      </c>
      <c r="T238" s="1">
        <v>27</v>
      </c>
      <c r="U238" s="4" t="s">
        <v>247</v>
      </c>
      <c r="V238" s="19">
        <v>44625</v>
      </c>
      <c r="W238" s="7">
        <v>0</v>
      </c>
      <c r="X238" s="20" t="s">
        <v>21</v>
      </c>
      <c r="Y238" s="21" t="s">
        <v>1565</v>
      </c>
      <c r="Z238" s="21">
        <v>27</v>
      </c>
      <c r="AA238" s="22">
        <v>44582</v>
      </c>
      <c r="AB238" s="15" t="s">
        <v>24</v>
      </c>
      <c r="AC238" s="4" t="s">
        <v>24</v>
      </c>
    </row>
    <row r="239" spans="1:29" ht="12.75" x14ac:dyDescent="0.2">
      <c r="A239" s="4" t="s">
        <v>387</v>
      </c>
      <c r="B239" s="4" t="s">
        <v>120</v>
      </c>
      <c r="C239" s="4" t="s">
        <v>953</v>
      </c>
      <c r="D239" s="4" t="s">
        <v>1141</v>
      </c>
      <c r="E239" s="4" t="s">
        <v>1142</v>
      </c>
      <c r="F239" s="4" t="s">
        <v>1143</v>
      </c>
      <c r="G239" s="4" t="s">
        <v>175</v>
      </c>
      <c r="H239" s="4" t="s">
        <v>185</v>
      </c>
      <c r="I239" s="17">
        <v>1681</v>
      </c>
      <c r="J239" s="17">
        <v>1687</v>
      </c>
      <c r="K239" s="17">
        <v>1683</v>
      </c>
      <c r="L239" s="17">
        <v>1676</v>
      </c>
      <c r="M239" s="17">
        <v>1709</v>
      </c>
      <c r="N239" s="17">
        <v>1731</v>
      </c>
      <c r="O239" s="17">
        <v>1599</v>
      </c>
      <c r="P239" s="40">
        <v>1680.8571428571429</v>
      </c>
      <c r="Q239" s="18" t="s">
        <v>1604</v>
      </c>
      <c r="R239" s="15">
        <v>44432</v>
      </c>
      <c r="S239" s="4">
        <v>47</v>
      </c>
      <c r="T239" s="1">
        <v>27</v>
      </c>
      <c r="U239" s="4" t="s">
        <v>247</v>
      </c>
      <c r="V239" s="19">
        <v>44625</v>
      </c>
      <c r="W239" s="7">
        <v>0</v>
      </c>
      <c r="X239" s="20" t="s">
        <v>21</v>
      </c>
      <c r="Y239" s="21" t="s">
        <v>1565</v>
      </c>
      <c r="Z239" s="21">
        <v>27</v>
      </c>
      <c r="AA239" s="22">
        <v>44577</v>
      </c>
      <c r="AB239" s="15" t="s">
        <v>24</v>
      </c>
      <c r="AC239" s="4" t="s">
        <v>24</v>
      </c>
    </row>
    <row r="240" spans="1:29" ht="12.75" x14ac:dyDescent="0.2">
      <c r="A240" s="4" t="s">
        <v>387</v>
      </c>
      <c r="B240" s="4" t="s">
        <v>120</v>
      </c>
      <c r="C240" s="4" t="s">
        <v>1144</v>
      </c>
      <c r="D240" s="4" t="s">
        <v>1145</v>
      </c>
      <c r="E240" s="4" t="s">
        <v>1146</v>
      </c>
      <c r="F240" s="4" t="s">
        <v>1147</v>
      </c>
      <c r="G240" s="4" t="s">
        <v>708</v>
      </c>
      <c r="H240" s="4" t="s">
        <v>709</v>
      </c>
      <c r="I240" s="17">
        <v>1752</v>
      </c>
      <c r="J240" s="17">
        <v>1752</v>
      </c>
      <c r="K240" s="17">
        <v>1752</v>
      </c>
      <c r="L240" s="17">
        <v>1752</v>
      </c>
      <c r="M240" s="17">
        <v>1752</v>
      </c>
      <c r="N240" s="17">
        <v>1752</v>
      </c>
      <c r="O240" s="17">
        <v>1752</v>
      </c>
      <c r="P240" s="40">
        <v>1752</v>
      </c>
      <c r="Q240" s="18" t="s">
        <v>1769</v>
      </c>
      <c r="R240" s="15">
        <v>44460</v>
      </c>
      <c r="S240" s="4">
        <v>17</v>
      </c>
      <c r="T240" s="1">
        <v>0</v>
      </c>
      <c r="U240" s="4" t="s">
        <v>247</v>
      </c>
      <c r="V240" s="19">
        <v>44602</v>
      </c>
      <c r="W240" s="7">
        <v>0</v>
      </c>
      <c r="X240" s="20" t="s">
        <v>21</v>
      </c>
      <c r="Y240" s="21" t="s">
        <v>1565</v>
      </c>
      <c r="Z240" s="21">
        <v>0</v>
      </c>
      <c r="AA240" s="22">
        <v>44607</v>
      </c>
      <c r="AB240" s="15" t="s">
        <v>24</v>
      </c>
      <c r="AC240" s="4" t="s">
        <v>24</v>
      </c>
    </row>
    <row r="241" spans="1:29" ht="12.75" x14ac:dyDescent="0.2">
      <c r="A241" s="4" t="s">
        <v>387</v>
      </c>
      <c r="B241" s="4" t="s">
        <v>120</v>
      </c>
      <c r="C241" s="4" t="s">
        <v>953</v>
      </c>
      <c r="D241" s="4" t="s">
        <v>1148</v>
      </c>
      <c r="E241" s="4" t="s">
        <v>1149</v>
      </c>
      <c r="F241" s="4" t="s">
        <v>1150</v>
      </c>
      <c r="G241" s="4" t="s">
        <v>414</v>
      </c>
      <c r="H241" s="4" t="s">
        <v>415</v>
      </c>
      <c r="I241" s="17">
        <v>1728</v>
      </c>
      <c r="J241" s="17">
        <v>1728</v>
      </c>
      <c r="K241" s="17">
        <v>1728</v>
      </c>
      <c r="L241" s="17">
        <v>1728</v>
      </c>
      <c r="M241" s="17">
        <v>1728</v>
      </c>
      <c r="N241" s="17">
        <v>1728</v>
      </c>
      <c r="O241" s="17">
        <v>1728</v>
      </c>
      <c r="P241" s="40">
        <v>1728</v>
      </c>
      <c r="Q241" s="18" t="s">
        <v>1694</v>
      </c>
      <c r="R241" s="15">
        <v>44376</v>
      </c>
      <c r="S241" s="4">
        <v>85</v>
      </c>
      <c r="T241" s="1">
        <v>62</v>
      </c>
      <c r="U241" s="4" t="s">
        <v>247</v>
      </c>
      <c r="V241" s="19">
        <v>44525</v>
      </c>
      <c r="W241" s="7">
        <v>0</v>
      </c>
      <c r="X241" s="20" t="s">
        <v>21</v>
      </c>
      <c r="Y241" s="21" t="s">
        <v>1565</v>
      </c>
      <c r="Z241" s="21">
        <v>27</v>
      </c>
      <c r="AA241" s="22">
        <v>44539</v>
      </c>
      <c r="AB241" s="15" t="s">
        <v>24</v>
      </c>
      <c r="AC241" s="4" t="s">
        <v>24</v>
      </c>
    </row>
    <row r="242" spans="1:29" ht="12.75" x14ac:dyDescent="0.2">
      <c r="A242" s="4" t="s">
        <v>387</v>
      </c>
      <c r="B242" s="4" t="s">
        <v>120</v>
      </c>
      <c r="C242" s="4" t="s">
        <v>1151</v>
      </c>
      <c r="D242" s="4" t="s">
        <v>1152</v>
      </c>
      <c r="E242" s="4" t="s">
        <v>1153</v>
      </c>
      <c r="F242" s="4" t="s">
        <v>1154</v>
      </c>
      <c r="G242" s="4" t="s">
        <v>175</v>
      </c>
      <c r="H242" s="4" t="s">
        <v>185</v>
      </c>
      <c r="I242" s="17">
        <v>1728</v>
      </c>
      <c r="J242" s="17">
        <v>1728</v>
      </c>
      <c r="K242" s="17">
        <v>1728</v>
      </c>
      <c r="L242" s="17">
        <v>1728</v>
      </c>
      <c r="M242" s="17">
        <v>1728</v>
      </c>
      <c r="N242" s="17">
        <v>1728</v>
      </c>
      <c r="O242" s="17">
        <v>1728</v>
      </c>
      <c r="P242" s="40">
        <v>1728</v>
      </c>
      <c r="Q242" s="18" t="s">
        <v>1568</v>
      </c>
      <c r="R242" s="15">
        <v>44376</v>
      </c>
      <c r="S242" s="4">
        <v>81</v>
      </c>
      <c r="T242" s="1">
        <v>58</v>
      </c>
      <c r="U242" s="4" t="s">
        <v>247</v>
      </c>
      <c r="V242" s="19">
        <v>44523</v>
      </c>
      <c r="W242" s="7">
        <v>0</v>
      </c>
      <c r="X242" s="20" t="s">
        <v>21</v>
      </c>
      <c r="Y242" s="21" t="s">
        <v>1565</v>
      </c>
      <c r="Z242" s="21">
        <v>20</v>
      </c>
      <c r="AA242" s="22">
        <v>44543</v>
      </c>
      <c r="AB242" s="15" t="s">
        <v>24</v>
      </c>
      <c r="AC242" s="4" t="s">
        <v>24</v>
      </c>
    </row>
    <row r="243" spans="1:29" ht="12.75" x14ac:dyDescent="0.2">
      <c r="A243" s="4" t="s">
        <v>387</v>
      </c>
      <c r="B243" s="4" t="s">
        <v>120</v>
      </c>
      <c r="C243" s="4" t="s">
        <v>1155</v>
      </c>
      <c r="D243" s="4" t="s">
        <v>1156</v>
      </c>
      <c r="E243" s="4" t="s">
        <v>1157</v>
      </c>
      <c r="F243" s="4" t="s">
        <v>1158</v>
      </c>
      <c r="G243" s="4" t="s">
        <v>261</v>
      </c>
      <c r="H243" s="4" t="s">
        <v>262</v>
      </c>
      <c r="I243" s="17">
        <v>1728</v>
      </c>
      <c r="J243" s="17">
        <v>1728</v>
      </c>
      <c r="K243" s="17">
        <v>1728</v>
      </c>
      <c r="L243" s="17">
        <v>1728</v>
      </c>
      <c r="M243" s="17">
        <v>1728</v>
      </c>
      <c r="N243" s="17">
        <v>1728</v>
      </c>
      <c r="O243" s="17">
        <v>1728</v>
      </c>
      <c r="P243" s="40">
        <v>1728</v>
      </c>
      <c r="Q243" s="18" t="s">
        <v>1657</v>
      </c>
      <c r="R243" s="15">
        <v>44396</v>
      </c>
      <c r="S243" s="4">
        <v>66</v>
      </c>
      <c r="T243" s="1">
        <v>45</v>
      </c>
      <c r="U243" s="4" t="s">
        <v>247</v>
      </c>
      <c r="V243" s="19">
        <v>44617</v>
      </c>
      <c r="W243" s="7">
        <v>0</v>
      </c>
      <c r="X243" s="20" t="s">
        <v>21</v>
      </c>
      <c r="Y243" s="21" t="s">
        <v>1565</v>
      </c>
      <c r="Z243" s="21">
        <v>27</v>
      </c>
      <c r="AA243" s="22">
        <v>44558</v>
      </c>
      <c r="AB243" s="15" t="s">
        <v>24</v>
      </c>
      <c r="AC243" s="4" t="s">
        <v>24</v>
      </c>
    </row>
    <row r="244" spans="1:29" ht="12.75" x14ac:dyDescent="0.2">
      <c r="A244" s="4" t="s">
        <v>387</v>
      </c>
      <c r="B244" s="4" t="s">
        <v>120</v>
      </c>
      <c r="C244" s="4" t="s">
        <v>953</v>
      </c>
      <c r="D244" s="4" t="s">
        <v>1159</v>
      </c>
      <c r="E244" s="4" t="s">
        <v>1160</v>
      </c>
      <c r="F244" s="4" t="s">
        <v>1161</v>
      </c>
      <c r="G244" s="4" t="s">
        <v>414</v>
      </c>
      <c r="H244" s="4" t="s">
        <v>1162</v>
      </c>
      <c r="I244" s="17">
        <v>1668</v>
      </c>
      <c r="J244" s="17">
        <v>1728</v>
      </c>
      <c r="K244" s="17">
        <v>1728</v>
      </c>
      <c r="L244" s="17">
        <v>1715</v>
      </c>
      <c r="M244" s="17">
        <v>1728</v>
      </c>
      <c r="N244" s="17">
        <v>1728</v>
      </c>
      <c r="O244" s="17">
        <v>1705</v>
      </c>
      <c r="P244" s="40">
        <v>1714.2857142857142</v>
      </c>
      <c r="Q244" s="18" t="s">
        <v>1754</v>
      </c>
      <c r="R244" s="15">
        <v>44460</v>
      </c>
      <c r="S244" s="4">
        <v>21</v>
      </c>
      <c r="T244" s="1">
        <v>0</v>
      </c>
      <c r="U244" s="4" t="s">
        <v>247</v>
      </c>
      <c r="V244" s="19">
        <v>44621</v>
      </c>
      <c r="W244" s="7">
        <v>0</v>
      </c>
      <c r="X244" s="20" t="s">
        <v>21</v>
      </c>
      <c r="Y244" s="21" t="s">
        <v>1565</v>
      </c>
      <c r="Z244" s="21">
        <v>0</v>
      </c>
      <c r="AA244" s="22">
        <v>44603</v>
      </c>
      <c r="AB244" s="15" t="s">
        <v>24</v>
      </c>
      <c r="AC244" s="4" t="s">
        <v>24</v>
      </c>
    </row>
    <row r="245" spans="1:29" ht="12.75" x14ac:dyDescent="0.2">
      <c r="A245" s="4" t="s">
        <v>387</v>
      </c>
      <c r="B245" s="4" t="s">
        <v>120</v>
      </c>
      <c r="C245" s="4" t="s">
        <v>1163</v>
      </c>
      <c r="D245" s="4" t="s">
        <v>1164</v>
      </c>
      <c r="E245" s="4" t="s">
        <v>1165</v>
      </c>
      <c r="F245" s="4" t="s">
        <v>1166</v>
      </c>
      <c r="G245" s="4" t="s">
        <v>268</v>
      </c>
      <c r="H245" s="4" t="s">
        <v>333</v>
      </c>
      <c r="I245" s="17">
        <v>1684</v>
      </c>
      <c r="J245" s="17">
        <v>1728</v>
      </c>
      <c r="K245" s="17">
        <v>1728</v>
      </c>
      <c r="L245" s="17">
        <v>1728</v>
      </c>
      <c r="M245" s="17">
        <v>1728</v>
      </c>
      <c r="N245" s="17">
        <v>1728</v>
      </c>
      <c r="O245" s="17">
        <v>1616</v>
      </c>
      <c r="P245" s="40">
        <v>1705.7142857142858</v>
      </c>
      <c r="Q245" s="18" t="s">
        <v>1745</v>
      </c>
      <c r="R245" s="15">
        <v>44449</v>
      </c>
      <c r="S245" s="4">
        <v>26</v>
      </c>
      <c r="T245" s="1">
        <v>9</v>
      </c>
      <c r="U245" s="4" t="s">
        <v>247</v>
      </c>
      <c r="V245" s="19">
        <v>44523</v>
      </c>
      <c r="W245" s="7">
        <v>0</v>
      </c>
      <c r="X245" s="20" t="s">
        <v>21</v>
      </c>
      <c r="Y245" s="21" t="s">
        <v>1565</v>
      </c>
      <c r="Z245" s="21">
        <v>9</v>
      </c>
      <c r="AA245" s="22">
        <v>44598</v>
      </c>
      <c r="AB245" s="15" t="s">
        <v>24</v>
      </c>
      <c r="AC245" s="4" t="s">
        <v>24</v>
      </c>
    </row>
    <row r="246" spans="1:29" ht="12.75" x14ac:dyDescent="0.2">
      <c r="A246" s="4" t="s">
        <v>387</v>
      </c>
      <c r="B246" s="4" t="s">
        <v>120</v>
      </c>
      <c r="C246" s="4" t="s">
        <v>1167</v>
      </c>
      <c r="D246" s="4" t="s">
        <v>1168</v>
      </c>
      <c r="E246" s="4" t="s">
        <v>1169</v>
      </c>
      <c r="F246" s="4" t="s">
        <v>1170</v>
      </c>
      <c r="G246" s="4" t="s">
        <v>414</v>
      </c>
      <c r="H246" s="4" t="s">
        <v>415</v>
      </c>
      <c r="I246" s="17">
        <v>1704</v>
      </c>
      <c r="J246" s="17">
        <v>1704</v>
      </c>
      <c r="K246" s="17">
        <v>1704</v>
      </c>
      <c r="L246" s="17">
        <v>1704</v>
      </c>
      <c r="M246" s="17">
        <v>1704</v>
      </c>
      <c r="N246" s="17">
        <v>1704</v>
      </c>
      <c r="O246" s="17">
        <v>1704</v>
      </c>
      <c r="P246" s="40">
        <v>1704</v>
      </c>
      <c r="Q246" s="18" t="s">
        <v>1576</v>
      </c>
      <c r="R246" s="15">
        <v>44376</v>
      </c>
      <c r="S246" s="4">
        <v>82</v>
      </c>
      <c r="T246" s="1">
        <v>61</v>
      </c>
      <c r="U246" s="4" t="s">
        <v>247</v>
      </c>
      <c r="V246" s="19">
        <v>44523</v>
      </c>
      <c r="W246" s="7">
        <v>0</v>
      </c>
      <c r="X246" s="20" t="s">
        <v>21</v>
      </c>
      <c r="Y246" s="21" t="s">
        <v>1565</v>
      </c>
      <c r="Z246" s="21">
        <v>27</v>
      </c>
      <c r="AA246" s="22">
        <v>44542</v>
      </c>
      <c r="AB246" s="15" t="s">
        <v>24</v>
      </c>
      <c r="AC246" s="4" t="s">
        <v>24</v>
      </c>
    </row>
    <row r="247" spans="1:29" ht="12.75" x14ac:dyDescent="0.2">
      <c r="A247" s="4" t="s">
        <v>387</v>
      </c>
      <c r="B247" s="4" t="s">
        <v>120</v>
      </c>
      <c r="C247" s="4" t="s">
        <v>1171</v>
      </c>
      <c r="D247" s="4" t="s">
        <v>1172</v>
      </c>
      <c r="E247" s="4" t="s">
        <v>1173</v>
      </c>
      <c r="F247" s="4" t="s">
        <v>1174</v>
      </c>
      <c r="G247" s="4" t="s">
        <v>261</v>
      </c>
      <c r="H247" s="4" t="s">
        <v>262</v>
      </c>
      <c r="I247" s="17">
        <v>1704</v>
      </c>
      <c r="J247" s="17">
        <v>1704</v>
      </c>
      <c r="K247" s="17">
        <v>1704</v>
      </c>
      <c r="L247" s="17">
        <v>1704</v>
      </c>
      <c r="M247" s="17">
        <v>1704</v>
      </c>
      <c r="N247" s="17">
        <v>1704</v>
      </c>
      <c r="O247" s="17">
        <v>1704</v>
      </c>
      <c r="P247" s="40">
        <v>1704</v>
      </c>
      <c r="Q247" s="18" t="s">
        <v>1660</v>
      </c>
      <c r="R247" s="15">
        <v>44442</v>
      </c>
      <c r="S247" s="4">
        <v>35</v>
      </c>
      <c r="T247" s="1">
        <v>14</v>
      </c>
      <c r="U247" s="4" t="s">
        <v>247</v>
      </c>
      <c r="V247" s="19">
        <v>44589</v>
      </c>
      <c r="W247" s="7">
        <v>1</v>
      </c>
      <c r="X247" s="20" t="s">
        <v>21</v>
      </c>
      <c r="Y247" s="21" t="s">
        <v>1565</v>
      </c>
      <c r="Z247" s="21">
        <v>15</v>
      </c>
      <c r="AA247" s="22">
        <v>44589</v>
      </c>
      <c r="AB247" s="15" t="s">
        <v>24</v>
      </c>
      <c r="AC247" s="4" t="s">
        <v>24</v>
      </c>
    </row>
    <row r="248" spans="1:29" ht="12.75" x14ac:dyDescent="0.2">
      <c r="A248" s="4" t="s">
        <v>387</v>
      </c>
      <c r="B248" s="4" t="s">
        <v>120</v>
      </c>
      <c r="C248" s="4" t="s">
        <v>953</v>
      </c>
      <c r="D248" s="4" t="s">
        <v>1175</v>
      </c>
      <c r="E248" s="4" t="s">
        <v>1176</v>
      </c>
      <c r="F248" s="4" t="s">
        <v>1177</v>
      </c>
      <c r="G248" s="4" t="s">
        <v>175</v>
      </c>
      <c r="H248" s="4" t="s">
        <v>185</v>
      </c>
      <c r="I248" s="17">
        <v>1872</v>
      </c>
      <c r="J248" s="17">
        <v>1872</v>
      </c>
      <c r="K248" s="17">
        <v>1872</v>
      </c>
      <c r="L248" s="17">
        <v>1872</v>
      </c>
      <c r="M248" s="17">
        <v>1872</v>
      </c>
      <c r="N248" s="17">
        <v>1872</v>
      </c>
      <c r="O248" s="17">
        <v>1791</v>
      </c>
      <c r="P248" s="40">
        <v>1860.4285714285713</v>
      </c>
      <c r="Q248" s="18" t="s">
        <v>1648</v>
      </c>
      <c r="R248" s="15">
        <v>44390</v>
      </c>
      <c r="S248" s="4">
        <v>64</v>
      </c>
      <c r="T248" s="1">
        <v>45</v>
      </c>
      <c r="U248" s="4" t="s">
        <v>247</v>
      </c>
      <c r="V248" s="19">
        <v>44617</v>
      </c>
      <c r="W248" s="7">
        <v>0</v>
      </c>
      <c r="X248" s="20" t="s">
        <v>21</v>
      </c>
      <c r="Y248" s="21" t="s">
        <v>1565</v>
      </c>
      <c r="Z248" s="21">
        <v>19</v>
      </c>
      <c r="AA248" s="22">
        <v>44560</v>
      </c>
      <c r="AB248" s="15" t="s">
        <v>24</v>
      </c>
      <c r="AC248" s="4" t="s">
        <v>24</v>
      </c>
    </row>
    <row r="249" spans="1:29" ht="12.75" x14ac:dyDescent="0.2">
      <c r="A249" s="4" t="s">
        <v>387</v>
      </c>
      <c r="B249" s="4" t="s">
        <v>120</v>
      </c>
      <c r="C249" s="4" t="s">
        <v>1178</v>
      </c>
      <c r="D249" s="4" t="s">
        <v>1179</v>
      </c>
      <c r="E249" s="4" t="s">
        <v>1180</v>
      </c>
      <c r="F249" s="4" t="s">
        <v>1181</v>
      </c>
      <c r="G249" s="4" t="s">
        <v>228</v>
      </c>
      <c r="H249" s="4" t="s">
        <v>229</v>
      </c>
      <c r="I249" s="17">
        <v>1685</v>
      </c>
      <c r="J249" s="17">
        <v>1698</v>
      </c>
      <c r="K249" s="17">
        <v>1732</v>
      </c>
      <c r="L249" s="17">
        <v>1712</v>
      </c>
      <c r="M249" s="17">
        <v>1720</v>
      </c>
      <c r="N249" s="17">
        <v>1735</v>
      </c>
      <c r="O249" s="17">
        <v>1590</v>
      </c>
      <c r="P249" s="40">
        <v>1696</v>
      </c>
      <c r="Q249" s="18" t="s">
        <v>1704</v>
      </c>
      <c r="R249" s="15">
        <v>44449</v>
      </c>
      <c r="S249" s="4">
        <v>25</v>
      </c>
      <c r="T249" s="1">
        <v>8</v>
      </c>
      <c r="U249" s="4" t="s">
        <v>247</v>
      </c>
      <c r="V249" s="19">
        <v>44589</v>
      </c>
      <c r="W249" s="7">
        <v>1</v>
      </c>
      <c r="X249" s="20" t="s">
        <v>21</v>
      </c>
      <c r="Y249" s="21" t="s">
        <v>1565</v>
      </c>
      <c r="Z249" s="21">
        <v>8</v>
      </c>
      <c r="AA249" s="22">
        <v>44599</v>
      </c>
      <c r="AB249" s="15" t="s">
        <v>24</v>
      </c>
      <c r="AC249" s="4" t="s">
        <v>24</v>
      </c>
    </row>
    <row r="250" spans="1:29" ht="12.75" x14ac:dyDescent="0.2">
      <c r="A250" s="4" t="s">
        <v>387</v>
      </c>
      <c r="B250" s="4" t="s">
        <v>120</v>
      </c>
      <c r="C250" s="4" t="s">
        <v>1182</v>
      </c>
      <c r="D250" s="4" t="s">
        <v>1183</v>
      </c>
      <c r="E250" s="4" t="s">
        <v>1184</v>
      </c>
      <c r="F250" s="4" t="s">
        <v>1185</v>
      </c>
      <c r="G250" s="4" t="s">
        <v>238</v>
      </c>
      <c r="H250" s="4" t="s">
        <v>253</v>
      </c>
      <c r="I250" s="17">
        <v>1680</v>
      </c>
      <c r="J250" s="17">
        <v>1680</v>
      </c>
      <c r="K250" s="17">
        <v>1680</v>
      </c>
      <c r="L250" s="17">
        <v>1680</v>
      </c>
      <c r="M250" s="17">
        <v>1680</v>
      </c>
      <c r="N250" s="17">
        <v>1680</v>
      </c>
      <c r="O250" s="17">
        <v>1680</v>
      </c>
      <c r="P250" s="40">
        <v>1680</v>
      </c>
      <c r="Q250" s="18" t="s">
        <v>1699</v>
      </c>
      <c r="R250" s="15">
        <v>44396</v>
      </c>
      <c r="S250" s="4">
        <v>72</v>
      </c>
      <c r="T250" s="1">
        <v>47</v>
      </c>
      <c r="U250" s="4" t="s">
        <v>247</v>
      </c>
      <c r="V250" s="19">
        <v>44523</v>
      </c>
      <c r="W250" s="7">
        <v>0</v>
      </c>
      <c r="X250" s="20" t="s">
        <v>21</v>
      </c>
      <c r="Y250" s="21" t="s">
        <v>1565</v>
      </c>
      <c r="Z250" s="21">
        <v>27</v>
      </c>
      <c r="AA250" s="22">
        <v>44552</v>
      </c>
      <c r="AB250" s="15" t="s">
        <v>24</v>
      </c>
      <c r="AC250" s="4" t="s">
        <v>24</v>
      </c>
    </row>
    <row r="251" spans="1:29" ht="12.75" x14ac:dyDescent="0.2">
      <c r="A251" s="4" t="s">
        <v>387</v>
      </c>
      <c r="B251" s="4" t="s">
        <v>120</v>
      </c>
      <c r="C251" s="4" t="s">
        <v>1186</v>
      </c>
      <c r="D251" s="4" t="s">
        <v>1187</v>
      </c>
      <c r="E251" s="4" t="s">
        <v>1188</v>
      </c>
      <c r="F251" s="4" t="s">
        <v>1189</v>
      </c>
      <c r="G251" s="4" t="s">
        <v>292</v>
      </c>
      <c r="H251" s="4" t="s">
        <v>459</v>
      </c>
      <c r="I251" s="17">
        <v>1680</v>
      </c>
      <c r="J251" s="17">
        <v>1679</v>
      </c>
      <c r="K251" s="17">
        <v>1680</v>
      </c>
      <c r="L251" s="17">
        <v>1680</v>
      </c>
      <c r="M251" s="17">
        <v>1680</v>
      </c>
      <c r="N251" s="17">
        <v>1680</v>
      </c>
      <c r="O251" s="17">
        <v>1627</v>
      </c>
      <c r="P251" s="40">
        <v>1672.2857142857142</v>
      </c>
      <c r="Q251" s="18" t="s">
        <v>1749</v>
      </c>
      <c r="R251" s="15">
        <v>44396</v>
      </c>
      <c r="S251" s="4">
        <v>70</v>
      </c>
      <c r="T251" s="1">
        <v>48</v>
      </c>
      <c r="U251" s="4" t="s">
        <v>247</v>
      </c>
      <c r="V251" s="19">
        <v>44628</v>
      </c>
      <c r="W251" s="7">
        <v>0</v>
      </c>
      <c r="X251" s="20" t="s">
        <v>21</v>
      </c>
      <c r="Y251" s="21" t="s">
        <v>1565</v>
      </c>
      <c r="Z251" s="21">
        <v>27</v>
      </c>
      <c r="AA251" s="22">
        <v>44554</v>
      </c>
      <c r="AB251" s="15" t="s">
        <v>24</v>
      </c>
      <c r="AC251" s="4" t="s">
        <v>24</v>
      </c>
    </row>
    <row r="252" spans="1:29" ht="12.75" x14ac:dyDescent="0.2">
      <c r="A252" s="4" t="s">
        <v>387</v>
      </c>
      <c r="B252" s="4" t="s">
        <v>120</v>
      </c>
      <c r="C252" s="4" t="s">
        <v>1030</v>
      </c>
      <c r="D252" s="4" t="s">
        <v>1190</v>
      </c>
      <c r="E252" s="4" t="s">
        <v>1191</v>
      </c>
      <c r="F252" s="4" t="s">
        <v>1192</v>
      </c>
      <c r="G252" s="4" t="s">
        <v>261</v>
      </c>
      <c r="H252" s="4" t="s">
        <v>262</v>
      </c>
      <c r="I252" s="17">
        <v>1704</v>
      </c>
      <c r="J252" s="17">
        <v>1704</v>
      </c>
      <c r="K252" s="17">
        <v>1704</v>
      </c>
      <c r="L252" s="17">
        <v>1704</v>
      </c>
      <c r="M252" s="17">
        <v>1704</v>
      </c>
      <c r="N252" s="17">
        <v>1704</v>
      </c>
      <c r="O252" s="17">
        <v>1523</v>
      </c>
      <c r="P252" s="40">
        <v>1678.1428571428571</v>
      </c>
      <c r="Q252" s="18" t="s">
        <v>1653</v>
      </c>
      <c r="R252" s="15">
        <v>44300</v>
      </c>
      <c r="S252" s="4">
        <v>68</v>
      </c>
      <c r="T252" s="1">
        <v>59</v>
      </c>
      <c r="U252" s="4" t="s">
        <v>247</v>
      </c>
      <c r="V252" s="19">
        <v>44523</v>
      </c>
      <c r="W252" s="7">
        <v>0</v>
      </c>
      <c r="X252" s="20" t="s">
        <v>21</v>
      </c>
      <c r="Y252" s="21" t="s">
        <v>1565</v>
      </c>
      <c r="Z252" s="21">
        <v>0</v>
      </c>
      <c r="AA252" s="22">
        <v>44556</v>
      </c>
      <c r="AB252" s="15" t="s">
        <v>24</v>
      </c>
      <c r="AC252" s="4" t="s">
        <v>24</v>
      </c>
    </row>
    <row r="253" spans="1:29" ht="12.75" x14ac:dyDescent="0.2">
      <c r="A253" s="4" t="s">
        <v>387</v>
      </c>
      <c r="B253" s="4" t="s">
        <v>120</v>
      </c>
      <c r="C253" s="4" t="s">
        <v>1030</v>
      </c>
      <c r="D253" s="4" t="s">
        <v>1193</v>
      </c>
      <c r="E253" s="4" t="s">
        <v>1194</v>
      </c>
      <c r="F253" s="4" t="s">
        <v>1195</v>
      </c>
      <c r="G253" s="4" t="s">
        <v>175</v>
      </c>
      <c r="H253" s="4" t="s">
        <v>176</v>
      </c>
      <c r="I253" s="17">
        <v>1680</v>
      </c>
      <c r="J253" s="17">
        <v>1680</v>
      </c>
      <c r="K253" s="17">
        <v>1680</v>
      </c>
      <c r="L253" s="17">
        <v>1680</v>
      </c>
      <c r="M253" s="17">
        <v>1680</v>
      </c>
      <c r="N253" s="17">
        <v>1680</v>
      </c>
      <c r="O253" s="17">
        <v>1680</v>
      </c>
      <c r="P253" s="40">
        <v>1680</v>
      </c>
      <c r="Q253" s="18" t="s">
        <v>1752</v>
      </c>
      <c r="R253" s="15">
        <v>44441</v>
      </c>
      <c r="S253" s="4">
        <v>38</v>
      </c>
      <c r="T253" s="1">
        <v>18</v>
      </c>
      <c r="U253" s="4" t="s">
        <v>247</v>
      </c>
      <c r="V253" s="19">
        <v>44621</v>
      </c>
      <c r="W253" s="7">
        <v>1</v>
      </c>
      <c r="X253" s="20" t="s">
        <v>21</v>
      </c>
      <c r="Y253" s="21" t="s">
        <v>1565</v>
      </c>
      <c r="Z253" s="21">
        <v>19</v>
      </c>
      <c r="AA253" s="22">
        <v>44586</v>
      </c>
      <c r="AB253" s="15" t="s">
        <v>24</v>
      </c>
      <c r="AC253" s="4" t="s">
        <v>24</v>
      </c>
    </row>
    <row r="254" spans="1:29" ht="12.75" x14ac:dyDescent="0.2">
      <c r="A254" s="4" t="s">
        <v>387</v>
      </c>
      <c r="B254" s="4" t="s">
        <v>120</v>
      </c>
      <c r="C254" s="4" t="s">
        <v>953</v>
      </c>
      <c r="D254" s="4" t="s">
        <v>1196</v>
      </c>
      <c r="E254" s="4" t="s">
        <v>1197</v>
      </c>
      <c r="F254" s="4" t="s">
        <v>1198</v>
      </c>
      <c r="G254" s="4" t="s">
        <v>1199</v>
      </c>
      <c r="H254" s="4" t="s">
        <v>1200</v>
      </c>
      <c r="I254" s="17">
        <v>1872</v>
      </c>
      <c r="J254" s="17">
        <v>1872</v>
      </c>
      <c r="K254" s="17">
        <v>1872</v>
      </c>
      <c r="L254" s="17">
        <v>1872</v>
      </c>
      <c r="M254" s="17">
        <v>1872</v>
      </c>
      <c r="N254" s="17">
        <v>1872</v>
      </c>
      <c r="O254" s="17">
        <v>1794</v>
      </c>
      <c r="P254" s="40">
        <v>1860.8571428571429</v>
      </c>
      <c r="Q254" s="18" t="s">
        <v>1680</v>
      </c>
      <c r="R254" s="15">
        <v>44518</v>
      </c>
      <c r="S254" s="4">
        <v>0</v>
      </c>
      <c r="T254" s="1">
        <v>0</v>
      </c>
      <c r="U254" s="4" t="s">
        <v>247</v>
      </c>
      <c r="V254" s="19">
        <v>44618</v>
      </c>
      <c r="W254" s="7">
        <v>0</v>
      </c>
      <c r="X254" s="20" t="s">
        <v>21</v>
      </c>
      <c r="Y254" s="21" t="s">
        <v>1565</v>
      </c>
      <c r="Z254" s="21">
        <v>19</v>
      </c>
      <c r="AA254" s="22">
        <v>44624</v>
      </c>
      <c r="AB254" s="15" t="s">
        <v>24</v>
      </c>
      <c r="AC254" s="4" t="s">
        <v>24</v>
      </c>
    </row>
    <row r="255" spans="1:29" ht="12.75" x14ac:dyDescent="0.2">
      <c r="A255" s="4" t="s">
        <v>387</v>
      </c>
      <c r="B255" s="4" t="s">
        <v>120</v>
      </c>
      <c r="C255" s="4" t="s">
        <v>953</v>
      </c>
      <c r="D255" s="4" t="s">
        <v>1201</v>
      </c>
      <c r="E255" s="4" t="s">
        <v>1202</v>
      </c>
      <c r="F255" s="4" t="s">
        <v>1203</v>
      </c>
      <c r="G255" s="4" t="s">
        <v>528</v>
      </c>
      <c r="H255" s="4" t="s">
        <v>529</v>
      </c>
      <c r="I255" s="17">
        <v>1656</v>
      </c>
      <c r="J255" s="17">
        <v>1656</v>
      </c>
      <c r="K255" s="17">
        <v>1656</v>
      </c>
      <c r="L255" s="17">
        <v>1656</v>
      </c>
      <c r="M255" s="17">
        <v>1656</v>
      </c>
      <c r="N255" s="17">
        <v>1656</v>
      </c>
      <c r="O255" s="17">
        <v>1656</v>
      </c>
      <c r="P255" s="40">
        <v>1656</v>
      </c>
      <c r="Q255" s="18" t="s">
        <v>1667</v>
      </c>
      <c r="R255" s="15">
        <v>44442</v>
      </c>
      <c r="S255" s="4">
        <v>36</v>
      </c>
      <c r="T255" s="1">
        <v>16</v>
      </c>
      <c r="U255" s="4" t="s">
        <v>247</v>
      </c>
      <c r="V255" s="19">
        <v>44589</v>
      </c>
      <c r="W255" s="7">
        <v>1</v>
      </c>
      <c r="X255" s="20" t="s">
        <v>21</v>
      </c>
      <c r="Y255" s="21" t="s">
        <v>1565</v>
      </c>
      <c r="Z255" s="21">
        <v>16</v>
      </c>
      <c r="AA255" s="22">
        <v>44588</v>
      </c>
      <c r="AB255" s="15" t="s">
        <v>24</v>
      </c>
      <c r="AC255" s="4" t="s">
        <v>24</v>
      </c>
    </row>
    <row r="256" spans="1:29" ht="12.75" x14ac:dyDescent="0.2">
      <c r="A256" s="4" t="s">
        <v>387</v>
      </c>
      <c r="B256" s="4" t="s">
        <v>120</v>
      </c>
      <c r="C256" s="4" t="s">
        <v>1204</v>
      </c>
      <c r="D256" s="4" t="s">
        <v>1205</v>
      </c>
      <c r="E256" s="4" t="s">
        <v>1206</v>
      </c>
      <c r="F256" s="4" t="s">
        <v>1207</v>
      </c>
      <c r="G256" s="4" t="s">
        <v>228</v>
      </c>
      <c r="H256" s="4" t="s">
        <v>229</v>
      </c>
      <c r="I256" s="17">
        <v>1752</v>
      </c>
      <c r="J256" s="17">
        <v>1752</v>
      </c>
      <c r="K256" s="17">
        <v>1752</v>
      </c>
      <c r="L256" s="17">
        <v>1752</v>
      </c>
      <c r="M256" s="17">
        <v>1752</v>
      </c>
      <c r="N256" s="17">
        <v>1752</v>
      </c>
      <c r="O256" s="17">
        <v>1752</v>
      </c>
      <c r="P256" s="40">
        <v>1752</v>
      </c>
      <c r="Q256" s="18" t="s">
        <v>1714</v>
      </c>
      <c r="R256" s="15">
        <v>44396</v>
      </c>
      <c r="S256" s="4">
        <v>71</v>
      </c>
      <c r="T256" s="1">
        <v>47</v>
      </c>
      <c r="U256" s="4" t="s">
        <v>247</v>
      </c>
      <c r="V256" s="19">
        <v>44628</v>
      </c>
      <c r="W256" s="7">
        <v>0</v>
      </c>
      <c r="X256" s="20" t="s">
        <v>21</v>
      </c>
      <c r="Y256" s="21" t="s">
        <v>1565</v>
      </c>
      <c r="Z256" s="21">
        <v>27</v>
      </c>
      <c r="AA256" s="22">
        <v>44553</v>
      </c>
      <c r="AB256" s="15" t="s">
        <v>24</v>
      </c>
      <c r="AC256" s="4" t="s">
        <v>24</v>
      </c>
    </row>
    <row r="257" spans="1:29" ht="12.75" x14ac:dyDescent="0.2">
      <c r="A257" s="4" t="s">
        <v>387</v>
      </c>
      <c r="B257" s="4" t="s">
        <v>120</v>
      </c>
      <c r="C257" s="4" t="s">
        <v>953</v>
      </c>
      <c r="D257" s="4" t="s">
        <v>1208</v>
      </c>
      <c r="E257" s="4" t="s">
        <v>1209</v>
      </c>
      <c r="F257" s="4" t="s">
        <v>1210</v>
      </c>
      <c r="G257" s="4" t="s">
        <v>175</v>
      </c>
      <c r="H257" s="4" t="s">
        <v>185</v>
      </c>
      <c r="I257" s="17">
        <v>1632</v>
      </c>
      <c r="J257" s="17">
        <v>1632</v>
      </c>
      <c r="K257" s="17">
        <v>1632</v>
      </c>
      <c r="L257" s="17">
        <v>1632</v>
      </c>
      <c r="M257" s="17">
        <v>1632</v>
      </c>
      <c r="N257" s="17">
        <v>1632</v>
      </c>
      <c r="O257" s="17">
        <v>1632</v>
      </c>
      <c r="P257" s="40">
        <v>1632</v>
      </c>
      <c r="Q257" s="18" t="s">
        <v>1621</v>
      </c>
      <c r="R257" s="15">
        <v>44390</v>
      </c>
      <c r="S257" s="4">
        <v>75</v>
      </c>
      <c r="T257" s="1">
        <v>51</v>
      </c>
      <c r="U257" s="4" t="s">
        <v>247</v>
      </c>
      <c r="V257" s="19">
        <v>44624</v>
      </c>
      <c r="W257" s="7">
        <v>0</v>
      </c>
      <c r="X257" s="20" t="s">
        <v>21</v>
      </c>
      <c r="Y257" s="21" t="s">
        <v>1565</v>
      </c>
      <c r="Z257" s="21">
        <v>27</v>
      </c>
      <c r="AA257" s="22">
        <v>44549</v>
      </c>
      <c r="AB257" s="15" t="s">
        <v>24</v>
      </c>
      <c r="AC257" s="4" t="s">
        <v>24</v>
      </c>
    </row>
    <row r="258" spans="1:29" ht="12.75" x14ac:dyDescent="0.2">
      <c r="A258" s="4" t="s">
        <v>387</v>
      </c>
      <c r="B258" s="4" t="s">
        <v>120</v>
      </c>
      <c r="C258" s="4" t="s">
        <v>1211</v>
      </c>
      <c r="D258" s="4" t="s">
        <v>1212</v>
      </c>
      <c r="E258" s="4" t="s">
        <v>1213</v>
      </c>
      <c r="F258" s="4" t="s">
        <v>1214</v>
      </c>
      <c r="G258" s="4" t="s">
        <v>414</v>
      </c>
      <c r="H258" s="4" t="s">
        <v>415</v>
      </c>
      <c r="I258" s="17">
        <v>1620</v>
      </c>
      <c r="J258" s="17">
        <v>1632</v>
      </c>
      <c r="K258" s="17">
        <v>1632</v>
      </c>
      <c r="L258" s="17">
        <v>1632</v>
      </c>
      <c r="M258" s="17">
        <v>1632</v>
      </c>
      <c r="N258" s="17">
        <v>1632</v>
      </c>
      <c r="O258" s="17">
        <v>1579</v>
      </c>
      <c r="P258" s="40">
        <v>1622.7142857142858</v>
      </c>
      <c r="Q258" s="18" t="s">
        <v>1695</v>
      </c>
      <c r="R258" s="15">
        <v>44442</v>
      </c>
      <c r="S258" s="4">
        <v>34</v>
      </c>
      <c r="T258" s="1">
        <v>16</v>
      </c>
      <c r="U258" s="4" t="s">
        <v>247</v>
      </c>
      <c r="V258" s="19">
        <v>44617</v>
      </c>
      <c r="W258" s="7">
        <v>0</v>
      </c>
      <c r="X258" s="20" t="s">
        <v>21</v>
      </c>
      <c r="Y258" s="21" t="s">
        <v>1565</v>
      </c>
      <c r="Z258" s="21">
        <v>16</v>
      </c>
      <c r="AA258" s="22">
        <v>44590</v>
      </c>
      <c r="AB258" s="15" t="s">
        <v>24</v>
      </c>
      <c r="AC258" s="4" t="s">
        <v>24</v>
      </c>
    </row>
    <row r="259" spans="1:29" ht="12.75" x14ac:dyDescent="0.2">
      <c r="A259" s="4" t="s">
        <v>387</v>
      </c>
      <c r="B259" s="4" t="s">
        <v>120</v>
      </c>
      <c r="C259" s="4" t="s">
        <v>1215</v>
      </c>
      <c r="D259" s="4" t="s">
        <v>1216</v>
      </c>
      <c r="E259" s="4" t="s">
        <v>1217</v>
      </c>
      <c r="F259" s="4" t="s">
        <v>1218</v>
      </c>
      <c r="G259" s="4" t="s">
        <v>175</v>
      </c>
      <c r="H259" s="4" t="s">
        <v>185</v>
      </c>
      <c r="I259" s="17">
        <v>1608</v>
      </c>
      <c r="J259" s="17">
        <v>1608</v>
      </c>
      <c r="K259" s="17">
        <v>1608</v>
      </c>
      <c r="L259" s="17">
        <v>1608</v>
      </c>
      <c r="M259" s="17">
        <v>1608</v>
      </c>
      <c r="N259" s="17">
        <v>1608</v>
      </c>
      <c r="O259" s="17">
        <v>1596</v>
      </c>
      <c r="P259" s="40">
        <v>1606.2857142857142</v>
      </c>
      <c r="Q259" s="18" t="s">
        <v>1581</v>
      </c>
      <c r="R259" s="15">
        <v>44432</v>
      </c>
      <c r="S259" s="4">
        <v>46</v>
      </c>
      <c r="T259" s="1">
        <v>27</v>
      </c>
      <c r="U259" s="4" t="s">
        <v>247</v>
      </c>
      <c r="V259" s="19">
        <v>44622</v>
      </c>
      <c r="W259" s="7">
        <v>0</v>
      </c>
      <c r="X259" s="20" t="s">
        <v>21</v>
      </c>
      <c r="Y259" s="21" t="s">
        <v>1565</v>
      </c>
      <c r="Z259" s="21">
        <v>27</v>
      </c>
      <c r="AA259" s="22">
        <v>44578</v>
      </c>
      <c r="AB259" s="15" t="s">
        <v>24</v>
      </c>
      <c r="AC259" s="4" t="s">
        <v>24</v>
      </c>
    </row>
    <row r="260" spans="1:29" ht="12.75" x14ac:dyDescent="0.2">
      <c r="A260" s="4" t="s">
        <v>387</v>
      </c>
      <c r="B260" s="4" t="s">
        <v>120</v>
      </c>
      <c r="C260" s="4" t="s">
        <v>1219</v>
      </c>
      <c r="D260" s="4" t="s">
        <v>1220</v>
      </c>
      <c r="E260" s="4" t="s">
        <v>1221</v>
      </c>
      <c r="F260" s="4" t="s">
        <v>1222</v>
      </c>
      <c r="G260" s="4" t="s">
        <v>175</v>
      </c>
      <c r="H260" s="4" t="s">
        <v>185</v>
      </c>
      <c r="I260" s="17">
        <v>1560</v>
      </c>
      <c r="J260" s="17">
        <v>1560</v>
      </c>
      <c r="K260" s="17">
        <v>1560</v>
      </c>
      <c r="L260" s="17">
        <v>1560</v>
      </c>
      <c r="M260" s="17">
        <v>1560</v>
      </c>
      <c r="N260" s="17">
        <v>1560</v>
      </c>
      <c r="O260" s="17">
        <v>1560</v>
      </c>
      <c r="P260" s="40">
        <v>1560</v>
      </c>
      <c r="Q260" s="18" t="s">
        <v>1637</v>
      </c>
      <c r="R260" s="15">
        <v>44390</v>
      </c>
      <c r="S260" s="4">
        <v>77</v>
      </c>
      <c r="T260" s="1">
        <v>52</v>
      </c>
      <c r="U260" s="4" t="s">
        <v>247</v>
      </c>
      <c r="V260" s="19">
        <v>44625</v>
      </c>
      <c r="W260" s="7">
        <v>0</v>
      </c>
      <c r="X260" s="20" t="s">
        <v>21</v>
      </c>
      <c r="Y260" s="21" t="s">
        <v>1565</v>
      </c>
      <c r="Z260" s="21">
        <v>27</v>
      </c>
      <c r="AA260" s="22">
        <v>44547</v>
      </c>
      <c r="AB260" s="15" t="s">
        <v>24</v>
      </c>
      <c r="AC260" s="4" t="s">
        <v>24</v>
      </c>
    </row>
    <row r="261" spans="1:29" ht="12.75" x14ac:dyDescent="0.2">
      <c r="A261" s="4" t="s">
        <v>387</v>
      </c>
      <c r="B261" s="4" t="s">
        <v>120</v>
      </c>
      <c r="C261" s="4" t="s">
        <v>1223</v>
      </c>
      <c r="D261" s="4" t="s">
        <v>1224</v>
      </c>
      <c r="E261" s="4" t="s">
        <v>1225</v>
      </c>
      <c r="F261" s="4" t="s">
        <v>1226</v>
      </c>
      <c r="G261" s="4" t="s">
        <v>261</v>
      </c>
      <c r="H261" s="4" t="s">
        <v>262</v>
      </c>
      <c r="I261" s="17">
        <v>1560</v>
      </c>
      <c r="J261" s="17">
        <v>1560</v>
      </c>
      <c r="K261" s="17">
        <v>1560</v>
      </c>
      <c r="L261" s="17">
        <v>1560</v>
      </c>
      <c r="M261" s="17">
        <v>1560</v>
      </c>
      <c r="N261" s="17">
        <v>1560</v>
      </c>
      <c r="O261" s="17">
        <v>1509</v>
      </c>
      <c r="P261" s="40">
        <v>1552.7142857142858</v>
      </c>
      <c r="Q261" s="18" t="s">
        <v>1652</v>
      </c>
      <c r="R261" s="15">
        <v>44518</v>
      </c>
      <c r="S261" s="4">
        <v>0</v>
      </c>
      <c r="T261" s="1">
        <v>0</v>
      </c>
      <c r="U261" s="4" t="s">
        <v>247</v>
      </c>
      <c r="V261" s="19">
        <v>44624</v>
      </c>
      <c r="W261" s="7">
        <v>0</v>
      </c>
      <c r="X261" s="20" t="s">
        <v>21</v>
      </c>
      <c r="Y261" s="21" t="s">
        <v>1565</v>
      </c>
      <c r="Z261" s="21">
        <v>0</v>
      </c>
      <c r="AA261" s="22">
        <v>44624</v>
      </c>
      <c r="AB261" s="15" t="s">
        <v>24</v>
      </c>
      <c r="AC261" s="4" t="s">
        <v>24</v>
      </c>
    </row>
    <row r="262" spans="1:29" ht="12.75" x14ac:dyDescent="0.2">
      <c r="A262" s="4" t="s">
        <v>387</v>
      </c>
      <c r="B262" s="4" t="s">
        <v>120</v>
      </c>
      <c r="C262" s="4" t="s">
        <v>1227</v>
      </c>
      <c r="D262" s="4" t="s">
        <v>1228</v>
      </c>
      <c r="E262" s="4" t="s">
        <v>1229</v>
      </c>
      <c r="F262" s="4" t="s">
        <v>1230</v>
      </c>
      <c r="G262" s="4" t="s">
        <v>175</v>
      </c>
      <c r="H262" s="4" t="s">
        <v>185</v>
      </c>
      <c r="I262" s="17">
        <v>1536</v>
      </c>
      <c r="J262" s="17">
        <v>1536</v>
      </c>
      <c r="K262" s="17">
        <v>1536</v>
      </c>
      <c r="L262" s="17">
        <v>1536</v>
      </c>
      <c r="M262" s="17">
        <v>1536</v>
      </c>
      <c r="N262" s="17">
        <v>1536</v>
      </c>
      <c r="O262" s="17">
        <v>1519</v>
      </c>
      <c r="P262" s="40">
        <v>1533.5714285714287</v>
      </c>
      <c r="Q262" s="18" t="s">
        <v>1640</v>
      </c>
      <c r="R262" s="15">
        <v>44432</v>
      </c>
      <c r="S262" s="4">
        <v>42</v>
      </c>
      <c r="T262" s="1">
        <v>27</v>
      </c>
      <c r="U262" s="4" t="s">
        <v>247</v>
      </c>
      <c r="V262" s="19">
        <v>44625</v>
      </c>
      <c r="W262" s="7">
        <v>1</v>
      </c>
      <c r="X262" s="20" t="s">
        <v>21</v>
      </c>
      <c r="Y262" s="21" t="s">
        <v>1565</v>
      </c>
      <c r="Z262" s="21">
        <v>27</v>
      </c>
      <c r="AA262" s="22">
        <v>44582</v>
      </c>
      <c r="AB262" s="15" t="s">
        <v>24</v>
      </c>
      <c r="AC262" s="4" t="s">
        <v>24</v>
      </c>
    </row>
    <row r="263" spans="1:29" ht="12.75" x14ac:dyDescent="0.2">
      <c r="A263" s="4" t="s">
        <v>387</v>
      </c>
      <c r="B263" s="4" t="s">
        <v>120</v>
      </c>
      <c r="C263" s="4" t="s">
        <v>1231</v>
      </c>
      <c r="D263" s="4" t="s">
        <v>1232</v>
      </c>
      <c r="E263" s="4" t="s">
        <v>1233</v>
      </c>
      <c r="F263" s="4" t="s">
        <v>1234</v>
      </c>
      <c r="G263" s="4" t="s">
        <v>836</v>
      </c>
      <c r="H263" s="4" t="s">
        <v>837</v>
      </c>
      <c r="I263" s="17">
        <v>1505</v>
      </c>
      <c r="J263" s="17">
        <v>1509</v>
      </c>
      <c r="K263" s="17">
        <v>1545</v>
      </c>
      <c r="L263" s="17">
        <v>1560</v>
      </c>
      <c r="M263" s="17">
        <v>1560</v>
      </c>
      <c r="N263" s="17">
        <v>1560</v>
      </c>
      <c r="O263" s="17">
        <v>1413</v>
      </c>
      <c r="P263" s="40">
        <v>1521.7142857142858</v>
      </c>
      <c r="Q263" s="18" t="s">
        <v>1665</v>
      </c>
      <c r="R263" s="15">
        <v>44441</v>
      </c>
      <c r="S263" s="4">
        <v>31</v>
      </c>
      <c r="T263" s="1">
        <v>18</v>
      </c>
      <c r="U263" s="4" t="s">
        <v>247</v>
      </c>
      <c r="V263" s="19">
        <v>44617</v>
      </c>
      <c r="W263" s="7">
        <v>1</v>
      </c>
      <c r="X263" s="20" t="s">
        <v>21</v>
      </c>
      <c r="Y263" s="21" t="s">
        <v>1565</v>
      </c>
      <c r="Z263" s="21">
        <v>19</v>
      </c>
      <c r="AA263" s="22">
        <v>44593</v>
      </c>
      <c r="AB263" s="15" t="s">
        <v>24</v>
      </c>
      <c r="AC263" s="4" t="s">
        <v>24</v>
      </c>
    </row>
    <row r="264" spans="1:29" ht="12.75" x14ac:dyDescent="0.2">
      <c r="A264" s="4" t="s">
        <v>387</v>
      </c>
      <c r="B264" s="4" t="s">
        <v>120</v>
      </c>
      <c r="C264" s="4" t="s">
        <v>1235</v>
      </c>
      <c r="D264" s="4" t="s">
        <v>1236</v>
      </c>
      <c r="E264" s="4" t="s">
        <v>1237</v>
      </c>
      <c r="F264" s="4" t="s">
        <v>1238</v>
      </c>
      <c r="G264" s="4" t="s">
        <v>175</v>
      </c>
      <c r="H264" s="4" t="s">
        <v>185</v>
      </c>
      <c r="I264" s="17">
        <v>1529</v>
      </c>
      <c r="J264" s="17">
        <v>1515</v>
      </c>
      <c r="K264" s="17">
        <v>1537</v>
      </c>
      <c r="L264" s="17">
        <v>1560</v>
      </c>
      <c r="M264" s="17">
        <v>1560</v>
      </c>
      <c r="N264" s="17">
        <v>1560</v>
      </c>
      <c r="O264" s="17">
        <v>1485</v>
      </c>
      <c r="P264" s="40">
        <v>1535.1428571428571</v>
      </c>
      <c r="Q264" s="18" t="s">
        <v>1643</v>
      </c>
      <c r="R264" s="15">
        <v>44441</v>
      </c>
      <c r="S264" s="4">
        <v>36</v>
      </c>
      <c r="T264" s="1">
        <v>18</v>
      </c>
      <c r="U264" s="4" t="s">
        <v>247</v>
      </c>
      <c r="V264" s="19">
        <v>44617</v>
      </c>
      <c r="W264" s="7">
        <v>0</v>
      </c>
      <c r="X264" s="20" t="s">
        <v>21</v>
      </c>
      <c r="Y264" s="21" t="s">
        <v>1565</v>
      </c>
      <c r="Z264" s="21">
        <v>19</v>
      </c>
      <c r="AA264" s="22">
        <v>44588</v>
      </c>
      <c r="AB264" s="15" t="s">
        <v>24</v>
      </c>
      <c r="AC264" s="4" t="s">
        <v>24</v>
      </c>
    </row>
    <row r="265" spans="1:29" ht="12.75" x14ac:dyDescent="0.2">
      <c r="A265" s="4" t="s">
        <v>387</v>
      </c>
      <c r="B265" s="4" t="s">
        <v>120</v>
      </c>
      <c r="C265" s="4" t="s">
        <v>953</v>
      </c>
      <c r="D265" s="4" t="s">
        <v>1239</v>
      </c>
      <c r="E265" s="4" t="s">
        <v>1240</v>
      </c>
      <c r="F265" s="4" t="s">
        <v>1241</v>
      </c>
      <c r="G265" s="4" t="s">
        <v>528</v>
      </c>
      <c r="H265" s="4" t="s">
        <v>529</v>
      </c>
      <c r="I265" s="17">
        <v>1552</v>
      </c>
      <c r="J265" s="17">
        <v>1577</v>
      </c>
      <c r="K265" s="17">
        <v>1548</v>
      </c>
      <c r="L265" s="17">
        <v>1584</v>
      </c>
      <c r="M265" s="17">
        <v>1584</v>
      </c>
      <c r="N265" s="17">
        <v>1584</v>
      </c>
      <c r="O265" s="17">
        <v>1524</v>
      </c>
      <c r="P265" s="40">
        <v>1564.7142857142858</v>
      </c>
      <c r="Q265" s="18" t="s">
        <v>1672</v>
      </c>
      <c r="R265" s="15">
        <v>44518</v>
      </c>
      <c r="S265" s="4">
        <v>0</v>
      </c>
      <c r="T265" s="1">
        <v>0</v>
      </c>
      <c r="U265" s="4" t="s">
        <v>247</v>
      </c>
      <c r="V265" s="19">
        <v>44618</v>
      </c>
      <c r="W265" s="7">
        <v>0</v>
      </c>
      <c r="X265" s="20" t="s">
        <v>21</v>
      </c>
      <c r="Y265" s="21" t="s">
        <v>1565</v>
      </c>
      <c r="Z265" s="21">
        <v>18</v>
      </c>
      <c r="AA265" s="22">
        <v>44624</v>
      </c>
      <c r="AB265" s="15" t="s">
        <v>24</v>
      </c>
      <c r="AC265" s="4" t="s">
        <v>24</v>
      </c>
    </row>
    <row r="266" spans="1:29" ht="12.75" x14ac:dyDescent="0.2">
      <c r="A266" s="4" t="s">
        <v>387</v>
      </c>
      <c r="B266" s="4" t="s">
        <v>120</v>
      </c>
      <c r="C266" s="4" t="s">
        <v>1242</v>
      </c>
      <c r="D266" s="4" t="s">
        <v>1243</v>
      </c>
      <c r="E266" s="4" t="s">
        <v>1244</v>
      </c>
      <c r="F266" s="4" t="s">
        <v>1245</v>
      </c>
      <c r="G266" s="4" t="s">
        <v>261</v>
      </c>
      <c r="H266" s="4" t="s">
        <v>262</v>
      </c>
      <c r="I266" s="17">
        <v>1560</v>
      </c>
      <c r="J266" s="17">
        <v>1560</v>
      </c>
      <c r="K266" s="17">
        <v>1560</v>
      </c>
      <c r="L266" s="17">
        <v>1560</v>
      </c>
      <c r="M266" s="17">
        <v>1560</v>
      </c>
      <c r="N266" s="17">
        <v>1560</v>
      </c>
      <c r="O266" s="17">
        <v>1560</v>
      </c>
      <c r="P266" s="40">
        <v>1560</v>
      </c>
      <c r="Q266" s="18" t="s">
        <v>1589</v>
      </c>
      <c r="R266" s="15">
        <v>44396</v>
      </c>
      <c r="S266" s="4">
        <v>65</v>
      </c>
      <c r="T266" s="1">
        <v>44</v>
      </c>
      <c r="U266" s="4" t="s">
        <v>247</v>
      </c>
      <c r="V266" s="19">
        <v>44624</v>
      </c>
      <c r="W266" s="7">
        <v>0</v>
      </c>
      <c r="X266" s="20" t="s">
        <v>21</v>
      </c>
      <c r="Y266" s="21" t="s">
        <v>1565</v>
      </c>
      <c r="Z266" s="21">
        <v>26</v>
      </c>
      <c r="AA266" s="22">
        <v>44559</v>
      </c>
      <c r="AB266" s="15" t="s">
        <v>24</v>
      </c>
      <c r="AC266" s="4" t="s">
        <v>24</v>
      </c>
    </row>
    <row r="267" spans="1:29" ht="12.75" x14ac:dyDescent="0.2">
      <c r="A267" s="4" t="s">
        <v>387</v>
      </c>
      <c r="B267" s="4" t="s">
        <v>120</v>
      </c>
      <c r="C267" s="4" t="s">
        <v>953</v>
      </c>
      <c r="D267" s="4" t="s">
        <v>1246</v>
      </c>
      <c r="E267" s="4" t="s">
        <v>1247</v>
      </c>
      <c r="F267" s="4" t="s">
        <v>1248</v>
      </c>
      <c r="G267" s="4" t="s">
        <v>175</v>
      </c>
      <c r="H267" s="4" t="s">
        <v>185</v>
      </c>
      <c r="I267" s="17">
        <v>1488</v>
      </c>
      <c r="J267" s="17">
        <v>1488</v>
      </c>
      <c r="K267" s="17">
        <v>1488</v>
      </c>
      <c r="L267" s="17">
        <v>1488</v>
      </c>
      <c r="M267" s="17">
        <v>1488</v>
      </c>
      <c r="N267" s="17">
        <v>1488</v>
      </c>
      <c r="O267" s="17">
        <v>1479</v>
      </c>
      <c r="P267" s="40">
        <v>1486.7142857142858</v>
      </c>
      <c r="Q267" s="18" t="s">
        <v>1636</v>
      </c>
      <c r="R267" s="15">
        <v>44432</v>
      </c>
      <c r="S267" s="4">
        <v>45</v>
      </c>
      <c r="T267" s="1">
        <v>27</v>
      </c>
      <c r="U267" s="4" t="s">
        <v>247</v>
      </c>
      <c r="V267" s="19">
        <v>44625</v>
      </c>
      <c r="W267" s="7">
        <v>0</v>
      </c>
      <c r="X267" s="20" t="s">
        <v>21</v>
      </c>
      <c r="Y267" s="21" t="s">
        <v>1565</v>
      </c>
      <c r="Z267" s="21">
        <v>27</v>
      </c>
      <c r="AA267" s="22">
        <v>44579</v>
      </c>
      <c r="AB267" s="15" t="s">
        <v>24</v>
      </c>
      <c r="AC267" s="4" t="s">
        <v>24</v>
      </c>
    </row>
    <row r="268" spans="1:29" ht="12.75" x14ac:dyDescent="0.2">
      <c r="A268" s="4" t="s">
        <v>387</v>
      </c>
      <c r="B268" s="4" t="s">
        <v>120</v>
      </c>
      <c r="C268" s="4" t="s">
        <v>1249</v>
      </c>
      <c r="D268" s="4" t="s">
        <v>1250</v>
      </c>
      <c r="E268" s="4" t="s">
        <v>1251</v>
      </c>
      <c r="F268" s="4" t="s">
        <v>1252</v>
      </c>
      <c r="G268" s="4" t="s">
        <v>261</v>
      </c>
      <c r="H268" s="4" t="s">
        <v>262</v>
      </c>
      <c r="I268" s="17">
        <v>1466</v>
      </c>
      <c r="J268" s="17">
        <v>1527</v>
      </c>
      <c r="K268" s="17">
        <v>1533</v>
      </c>
      <c r="L268" s="17">
        <v>1517</v>
      </c>
      <c r="M268" s="17">
        <v>1488</v>
      </c>
      <c r="N268" s="17">
        <v>1536</v>
      </c>
      <c r="O268" s="17">
        <v>1303</v>
      </c>
      <c r="P268" s="40">
        <v>1481.4285714285713</v>
      </c>
      <c r="Q268" s="18" t="s">
        <v>1662</v>
      </c>
      <c r="R268" s="15">
        <v>44442</v>
      </c>
      <c r="S268" s="4">
        <v>33</v>
      </c>
      <c r="T268" s="1">
        <v>16</v>
      </c>
      <c r="U268" s="4" t="s">
        <v>247</v>
      </c>
      <c r="V268" s="19">
        <v>44589</v>
      </c>
      <c r="W268" s="7">
        <v>1</v>
      </c>
      <c r="X268" s="20" t="s">
        <v>21</v>
      </c>
      <c r="Y268" s="21" t="s">
        <v>1565</v>
      </c>
      <c r="Z268" s="21">
        <v>16</v>
      </c>
      <c r="AA268" s="22">
        <v>44591</v>
      </c>
      <c r="AB268" s="15" t="s">
        <v>24</v>
      </c>
      <c r="AC268" s="4" t="s">
        <v>24</v>
      </c>
    </row>
    <row r="269" spans="1:29" ht="12.75" x14ac:dyDescent="0.2">
      <c r="A269" s="4" t="s">
        <v>387</v>
      </c>
      <c r="B269" s="4" t="s">
        <v>120</v>
      </c>
      <c r="C269" s="4" t="s">
        <v>1253</v>
      </c>
      <c r="D269" s="4" t="s">
        <v>1254</v>
      </c>
      <c r="E269" s="4" t="s">
        <v>1255</v>
      </c>
      <c r="F269" s="4" t="s">
        <v>1256</v>
      </c>
      <c r="G269" s="4" t="s">
        <v>228</v>
      </c>
      <c r="H269" s="4" t="s">
        <v>229</v>
      </c>
      <c r="I269" s="17">
        <v>1464</v>
      </c>
      <c r="J269" s="17">
        <v>1464</v>
      </c>
      <c r="K269" s="17">
        <v>1464</v>
      </c>
      <c r="L269" s="17">
        <v>1464</v>
      </c>
      <c r="M269" s="17">
        <v>1464</v>
      </c>
      <c r="N269" s="17">
        <v>1464</v>
      </c>
      <c r="O269" s="17">
        <v>1464</v>
      </c>
      <c r="P269" s="40">
        <v>1464</v>
      </c>
      <c r="Q269" s="18" t="s">
        <v>1629</v>
      </c>
      <c r="R269" s="15">
        <v>44432</v>
      </c>
      <c r="S269" s="4">
        <v>45</v>
      </c>
      <c r="T269" s="1">
        <v>27</v>
      </c>
      <c r="U269" s="4" t="s">
        <v>247</v>
      </c>
      <c r="V269" s="19">
        <v>44618</v>
      </c>
      <c r="W269" s="7">
        <v>1</v>
      </c>
      <c r="X269" s="20" t="s">
        <v>21</v>
      </c>
      <c r="Y269" s="21" t="s">
        <v>1565</v>
      </c>
      <c r="Z269" s="21">
        <v>27</v>
      </c>
      <c r="AA269" s="22">
        <v>44579</v>
      </c>
      <c r="AB269" s="15" t="s">
        <v>24</v>
      </c>
      <c r="AC269" s="4" t="s">
        <v>24</v>
      </c>
    </row>
    <row r="270" spans="1:29" ht="12.75" x14ac:dyDescent="0.2">
      <c r="A270" s="4" t="s">
        <v>387</v>
      </c>
      <c r="B270" s="4" t="s">
        <v>120</v>
      </c>
      <c r="C270" s="4" t="s">
        <v>953</v>
      </c>
      <c r="D270" s="4" t="s">
        <v>1257</v>
      </c>
      <c r="E270" s="4" t="s">
        <v>1258</v>
      </c>
      <c r="F270" s="4" t="s">
        <v>1259</v>
      </c>
      <c r="G270" s="4" t="s">
        <v>414</v>
      </c>
      <c r="H270" s="4" t="s">
        <v>415</v>
      </c>
      <c r="I270" s="17">
        <v>1440</v>
      </c>
      <c r="J270" s="17">
        <v>1440</v>
      </c>
      <c r="K270" s="17">
        <v>1440</v>
      </c>
      <c r="L270" s="17">
        <v>1440</v>
      </c>
      <c r="M270" s="17">
        <v>1440</v>
      </c>
      <c r="N270" s="17">
        <v>1440</v>
      </c>
      <c r="O270" s="17">
        <v>1440</v>
      </c>
      <c r="P270" s="40">
        <v>1440</v>
      </c>
      <c r="Q270" s="18" t="s">
        <v>1689</v>
      </c>
      <c r="R270" s="15">
        <v>44376</v>
      </c>
      <c r="S270" s="4">
        <v>82</v>
      </c>
      <c r="T270" s="1">
        <v>62</v>
      </c>
      <c r="U270" s="4" t="s">
        <v>247</v>
      </c>
      <c r="V270" s="19">
        <v>44523</v>
      </c>
      <c r="W270" s="7">
        <v>0</v>
      </c>
      <c r="X270" s="20" t="s">
        <v>21</v>
      </c>
      <c r="Y270" s="21" t="s">
        <v>1565</v>
      </c>
      <c r="Z270" s="21">
        <v>27</v>
      </c>
      <c r="AA270" s="22">
        <v>44542</v>
      </c>
      <c r="AB270" s="15" t="s">
        <v>24</v>
      </c>
      <c r="AC270" s="4" t="s">
        <v>24</v>
      </c>
    </row>
    <row r="271" spans="1:29" ht="12.75" x14ac:dyDescent="0.2">
      <c r="A271" s="4" t="s">
        <v>387</v>
      </c>
      <c r="B271" s="4" t="s">
        <v>120</v>
      </c>
      <c r="C271" s="4" t="s">
        <v>953</v>
      </c>
      <c r="D271" s="4" t="s">
        <v>1260</v>
      </c>
      <c r="E271" s="4" t="s">
        <v>1261</v>
      </c>
      <c r="F271" s="4" t="s">
        <v>1262</v>
      </c>
      <c r="G271" s="4" t="s">
        <v>836</v>
      </c>
      <c r="H271" s="4" t="s">
        <v>837</v>
      </c>
      <c r="I271" s="17">
        <v>1440</v>
      </c>
      <c r="J271" s="17">
        <v>1440</v>
      </c>
      <c r="K271" s="17">
        <v>1440</v>
      </c>
      <c r="L271" s="17">
        <v>1440</v>
      </c>
      <c r="M271" s="17">
        <v>1440</v>
      </c>
      <c r="N271" s="17">
        <v>1440</v>
      </c>
      <c r="O271" s="17">
        <v>1440</v>
      </c>
      <c r="P271" s="40">
        <v>1440</v>
      </c>
      <c r="Q271" s="18" t="s">
        <v>1676</v>
      </c>
      <c r="R271" s="15">
        <v>44441</v>
      </c>
      <c r="S271" s="4">
        <v>40</v>
      </c>
      <c r="T271" s="1">
        <v>20</v>
      </c>
      <c r="U271" s="4" t="s">
        <v>247</v>
      </c>
      <c r="V271" s="19">
        <v>44619</v>
      </c>
      <c r="W271" s="7">
        <v>0</v>
      </c>
      <c r="X271" s="20" t="s">
        <v>21</v>
      </c>
      <c r="Y271" s="21" t="s">
        <v>1565</v>
      </c>
      <c r="Z271" s="21">
        <v>20</v>
      </c>
      <c r="AA271" s="22">
        <v>44584</v>
      </c>
      <c r="AB271" s="15" t="s">
        <v>24</v>
      </c>
      <c r="AC271" s="4" t="s">
        <v>24</v>
      </c>
    </row>
    <row r="272" spans="1:29" ht="12.75" x14ac:dyDescent="0.2">
      <c r="A272" s="4" t="s">
        <v>387</v>
      </c>
      <c r="B272" s="4" t="s">
        <v>120</v>
      </c>
      <c r="C272" s="4" t="s">
        <v>1263</v>
      </c>
      <c r="D272" s="4" t="s">
        <v>1264</v>
      </c>
      <c r="E272" s="4" t="s">
        <v>1265</v>
      </c>
      <c r="F272" s="4" t="s">
        <v>1266</v>
      </c>
      <c r="G272" s="4" t="s">
        <v>175</v>
      </c>
      <c r="H272" s="4" t="s">
        <v>185</v>
      </c>
      <c r="I272" s="17">
        <v>1440</v>
      </c>
      <c r="J272" s="17">
        <v>1440</v>
      </c>
      <c r="K272" s="17">
        <v>1440</v>
      </c>
      <c r="L272" s="17">
        <v>1440</v>
      </c>
      <c r="M272" s="17">
        <v>1440</v>
      </c>
      <c r="N272" s="17">
        <v>1440</v>
      </c>
      <c r="O272" s="17">
        <v>1440</v>
      </c>
      <c r="P272" s="40">
        <v>1440</v>
      </c>
      <c r="Q272" s="18" t="s">
        <v>1639</v>
      </c>
      <c r="R272" s="15">
        <v>44432</v>
      </c>
      <c r="S272" s="4">
        <v>44</v>
      </c>
      <c r="T272" s="1">
        <v>27</v>
      </c>
      <c r="U272" s="4" t="s">
        <v>247</v>
      </c>
      <c r="V272" s="19">
        <v>44624</v>
      </c>
      <c r="W272" s="7">
        <v>0</v>
      </c>
      <c r="X272" s="20" t="s">
        <v>21</v>
      </c>
      <c r="Y272" s="21" t="s">
        <v>1565</v>
      </c>
      <c r="Z272" s="21">
        <v>27</v>
      </c>
      <c r="AA272" s="22">
        <v>44580</v>
      </c>
      <c r="AB272" s="15" t="s">
        <v>24</v>
      </c>
      <c r="AC272" s="4" t="s">
        <v>24</v>
      </c>
    </row>
    <row r="273" spans="1:29" ht="12.75" x14ac:dyDescent="0.2">
      <c r="A273" s="4" t="s">
        <v>387</v>
      </c>
      <c r="B273" s="4" t="s">
        <v>120</v>
      </c>
      <c r="C273" s="4" t="s">
        <v>1267</v>
      </c>
      <c r="D273" s="4" t="s">
        <v>1268</v>
      </c>
      <c r="E273" s="4" t="s">
        <v>1269</v>
      </c>
      <c r="F273" s="4" t="s">
        <v>1270</v>
      </c>
      <c r="G273" s="4" t="s">
        <v>228</v>
      </c>
      <c r="H273" s="4" t="s">
        <v>229</v>
      </c>
      <c r="I273" s="17">
        <v>1416</v>
      </c>
      <c r="J273" s="17">
        <v>1416</v>
      </c>
      <c r="K273" s="17">
        <v>1416</v>
      </c>
      <c r="L273" s="17">
        <v>1416</v>
      </c>
      <c r="M273" s="17">
        <v>1416</v>
      </c>
      <c r="N273" s="17">
        <v>1416</v>
      </c>
      <c r="O273" s="17">
        <v>1392</v>
      </c>
      <c r="P273" s="40">
        <v>1412.5714285714287</v>
      </c>
      <c r="Q273" s="18" t="s">
        <v>1708</v>
      </c>
      <c r="R273" s="15">
        <v>44449</v>
      </c>
      <c r="S273" s="4">
        <v>28</v>
      </c>
      <c r="T273" s="1">
        <v>9</v>
      </c>
      <c r="U273" s="4" t="s">
        <v>247</v>
      </c>
      <c r="V273" s="19">
        <v>44628</v>
      </c>
      <c r="W273" s="7">
        <v>1</v>
      </c>
      <c r="X273" s="20" t="s">
        <v>21</v>
      </c>
      <c r="Y273" s="21" t="s">
        <v>1565</v>
      </c>
      <c r="Z273" s="21">
        <v>9</v>
      </c>
      <c r="AA273" s="22">
        <v>44596</v>
      </c>
      <c r="AB273" s="15" t="s">
        <v>24</v>
      </c>
      <c r="AC273" s="4" t="s">
        <v>24</v>
      </c>
    </row>
    <row r="274" spans="1:29" ht="12.75" x14ac:dyDescent="0.2">
      <c r="A274" s="4" t="s">
        <v>387</v>
      </c>
      <c r="B274" s="4" t="s">
        <v>120</v>
      </c>
      <c r="C274" s="4" t="s">
        <v>1271</v>
      </c>
      <c r="D274" s="4" t="s">
        <v>1272</v>
      </c>
      <c r="E274" s="4" t="s">
        <v>1273</v>
      </c>
      <c r="F274" s="4" t="s">
        <v>1274</v>
      </c>
      <c r="G274" s="4" t="s">
        <v>175</v>
      </c>
      <c r="H274" s="4" t="s">
        <v>185</v>
      </c>
      <c r="I274" s="17">
        <v>1368</v>
      </c>
      <c r="J274" s="17">
        <v>1368</v>
      </c>
      <c r="K274" s="17">
        <v>1368</v>
      </c>
      <c r="L274" s="17">
        <v>1368</v>
      </c>
      <c r="M274" s="17">
        <v>1368</v>
      </c>
      <c r="N274" s="17">
        <v>1368</v>
      </c>
      <c r="O274" s="17">
        <v>1368</v>
      </c>
      <c r="P274" s="40">
        <v>1368</v>
      </c>
      <c r="Q274" s="18" t="s">
        <v>1634</v>
      </c>
      <c r="R274" s="15">
        <v>44390</v>
      </c>
      <c r="S274" s="4">
        <v>65</v>
      </c>
      <c r="T274" s="1">
        <v>46</v>
      </c>
      <c r="U274" s="4" t="s">
        <v>247</v>
      </c>
      <c r="V274" s="19">
        <v>44625</v>
      </c>
      <c r="W274" s="7">
        <v>0</v>
      </c>
      <c r="X274" s="20" t="s">
        <v>21</v>
      </c>
      <c r="Y274" s="21" t="s">
        <v>1565</v>
      </c>
      <c r="Z274" s="21">
        <v>27</v>
      </c>
      <c r="AA274" s="22">
        <v>44559</v>
      </c>
      <c r="AB274" s="15" t="s">
        <v>24</v>
      </c>
      <c r="AC274" s="4" t="s">
        <v>24</v>
      </c>
    </row>
    <row r="275" spans="1:29" ht="12.75" x14ac:dyDescent="0.2">
      <c r="A275" s="4" t="s">
        <v>387</v>
      </c>
      <c r="B275" s="4" t="s">
        <v>120</v>
      </c>
      <c r="C275" s="4" t="s">
        <v>953</v>
      </c>
      <c r="D275" s="4" t="s">
        <v>1275</v>
      </c>
      <c r="E275" s="4" t="s">
        <v>1276</v>
      </c>
      <c r="F275" s="4" t="s">
        <v>1277</v>
      </c>
      <c r="G275" s="4" t="s">
        <v>175</v>
      </c>
      <c r="H275" s="4" t="s">
        <v>185</v>
      </c>
      <c r="I275" s="17">
        <v>1344</v>
      </c>
      <c r="J275" s="17">
        <v>1344</v>
      </c>
      <c r="K275" s="17">
        <v>1344</v>
      </c>
      <c r="L275" s="17">
        <v>1344</v>
      </c>
      <c r="M275" s="17">
        <v>1344</v>
      </c>
      <c r="N275" s="17">
        <v>1344</v>
      </c>
      <c r="O275" s="17">
        <v>1340</v>
      </c>
      <c r="P275" s="40">
        <v>1343.4285714285713</v>
      </c>
      <c r="Q275" s="18" t="s">
        <v>1645</v>
      </c>
      <c r="R275" s="15">
        <v>44404</v>
      </c>
      <c r="S275" s="4">
        <v>59</v>
      </c>
      <c r="T275" s="1">
        <v>38</v>
      </c>
      <c r="U275" s="4" t="s">
        <v>247</v>
      </c>
      <c r="V275" s="19">
        <v>44525</v>
      </c>
      <c r="W275" s="7">
        <v>1</v>
      </c>
      <c r="X275" s="20" t="s">
        <v>21</v>
      </c>
      <c r="Y275" s="21" t="s">
        <v>1565</v>
      </c>
      <c r="Z275" s="21">
        <v>27</v>
      </c>
      <c r="AA275" s="22">
        <v>44565</v>
      </c>
      <c r="AB275" s="15" t="s">
        <v>24</v>
      </c>
      <c r="AC275" s="4" t="s">
        <v>24</v>
      </c>
    </row>
    <row r="276" spans="1:29" ht="12.75" x14ac:dyDescent="0.2">
      <c r="A276" s="4" t="s">
        <v>387</v>
      </c>
      <c r="B276" s="4" t="s">
        <v>120</v>
      </c>
      <c r="C276" s="4" t="s">
        <v>1278</v>
      </c>
      <c r="D276" s="4" t="s">
        <v>1279</v>
      </c>
      <c r="E276" s="4" t="s">
        <v>1280</v>
      </c>
      <c r="F276" s="4" t="s">
        <v>1281</v>
      </c>
      <c r="G276" s="4" t="s">
        <v>175</v>
      </c>
      <c r="H276" s="4" t="s">
        <v>185</v>
      </c>
      <c r="I276" s="17">
        <v>1337</v>
      </c>
      <c r="J276" s="17">
        <v>1336</v>
      </c>
      <c r="K276" s="17">
        <v>1363</v>
      </c>
      <c r="L276" s="17">
        <v>1357</v>
      </c>
      <c r="M276" s="17">
        <v>1368</v>
      </c>
      <c r="N276" s="17">
        <v>1368</v>
      </c>
      <c r="O276" s="17">
        <v>1329</v>
      </c>
      <c r="P276" s="40">
        <v>1351.1428571428571</v>
      </c>
      <c r="Q276" s="18" t="s">
        <v>1630</v>
      </c>
      <c r="R276" s="15">
        <v>44467</v>
      </c>
      <c r="S276" s="4">
        <v>18</v>
      </c>
      <c r="T276" s="1">
        <v>0</v>
      </c>
      <c r="U276" s="4" t="s">
        <v>247</v>
      </c>
      <c r="V276" s="19">
        <v>44624</v>
      </c>
      <c r="W276" s="7">
        <v>0</v>
      </c>
      <c r="X276" s="20" t="s">
        <v>21</v>
      </c>
      <c r="Y276" s="21" t="s">
        <v>1565</v>
      </c>
      <c r="Z276" s="21">
        <v>1</v>
      </c>
      <c r="AA276" s="22">
        <v>44606</v>
      </c>
      <c r="AB276" s="15" t="s">
        <v>24</v>
      </c>
      <c r="AC276" s="4" t="s">
        <v>24</v>
      </c>
    </row>
    <row r="277" spans="1:29" ht="12.75" x14ac:dyDescent="0.2">
      <c r="A277" s="4" t="s">
        <v>387</v>
      </c>
      <c r="B277" s="4" t="s">
        <v>120</v>
      </c>
      <c r="C277" s="4" t="s">
        <v>1282</v>
      </c>
      <c r="D277" s="4" t="s">
        <v>1283</v>
      </c>
      <c r="E277" s="4" t="s">
        <v>1284</v>
      </c>
      <c r="F277" s="4" t="s">
        <v>1285</v>
      </c>
      <c r="G277" s="4" t="s">
        <v>612</v>
      </c>
      <c r="H277" s="4" t="s">
        <v>613</v>
      </c>
      <c r="I277" s="17">
        <v>1344</v>
      </c>
      <c r="J277" s="17">
        <v>1344</v>
      </c>
      <c r="K277" s="17">
        <v>1344</v>
      </c>
      <c r="L277" s="17">
        <v>1344</v>
      </c>
      <c r="M277" s="17">
        <v>1344</v>
      </c>
      <c r="N277" s="17">
        <v>1344</v>
      </c>
      <c r="O277" s="17">
        <v>1306</v>
      </c>
      <c r="P277" s="40">
        <v>1338.5714285714287</v>
      </c>
      <c r="Q277" s="18" t="s">
        <v>1670</v>
      </c>
      <c r="R277" s="15">
        <v>44449</v>
      </c>
      <c r="S277" s="4">
        <v>27</v>
      </c>
      <c r="T277" s="1">
        <v>9</v>
      </c>
      <c r="U277" s="4" t="s">
        <v>247</v>
      </c>
      <c r="V277" s="19">
        <v>44589</v>
      </c>
      <c r="W277" s="7">
        <v>0</v>
      </c>
      <c r="X277" s="20" t="s">
        <v>21</v>
      </c>
      <c r="Y277" s="21" t="s">
        <v>1565</v>
      </c>
      <c r="Z277" s="21">
        <v>9</v>
      </c>
      <c r="AA277" s="22">
        <v>44597</v>
      </c>
      <c r="AB277" s="15" t="s">
        <v>24</v>
      </c>
      <c r="AC277" s="4" t="s">
        <v>24</v>
      </c>
    </row>
    <row r="278" spans="1:29" ht="12.75" x14ac:dyDescent="0.2">
      <c r="A278" s="4" t="s">
        <v>387</v>
      </c>
      <c r="B278" s="4" t="s">
        <v>120</v>
      </c>
      <c r="C278" s="4" t="s">
        <v>1286</v>
      </c>
      <c r="D278" s="4" t="s">
        <v>1287</v>
      </c>
      <c r="E278" s="4" t="s">
        <v>1288</v>
      </c>
      <c r="F278" s="4" t="s">
        <v>1289</v>
      </c>
      <c r="G278" s="4" t="s">
        <v>228</v>
      </c>
      <c r="H278" s="4" t="s">
        <v>229</v>
      </c>
      <c r="I278" s="17">
        <v>1332</v>
      </c>
      <c r="J278" s="17">
        <v>1332</v>
      </c>
      <c r="K278" s="17">
        <v>1332</v>
      </c>
      <c r="L278" s="17">
        <v>1332</v>
      </c>
      <c r="M278" s="17">
        <v>1332</v>
      </c>
      <c r="N278" s="17">
        <v>1332</v>
      </c>
      <c r="O278" s="17">
        <v>1332</v>
      </c>
      <c r="P278" s="40">
        <v>1332</v>
      </c>
      <c r="Q278" s="18" t="s">
        <v>1715</v>
      </c>
      <c r="R278" s="15">
        <v>43959</v>
      </c>
      <c r="S278" s="4">
        <v>89</v>
      </c>
      <c r="T278" s="1">
        <v>79</v>
      </c>
      <c r="U278" s="4" t="s">
        <v>247</v>
      </c>
      <c r="V278" s="19">
        <v>44589</v>
      </c>
      <c r="W278" s="7">
        <v>0</v>
      </c>
      <c r="X278" s="20" t="s">
        <v>21</v>
      </c>
      <c r="Y278" s="21" t="s">
        <v>1565</v>
      </c>
      <c r="Z278" s="21">
        <v>0</v>
      </c>
      <c r="AA278" s="22">
        <v>44535</v>
      </c>
      <c r="AB278" s="15" t="s">
        <v>24</v>
      </c>
      <c r="AC278" s="4" t="s">
        <v>24</v>
      </c>
    </row>
    <row r="279" spans="1:29" ht="12.75" x14ac:dyDescent="0.2">
      <c r="A279" s="4" t="s">
        <v>387</v>
      </c>
      <c r="B279" s="4" t="s">
        <v>120</v>
      </c>
      <c r="C279" s="4" t="s">
        <v>953</v>
      </c>
      <c r="D279" s="4" t="s">
        <v>1290</v>
      </c>
      <c r="E279" s="4" t="s">
        <v>1291</v>
      </c>
      <c r="F279" s="4" t="s">
        <v>1292</v>
      </c>
      <c r="G279" s="4" t="s">
        <v>175</v>
      </c>
      <c r="H279" s="4" t="s">
        <v>185</v>
      </c>
      <c r="I279" s="17">
        <v>1506</v>
      </c>
      <c r="J279" s="17">
        <v>1512</v>
      </c>
      <c r="K279" s="17">
        <v>1512</v>
      </c>
      <c r="L279" s="17">
        <v>1512</v>
      </c>
      <c r="M279" s="17">
        <v>1512</v>
      </c>
      <c r="N279" s="17">
        <v>1512</v>
      </c>
      <c r="O279" s="17">
        <v>1424</v>
      </c>
      <c r="P279" s="40">
        <v>1498.5714285714287</v>
      </c>
      <c r="Q279" s="18" t="s">
        <v>1590</v>
      </c>
      <c r="R279" s="15">
        <v>44518</v>
      </c>
      <c r="S279" s="4">
        <v>0</v>
      </c>
      <c r="T279" s="1">
        <v>0</v>
      </c>
      <c r="U279" s="4" t="s">
        <v>247</v>
      </c>
      <c r="V279" s="19">
        <v>44523</v>
      </c>
      <c r="W279" s="7">
        <v>2</v>
      </c>
      <c r="X279" s="20" t="s">
        <v>21</v>
      </c>
      <c r="Y279" s="21" t="s">
        <v>1565</v>
      </c>
      <c r="Z279" s="21">
        <v>18</v>
      </c>
      <c r="AA279" s="22">
        <v>44624</v>
      </c>
      <c r="AB279" s="15" t="s">
        <v>24</v>
      </c>
      <c r="AC279" s="4" t="s">
        <v>24</v>
      </c>
    </row>
    <row r="280" spans="1:29" ht="12.75" x14ac:dyDescent="0.2">
      <c r="A280" s="4" t="s">
        <v>387</v>
      </c>
      <c r="B280" s="4" t="s">
        <v>120</v>
      </c>
      <c r="C280" s="4" t="s">
        <v>1293</v>
      </c>
      <c r="D280" s="4" t="s">
        <v>1294</v>
      </c>
      <c r="E280" s="4" t="s">
        <v>1295</v>
      </c>
      <c r="F280" s="4" t="s">
        <v>1296</v>
      </c>
      <c r="G280" s="4" t="s">
        <v>800</v>
      </c>
      <c r="H280" s="4" t="s">
        <v>801</v>
      </c>
      <c r="I280" s="17">
        <v>1300</v>
      </c>
      <c r="J280" s="17">
        <v>1314</v>
      </c>
      <c r="K280" s="17">
        <v>1320</v>
      </c>
      <c r="L280" s="17">
        <v>1312</v>
      </c>
      <c r="M280" s="17">
        <v>1320</v>
      </c>
      <c r="N280" s="17">
        <v>1320</v>
      </c>
      <c r="O280" s="17">
        <v>1270</v>
      </c>
      <c r="P280" s="40">
        <v>1308</v>
      </c>
      <c r="Q280" s="18" t="s">
        <v>1691</v>
      </c>
      <c r="R280" s="15">
        <v>44376</v>
      </c>
      <c r="S280" s="4">
        <v>76</v>
      </c>
      <c r="T280" s="1">
        <v>56</v>
      </c>
      <c r="U280" s="4" t="s">
        <v>247</v>
      </c>
      <c r="V280" s="19">
        <v>44617</v>
      </c>
      <c r="W280" s="7">
        <v>0</v>
      </c>
      <c r="X280" s="20" t="s">
        <v>21</v>
      </c>
      <c r="Y280" s="21" t="s">
        <v>1565</v>
      </c>
      <c r="Z280" s="21">
        <v>20</v>
      </c>
      <c r="AA280" s="22">
        <v>44548</v>
      </c>
      <c r="AB280" s="15" t="s">
        <v>24</v>
      </c>
      <c r="AC280" s="4" t="s">
        <v>24</v>
      </c>
    </row>
    <row r="281" spans="1:29" ht="12.75" x14ac:dyDescent="0.2">
      <c r="A281" s="4" t="s">
        <v>387</v>
      </c>
      <c r="B281" s="4" t="s">
        <v>120</v>
      </c>
      <c r="C281" s="4" t="s">
        <v>1297</v>
      </c>
      <c r="D281" s="4" t="s">
        <v>1298</v>
      </c>
      <c r="E281" s="4" t="s">
        <v>1299</v>
      </c>
      <c r="F281" s="4" t="s">
        <v>1300</v>
      </c>
      <c r="G281" s="4" t="s">
        <v>238</v>
      </c>
      <c r="H281" s="4" t="s">
        <v>253</v>
      </c>
      <c r="I281" s="17">
        <v>1344</v>
      </c>
      <c r="J281" s="17">
        <v>1344</v>
      </c>
      <c r="K281" s="17">
        <v>1344</v>
      </c>
      <c r="L281" s="17">
        <v>1344</v>
      </c>
      <c r="M281" s="17">
        <v>1344</v>
      </c>
      <c r="N281" s="17">
        <v>1344</v>
      </c>
      <c r="O281" s="17">
        <v>1344</v>
      </c>
      <c r="P281" s="40">
        <v>1344</v>
      </c>
      <c r="Q281" s="18" t="s">
        <v>1612</v>
      </c>
      <c r="R281" s="15">
        <v>44396</v>
      </c>
      <c r="S281" s="4">
        <v>69</v>
      </c>
      <c r="T281" s="1">
        <v>48</v>
      </c>
      <c r="U281" s="4" t="s">
        <v>247</v>
      </c>
      <c r="V281" s="19">
        <v>44618</v>
      </c>
      <c r="W281" s="7">
        <v>0</v>
      </c>
      <c r="X281" s="20" t="s">
        <v>21</v>
      </c>
      <c r="Y281" s="21" t="s">
        <v>1565</v>
      </c>
      <c r="Z281" s="21">
        <v>27</v>
      </c>
      <c r="AA281" s="22">
        <v>44555</v>
      </c>
      <c r="AB281" s="15" t="s">
        <v>24</v>
      </c>
      <c r="AC281" s="4" t="s">
        <v>24</v>
      </c>
    </row>
    <row r="282" spans="1:29" ht="12.75" x14ac:dyDescent="0.2">
      <c r="A282" s="4" t="s">
        <v>387</v>
      </c>
      <c r="B282" s="4" t="s">
        <v>120</v>
      </c>
      <c r="C282" s="4" t="s">
        <v>953</v>
      </c>
      <c r="D282" s="4" t="s">
        <v>1301</v>
      </c>
      <c r="E282" s="4" t="s">
        <v>1302</v>
      </c>
      <c r="F282" s="4" t="s">
        <v>1303</v>
      </c>
      <c r="G282" s="4" t="s">
        <v>794</v>
      </c>
      <c r="H282" s="4" t="s">
        <v>795</v>
      </c>
      <c r="I282" s="17">
        <v>1344</v>
      </c>
      <c r="J282" s="17">
        <v>1344</v>
      </c>
      <c r="K282" s="17">
        <v>1344</v>
      </c>
      <c r="L282" s="17">
        <v>1344</v>
      </c>
      <c r="M282" s="17">
        <v>1344</v>
      </c>
      <c r="N282" s="17">
        <v>1344</v>
      </c>
      <c r="O282" s="17">
        <v>1344</v>
      </c>
      <c r="P282" s="40">
        <v>1344</v>
      </c>
      <c r="Q282" s="18" t="s">
        <v>1712</v>
      </c>
      <c r="R282" s="15">
        <v>44383</v>
      </c>
      <c r="S282" s="4">
        <v>80</v>
      </c>
      <c r="T282" s="1">
        <v>57</v>
      </c>
      <c r="U282" s="4" t="s">
        <v>247</v>
      </c>
      <c r="V282" s="19">
        <v>44602</v>
      </c>
      <c r="W282" s="7">
        <v>0</v>
      </c>
      <c r="X282" s="20" t="s">
        <v>21</v>
      </c>
      <c r="Y282" s="21" t="s">
        <v>1565</v>
      </c>
      <c r="Z282" s="21">
        <v>28</v>
      </c>
      <c r="AA282" s="22">
        <v>44544</v>
      </c>
      <c r="AB282" s="15" t="s">
        <v>24</v>
      </c>
      <c r="AC282" s="4" t="s">
        <v>24</v>
      </c>
    </row>
    <row r="283" spans="1:29" ht="12.75" x14ac:dyDescent="0.2">
      <c r="A283" s="4" t="s">
        <v>387</v>
      </c>
      <c r="B283" s="4" t="s">
        <v>120</v>
      </c>
      <c r="C283" s="4" t="s">
        <v>953</v>
      </c>
      <c r="D283" s="4" t="s">
        <v>1304</v>
      </c>
      <c r="E283" s="4" t="s">
        <v>1305</v>
      </c>
      <c r="F283" s="4" t="s">
        <v>1306</v>
      </c>
      <c r="G283" s="4" t="s">
        <v>836</v>
      </c>
      <c r="H283" s="4" t="s">
        <v>837</v>
      </c>
      <c r="I283" s="17">
        <v>1296</v>
      </c>
      <c r="J283" s="17">
        <v>1296</v>
      </c>
      <c r="K283" s="17">
        <v>1296</v>
      </c>
      <c r="L283" s="17">
        <v>1296</v>
      </c>
      <c r="M283" s="17">
        <v>1296</v>
      </c>
      <c r="N283" s="17">
        <v>1296</v>
      </c>
      <c r="O283" s="17">
        <v>1296</v>
      </c>
      <c r="P283" s="40">
        <v>1296</v>
      </c>
      <c r="Q283" s="18" t="s">
        <v>1677</v>
      </c>
      <c r="R283" s="15">
        <v>44404</v>
      </c>
      <c r="S283" s="4">
        <v>62</v>
      </c>
      <c r="T283" s="1">
        <v>39</v>
      </c>
      <c r="U283" s="4" t="s">
        <v>247</v>
      </c>
      <c r="V283" s="19">
        <v>44525</v>
      </c>
      <c r="W283" s="7">
        <v>1</v>
      </c>
      <c r="X283" s="20" t="s">
        <v>21</v>
      </c>
      <c r="Y283" s="21" t="s">
        <v>1565</v>
      </c>
      <c r="Z283" s="21">
        <v>27</v>
      </c>
      <c r="AA283" s="22">
        <v>44562</v>
      </c>
      <c r="AB283" s="15" t="s">
        <v>24</v>
      </c>
      <c r="AC283" s="4" t="s">
        <v>24</v>
      </c>
    </row>
    <row r="284" spans="1:29" ht="12.75" x14ac:dyDescent="0.2">
      <c r="A284" s="4" t="s">
        <v>387</v>
      </c>
      <c r="B284" s="4" t="s">
        <v>120</v>
      </c>
      <c r="C284" s="4" t="s">
        <v>953</v>
      </c>
      <c r="D284" s="4" t="s">
        <v>1307</v>
      </c>
      <c r="E284" s="4" t="s">
        <v>1308</v>
      </c>
      <c r="F284" s="4" t="s">
        <v>1309</v>
      </c>
      <c r="G284" s="4" t="s">
        <v>175</v>
      </c>
      <c r="H284" s="4" t="s">
        <v>185</v>
      </c>
      <c r="I284" s="17">
        <v>1162</v>
      </c>
      <c r="J284" s="17">
        <v>1182</v>
      </c>
      <c r="K284" s="17">
        <v>1191</v>
      </c>
      <c r="L284" s="17">
        <v>1233</v>
      </c>
      <c r="M284" s="17">
        <v>1253</v>
      </c>
      <c r="N284" s="17">
        <v>1296</v>
      </c>
      <c r="O284" s="17">
        <v>1170</v>
      </c>
      <c r="P284" s="40">
        <v>1212.4285714285713</v>
      </c>
      <c r="Q284" s="18" t="s">
        <v>1635</v>
      </c>
      <c r="R284" s="15">
        <v>44432</v>
      </c>
      <c r="S284" s="4">
        <v>46</v>
      </c>
      <c r="T284" s="1">
        <v>27</v>
      </c>
      <c r="U284" s="4" t="s">
        <v>247</v>
      </c>
      <c r="V284" s="19">
        <v>44617</v>
      </c>
      <c r="W284" s="7">
        <v>0</v>
      </c>
      <c r="X284" s="20" t="s">
        <v>21</v>
      </c>
      <c r="Y284" s="21" t="s">
        <v>1565</v>
      </c>
      <c r="Z284" s="21">
        <v>27</v>
      </c>
      <c r="AA284" s="22">
        <v>44578</v>
      </c>
      <c r="AB284" s="15" t="s">
        <v>24</v>
      </c>
      <c r="AC284" s="4" t="s">
        <v>24</v>
      </c>
    </row>
    <row r="285" spans="1:29" ht="12.75" x14ac:dyDescent="0.2">
      <c r="A285" s="4" t="s">
        <v>387</v>
      </c>
      <c r="B285" s="4" t="s">
        <v>120</v>
      </c>
      <c r="C285" s="4" t="s">
        <v>953</v>
      </c>
      <c r="D285" s="4" t="s">
        <v>1310</v>
      </c>
      <c r="E285" s="4" t="s">
        <v>1311</v>
      </c>
      <c r="F285" s="4" t="s">
        <v>1312</v>
      </c>
      <c r="G285" s="4" t="s">
        <v>175</v>
      </c>
      <c r="H285" s="4" t="s">
        <v>185</v>
      </c>
      <c r="I285" s="17">
        <v>1250</v>
      </c>
      <c r="J285" s="17">
        <v>1261</v>
      </c>
      <c r="K285" s="17">
        <v>1293</v>
      </c>
      <c r="L285" s="17">
        <v>1249</v>
      </c>
      <c r="M285" s="17">
        <v>1296</v>
      </c>
      <c r="N285" s="17">
        <v>1296</v>
      </c>
      <c r="O285" s="17">
        <v>1271</v>
      </c>
      <c r="P285" s="40">
        <v>1273.7142857142858</v>
      </c>
      <c r="Q285" s="18" t="s">
        <v>1644</v>
      </c>
      <c r="R285" s="15">
        <v>44441</v>
      </c>
      <c r="S285" s="4">
        <v>36</v>
      </c>
      <c r="T285" s="1">
        <v>18</v>
      </c>
      <c r="U285" s="4" t="s">
        <v>247</v>
      </c>
      <c r="V285" s="19">
        <v>44617</v>
      </c>
      <c r="W285" s="7">
        <v>1</v>
      </c>
      <c r="X285" s="20" t="s">
        <v>21</v>
      </c>
      <c r="Y285" s="21" t="s">
        <v>1565</v>
      </c>
      <c r="Z285" s="21">
        <v>19</v>
      </c>
      <c r="AA285" s="22">
        <v>44588</v>
      </c>
      <c r="AB285" s="15" t="s">
        <v>24</v>
      </c>
      <c r="AC285" s="4" t="s">
        <v>24</v>
      </c>
    </row>
    <row r="286" spans="1:29" ht="12.75" x14ac:dyDescent="0.2">
      <c r="A286" s="4" t="s">
        <v>387</v>
      </c>
      <c r="B286" s="4" t="s">
        <v>120</v>
      </c>
      <c r="C286" s="4" t="s">
        <v>1313</v>
      </c>
      <c r="D286" s="4" t="s">
        <v>1314</v>
      </c>
      <c r="E286" s="4" t="s">
        <v>1315</v>
      </c>
      <c r="F286" s="4" t="s">
        <v>1316</v>
      </c>
      <c r="G286" s="4" t="s">
        <v>1199</v>
      </c>
      <c r="H286" s="4" t="s">
        <v>1200</v>
      </c>
      <c r="I286" s="17">
        <v>1018</v>
      </c>
      <c r="J286" s="17">
        <v>1031</v>
      </c>
      <c r="K286" s="17">
        <v>1007</v>
      </c>
      <c r="L286" s="17">
        <v>976</v>
      </c>
      <c r="M286" s="17">
        <v>959</v>
      </c>
      <c r="N286" s="17">
        <v>1133</v>
      </c>
      <c r="O286" s="17">
        <v>932</v>
      </c>
      <c r="P286" s="40">
        <v>1008</v>
      </c>
      <c r="Q286" s="18" t="s">
        <v>1747</v>
      </c>
      <c r="R286" s="15">
        <v>44442</v>
      </c>
      <c r="S286" s="4">
        <v>36</v>
      </c>
      <c r="T286" s="1">
        <v>16</v>
      </c>
      <c r="U286" s="4" t="s">
        <v>247</v>
      </c>
      <c r="V286" s="19">
        <v>44621</v>
      </c>
      <c r="W286" s="7">
        <v>0</v>
      </c>
      <c r="X286" s="20" t="s">
        <v>21</v>
      </c>
      <c r="Y286" s="21" t="s">
        <v>1565</v>
      </c>
      <c r="Z286" s="21">
        <v>16</v>
      </c>
      <c r="AA286" s="22">
        <v>44588</v>
      </c>
      <c r="AB286" s="15" t="s">
        <v>24</v>
      </c>
      <c r="AC286" s="4" t="s">
        <v>24</v>
      </c>
    </row>
    <row r="287" spans="1:29" ht="12.75" x14ac:dyDescent="0.2">
      <c r="A287" s="4" t="s">
        <v>387</v>
      </c>
      <c r="B287" s="4" t="s">
        <v>120</v>
      </c>
      <c r="C287" s="4" t="s">
        <v>1317</v>
      </c>
      <c r="D287" s="4" t="s">
        <v>1318</v>
      </c>
      <c r="E287" s="4" t="s">
        <v>1319</v>
      </c>
      <c r="F287" s="4" t="s">
        <v>1320</v>
      </c>
      <c r="G287" s="4" t="s">
        <v>228</v>
      </c>
      <c r="H287" s="4" t="s">
        <v>229</v>
      </c>
      <c r="I287" s="17">
        <v>1248</v>
      </c>
      <c r="J287" s="17">
        <v>1248</v>
      </c>
      <c r="K287" s="17">
        <v>1248</v>
      </c>
      <c r="L287" s="17">
        <v>1247</v>
      </c>
      <c r="M287" s="17">
        <v>1245</v>
      </c>
      <c r="N287" s="17">
        <v>1248</v>
      </c>
      <c r="O287" s="17">
        <v>1177</v>
      </c>
      <c r="P287" s="40">
        <v>1237.2857142857142</v>
      </c>
      <c r="Q287" s="18" t="s">
        <v>1611</v>
      </c>
      <c r="R287" s="15">
        <v>44449</v>
      </c>
      <c r="S287" s="4">
        <v>30</v>
      </c>
      <c r="T287" s="1">
        <v>9</v>
      </c>
      <c r="U287" s="4" t="s">
        <v>247</v>
      </c>
      <c r="V287" s="19">
        <v>44628</v>
      </c>
      <c r="W287" s="7">
        <v>1</v>
      </c>
      <c r="X287" s="20" t="s">
        <v>21</v>
      </c>
      <c r="Y287" s="21" t="s">
        <v>1565</v>
      </c>
      <c r="Z287" s="21">
        <v>9</v>
      </c>
      <c r="AA287" s="22">
        <v>44594</v>
      </c>
      <c r="AB287" s="15" t="s">
        <v>24</v>
      </c>
      <c r="AC287" s="4" t="s">
        <v>24</v>
      </c>
    </row>
    <row r="288" spans="1:29" ht="12.75" x14ac:dyDescent="0.2">
      <c r="A288" s="4" t="s">
        <v>387</v>
      </c>
      <c r="B288" s="4" t="s">
        <v>120</v>
      </c>
      <c r="C288" s="4" t="s">
        <v>953</v>
      </c>
      <c r="D288" s="4" t="s">
        <v>1321</v>
      </c>
      <c r="E288" s="4" t="s">
        <v>1322</v>
      </c>
      <c r="F288" s="4" t="s">
        <v>1323</v>
      </c>
      <c r="G288" s="4" t="s">
        <v>261</v>
      </c>
      <c r="H288" s="4" t="s">
        <v>262</v>
      </c>
      <c r="I288" s="17">
        <v>1248</v>
      </c>
      <c r="J288" s="17">
        <v>1248</v>
      </c>
      <c r="K288" s="17">
        <v>1248</v>
      </c>
      <c r="L288" s="17">
        <v>1248</v>
      </c>
      <c r="M288" s="17">
        <v>1248</v>
      </c>
      <c r="N288" s="17">
        <v>1248</v>
      </c>
      <c r="O288" s="17">
        <v>1245</v>
      </c>
      <c r="P288" s="40">
        <v>1247.5714285714287</v>
      </c>
      <c r="Q288" s="18" t="s">
        <v>1695</v>
      </c>
      <c r="R288" s="15">
        <v>44442</v>
      </c>
      <c r="S288" s="4">
        <v>37</v>
      </c>
      <c r="T288" s="1">
        <v>19</v>
      </c>
      <c r="U288" s="4" t="s">
        <v>247</v>
      </c>
      <c r="V288" s="19">
        <v>44617</v>
      </c>
      <c r="W288" s="7">
        <v>0</v>
      </c>
      <c r="X288" s="20" t="s">
        <v>21</v>
      </c>
      <c r="Y288" s="21" t="s">
        <v>1565</v>
      </c>
      <c r="Z288" s="21">
        <v>19</v>
      </c>
      <c r="AA288" s="22">
        <v>44587</v>
      </c>
      <c r="AB288" s="15" t="s">
        <v>24</v>
      </c>
      <c r="AC288" s="4" t="s">
        <v>24</v>
      </c>
    </row>
    <row r="289" spans="1:29" ht="12.75" x14ac:dyDescent="0.2">
      <c r="A289" s="4" t="s">
        <v>387</v>
      </c>
      <c r="B289" s="4" t="s">
        <v>120</v>
      </c>
      <c r="C289" s="4" t="s">
        <v>1324</v>
      </c>
      <c r="D289" s="4" t="s">
        <v>1325</v>
      </c>
      <c r="E289" s="4" t="s">
        <v>1326</v>
      </c>
      <c r="F289" s="4" t="s">
        <v>1327</v>
      </c>
      <c r="G289" s="4" t="s">
        <v>175</v>
      </c>
      <c r="H289" s="4" t="s">
        <v>185</v>
      </c>
      <c r="I289" s="17">
        <v>1224</v>
      </c>
      <c r="J289" s="17">
        <v>1224</v>
      </c>
      <c r="K289" s="17">
        <v>1224</v>
      </c>
      <c r="L289" s="17">
        <v>1224</v>
      </c>
      <c r="M289" s="17">
        <v>1224</v>
      </c>
      <c r="N289" s="17">
        <v>1224</v>
      </c>
      <c r="O289" s="17">
        <v>1224</v>
      </c>
      <c r="P289" s="40">
        <v>1224</v>
      </c>
      <c r="Q289" s="18" t="s">
        <v>1616</v>
      </c>
      <c r="R289" s="15">
        <v>44432</v>
      </c>
      <c r="S289" s="4">
        <v>49</v>
      </c>
      <c r="T289" s="1">
        <v>27</v>
      </c>
      <c r="U289" s="4" t="s">
        <v>247</v>
      </c>
      <c r="V289" s="19">
        <v>44624</v>
      </c>
      <c r="W289" s="7">
        <v>0</v>
      </c>
      <c r="X289" s="20" t="s">
        <v>21</v>
      </c>
      <c r="Y289" s="21" t="s">
        <v>1565</v>
      </c>
      <c r="Z289" s="21">
        <v>27</v>
      </c>
      <c r="AA289" s="22">
        <v>44575</v>
      </c>
      <c r="AB289" s="15" t="s">
        <v>24</v>
      </c>
      <c r="AC289" s="4" t="s">
        <v>24</v>
      </c>
    </row>
    <row r="290" spans="1:29" ht="12.75" x14ac:dyDescent="0.2">
      <c r="A290" s="4" t="s">
        <v>387</v>
      </c>
      <c r="B290" s="4" t="s">
        <v>120</v>
      </c>
      <c r="C290" s="4" t="s">
        <v>953</v>
      </c>
      <c r="D290" s="4" t="s">
        <v>1328</v>
      </c>
      <c r="E290" s="4" t="s">
        <v>1329</v>
      </c>
      <c r="F290" s="4" t="s">
        <v>1330</v>
      </c>
      <c r="G290" s="4" t="s">
        <v>175</v>
      </c>
      <c r="H290" s="4" t="s">
        <v>185</v>
      </c>
      <c r="I290" s="17">
        <v>1202</v>
      </c>
      <c r="J290" s="17">
        <v>1224</v>
      </c>
      <c r="K290" s="17">
        <v>1224</v>
      </c>
      <c r="L290" s="17">
        <v>1224</v>
      </c>
      <c r="M290" s="17">
        <v>1224</v>
      </c>
      <c r="N290" s="17">
        <v>1224</v>
      </c>
      <c r="O290" s="17">
        <v>1161</v>
      </c>
      <c r="P290" s="40">
        <v>1211.8571428571429</v>
      </c>
      <c r="Q290" s="18" t="s">
        <v>1643</v>
      </c>
      <c r="R290" s="15">
        <v>44467</v>
      </c>
      <c r="S290" s="4">
        <v>16</v>
      </c>
      <c r="T290" s="1">
        <v>0</v>
      </c>
      <c r="U290" s="4" t="s">
        <v>247</v>
      </c>
      <c r="V290" s="19">
        <v>44617</v>
      </c>
      <c r="W290" s="7">
        <v>0</v>
      </c>
      <c r="X290" s="20" t="s">
        <v>21</v>
      </c>
      <c r="Y290" s="21" t="s">
        <v>1565</v>
      </c>
      <c r="Z290" s="21">
        <v>0</v>
      </c>
      <c r="AA290" s="22">
        <v>44608</v>
      </c>
      <c r="AB290" s="15" t="s">
        <v>24</v>
      </c>
      <c r="AC290" s="4" t="s">
        <v>24</v>
      </c>
    </row>
    <row r="291" spans="1:29" ht="12.75" x14ac:dyDescent="0.2">
      <c r="A291" s="4" t="s">
        <v>387</v>
      </c>
      <c r="B291" s="4" t="s">
        <v>120</v>
      </c>
      <c r="C291" s="4" t="s">
        <v>953</v>
      </c>
      <c r="D291" s="4" t="s">
        <v>1331</v>
      </c>
      <c r="E291" s="4" t="s">
        <v>1332</v>
      </c>
      <c r="F291" s="4" t="s">
        <v>1333</v>
      </c>
      <c r="G291" s="4" t="s">
        <v>261</v>
      </c>
      <c r="H291" s="4" t="s">
        <v>262</v>
      </c>
      <c r="I291" s="17">
        <v>1224</v>
      </c>
      <c r="J291" s="17">
        <v>1224</v>
      </c>
      <c r="K291" s="17">
        <v>1224</v>
      </c>
      <c r="L291" s="17">
        <v>1224</v>
      </c>
      <c r="M291" s="17">
        <v>1224</v>
      </c>
      <c r="N291" s="17">
        <v>1224</v>
      </c>
      <c r="O291" s="17">
        <v>1224</v>
      </c>
      <c r="P291" s="40">
        <v>1224</v>
      </c>
      <c r="Q291" s="18" t="s">
        <v>1661</v>
      </c>
      <c r="R291" s="15">
        <v>44442</v>
      </c>
      <c r="S291" s="4">
        <v>36</v>
      </c>
      <c r="T291" s="1">
        <v>16</v>
      </c>
      <c r="U291" s="4" t="s">
        <v>247</v>
      </c>
      <c r="V291" s="19">
        <v>44617</v>
      </c>
      <c r="W291" s="7">
        <v>1</v>
      </c>
      <c r="X291" s="20" t="s">
        <v>21</v>
      </c>
      <c r="Y291" s="21" t="s">
        <v>1565</v>
      </c>
      <c r="Z291" s="21">
        <v>16</v>
      </c>
      <c r="AA291" s="22">
        <v>44588</v>
      </c>
      <c r="AB291" s="15" t="s">
        <v>24</v>
      </c>
      <c r="AC291" s="4" t="s">
        <v>24</v>
      </c>
    </row>
    <row r="292" spans="1:29" ht="12.75" x14ac:dyDescent="0.2">
      <c r="A292" s="4" t="s">
        <v>387</v>
      </c>
      <c r="B292" s="4" t="s">
        <v>120</v>
      </c>
      <c r="C292" s="4" t="s">
        <v>953</v>
      </c>
      <c r="D292" s="4" t="s">
        <v>1334</v>
      </c>
      <c r="E292" s="4" t="s">
        <v>1335</v>
      </c>
      <c r="F292" s="4" t="s">
        <v>1336</v>
      </c>
      <c r="G292" s="4" t="s">
        <v>836</v>
      </c>
      <c r="H292" s="4" t="s">
        <v>837</v>
      </c>
      <c r="I292" s="17">
        <v>1193</v>
      </c>
      <c r="J292" s="17">
        <v>1179</v>
      </c>
      <c r="K292" s="17">
        <v>1195</v>
      </c>
      <c r="L292" s="17">
        <v>1198</v>
      </c>
      <c r="M292" s="17">
        <v>1200</v>
      </c>
      <c r="N292" s="17">
        <v>1200</v>
      </c>
      <c r="O292" s="17">
        <v>1156</v>
      </c>
      <c r="P292" s="40">
        <v>1188.7142857142858</v>
      </c>
      <c r="Q292" s="18" t="s">
        <v>1669</v>
      </c>
      <c r="R292" s="15">
        <v>44441</v>
      </c>
      <c r="S292" s="4">
        <v>36</v>
      </c>
      <c r="T292" s="1">
        <v>18</v>
      </c>
      <c r="U292" s="4" t="s">
        <v>247</v>
      </c>
      <c r="V292" s="19">
        <v>44618</v>
      </c>
      <c r="W292" s="7">
        <v>0</v>
      </c>
      <c r="X292" s="20" t="s">
        <v>21</v>
      </c>
      <c r="Y292" s="21" t="s">
        <v>1565</v>
      </c>
      <c r="Z292" s="21">
        <v>19</v>
      </c>
      <c r="AA292" s="22">
        <v>44588</v>
      </c>
      <c r="AB292" s="15" t="s">
        <v>24</v>
      </c>
      <c r="AC292" s="4" t="s">
        <v>24</v>
      </c>
    </row>
    <row r="293" spans="1:29" ht="12.75" x14ac:dyDescent="0.2">
      <c r="A293" s="4" t="s">
        <v>387</v>
      </c>
      <c r="B293" s="4" t="s">
        <v>120</v>
      </c>
      <c r="C293" s="4" t="s">
        <v>1337</v>
      </c>
      <c r="D293" s="4" t="s">
        <v>1338</v>
      </c>
      <c r="E293" s="4" t="s">
        <v>1339</v>
      </c>
      <c r="F293" s="4" t="s">
        <v>1340</v>
      </c>
      <c r="G293" s="4" t="s">
        <v>175</v>
      </c>
      <c r="H293" s="4" t="s">
        <v>185</v>
      </c>
      <c r="I293" s="17">
        <v>1152</v>
      </c>
      <c r="J293" s="17">
        <v>1152</v>
      </c>
      <c r="K293" s="17">
        <v>1152</v>
      </c>
      <c r="L293" s="17">
        <v>1152</v>
      </c>
      <c r="M293" s="17">
        <v>1152</v>
      </c>
      <c r="N293" s="17">
        <v>1152</v>
      </c>
      <c r="O293" s="17">
        <v>1152</v>
      </c>
      <c r="P293" s="40">
        <v>1152</v>
      </c>
      <c r="Q293" s="18" t="s">
        <v>1746</v>
      </c>
      <c r="R293" s="15">
        <v>44376</v>
      </c>
      <c r="S293" s="4">
        <v>79</v>
      </c>
      <c r="T293" s="1">
        <v>57</v>
      </c>
      <c r="U293" s="4" t="s">
        <v>247</v>
      </c>
      <c r="V293" s="19">
        <v>44523</v>
      </c>
      <c r="W293" s="7">
        <v>0</v>
      </c>
      <c r="X293" s="20" t="s">
        <v>21</v>
      </c>
      <c r="Y293" s="21" t="s">
        <v>1565</v>
      </c>
      <c r="Z293" s="21">
        <v>27</v>
      </c>
      <c r="AA293" s="22">
        <v>44545</v>
      </c>
      <c r="AB293" s="15" t="s">
        <v>24</v>
      </c>
      <c r="AC293" s="4" t="s">
        <v>24</v>
      </c>
    </row>
    <row r="294" spans="1:29" ht="12.75" x14ac:dyDescent="0.2">
      <c r="A294" s="4" t="s">
        <v>387</v>
      </c>
      <c r="B294" s="4" t="s">
        <v>120</v>
      </c>
      <c r="C294" s="4" t="s">
        <v>953</v>
      </c>
      <c r="D294" s="4" t="s">
        <v>1341</v>
      </c>
      <c r="E294" s="4" t="s">
        <v>1342</v>
      </c>
      <c r="F294" s="4" t="s">
        <v>1343</v>
      </c>
      <c r="G294" s="4" t="s">
        <v>175</v>
      </c>
      <c r="H294" s="4" t="s">
        <v>185</v>
      </c>
      <c r="I294" s="17">
        <v>1146</v>
      </c>
      <c r="J294" s="17">
        <v>1144</v>
      </c>
      <c r="K294" s="17">
        <v>1159</v>
      </c>
      <c r="L294" s="17">
        <v>1152</v>
      </c>
      <c r="M294" s="17">
        <v>1142</v>
      </c>
      <c r="N294" s="17">
        <v>1144</v>
      </c>
      <c r="O294" s="17">
        <v>1098</v>
      </c>
      <c r="P294" s="40">
        <v>1140.7142857142858</v>
      </c>
      <c r="Q294" s="18" t="s">
        <v>1642</v>
      </c>
      <c r="R294" s="15">
        <v>44320</v>
      </c>
      <c r="S294" s="4">
        <v>89</v>
      </c>
      <c r="T294" s="1">
        <v>89</v>
      </c>
      <c r="U294" s="4" t="s">
        <v>247</v>
      </c>
      <c r="V294" s="19">
        <v>44622</v>
      </c>
      <c r="W294" s="7">
        <v>0</v>
      </c>
      <c r="X294" s="20" t="s">
        <v>21</v>
      </c>
      <c r="Y294" s="21" t="s">
        <v>1565</v>
      </c>
      <c r="Z294" s="21">
        <v>4</v>
      </c>
      <c r="AA294" s="22">
        <v>44535</v>
      </c>
      <c r="AB294" s="15" t="s">
        <v>24</v>
      </c>
      <c r="AC294" s="4" t="s">
        <v>24</v>
      </c>
    </row>
    <row r="295" spans="1:29" ht="12.75" x14ac:dyDescent="0.2">
      <c r="A295" s="4" t="s">
        <v>387</v>
      </c>
      <c r="B295" s="4" t="s">
        <v>120</v>
      </c>
      <c r="C295" s="4" t="s">
        <v>1344</v>
      </c>
      <c r="D295" s="4" t="s">
        <v>1345</v>
      </c>
      <c r="E295" s="4" t="s">
        <v>1346</v>
      </c>
      <c r="F295" s="4" t="s">
        <v>1347</v>
      </c>
      <c r="G295" s="4" t="s">
        <v>836</v>
      </c>
      <c r="H295" s="4" t="s">
        <v>837</v>
      </c>
      <c r="I295" s="17">
        <v>1063</v>
      </c>
      <c r="J295" s="17">
        <v>1043</v>
      </c>
      <c r="K295" s="17">
        <v>1085</v>
      </c>
      <c r="L295" s="17">
        <v>996</v>
      </c>
      <c r="M295" s="17">
        <v>1020</v>
      </c>
      <c r="N295" s="17">
        <v>1085</v>
      </c>
      <c r="O295" s="17">
        <v>914</v>
      </c>
      <c r="P295" s="40">
        <v>1029.4285714285713</v>
      </c>
      <c r="Q295" s="18" t="s">
        <v>1750</v>
      </c>
      <c r="R295" s="15">
        <v>44441</v>
      </c>
      <c r="S295" s="4">
        <v>35</v>
      </c>
      <c r="T295" s="1">
        <v>16</v>
      </c>
      <c r="U295" s="4" t="s">
        <v>247</v>
      </c>
      <c r="V295" s="19">
        <v>44621</v>
      </c>
      <c r="W295" s="7">
        <v>0</v>
      </c>
      <c r="X295" s="20" t="s">
        <v>21</v>
      </c>
      <c r="Y295" s="21" t="s">
        <v>1565</v>
      </c>
      <c r="Z295" s="21">
        <v>17</v>
      </c>
      <c r="AA295" s="22">
        <v>44589</v>
      </c>
      <c r="AB295" s="15" t="s">
        <v>24</v>
      </c>
      <c r="AC295" s="4" t="s">
        <v>24</v>
      </c>
    </row>
    <row r="296" spans="1:29" ht="12.75" x14ac:dyDescent="0.2">
      <c r="A296" s="4" t="s">
        <v>387</v>
      </c>
      <c r="B296" s="4" t="s">
        <v>120</v>
      </c>
      <c r="C296" s="4" t="s">
        <v>953</v>
      </c>
      <c r="D296" s="4" t="s">
        <v>1348</v>
      </c>
      <c r="E296" s="4" t="s">
        <v>1349</v>
      </c>
      <c r="F296" s="4" t="s">
        <v>1350</v>
      </c>
      <c r="G296" s="4" t="s">
        <v>175</v>
      </c>
      <c r="H296" s="4" t="s">
        <v>1119</v>
      </c>
      <c r="I296" s="17">
        <v>1080</v>
      </c>
      <c r="J296" s="17">
        <v>1080</v>
      </c>
      <c r="K296" s="17">
        <v>1080</v>
      </c>
      <c r="L296" s="17">
        <v>1080</v>
      </c>
      <c r="M296" s="17">
        <v>1080</v>
      </c>
      <c r="N296" s="17">
        <v>1080</v>
      </c>
      <c r="O296" s="17">
        <v>1080</v>
      </c>
      <c r="P296" s="40">
        <v>1080</v>
      </c>
      <c r="Q296" s="18" t="s">
        <v>1647</v>
      </c>
      <c r="R296" s="15">
        <v>44467</v>
      </c>
      <c r="S296" s="4">
        <v>22</v>
      </c>
      <c r="T296" s="1">
        <v>0</v>
      </c>
      <c r="U296" s="4" t="s">
        <v>247</v>
      </c>
      <c r="V296" s="19">
        <v>44525</v>
      </c>
      <c r="W296" s="7">
        <v>0</v>
      </c>
      <c r="X296" s="20" t="s">
        <v>21</v>
      </c>
      <c r="Y296" s="21" t="s">
        <v>1565</v>
      </c>
      <c r="Z296" s="21">
        <v>11</v>
      </c>
      <c r="AA296" s="22">
        <v>44602</v>
      </c>
      <c r="AB296" s="15" t="s">
        <v>24</v>
      </c>
      <c r="AC296" s="4" t="s">
        <v>24</v>
      </c>
    </row>
    <row r="297" spans="1:29" ht="12.75" x14ac:dyDescent="0.2">
      <c r="A297" s="4" t="s">
        <v>387</v>
      </c>
      <c r="B297" s="4" t="s">
        <v>120</v>
      </c>
      <c r="C297" s="4" t="s">
        <v>1351</v>
      </c>
      <c r="D297" s="4" t="s">
        <v>1352</v>
      </c>
      <c r="E297" s="4" t="s">
        <v>1353</v>
      </c>
      <c r="F297" s="4" t="s">
        <v>1354</v>
      </c>
      <c r="G297" s="4" t="s">
        <v>708</v>
      </c>
      <c r="H297" s="4" t="s">
        <v>709</v>
      </c>
      <c r="I297" s="17">
        <v>1080</v>
      </c>
      <c r="J297" s="17">
        <v>1080</v>
      </c>
      <c r="K297" s="17">
        <v>1080</v>
      </c>
      <c r="L297" s="17">
        <v>1080</v>
      </c>
      <c r="M297" s="17">
        <v>1080</v>
      </c>
      <c r="N297" s="17">
        <v>1080</v>
      </c>
      <c r="O297" s="17">
        <v>987</v>
      </c>
      <c r="P297" s="40">
        <v>1066.7142857142858</v>
      </c>
      <c r="Q297" s="18" t="s">
        <v>1721</v>
      </c>
      <c r="R297" s="15">
        <v>44449</v>
      </c>
      <c r="S297" s="4">
        <v>29</v>
      </c>
      <c r="T297" s="1">
        <v>8</v>
      </c>
      <c r="U297" s="4" t="s">
        <v>247</v>
      </c>
      <c r="V297" s="19">
        <v>44628</v>
      </c>
      <c r="W297" s="7">
        <v>0</v>
      </c>
      <c r="X297" s="20" t="s">
        <v>21</v>
      </c>
      <c r="Y297" s="21" t="s">
        <v>1565</v>
      </c>
      <c r="Z297" s="21">
        <v>8</v>
      </c>
      <c r="AA297" s="22">
        <v>44595</v>
      </c>
      <c r="AB297" s="15" t="s">
        <v>24</v>
      </c>
      <c r="AC297" s="4" t="s">
        <v>24</v>
      </c>
    </row>
    <row r="298" spans="1:29" ht="12.75" x14ac:dyDescent="0.2">
      <c r="A298" s="4" t="s">
        <v>387</v>
      </c>
      <c r="B298" s="4" t="s">
        <v>120</v>
      </c>
      <c r="C298" s="4" t="s">
        <v>1355</v>
      </c>
      <c r="D298" s="4" t="s">
        <v>1356</v>
      </c>
      <c r="E298" s="4" t="s">
        <v>1357</v>
      </c>
      <c r="F298" s="4" t="s">
        <v>1358</v>
      </c>
      <c r="G298" s="4" t="s">
        <v>836</v>
      </c>
      <c r="H298" s="4" t="s">
        <v>837</v>
      </c>
      <c r="I298" s="17">
        <v>792</v>
      </c>
      <c r="J298" s="17">
        <v>792</v>
      </c>
      <c r="K298" s="17">
        <v>792</v>
      </c>
      <c r="L298" s="17">
        <v>792</v>
      </c>
      <c r="M298" s="17">
        <v>792</v>
      </c>
      <c r="N298" s="17">
        <v>792</v>
      </c>
      <c r="O298" s="17">
        <v>792</v>
      </c>
      <c r="P298" s="40">
        <v>792</v>
      </c>
      <c r="Q298" s="18" t="s">
        <v>1748</v>
      </c>
      <c r="R298" s="15">
        <v>44344</v>
      </c>
      <c r="S298" s="4">
        <v>89</v>
      </c>
      <c r="T298" s="1">
        <v>85</v>
      </c>
      <c r="U298" s="4" t="s">
        <v>247</v>
      </c>
      <c r="V298" s="19">
        <v>44621</v>
      </c>
      <c r="W298" s="7">
        <v>0</v>
      </c>
      <c r="X298" s="20" t="s">
        <v>21</v>
      </c>
      <c r="Y298" s="21" t="s">
        <v>1565</v>
      </c>
      <c r="Z298" s="21">
        <v>20</v>
      </c>
      <c r="AA298" s="22">
        <v>44535</v>
      </c>
      <c r="AB298" s="15" t="s">
        <v>24</v>
      </c>
      <c r="AC298" s="4" t="s">
        <v>24</v>
      </c>
    </row>
    <row r="299" spans="1:29" ht="12.75" x14ac:dyDescent="0.2">
      <c r="A299" s="4" t="s">
        <v>387</v>
      </c>
      <c r="B299" s="4" t="s">
        <v>120</v>
      </c>
      <c r="C299" s="4" t="s">
        <v>953</v>
      </c>
      <c r="D299" s="4" t="s">
        <v>1359</v>
      </c>
      <c r="E299" s="4" t="s">
        <v>1360</v>
      </c>
      <c r="F299" s="4" t="s">
        <v>1361</v>
      </c>
      <c r="G299" s="4" t="s">
        <v>175</v>
      </c>
      <c r="H299" s="4" t="s">
        <v>185</v>
      </c>
      <c r="I299" s="17">
        <v>711</v>
      </c>
      <c r="J299" s="17">
        <v>715</v>
      </c>
      <c r="K299" s="17">
        <v>724</v>
      </c>
      <c r="L299" s="17">
        <v>703</v>
      </c>
      <c r="M299" s="17">
        <v>742</v>
      </c>
      <c r="N299" s="17">
        <v>755</v>
      </c>
      <c r="O299" s="17">
        <v>704</v>
      </c>
      <c r="P299" s="40">
        <v>722</v>
      </c>
      <c r="Q299" s="18" t="s">
        <v>1632</v>
      </c>
      <c r="R299" s="15">
        <v>44432</v>
      </c>
      <c r="S299" s="4">
        <v>45</v>
      </c>
      <c r="T299" s="1">
        <v>25</v>
      </c>
      <c r="U299" s="4" t="s">
        <v>247</v>
      </c>
      <c r="V299" s="19">
        <v>44625</v>
      </c>
      <c r="W299" s="7">
        <v>0</v>
      </c>
      <c r="X299" s="20" t="s">
        <v>21</v>
      </c>
      <c r="Y299" s="21" t="s">
        <v>1565</v>
      </c>
      <c r="Z299" s="21">
        <v>25</v>
      </c>
      <c r="AA299" s="22">
        <v>44579</v>
      </c>
      <c r="AB299" s="15" t="s">
        <v>24</v>
      </c>
      <c r="AC299" s="4" t="s">
        <v>24</v>
      </c>
    </row>
    <row r="300" spans="1:29" ht="12.75" x14ac:dyDescent="0.2">
      <c r="A300" s="4" t="s">
        <v>387</v>
      </c>
      <c r="B300" s="4" t="s">
        <v>120</v>
      </c>
      <c r="C300" s="4" t="s">
        <v>953</v>
      </c>
      <c r="D300" s="4" t="s">
        <v>1362</v>
      </c>
      <c r="E300" s="4" t="s">
        <v>1363</v>
      </c>
      <c r="F300" s="4" t="s">
        <v>1364</v>
      </c>
      <c r="G300" s="4" t="s">
        <v>836</v>
      </c>
      <c r="H300" s="4" t="s">
        <v>837</v>
      </c>
      <c r="I300" s="17">
        <v>432</v>
      </c>
      <c r="J300" s="17">
        <v>432</v>
      </c>
      <c r="K300" s="17">
        <v>432</v>
      </c>
      <c r="L300" s="17">
        <v>432</v>
      </c>
      <c r="M300" s="17">
        <v>432</v>
      </c>
      <c r="N300" s="17">
        <v>432</v>
      </c>
      <c r="O300" s="17">
        <v>432</v>
      </c>
      <c r="P300" s="40">
        <v>432</v>
      </c>
      <c r="Q300" s="18" t="s">
        <v>1675</v>
      </c>
      <c r="R300" s="15">
        <v>44300</v>
      </c>
      <c r="S300" s="4">
        <v>65</v>
      </c>
      <c r="T300" s="1">
        <v>59</v>
      </c>
      <c r="U300" s="4" t="s">
        <v>247</v>
      </c>
      <c r="V300" s="19">
        <v>44618</v>
      </c>
      <c r="W300" s="7">
        <v>0</v>
      </c>
      <c r="X300" s="20" t="s">
        <v>21</v>
      </c>
      <c r="Y300" s="21" t="s">
        <v>1565</v>
      </c>
      <c r="Z300" s="21">
        <v>0</v>
      </c>
      <c r="AA300" s="22">
        <v>44559</v>
      </c>
      <c r="AB300" s="15" t="s">
        <v>24</v>
      </c>
      <c r="AC300" s="4" t="s">
        <v>24</v>
      </c>
    </row>
    <row r="301" spans="1:29" ht="12.75" x14ac:dyDescent="0.2">
      <c r="A301" s="4" t="s">
        <v>387</v>
      </c>
      <c r="B301" s="4" t="s">
        <v>120</v>
      </c>
      <c r="C301" s="4" t="s">
        <v>1365</v>
      </c>
      <c r="D301" s="4" t="s">
        <v>1366</v>
      </c>
      <c r="E301" s="4" t="s">
        <v>1367</v>
      </c>
      <c r="F301" s="4" t="s">
        <v>1368</v>
      </c>
      <c r="G301" s="4" t="s">
        <v>175</v>
      </c>
      <c r="H301" s="4" t="s">
        <v>185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40">
        <v>0</v>
      </c>
      <c r="Q301" s="18" t="s">
        <v>1624</v>
      </c>
      <c r="R301" s="15">
        <v>43374</v>
      </c>
      <c r="S301" s="4">
        <v>1</v>
      </c>
      <c r="T301" s="1">
        <v>0</v>
      </c>
      <c r="U301" s="4" t="s">
        <v>247</v>
      </c>
      <c r="V301" s="19">
        <v>44624</v>
      </c>
      <c r="W301" s="7">
        <v>0</v>
      </c>
      <c r="X301" s="20" t="s">
        <v>21</v>
      </c>
      <c r="Y301" s="21" t="s">
        <v>1565</v>
      </c>
      <c r="Z301" s="21">
        <v>0</v>
      </c>
      <c r="AA301" s="22">
        <v>44623</v>
      </c>
      <c r="AB301" s="15" t="s">
        <v>24</v>
      </c>
      <c r="AC301" s="4" t="s">
        <v>24</v>
      </c>
    </row>
    <row r="302" spans="1:29" ht="12.75" x14ac:dyDescent="0.2">
      <c r="A302" s="4" t="s">
        <v>387</v>
      </c>
      <c r="B302" s="4" t="s">
        <v>120</v>
      </c>
      <c r="C302" s="4" t="s">
        <v>1369</v>
      </c>
      <c r="D302" s="4" t="s">
        <v>1370</v>
      </c>
      <c r="E302" s="4" t="s">
        <v>1371</v>
      </c>
      <c r="F302" s="4" t="s">
        <v>1372</v>
      </c>
      <c r="G302" s="4" t="s">
        <v>292</v>
      </c>
      <c r="H302" s="4" t="s">
        <v>459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40">
        <v>0</v>
      </c>
      <c r="Q302" s="18" t="s">
        <v>1830</v>
      </c>
      <c r="R302" s="15">
        <v>0</v>
      </c>
      <c r="S302" s="4">
        <v>0</v>
      </c>
      <c r="T302" s="1">
        <v>0</v>
      </c>
      <c r="U302" s="4" t="s">
        <v>247</v>
      </c>
      <c r="V302" s="19">
        <v>0</v>
      </c>
      <c r="W302" s="7">
        <v>0</v>
      </c>
      <c r="X302" s="20" t="s">
        <v>21</v>
      </c>
      <c r="Y302" s="21" t="s">
        <v>1565</v>
      </c>
      <c r="Z302" s="21">
        <v>0</v>
      </c>
      <c r="AA302" s="22">
        <v>44624</v>
      </c>
      <c r="AB302" s="15" t="s">
        <v>24</v>
      </c>
      <c r="AC302" s="4" t="s">
        <v>24</v>
      </c>
    </row>
    <row r="303" spans="1:29" ht="12.75" x14ac:dyDescent="0.2">
      <c r="A303" s="4" t="s">
        <v>387</v>
      </c>
      <c r="B303" s="4" t="s">
        <v>120</v>
      </c>
      <c r="C303" s="4" t="s">
        <v>1373</v>
      </c>
      <c r="D303" s="4" t="s">
        <v>1374</v>
      </c>
      <c r="E303" s="4" t="s">
        <v>1375</v>
      </c>
      <c r="F303" s="4" t="s">
        <v>1376</v>
      </c>
      <c r="G303" s="4" t="s">
        <v>245</v>
      </c>
      <c r="H303" s="4" t="s">
        <v>307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40">
        <v>0</v>
      </c>
      <c r="Q303" s="18" t="s">
        <v>1718</v>
      </c>
      <c r="R303" s="15">
        <v>43374</v>
      </c>
      <c r="S303" s="4">
        <v>0</v>
      </c>
      <c r="T303" s="1">
        <v>0</v>
      </c>
      <c r="U303" s="4" t="s">
        <v>247</v>
      </c>
      <c r="V303" s="19">
        <v>44625</v>
      </c>
      <c r="W303" s="7">
        <v>0</v>
      </c>
      <c r="X303" s="20" t="s">
        <v>21</v>
      </c>
      <c r="Y303" s="21" t="s">
        <v>1565</v>
      </c>
      <c r="Z303" s="21">
        <v>0</v>
      </c>
      <c r="AA303" s="22">
        <v>44624</v>
      </c>
      <c r="AB303" s="15" t="s">
        <v>24</v>
      </c>
      <c r="AC303" s="4" t="s">
        <v>24</v>
      </c>
    </row>
    <row r="304" spans="1:29" ht="12.75" x14ac:dyDescent="0.2">
      <c r="A304" s="4" t="s">
        <v>387</v>
      </c>
      <c r="B304" s="4" t="s">
        <v>120</v>
      </c>
      <c r="C304" s="4" t="s">
        <v>1377</v>
      </c>
      <c r="D304" s="4" t="s">
        <v>1378</v>
      </c>
      <c r="E304" s="4" t="s">
        <v>1379</v>
      </c>
      <c r="F304" s="4" t="s">
        <v>1380</v>
      </c>
      <c r="G304" s="4" t="s">
        <v>228</v>
      </c>
      <c r="H304" s="4" t="s">
        <v>229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40">
        <v>0</v>
      </c>
      <c r="Q304" s="18" t="s">
        <v>1706</v>
      </c>
      <c r="R304" s="15">
        <v>43970</v>
      </c>
      <c r="S304" s="4">
        <v>90</v>
      </c>
      <c r="T304" s="1">
        <v>84</v>
      </c>
      <c r="U304" s="4" t="s">
        <v>247</v>
      </c>
      <c r="V304" s="19">
        <v>44523</v>
      </c>
      <c r="W304" s="7">
        <v>1</v>
      </c>
      <c r="X304" s="20" t="s">
        <v>21</v>
      </c>
      <c r="Y304" s="21" t="s">
        <v>1565</v>
      </c>
      <c r="Z304" s="21">
        <v>0</v>
      </c>
      <c r="AA304" s="22">
        <v>44534</v>
      </c>
      <c r="AB304" s="15" t="s">
        <v>24</v>
      </c>
      <c r="AC304" s="4" t="s">
        <v>24</v>
      </c>
    </row>
    <row r="305" spans="1:29" ht="12.75" x14ac:dyDescent="0.2">
      <c r="A305" s="4" t="s">
        <v>387</v>
      </c>
      <c r="B305" s="4" t="s">
        <v>120</v>
      </c>
      <c r="C305" s="4" t="s">
        <v>1381</v>
      </c>
      <c r="D305" s="4" t="s">
        <v>1382</v>
      </c>
      <c r="E305" s="4" t="s">
        <v>1383</v>
      </c>
      <c r="F305" s="4" t="s">
        <v>1384</v>
      </c>
      <c r="G305" s="4" t="s">
        <v>228</v>
      </c>
      <c r="H305" s="4" t="s">
        <v>229</v>
      </c>
      <c r="I305" s="17">
        <v>5664</v>
      </c>
      <c r="J305" s="17">
        <v>5644</v>
      </c>
      <c r="K305" s="17">
        <v>5664</v>
      </c>
      <c r="L305" s="17">
        <v>5664</v>
      </c>
      <c r="M305" s="17">
        <v>5664</v>
      </c>
      <c r="N305" s="17">
        <v>5664</v>
      </c>
      <c r="O305" s="17">
        <v>5611</v>
      </c>
      <c r="P305" s="40">
        <v>5653.5714285714284</v>
      </c>
      <c r="Q305" s="18" t="s">
        <v>1705</v>
      </c>
      <c r="R305" s="15">
        <v>44518</v>
      </c>
      <c r="S305" s="4">
        <v>0</v>
      </c>
      <c r="T305" s="1">
        <v>0</v>
      </c>
      <c r="U305" s="4" t="s">
        <v>247</v>
      </c>
      <c r="V305" s="19">
        <v>44589</v>
      </c>
      <c r="W305" s="7">
        <v>1</v>
      </c>
      <c r="X305" s="20" t="s">
        <v>21</v>
      </c>
      <c r="Y305" s="21" t="s">
        <v>1565</v>
      </c>
      <c r="Z305" s="21">
        <v>0</v>
      </c>
      <c r="AA305" s="22">
        <v>44624</v>
      </c>
      <c r="AB305" s="15" t="s">
        <v>24</v>
      </c>
      <c r="AC305" s="4" t="s">
        <v>24</v>
      </c>
    </row>
    <row r="306" spans="1:29" ht="12.75" x14ac:dyDescent="0.2">
      <c r="A306" s="4" t="s">
        <v>387</v>
      </c>
      <c r="B306" s="4" t="s">
        <v>120</v>
      </c>
      <c r="C306" s="4" t="s">
        <v>1385</v>
      </c>
      <c r="D306" s="4" t="s">
        <v>1386</v>
      </c>
      <c r="E306" s="4">
        <v>0</v>
      </c>
      <c r="F306" s="4">
        <v>0</v>
      </c>
      <c r="G306" s="4" t="s">
        <v>261</v>
      </c>
      <c r="H306" s="4" t="s">
        <v>262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40">
        <v>0</v>
      </c>
      <c r="Q306" s="18" t="s">
        <v>1830</v>
      </c>
      <c r="R306" s="15">
        <v>0</v>
      </c>
      <c r="S306" s="4">
        <v>0</v>
      </c>
      <c r="T306" s="1">
        <v>289</v>
      </c>
      <c r="U306" s="4" t="s">
        <v>247</v>
      </c>
      <c r="V306" s="19">
        <v>0</v>
      </c>
      <c r="W306" s="7">
        <v>0</v>
      </c>
      <c r="X306" s="20" t="s">
        <v>21</v>
      </c>
      <c r="Y306" s="21" t="s">
        <v>1565</v>
      </c>
      <c r="Z306" s="21">
        <v>0</v>
      </c>
      <c r="AA306" s="22">
        <v>44624</v>
      </c>
      <c r="AB306" s="15" t="s">
        <v>24</v>
      </c>
      <c r="AC306" s="4" t="s">
        <v>24</v>
      </c>
    </row>
    <row r="307" spans="1:29" ht="12.75" x14ac:dyDescent="0.2">
      <c r="A307" s="4" t="s">
        <v>387</v>
      </c>
      <c r="B307" s="4" t="s">
        <v>120</v>
      </c>
      <c r="C307" s="4" t="s">
        <v>1030</v>
      </c>
      <c r="D307" s="4" t="s">
        <v>1387</v>
      </c>
      <c r="E307" s="4">
        <v>0</v>
      </c>
      <c r="F307" s="4">
        <v>0</v>
      </c>
      <c r="G307" s="4" t="s">
        <v>261</v>
      </c>
      <c r="H307" s="4" t="s">
        <v>262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  <c r="O307" s="17">
        <v>0</v>
      </c>
      <c r="P307" s="40">
        <v>0</v>
      </c>
      <c r="Q307" s="18" t="s">
        <v>1830</v>
      </c>
      <c r="R307" s="15">
        <v>0</v>
      </c>
      <c r="S307" s="4">
        <v>0</v>
      </c>
      <c r="T307" s="1">
        <v>289</v>
      </c>
      <c r="U307" s="4" t="s">
        <v>247</v>
      </c>
      <c r="V307" s="19">
        <v>0</v>
      </c>
      <c r="W307" s="7">
        <v>0</v>
      </c>
      <c r="X307" s="20" t="s">
        <v>21</v>
      </c>
      <c r="Y307" s="21" t="s">
        <v>1565</v>
      </c>
      <c r="Z307" s="21">
        <v>0</v>
      </c>
      <c r="AA307" s="22">
        <v>44624</v>
      </c>
      <c r="AB307" s="15" t="s">
        <v>24</v>
      </c>
      <c r="AC307" s="4" t="s">
        <v>24</v>
      </c>
    </row>
    <row r="308" spans="1:29" ht="12.75" x14ac:dyDescent="0.2">
      <c r="A308" s="4" t="s">
        <v>387</v>
      </c>
      <c r="B308" s="4" t="s">
        <v>120</v>
      </c>
      <c r="C308" s="4" t="s">
        <v>1030</v>
      </c>
      <c r="D308" s="4" t="s">
        <v>1388</v>
      </c>
      <c r="E308" s="4">
        <v>0</v>
      </c>
      <c r="F308" s="4">
        <v>0</v>
      </c>
      <c r="G308" s="4" t="s">
        <v>261</v>
      </c>
      <c r="H308" s="4" t="s">
        <v>262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40">
        <v>0</v>
      </c>
      <c r="Q308" s="18" t="s">
        <v>1830</v>
      </c>
      <c r="R308" s="15">
        <v>0</v>
      </c>
      <c r="S308" s="4">
        <v>0</v>
      </c>
      <c r="T308" s="1">
        <v>289</v>
      </c>
      <c r="U308" s="4" t="s">
        <v>247</v>
      </c>
      <c r="V308" s="19">
        <v>0</v>
      </c>
      <c r="W308" s="7">
        <v>0</v>
      </c>
      <c r="X308" s="20" t="s">
        <v>21</v>
      </c>
      <c r="Y308" s="21" t="s">
        <v>1565</v>
      </c>
      <c r="Z308" s="21">
        <v>0</v>
      </c>
      <c r="AA308" s="22">
        <v>44624</v>
      </c>
      <c r="AB308" s="15" t="s">
        <v>24</v>
      </c>
      <c r="AC308" s="4" t="s">
        <v>24</v>
      </c>
    </row>
    <row r="309" spans="1:29" ht="12.75" x14ac:dyDescent="0.2">
      <c r="A309" s="4" t="s">
        <v>387</v>
      </c>
      <c r="B309" s="4" t="s">
        <v>120</v>
      </c>
      <c r="C309" s="4" t="s">
        <v>1389</v>
      </c>
      <c r="D309" s="4" t="s">
        <v>1390</v>
      </c>
      <c r="E309" s="4" t="s">
        <v>1391</v>
      </c>
      <c r="F309" s="4" t="s">
        <v>1392</v>
      </c>
      <c r="G309" s="4" t="s">
        <v>238</v>
      </c>
      <c r="H309" s="4" t="s">
        <v>253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40">
        <v>0</v>
      </c>
      <c r="Q309" s="18" t="s">
        <v>1830</v>
      </c>
      <c r="R309" s="15">
        <v>0</v>
      </c>
      <c r="S309" s="4">
        <v>0</v>
      </c>
      <c r="T309" s="1">
        <v>142</v>
      </c>
      <c r="U309" s="4" t="s">
        <v>247</v>
      </c>
      <c r="V309" s="19">
        <v>0</v>
      </c>
      <c r="W309" s="7">
        <v>0</v>
      </c>
      <c r="X309" s="20" t="s">
        <v>21</v>
      </c>
      <c r="Y309" s="21" t="s">
        <v>1565</v>
      </c>
      <c r="Z309" s="21">
        <v>0</v>
      </c>
      <c r="AA309" s="22">
        <v>44624</v>
      </c>
      <c r="AB309" s="15" t="s">
        <v>24</v>
      </c>
      <c r="AC309" s="4" t="s">
        <v>24</v>
      </c>
    </row>
    <row r="310" spans="1:29" ht="12.75" x14ac:dyDescent="0.2">
      <c r="A310" s="4" t="s">
        <v>387</v>
      </c>
      <c r="B310" s="4" t="s">
        <v>120</v>
      </c>
      <c r="C310" s="4" t="s">
        <v>1393</v>
      </c>
      <c r="D310" s="4" t="s">
        <v>1394</v>
      </c>
      <c r="E310" s="4" t="s">
        <v>1395</v>
      </c>
      <c r="F310" s="4" t="s">
        <v>1396</v>
      </c>
      <c r="G310" s="4" t="s">
        <v>238</v>
      </c>
      <c r="H310" s="4" t="s">
        <v>253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40">
        <v>0</v>
      </c>
      <c r="Q310" s="18" t="s">
        <v>1830</v>
      </c>
      <c r="R310" s="15">
        <v>0</v>
      </c>
      <c r="S310" s="4">
        <v>0</v>
      </c>
      <c r="T310" s="1">
        <v>222</v>
      </c>
      <c r="U310" s="4" t="s">
        <v>247</v>
      </c>
      <c r="V310" s="19">
        <v>0</v>
      </c>
      <c r="W310" s="7">
        <v>0</v>
      </c>
      <c r="X310" s="20" t="s">
        <v>21</v>
      </c>
      <c r="Y310" s="21" t="s">
        <v>1565</v>
      </c>
      <c r="Z310" s="21">
        <v>0</v>
      </c>
      <c r="AA310" s="22">
        <v>44624</v>
      </c>
      <c r="AB310" s="15" t="s">
        <v>24</v>
      </c>
      <c r="AC310" s="4" t="s">
        <v>24</v>
      </c>
    </row>
    <row r="311" spans="1:29" ht="12.75" x14ac:dyDescent="0.2">
      <c r="A311" s="4" t="s">
        <v>387</v>
      </c>
      <c r="B311" s="4" t="s">
        <v>120</v>
      </c>
      <c r="C311" s="4" t="s">
        <v>1397</v>
      </c>
      <c r="D311" s="4" t="s">
        <v>1398</v>
      </c>
      <c r="E311" s="4">
        <v>0</v>
      </c>
      <c r="F311" s="4">
        <v>0</v>
      </c>
      <c r="G311" s="4" t="s">
        <v>836</v>
      </c>
      <c r="H311" s="4" t="s">
        <v>837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  <c r="O311" s="17">
        <v>0</v>
      </c>
      <c r="P311" s="40">
        <v>0</v>
      </c>
      <c r="Q311" s="18" t="s">
        <v>1830</v>
      </c>
      <c r="R311" s="15">
        <v>0</v>
      </c>
      <c r="S311" s="4">
        <v>0</v>
      </c>
      <c r="T311" s="1">
        <v>289</v>
      </c>
      <c r="U311" s="4" t="s">
        <v>247</v>
      </c>
      <c r="V311" s="19">
        <v>0</v>
      </c>
      <c r="W311" s="7">
        <v>0</v>
      </c>
      <c r="X311" s="20" t="s">
        <v>21</v>
      </c>
      <c r="Y311" s="21" t="s">
        <v>1565</v>
      </c>
      <c r="Z311" s="21">
        <v>0</v>
      </c>
      <c r="AA311" s="22">
        <v>44624</v>
      </c>
      <c r="AB311" s="15" t="s">
        <v>24</v>
      </c>
      <c r="AC311" s="4" t="s">
        <v>24</v>
      </c>
    </row>
    <row r="312" spans="1:29" ht="12.75" x14ac:dyDescent="0.2">
      <c r="A312" s="4" t="s">
        <v>387</v>
      </c>
      <c r="B312" s="4" t="s">
        <v>120</v>
      </c>
      <c r="C312" s="4" t="s">
        <v>1399</v>
      </c>
      <c r="D312" s="4" t="s">
        <v>1400</v>
      </c>
      <c r="E312" s="4">
        <v>0</v>
      </c>
      <c r="F312" s="4">
        <v>0</v>
      </c>
      <c r="G312" s="4" t="s">
        <v>836</v>
      </c>
      <c r="H312" s="4" t="s">
        <v>837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40">
        <v>0</v>
      </c>
      <c r="Q312" s="18" t="s">
        <v>1830</v>
      </c>
      <c r="R312" s="15">
        <v>0</v>
      </c>
      <c r="S312" s="4">
        <v>0</v>
      </c>
      <c r="T312" s="1">
        <v>289</v>
      </c>
      <c r="U312" s="4" t="s">
        <v>247</v>
      </c>
      <c r="V312" s="19">
        <v>0</v>
      </c>
      <c r="W312" s="7">
        <v>0</v>
      </c>
      <c r="X312" s="20" t="s">
        <v>21</v>
      </c>
      <c r="Y312" s="21" t="s">
        <v>1565</v>
      </c>
      <c r="Z312" s="21">
        <v>0</v>
      </c>
      <c r="AA312" s="22">
        <v>44624</v>
      </c>
      <c r="AB312" s="15" t="s">
        <v>24</v>
      </c>
      <c r="AC312" s="4" t="s">
        <v>24</v>
      </c>
    </row>
    <row r="313" spans="1:29" ht="12.75" x14ac:dyDescent="0.2">
      <c r="A313" s="4" t="s">
        <v>387</v>
      </c>
      <c r="B313" s="4" t="s">
        <v>120</v>
      </c>
      <c r="C313" s="4" t="s">
        <v>1401</v>
      </c>
      <c r="D313" s="4" t="s">
        <v>1402</v>
      </c>
      <c r="E313" s="4">
        <v>0</v>
      </c>
      <c r="F313" s="4">
        <v>0</v>
      </c>
      <c r="G313" s="4" t="s">
        <v>238</v>
      </c>
      <c r="H313" s="4" t="s">
        <v>1403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40">
        <v>0</v>
      </c>
      <c r="Q313" s="18" t="s">
        <v>1830</v>
      </c>
      <c r="R313" s="15">
        <v>0</v>
      </c>
      <c r="S313" s="4">
        <v>0</v>
      </c>
      <c r="T313" s="1">
        <v>289</v>
      </c>
      <c r="U313" s="4" t="s">
        <v>247</v>
      </c>
      <c r="V313" s="19">
        <v>0</v>
      </c>
      <c r="W313" s="7">
        <v>0</v>
      </c>
      <c r="X313" s="20" t="s">
        <v>21</v>
      </c>
      <c r="Y313" s="21" t="s">
        <v>1565</v>
      </c>
      <c r="Z313" s="21">
        <v>0</v>
      </c>
      <c r="AA313" s="22">
        <v>44624</v>
      </c>
      <c r="AB313" s="15" t="s">
        <v>24</v>
      </c>
      <c r="AC313" s="4" t="s">
        <v>24</v>
      </c>
    </row>
    <row r="314" spans="1:29" ht="12.75" x14ac:dyDescent="0.2">
      <c r="A314" s="4" t="s">
        <v>387</v>
      </c>
      <c r="B314" s="4" t="s">
        <v>120</v>
      </c>
      <c r="C314" s="4" t="s">
        <v>1404</v>
      </c>
      <c r="D314" s="4" t="s">
        <v>1405</v>
      </c>
      <c r="E314" s="4" t="s">
        <v>1406</v>
      </c>
      <c r="F314" s="4">
        <v>0</v>
      </c>
      <c r="G314" s="4" t="s">
        <v>261</v>
      </c>
      <c r="H314" s="4" t="s">
        <v>262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7">
        <v>0</v>
      </c>
      <c r="P314" s="40">
        <v>0</v>
      </c>
      <c r="Q314" s="18" t="s">
        <v>1830</v>
      </c>
      <c r="R314" s="15">
        <v>0</v>
      </c>
      <c r="S314" s="4">
        <v>0</v>
      </c>
      <c r="T314" s="1">
        <v>289</v>
      </c>
      <c r="U314" s="4" t="s">
        <v>247</v>
      </c>
      <c r="V314" s="19">
        <v>0</v>
      </c>
      <c r="W314" s="7">
        <v>0</v>
      </c>
      <c r="X314" s="20" t="s">
        <v>21</v>
      </c>
      <c r="Y314" s="21" t="s">
        <v>1565</v>
      </c>
      <c r="Z314" s="21">
        <v>0</v>
      </c>
      <c r="AA314" s="22">
        <v>44624</v>
      </c>
      <c r="AB314" s="15" t="s">
        <v>24</v>
      </c>
      <c r="AC314" s="4" t="s">
        <v>24</v>
      </c>
    </row>
    <row r="315" spans="1:29" ht="12.75" x14ac:dyDescent="0.2">
      <c r="A315" s="4" t="s">
        <v>387</v>
      </c>
      <c r="B315" s="4" t="s">
        <v>120</v>
      </c>
      <c r="C315" s="4" t="s">
        <v>1407</v>
      </c>
      <c r="D315" s="4" t="s">
        <v>1408</v>
      </c>
      <c r="E315" s="4">
        <v>0</v>
      </c>
      <c r="F315" s="4">
        <v>0</v>
      </c>
      <c r="G315" s="4" t="s">
        <v>414</v>
      </c>
      <c r="H315" s="4" t="s">
        <v>415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7">
        <v>0</v>
      </c>
      <c r="P315" s="40">
        <v>0</v>
      </c>
      <c r="Q315" s="18" t="s">
        <v>1830</v>
      </c>
      <c r="R315" s="15">
        <v>0</v>
      </c>
      <c r="S315" s="4">
        <v>0</v>
      </c>
      <c r="T315" s="1">
        <v>289</v>
      </c>
      <c r="U315" s="4" t="s">
        <v>247</v>
      </c>
      <c r="V315" s="19">
        <v>0</v>
      </c>
      <c r="W315" s="7">
        <v>0</v>
      </c>
      <c r="X315" s="20" t="s">
        <v>21</v>
      </c>
      <c r="Y315" s="21" t="s">
        <v>1565</v>
      </c>
      <c r="Z315" s="21">
        <v>0</v>
      </c>
      <c r="AA315" s="22">
        <v>44624</v>
      </c>
      <c r="AB315" s="15" t="s">
        <v>24</v>
      </c>
      <c r="AC315" s="4" t="s">
        <v>24</v>
      </c>
    </row>
    <row r="316" spans="1:29" ht="12.75" x14ac:dyDescent="0.2">
      <c r="A316" s="4" t="s">
        <v>387</v>
      </c>
      <c r="B316" s="4" t="s">
        <v>120</v>
      </c>
      <c r="C316" s="4" t="s">
        <v>1409</v>
      </c>
      <c r="D316" s="4" t="s">
        <v>1410</v>
      </c>
      <c r="E316" s="4" t="s">
        <v>1411</v>
      </c>
      <c r="F316" s="4" t="s">
        <v>1412</v>
      </c>
      <c r="G316" s="4" t="s">
        <v>196</v>
      </c>
      <c r="H316" s="4" t="s">
        <v>303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40">
        <v>0</v>
      </c>
      <c r="Q316" s="18" t="s">
        <v>1707</v>
      </c>
      <c r="R316" s="15">
        <v>43970</v>
      </c>
      <c r="S316" s="4">
        <v>89</v>
      </c>
      <c r="T316" s="1">
        <v>78</v>
      </c>
      <c r="U316" s="4" t="s">
        <v>247</v>
      </c>
      <c r="V316" s="19">
        <v>44628</v>
      </c>
      <c r="W316" s="7">
        <v>0</v>
      </c>
      <c r="X316" s="20" t="s">
        <v>21</v>
      </c>
      <c r="Y316" s="21" t="s">
        <v>1565</v>
      </c>
      <c r="Z316" s="21">
        <v>0</v>
      </c>
      <c r="AA316" s="22">
        <v>44535</v>
      </c>
      <c r="AB316" s="15" t="s">
        <v>24</v>
      </c>
      <c r="AC316" s="4" t="s">
        <v>24</v>
      </c>
    </row>
    <row r="317" spans="1:29" ht="12.75" x14ac:dyDescent="0.2">
      <c r="A317" s="4" t="s">
        <v>387</v>
      </c>
      <c r="B317" s="4" t="s">
        <v>120</v>
      </c>
      <c r="C317" s="4" t="s">
        <v>1413</v>
      </c>
      <c r="D317" s="4" t="s">
        <v>1414</v>
      </c>
      <c r="E317" s="4" t="s">
        <v>1415</v>
      </c>
      <c r="F317" s="4" t="s">
        <v>1416</v>
      </c>
      <c r="G317" s="4" t="s">
        <v>612</v>
      </c>
      <c r="H317" s="4" t="s">
        <v>613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40">
        <v>0</v>
      </c>
      <c r="Q317" s="18" t="s">
        <v>1658</v>
      </c>
      <c r="R317" s="15">
        <v>43374</v>
      </c>
      <c r="S317" s="4">
        <v>0</v>
      </c>
      <c r="T317" s="1">
        <v>0</v>
      </c>
      <c r="U317" s="4" t="s">
        <v>247</v>
      </c>
      <c r="V317" s="19">
        <v>44624</v>
      </c>
      <c r="W317" s="7">
        <v>0</v>
      </c>
      <c r="X317" s="20" t="s">
        <v>21</v>
      </c>
      <c r="Y317" s="21" t="s">
        <v>1565</v>
      </c>
      <c r="Z317" s="21">
        <v>0</v>
      </c>
      <c r="AA317" s="22">
        <v>44624</v>
      </c>
      <c r="AB317" s="15" t="s">
        <v>24</v>
      </c>
      <c r="AC317" s="4" t="s">
        <v>24</v>
      </c>
    </row>
    <row r="318" spans="1:29" ht="12.75" x14ac:dyDescent="0.2">
      <c r="A318" s="4" t="s">
        <v>387</v>
      </c>
      <c r="B318" s="4" t="s">
        <v>120</v>
      </c>
      <c r="C318" s="4" t="s">
        <v>1417</v>
      </c>
      <c r="D318" s="4" t="s">
        <v>1418</v>
      </c>
      <c r="E318" s="4" t="s">
        <v>1419</v>
      </c>
      <c r="F318" s="4" t="s">
        <v>1420</v>
      </c>
      <c r="G318" s="4" t="s">
        <v>175</v>
      </c>
      <c r="H318" s="4" t="s">
        <v>185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7">
        <v>0</v>
      </c>
      <c r="P318" s="40">
        <v>0</v>
      </c>
      <c r="Q318" s="18" t="s">
        <v>1617</v>
      </c>
      <c r="R318" s="15">
        <v>43374</v>
      </c>
      <c r="S318" s="4">
        <v>12</v>
      </c>
      <c r="T318" s="1">
        <v>12</v>
      </c>
      <c r="U318" s="4" t="s">
        <v>247</v>
      </c>
      <c r="V318" s="19">
        <v>44624</v>
      </c>
      <c r="W318" s="7">
        <v>0</v>
      </c>
      <c r="X318" s="20" t="s">
        <v>21</v>
      </c>
      <c r="Y318" s="21" t="s">
        <v>1565</v>
      </c>
      <c r="Z318" s="21">
        <v>0</v>
      </c>
      <c r="AA318" s="22">
        <v>44612</v>
      </c>
      <c r="AB318" s="15" t="s">
        <v>24</v>
      </c>
      <c r="AC318" s="4" t="s">
        <v>24</v>
      </c>
    </row>
    <row r="319" spans="1:29" ht="12.75" x14ac:dyDescent="0.2">
      <c r="A319" s="4" t="s">
        <v>387</v>
      </c>
      <c r="B319" s="4" t="s">
        <v>120</v>
      </c>
      <c r="C319" s="4" t="s">
        <v>1421</v>
      </c>
      <c r="D319" s="4" t="s">
        <v>1422</v>
      </c>
      <c r="E319" s="4" t="s">
        <v>1423</v>
      </c>
      <c r="F319" s="4" t="s">
        <v>1424</v>
      </c>
      <c r="G319" s="4" t="s">
        <v>238</v>
      </c>
      <c r="H319" s="4" t="s">
        <v>861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7">
        <v>0</v>
      </c>
      <c r="P319" s="40">
        <v>0</v>
      </c>
      <c r="Q319" s="18" t="s">
        <v>1830</v>
      </c>
      <c r="R319" s="15">
        <v>0</v>
      </c>
      <c r="S319" s="4">
        <v>0</v>
      </c>
      <c r="T319" s="1">
        <v>127</v>
      </c>
      <c r="U319" s="4" t="s">
        <v>247</v>
      </c>
      <c r="V319" s="19">
        <v>0</v>
      </c>
      <c r="W319" s="7">
        <v>0</v>
      </c>
      <c r="X319" s="20" t="s">
        <v>21</v>
      </c>
      <c r="Y319" s="21" t="s">
        <v>1565</v>
      </c>
      <c r="Z319" s="21">
        <v>0</v>
      </c>
      <c r="AA319" s="22">
        <v>44624</v>
      </c>
      <c r="AB319" s="15" t="s">
        <v>24</v>
      </c>
      <c r="AC319" s="4" t="s">
        <v>24</v>
      </c>
    </row>
    <row r="320" spans="1:29" ht="12.75" x14ac:dyDescent="0.2">
      <c r="A320" s="4" t="s">
        <v>387</v>
      </c>
      <c r="B320" s="4" t="s">
        <v>120</v>
      </c>
      <c r="C320" s="4" t="s">
        <v>1425</v>
      </c>
      <c r="D320" s="4" t="s">
        <v>1426</v>
      </c>
      <c r="E320" s="4" t="s">
        <v>1427</v>
      </c>
      <c r="F320" s="4" t="s">
        <v>1428</v>
      </c>
      <c r="G320" s="4" t="s">
        <v>245</v>
      </c>
      <c r="H320" s="4" t="s">
        <v>1429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7">
        <v>0</v>
      </c>
      <c r="P320" s="40">
        <v>0</v>
      </c>
      <c r="Q320" s="18" t="s">
        <v>1830</v>
      </c>
      <c r="R320" s="15">
        <v>0</v>
      </c>
      <c r="S320" s="4">
        <v>0</v>
      </c>
      <c r="T320" s="1">
        <v>74</v>
      </c>
      <c r="U320" s="4" t="s">
        <v>247</v>
      </c>
      <c r="V320" s="19">
        <v>0</v>
      </c>
      <c r="W320" s="7">
        <v>0</v>
      </c>
      <c r="X320" s="20" t="s">
        <v>21</v>
      </c>
      <c r="Y320" s="21" t="s">
        <v>1565</v>
      </c>
      <c r="Z320" s="21">
        <v>0</v>
      </c>
      <c r="AA320" s="22">
        <v>44624</v>
      </c>
      <c r="AB320" s="15" t="s">
        <v>24</v>
      </c>
      <c r="AC320" s="4" t="s">
        <v>24</v>
      </c>
    </row>
    <row r="321" spans="1:29" ht="12.75" x14ac:dyDescent="0.2">
      <c r="A321" s="4" t="s">
        <v>387</v>
      </c>
      <c r="B321" s="4" t="s">
        <v>120</v>
      </c>
      <c r="C321" s="4" t="s">
        <v>1430</v>
      </c>
      <c r="D321" s="4" t="s">
        <v>1431</v>
      </c>
      <c r="E321" s="4" t="s">
        <v>1432</v>
      </c>
      <c r="F321" s="4" t="s">
        <v>1433</v>
      </c>
      <c r="G321" s="4" t="s">
        <v>245</v>
      </c>
      <c r="H321" s="4" t="s">
        <v>307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40">
        <v>0</v>
      </c>
      <c r="Q321" s="18" t="s">
        <v>1719</v>
      </c>
      <c r="R321" s="15">
        <v>43374</v>
      </c>
      <c r="S321" s="4">
        <v>0</v>
      </c>
      <c r="T321" s="1">
        <v>0</v>
      </c>
      <c r="U321" s="4" t="s">
        <v>247</v>
      </c>
      <c r="V321" s="19">
        <v>44626</v>
      </c>
      <c r="W321" s="7">
        <v>0</v>
      </c>
      <c r="X321" s="20" t="s">
        <v>21</v>
      </c>
      <c r="Y321" s="21" t="s">
        <v>1565</v>
      </c>
      <c r="Z321" s="21">
        <v>0</v>
      </c>
      <c r="AA321" s="22">
        <v>44624</v>
      </c>
      <c r="AB321" s="15" t="s">
        <v>24</v>
      </c>
      <c r="AC321" s="4" t="s">
        <v>24</v>
      </c>
    </row>
    <row r="322" spans="1:29" ht="15" x14ac:dyDescent="0.25">
      <c r="A322" s="4" t="s">
        <v>387</v>
      </c>
      <c r="B322" s="4" t="s">
        <v>120</v>
      </c>
      <c r="C322" s="4" t="s">
        <v>953</v>
      </c>
      <c r="D322" s="4" t="s">
        <v>1434</v>
      </c>
      <c r="E322" s="4" t="s">
        <v>1435</v>
      </c>
      <c r="F322" s="23" t="s">
        <v>1436</v>
      </c>
      <c r="G322" s="4" t="s">
        <v>261</v>
      </c>
      <c r="H322" s="4" t="s">
        <v>1437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40">
        <v>0</v>
      </c>
      <c r="Q322" s="18" t="s">
        <v>1830</v>
      </c>
      <c r="R322" s="15">
        <v>0</v>
      </c>
      <c r="S322" s="4">
        <v>0</v>
      </c>
      <c r="T322" s="1">
        <v>26</v>
      </c>
      <c r="U322" s="4" t="s">
        <v>247</v>
      </c>
      <c r="V322" s="19">
        <v>0</v>
      </c>
      <c r="W322" s="7">
        <v>0</v>
      </c>
      <c r="X322" s="4" t="s">
        <v>21</v>
      </c>
      <c r="Y322" s="21" t="s">
        <v>1565</v>
      </c>
      <c r="Z322" s="21">
        <v>14</v>
      </c>
      <c r="AA322" s="22">
        <v>44624</v>
      </c>
      <c r="AB322" s="15" t="s">
        <v>24</v>
      </c>
      <c r="AC322" s="4" t="s">
        <v>24</v>
      </c>
    </row>
    <row r="323" spans="1:29" ht="12.75" x14ac:dyDescent="0.2">
      <c r="A323" s="4" t="s">
        <v>387</v>
      </c>
      <c r="B323" s="4" t="s">
        <v>120</v>
      </c>
      <c r="C323" s="4" t="s">
        <v>953</v>
      </c>
      <c r="D323" s="4" t="s">
        <v>1438</v>
      </c>
      <c r="E323" s="4" t="s">
        <v>1439</v>
      </c>
      <c r="F323" s="4" t="s">
        <v>1440</v>
      </c>
      <c r="G323" s="4" t="s">
        <v>175</v>
      </c>
      <c r="H323" s="4" t="s">
        <v>1119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40">
        <v>0</v>
      </c>
      <c r="Q323" s="18" t="s">
        <v>1830</v>
      </c>
      <c r="R323" s="15">
        <v>0</v>
      </c>
      <c r="S323" s="4">
        <v>0</v>
      </c>
      <c r="T323" s="1">
        <v>62</v>
      </c>
      <c r="U323" s="4" t="s">
        <v>247</v>
      </c>
      <c r="V323" s="19">
        <v>0</v>
      </c>
      <c r="W323" s="7">
        <v>0</v>
      </c>
      <c r="X323" s="20" t="s">
        <v>21</v>
      </c>
      <c r="Y323" s="21" t="s">
        <v>1565</v>
      </c>
      <c r="Z323" s="21">
        <v>0</v>
      </c>
      <c r="AA323" s="22">
        <v>44624</v>
      </c>
      <c r="AB323" s="15" t="s">
        <v>24</v>
      </c>
      <c r="AC323" s="4" t="s">
        <v>24</v>
      </c>
    </row>
    <row r="324" spans="1:29" ht="12.75" x14ac:dyDescent="0.2">
      <c r="A324" s="4" t="s">
        <v>387</v>
      </c>
      <c r="B324" s="4" t="s">
        <v>120</v>
      </c>
      <c r="C324" s="4" t="s">
        <v>953</v>
      </c>
      <c r="D324" s="4" t="s">
        <v>1441</v>
      </c>
      <c r="E324" s="4">
        <v>0</v>
      </c>
      <c r="F324" s="4">
        <v>0</v>
      </c>
      <c r="G324" s="4" t="s">
        <v>261</v>
      </c>
      <c r="H324" s="4" t="s">
        <v>262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40">
        <v>0</v>
      </c>
      <c r="Q324" s="18" t="s">
        <v>1830</v>
      </c>
      <c r="R324" s="15">
        <v>0</v>
      </c>
      <c r="S324" s="4">
        <v>0</v>
      </c>
      <c r="T324" s="1">
        <v>289</v>
      </c>
      <c r="U324" s="4" t="s">
        <v>247</v>
      </c>
      <c r="V324" s="19">
        <v>0</v>
      </c>
      <c r="W324" s="7">
        <v>0</v>
      </c>
      <c r="X324" s="20" t="s">
        <v>21</v>
      </c>
      <c r="Y324" s="21" t="s">
        <v>1565</v>
      </c>
      <c r="Z324" s="21">
        <v>0</v>
      </c>
      <c r="AA324" s="22">
        <v>44624</v>
      </c>
      <c r="AB324" s="15" t="s">
        <v>24</v>
      </c>
      <c r="AC324" s="4" t="s">
        <v>24</v>
      </c>
    </row>
    <row r="325" spans="1:29" ht="12.75" x14ac:dyDescent="0.2">
      <c r="A325" s="4" t="s">
        <v>387</v>
      </c>
      <c r="B325" s="4" t="s">
        <v>120</v>
      </c>
      <c r="C325" s="4" t="s">
        <v>953</v>
      </c>
      <c r="D325" s="4" t="s">
        <v>1442</v>
      </c>
      <c r="E325" s="4">
        <v>0</v>
      </c>
      <c r="F325" s="4">
        <v>0</v>
      </c>
      <c r="G325" s="4" t="s">
        <v>836</v>
      </c>
      <c r="H325" s="4" t="s">
        <v>837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40">
        <v>0</v>
      </c>
      <c r="Q325" s="18" t="s">
        <v>1830</v>
      </c>
      <c r="R325" s="15">
        <v>0</v>
      </c>
      <c r="S325" s="4">
        <v>0</v>
      </c>
      <c r="T325" s="1">
        <v>289</v>
      </c>
      <c r="U325" s="4" t="s">
        <v>247</v>
      </c>
      <c r="V325" s="19">
        <v>0</v>
      </c>
      <c r="W325" s="7">
        <v>0</v>
      </c>
      <c r="X325" s="20" t="s">
        <v>21</v>
      </c>
      <c r="Y325" s="21" t="s">
        <v>1565</v>
      </c>
      <c r="Z325" s="21">
        <v>0</v>
      </c>
      <c r="AA325" s="22">
        <v>44624</v>
      </c>
      <c r="AB325" s="15" t="s">
        <v>24</v>
      </c>
      <c r="AC325" s="4" t="s">
        <v>24</v>
      </c>
    </row>
    <row r="326" spans="1:29" ht="12.75" x14ac:dyDescent="0.2">
      <c r="A326" s="4" t="s">
        <v>387</v>
      </c>
      <c r="B326" s="4" t="s">
        <v>120</v>
      </c>
      <c r="C326" s="4" t="s">
        <v>1443</v>
      </c>
      <c r="D326" s="4" t="s">
        <v>1444</v>
      </c>
      <c r="E326" s="4" t="s">
        <v>1445</v>
      </c>
      <c r="F326" s="4" t="s">
        <v>1446</v>
      </c>
      <c r="G326" s="4" t="s">
        <v>292</v>
      </c>
      <c r="H326" s="4" t="s">
        <v>459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40">
        <v>0</v>
      </c>
      <c r="Q326" s="18" t="s">
        <v>1830</v>
      </c>
      <c r="R326" s="15">
        <v>0</v>
      </c>
      <c r="S326" s="4">
        <v>0</v>
      </c>
      <c r="T326" s="1">
        <v>0</v>
      </c>
      <c r="U326" s="4" t="s">
        <v>247</v>
      </c>
      <c r="V326" s="19">
        <v>0</v>
      </c>
      <c r="W326" s="7">
        <v>0</v>
      </c>
      <c r="X326" s="20" t="s">
        <v>21</v>
      </c>
      <c r="Y326" s="21" t="s">
        <v>1565</v>
      </c>
      <c r="Z326" s="21">
        <v>0</v>
      </c>
      <c r="AA326" s="22">
        <v>44624</v>
      </c>
      <c r="AB326" s="15" t="s">
        <v>24</v>
      </c>
      <c r="AC326" s="4" t="s">
        <v>24</v>
      </c>
    </row>
    <row r="327" spans="1:29" ht="12.75" x14ac:dyDescent="0.2">
      <c r="A327" s="4" t="s">
        <v>387</v>
      </c>
      <c r="B327" s="4" t="s">
        <v>120</v>
      </c>
      <c r="C327" s="4" t="s">
        <v>953</v>
      </c>
      <c r="D327" s="4" t="s">
        <v>1447</v>
      </c>
      <c r="E327" s="4" t="s">
        <v>1448</v>
      </c>
      <c r="F327" s="4" t="s">
        <v>1449</v>
      </c>
      <c r="G327" s="4" t="s">
        <v>261</v>
      </c>
      <c r="H327" s="4" t="s">
        <v>262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40">
        <v>0</v>
      </c>
      <c r="Q327" s="18" t="s">
        <v>1830</v>
      </c>
      <c r="R327" s="15">
        <v>0</v>
      </c>
      <c r="S327" s="4">
        <v>0</v>
      </c>
      <c r="T327" s="1">
        <v>175</v>
      </c>
      <c r="U327" s="4" t="s">
        <v>247</v>
      </c>
      <c r="V327" s="19">
        <v>0</v>
      </c>
      <c r="W327" s="7">
        <v>0</v>
      </c>
      <c r="X327" s="20" t="s">
        <v>21</v>
      </c>
      <c r="Y327" s="21" t="s">
        <v>1565</v>
      </c>
      <c r="Z327" s="21">
        <v>0</v>
      </c>
      <c r="AA327" s="22">
        <v>44624</v>
      </c>
      <c r="AB327" s="15" t="s">
        <v>24</v>
      </c>
      <c r="AC327" s="4" t="s">
        <v>24</v>
      </c>
    </row>
    <row r="328" spans="1:29" ht="12.75" x14ac:dyDescent="0.2">
      <c r="A328" s="4" t="s">
        <v>387</v>
      </c>
      <c r="B328" s="4" t="s">
        <v>120</v>
      </c>
      <c r="C328" s="4" t="s">
        <v>953</v>
      </c>
      <c r="D328" s="4" t="s">
        <v>1450</v>
      </c>
      <c r="E328" s="4" t="s">
        <v>1451</v>
      </c>
      <c r="F328" s="4" t="s">
        <v>1452</v>
      </c>
      <c r="G328" s="4" t="s">
        <v>175</v>
      </c>
      <c r="H328" s="4" t="s">
        <v>1119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40">
        <v>0</v>
      </c>
      <c r="Q328" s="18" t="s">
        <v>1830</v>
      </c>
      <c r="R328" s="15">
        <v>0</v>
      </c>
      <c r="S328" s="4">
        <v>0</v>
      </c>
      <c r="T328" s="1">
        <v>87</v>
      </c>
      <c r="U328" s="4" t="s">
        <v>247</v>
      </c>
      <c r="V328" s="19">
        <v>0</v>
      </c>
      <c r="W328" s="7">
        <v>0</v>
      </c>
      <c r="X328" s="20" t="s">
        <v>21</v>
      </c>
      <c r="Y328" s="21" t="s">
        <v>1565</v>
      </c>
      <c r="Z328" s="21">
        <v>0</v>
      </c>
      <c r="AA328" s="22">
        <v>44624</v>
      </c>
      <c r="AB328" s="15" t="s">
        <v>24</v>
      </c>
      <c r="AC328" s="4" t="s">
        <v>24</v>
      </c>
    </row>
    <row r="329" spans="1:29" ht="15" x14ac:dyDescent="0.25">
      <c r="A329" s="4" t="s">
        <v>387</v>
      </c>
      <c r="B329" s="4" t="s">
        <v>120</v>
      </c>
      <c r="C329" s="4" t="s">
        <v>953</v>
      </c>
      <c r="D329" s="4" t="s">
        <v>1453</v>
      </c>
      <c r="E329" s="4" t="s">
        <v>1454</v>
      </c>
      <c r="F329" s="23" t="s">
        <v>1455</v>
      </c>
      <c r="G329" s="4" t="s">
        <v>175</v>
      </c>
      <c r="H329" s="4" t="s">
        <v>1119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40">
        <v>0</v>
      </c>
      <c r="Q329" s="18" t="s">
        <v>1830</v>
      </c>
      <c r="R329" s="15">
        <v>0</v>
      </c>
      <c r="S329" s="4">
        <v>0</v>
      </c>
      <c r="T329" s="1">
        <v>0</v>
      </c>
      <c r="U329" s="4" t="s">
        <v>247</v>
      </c>
      <c r="V329" s="19">
        <v>0</v>
      </c>
      <c r="W329" s="7">
        <v>0</v>
      </c>
      <c r="X329" s="4" t="s">
        <v>21</v>
      </c>
      <c r="Y329" s="21" t="s">
        <v>1565</v>
      </c>
      <c r="Z329" s="21">
        <v>0</v>
      </c>
      <c r="AA329" s="22">
        <v>44624</v>
      </c>
      <c r="AB329" s="15" t="s">
        <v>24</v>
      </c>
      <c r="AC329" s="4" t="s">
        <v>24</v>
      </c>
    </row>
    <row r="330" spans="1:29" ht="12.75" x14ac:dyDescent="0.2">
      <c r="A330" s="4" t="s">
        <v>387</v>
      </c>
      <c r="B330" s="4" t="s">
        <v>120</v>
      </c>
      <c r="C330" s="4" t="s">
        <v>953</v>
      </c>
      <c r="D330" s="4" t="s">
        <v>1456</v>
      </c>
      <c r="E330" s="4" t="s">
        <v>1457</v>
      </c>
      <c r="F330" s="4" t="s">
        <v>1458</v>
      </c>
      <c r="G330" s="4" t="s">
        <v>261</v>
      </c>
      <c r="H330" s="4" t="s">
        <v>1007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40">
        <v>0</v>
      </c>
      <c r="Q330" s="18" t="s">
        <v>1830</v>
      </c>
      <c r="R330" s="15">
        <v>0</v>
      </c>
      <c r="S330" s="4">
        <v>0</v>
      </c>
      <c r="T330" s="1">
        <v>74</v>
      </c>
      <c r="U330" s="4" t="s">
        <v>247</v>
      </c>
      <c r="V330" s="19">
        <v>0</v>
      </c>
      <c r="W330" s="7">
        <v>0</v>
      </c>
      <c r="X330" s="20" t="s">
        <v>21</v>
      </c>
      <c r="Y330" s="21" t="s">
        <v>1565</v>
      </c>
      <c r="Z330" s="21">
        <v>0</v>
      </c>
      <c r="AA330" s="22">
        <v>44624</v>
      </c>
      <c r="AB330" s="15" t="s">
        <v>24</v>
      </c>
      <c r="AC330" s="4" t="s">
        <v>24</v>
      </c>
    </row>
    <row r="331" spans="1:29" ht="12.75" x14ac:dyDescent="0.2">
      <c r="A331" s="4" t="s">
        <v>387</v>
      </c>
      <c r="B331" s="4" t="s">
        <v>120</v>
      </c>
      <c r="C331" s="4" t="s">
        <v>953</v>
      </c>
      <c r="D331" s="4" t="s">
        <v>1459</v>
      </c>
      <c r="E331" s="4" t="s">
        <v>1460</v>
      </c>
      <c r="F331" s="4" t="s">
        <v>1461</v>
      </c>
      <c r="G331" s="4" t="s">
        <v>175</v>
      </c>
      <c r="H331" s="4" t="s">
        <v>185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40">
        <v>0</v>
      </c>
      <c r="Q331" s="18" t="s">
        <v>1641</v>
      </c>
      <c r="R331" s="15">
        <v>43374</v>
      </c>
      <c r="S331" s="4">
        <v>0</v>
      </c>
      <c r="T331" s="1">
        <v>0</v>
      </c>
      <c r="U331" s="4" t="s">
        <v>247</v>
      </c>
      <c r="V331" s="19">
        <v>44617</v>
      </c>
      <c r="W331" s="7">
        <v>0</v>
      </c>
      <c r="X331" s="20" t="s">
        <v>21</v>
      </c>
      <c r="Y331" s="21" t="s">
        <v>1565</v>
      </c>
      <c r="Z331" s="21">
        <v>0</v>
      </c>
      <c r="AA331" s="22">
        <v>44624</v>
      </c>
      <c r="AB331" s="15" t="s">
        <v>24</v>
      </c>
      <c r="AC331" s="4" t="s">
        <v>24</v>
      </c>
    </row>
    <row r="332" spans="1:29" ht="12.75" x14ac:dyDescent="0.2">
      <c r="A332" s="4" t="s">
        <v>387</v>
      </c>
      <c r="B332" s="4" t="s">
        <v>120</v>
      </c>
      <c r="C332" s="4" t="s">
        <v>1462</v>
      </c>
      <c r="D332" s="4" t="s">
        <v>1463</v>
      </c>
      <c r="E332" s="4" t="s">
        <v>1464</v>
      </c>
      <c r="F332" s="4" t="s">
        <v>1465</v>
      </c>
      <c r="G332" s="4" t="s">
        <v>175</v>
      </c>
      <c r="H332" s="4" t="s">
        <v>185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7">
        <v>0</v>
      </c>
      <c r="P332" s="40">
        <v>0</v>
      </c>
      <c r="Q332" s="18" t="s">
        <v>1830</v>
      </c>
      <c r="R332" s="15">
        <v>43374</v>
      </c>
      <c r="S332" s="4">
        <v>0</v>
      </c>
      <c r="T332" s="1">
        <v>0</v>
      </c>
      <c r="U332" s="4" t="s">
        <v>177</v>
      </c>
      <c r="V332" s="19">
        <v>46127</v>
      </c>
      <c r="W332" s="7">
        <v>0</v>
      </c>
      <c r="X332" s="20" t="s">
        <v>21</v>
      </c>
      <c r="Y332" s="21" t="s">
        <v>1565</v>
      </c>
      <c r="Z332" s="21">
        <v>0</v>
      </c>
      <c r="AA332" s="22">
        <v>44624</v>
      </c>
      <c r="AB332" s="15" t="s">
        <v>24</v>
      </c>
      <c r="AC332" s="4" t="s">
        <v>24</v>
      </c>
    </row>
    <row r="333" spans="1:29" ht="12.75" x14ac:dyDescent="0.2">
      <c r="A333" s="4" t="s">
        <v>387</v>
      </c>
      <c r="B333" s="4" t="s">
        <v>120</v>
      </c>
      <c r="C333" s="4" t="s">
        <v>1466</v>
      </c>
      <c r="D333" s="4" t="s">
        <v>1467</v>
      </c>
      <c r="E333" s="4">
        <v>0</v>
      </c>
      <c r="F333" s="4">
        <v>0</v>
      </c>
      <c r="G333" s="4" t="s">
        <v>528</v>
      </c>
      <c r="H333" s="4" t="s">
        <v>529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40">
        <v>0</v>
      </c>
      <c r="Q333" s="18" t="s">
        <v>1830</v>
      </c>
      <c r="R333" s="15">
        <v>0</v>
      </c>
      <c r="S333" s="4">
        <v>0</v>
      </c>
      <c r="T333" s="1">
        <v>289</v>
      </c>
      <c r="U333" s="4" t="s">
        <v>247</v>
      </c>
      <c r="V333" s="19">
        <v>0</v>
      </c>
      <c r="W333" s="7">
        <v>0</v>
      </c>
      <c r="X333" s="20" t="s">
        <v>21</v>
      </c>
      <c r="Y333" s="21" t="s">
        <v>1565</v>
      </c>
      <c r="Z333" s="21">
        <v>0</v>
      </c>
      <c r="AA333" s="22">
        <v>44624</v>
      </c>
      <c r="AB333" s="15" t="s">
        <v>24</v>
      </c>
      <c r="AC333" s="4" t="s">
        <v>24</v>
      </c>
    </row>
    <row r="334" spans="1:29" ht="15" x14ac:dyDescent="0.25">
      <c r="A334" s="4" t="s">
        <v>387</v>
      </c>
      <c r="B334" s="4" t="s">
        <v>120</v>
      </c>
      <c r="C334" s="4" t="s">
        <v>1468</v>
      </c>
      <c r="D334" s="4" t="s">
        <v>1084</v>
      </c>
      <c r="E334" s="4" t="s">
        <v>1085</v>
      </c>
      <c r="F334" s="23" t="s">
        <v>1465</v>
      </c>
      <c r="G334" s="4" t="s">
        <v>175</v>
      </c>
      <c r="H334" s="4" t="s">
        <v>185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40">
        <v>0</v>
      </c>
      <c r="Q334" s="18" t="s">
        <v>1830</v>
      </c>
      <c r="R334" s="15">
        <v>43374</v>
      </c>
      <c r="S334" s="4">
        <v>0</v>
      </c>
      <c r="T334" s="1">
        <v>0</v>
      </c>
      <c r="U334" s="4" t="s">
        <v>177</v>
      </c>
      <c r="V334" s="19">
        <v>46127</v>
      </c>
      <c r="W334" s="7">
        <v>0</v>
      </c>
      <c r="X334" s="4" t="s">
        <v>21</v>
      </c>
      <c r="Y334" s="21" t="s">
        <v>1565</v>
      </c>
      <c r="Z334" s="21">
        <v>0</v>
      </c>
      <c r="AA334" s="22">
        <v>44624</v>
      </c>
      <c r="AB334" s="15" t="s">
        <v>24</v>
      </c>
      <c r="AC334" s="4" t="s">
        <v>24</v>
      </c>
    </row>
    <row r="335" spans="1:29" ht="12.75" x14ac:dyDescent="0.2">
      <c r="A335" s="4" t="s">
        <v>387</v>
      </c>
      <c r="B335" s="4" t="s">
        <v>120</v>
      </c>
      <c r="C335" s="4" t="s">
        <v>1469</v>
      </c>
      <c r="D335" s="4" t="s">
        <v>1470</v>
      </c>
      <c r="E335" s="4" t="s">
        <v>1471</v>
      </c>
      <c r="F335" s="4" t="s">
        <v>1472</v>
      </c>
      <c r="G335" s="4" t="s">
        <v>708</v>
      </c>
      <c r="H335" s="4" t="s">
        <v>709</v>
      </c>
      <c r="I335" s="17">
        <v>0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  <c r="O335" s="17">
        <v>0</v>
      </c>
      <c r="P335" s="40">
        <v>0</v>
      </c>
      <c r="Q335" s="18" t="s">
        <v>1830</v>
      </c>
      <c r="R335" s="15">
        <v>0</v>
      </c>
      <c r="S335" s="4">
        <v>0</v>
      </c>
      <c r="T335" s="1">
        <v>0</v>
      </c>
      <c r="U335" s="4" t="s">
        <v>247</v>
      </c>
      <c r="V335" s="19">
        <v>0</v>
      </c>
      <c r="W335" s="7">
        <v>0</v>
      </c>
      <c r="X335" s="20" t="s">
        <v>21</v>
      </c>
      <c r="Y335" s="21" t="s">
        <v>1565</v>
      </c>
      <c r="Z335" s="21">
        <v>0</v>
      </c>
      <c r="AA335" s="22">
        <v>44624</v>
      </c>
      <c r="AB335" s="15" t="s">
        <v>24</v>
      </c>
      <c r="AC335" s="4" t="s">
        <v>24</v>
      </c>
    </row>
    <row r="336" spans="1:29" ht="12.75" x14ac:dyDescent="0.2">
      <c r="A336" s="4" t="s">
        <v>387</v>
      </c>
      <c r="B336" s="4" t="s">
        <v>120</v>
      </c>
      <c r="C336" s="4" t="s">
        <v>1473</v>
      </c>
      <c r="D336" s="4" t="s">
        <v>1474</v>
      </c>
      <c r="E336" s="4" t="s">
        <v>1475</v>
      </c>
      <c r="F336" s="4" t="s">
        <v>1476</v>
      </c>
      <c r="G336" s="4" t="s">
        <v>414</v>
      </c>
      <c r="H336" s="4" t="s">
        <v>1162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40">
        <v>0</v>
      </c>
      <c r="Q336" s="18" t="s">
        <v>1830</v>
      </c>
      <c r="R336" s="15">
        <v>0</v>
      </c>
      <c r="S336" s="4">
        <v>0</v>
      </c>
      <c r="T336" s="1">
        <v>0</v>
      </c>
      <c r="U336" s="4" t="s">
        <v>247</v>
      </c>
      <c r="V336" s="19">
        <v>0</v>
      </c>
      <c r="W336" s="7">
        <v>0</v>
      </c>
      <c r="X336" s="20" t="s">
        <v>21</v>
      </c>
      <c r="Y336" s="21" t="s">
        <v>1565</v>
      </c>
      <c r="Z336" s="21">
        <v>0</v>
      </c>
      <c r="AA336" s="22">
        <v>44624</v>
      </c>
      <c r="AB336" s="15" t="s">
        <v>24</v>
      </c>
      <c r="AC336" s="4" t="s">
        <v>24</v>
      </c>
    </row>
    <row r="337" spans="1:29" ht="12.75" x14ac:dyDescent="0.2">
      <c r="A337" s="4" t="s">
        <v>387</v>
      </c>
      <c r="B337" s="4" t="s">
        <v>120</v>
      </c>
      <c r="C337" s="4" t="s">
        <v>1477</v>
      </c>
      <c r="D337" s="4" t="s">
        <v>1478</v>
      </c>
      <c r="E337" s="4" t="s">
        <v>1479</v>
      </c>
      <c r="F337" s="4" t="s">
        <v>1480</v>
      </c>
      <c r="G337" s="4" t="s">
        <v>238</v>
      </c>
      <c r="H337" s="4" t="s">
        <v>343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40">
        <v>0</v>
      </c>
      <c r="Q337" s="18" t="s">
        <v>1830</v>
      </c>
      <c r="R337" s="15">
        <v>0</v>
      </c>
      <c r="S337" s="4">
        <v>0</v>
      </c>
      <c r="T337" s="1">
        <v>0</v>
      </c>
      <c r="U337" s="4" t="s">
        <v>247</v>
      </c>
      <c r="V337" s="19">
        <v>0</v>
      </c>
      <c r="W337" s="7">
        <v>0</v>
      </c>
      <c r="X337" s="20" t="s">
        <v>21</v>
      </c>
      <c r="Y337" s="21" t="s">
        <v>1565</v>
      </c>
      <c r="Z337" s="21">
        <v>0</v>
      </c>
      <c r="AA337" s="22">
        <v>44624</v>
      </c>
      <c r="AB337" s="15" t="s">
        <v>24</v>
      </c>
      <c r="AC337" s="4" t="s">
        <v>24</v>
      </c>
    </row>
    <row r="338" spans="1:29" ht="12.75" x14ac:dyDescent="0.2">
      <c r="A338" s="4" t="s">
        <v>287</v>
      </c>
      <c r="B338" s="4" t="s">
        <v>122</v>
      </c>
      <c r="C338" s="4" t="s">
        <v>1481</v>
      </c>
      <c r="D338" s="4" t="s">
        <v>1482</v>
      </c>
      <c r="E338" s="4" t="s">
        <v>1483</v>
      </c>
      <c r="F338" s="4" t="s">
        <v>1484</v>
      </c>
      <c r="G338" s="4" t="s">
        <v>366</v>
      </c>
      <c r="H338" s="4" t="s">
        <v>1485</v>
      </c>
      <c r="I338" s="17">
        <v>76539</v>
      </c>
      <c r="J338" s="17">
        <v>76275</v>
      </c>
      <c r="K338" s="17">
        <v>76634</v>
      </c>
      <c r="L338" s="17">
        <v>76655</v>
      </c>
      <c r="M338" s="17">
        <v>77075</v>
      </c>
      <c r="N338" s="17">
        <v>79416</v>
      </c>
      <c r="O338" s="17">
        <v>77724</v>
      </c>
      <c r="P338" s="40">
        <v>77188.28571428571</v>
      </c>
      <c r="Q338" s="18" t="s">
        <v>1779</v>
      </c>
      <c r="R338" s="15">
        <v>44464</v>
      </c>
      <c r="S338" s="4">
        <v>13</v>
      </c>
      <c r="T338" s="1">
        <v>0</v>
      </c>
      <c r="U338" s="4" t="s">
        <v>247</v>
      </c>
      <c r="V338" s="19">
        <v>44546</v>
      </c>
      <c r="W338" s="7">
        <v>0</v>
      </c>
      <c r="X338" s="20" t="s">
        <v>198</v>
      </c>
      <c r="Y338" s="21" t="s">
        <v>1565</v>
      </c>
      <c r="Z338" s="21">
        <v>0</v>
      </c>
      <c r="AA338" s="22">
        <v>44611</v>
      </c>
      <c r="AB338" s="4" t="s">
        <v>24</v>
      </c>
      <c r="AC338" s="15" t="s">
        <v>20</v>
      </c>
    </row>
    <row r="339" spans="1:29" ht="12.75" x14ac:dyDescent="0.2">
      <c r="A339" s="4" t="s">
        <v>350</v>
      </c>
      <c r="B339" s="16" t="s">
        <v>124</v>
      </c>
      <c r="C339" s="16" t="s">
        <v>124</v>
      </c>
      <c r="D339" s="4" t="s">
        <v>1486</v>
      </c>
      <c r="E339" s="25" t="s">
        <v>1487</v>
      </c>
      <c r="F339" s="4" t="s">
        <v>1488</v>
      </c>
      <c r="G339" s="4" t="s">
        <v>484</v>
      </c>
      <c r="H339" s="4" t="s">
        <v>1489</v>
      </c>
      <c r="I339" s="17">
        <v>10728</v>
      </c>
      <c r="J339" s="17">
        <v>10728</v>
      </c>
      <c r="K339" s="17">
        <v>10728</v>
      </c>
      <c r="L339" s="17">
        <v>10728</v>
      </c>
      <c r="M339" s="17">
        <v>10728</v>
      </c>
      <c r="N339" s="17">
        <v>10728</v>
      </c>
      <c r="O339" s="17">
        <v>10728</v>
      </c>
      <c r="P339" s="40">
        <v>10728</v>
      </c>
      <c r="Q339" s="18" t="s">
        <v>1830</v>
      </c>
      <c r="R339" s="15">
        <v>44417</v>
      </c>
      <c r="S339" s="4">
        <v>56</v>
      </c>
      <c r="T339" s="1">
        <v>31</v>
      </c>
      <c r="U339" s="4" t="s">
        <v>230</v>
      </c>
      <c r="V339" s="19">
        <v>46127</v>
      </c>
      <c r="W339" s="7">
        <v>0</v>
      </c>
      <c r="X339" s="4" t="s">
        <v>198</v>
      </c>
      <c r="Y339" s="21" t="s">
        <v>1565</v>
      </c>
      <c r="Z339" s="21">
        <v>20</v>
      </c>
      <c r="AA339" s="22">
        <v>44568</v>
      </c>
      <c r="AB339" s="15" t="s">
        <v>24</v>
      </c>
      <c r="AC339" s="4" t="s">
        <v>24</v>
      </c>
    </row>
    <row r="340" spans="1:29" ht="12.75" x14ac:dyDescent="0.2">
      <c r="A340" s="4" t="s">
        <v>350</v>
      </c>
      <c r="B340" s="16" t="s">
        <v>125</v>
      </c>
      <c r="C340" s="4" t="s">
        <v>125</v>
      </c>
      <c r="D340" s="4" t="s">
        <v>1490</v>
      </c>
      <c r="E340" s="25" t="s">
        <v>1491</v>
      </c>
      <c r="F340" s="4" t="s">
        <v>1492</v>
      </c>
      <c r="G340" s="4" t="s">
        <v>261</v>
      </c>
      <c r="H340" s="4" t="s">
        <v>262</v>
      </c>
      <c r="I340" s="17">
        <v>2160</v>
      </c>
      <c r="J340" s="17">
        <v>2160</v>
      </c>
      <c r="K340" s="17">
        <v>2160</v>
      </c>
      <c r="L340" s="17">
        <v>2160</v>
      </c>
      <c r="M340" s="17">
        <v>2160</v>
      </c>
      <c r="N340" s="17">
        <v>2160</v>
      </c>
      <c r="O340" s="17">
        <v>2160</v>
      </c>
      <c r="P340" s="40">
        <v>2160</v>
      </c>
      <c r="Q340" s="18" t="s">
        <v>1830</v>
      </c>
      <c r="R340" s="15">
        <v>44417</v>
      </c>
      <c r="S340" s="4">
        <v>44</v>
      </c>
      <c r="T340" s="1">
        <v>23</v>
      </c>
      <c r="U340" s="4" t="s">
        <v>230</v>
      </c>
      <c r="V340" s="19">
        <v>46127</v>
      </c>
      <c r="W340" s="7">
        <v>0</v>
      </c>
      <c r="X340" s="4" t="s">
        <v>198</v>
      </c>
      <c r="Y340" s="21" t="s">
        <v>1565</v>
      </c>
      <c r="Z340" s="21">
        <v>14</v>
      </c>
      <c r="AA340" s="22">
        <v>44580</v>
      </c>
      <c r="AB340" s="15" t="s">
        <v>24</v>
      </c>
      <c r="AC340" s="4" t="s">
        <v>24</v>
      </c>
    </row>
    <row r="341" spans="1:29" ht="12.75" x14ac:dyDescent="0.2">
      <c r="A341" s="4" t="s">
        <v>350</v>
      </c>
      <c r="B341" s="4" t="s">
        <v>126</v>
      </c>
      <c r="C341" s="4" t="s">
        <v>126</v>
      </c>
      <c r="D341" s="4" t="s">
        <v>1493</v>
      </c>
      <c r="E341" s="4" t="s">
        <v>1494</v>
      </c>
      <c r="F341" s="1" t="s">
        <v>1495</v>
      </c>
      <c r="G341" s="4" t="s">
        <v>196</v>
      </c>
      <c r="H341" s="4" t="s">
        <v>1496</v>
      </c>
      <c r="I341" s="17">
        <v>176712</v>
      </c>
      <c r="J341" s="17">
        <v>176712</v>
      </c>
      <c r="K341" s="17">
        <v>176712</v>
      </c>
      <c r="L341" s="17">
        <v>176712</v>
      </c>
      <c r="M341" s="17">
        <v>176712</v>
      </c>
      <c r="N341" s="17">
        <v>176712</v>
      </c>
      <c r="O341" s="17">
        <v>176712</v>
      </c>
      <c r="P341" s="40">
        <v>176712</v>
      </c>
      <c r="Q341" s="18" t="s">
        <v>1571</v>
      </c>
      <c r="R341" s="15">
        <v>44430</v>
      </c>
      <c r="S341" s="4">
        <v>47</v>
      </c>
      <c r="T341" s="1">
        <v>18</v>
      </c>
      <c r="U341" s="4" t="s">
        <v>247</v>
      </c>
      <c r="V341" s="19">
        <v>44532</v>
      </c>
      <c r="W341" s="7">
        <v>0</v>
      </c>
      <c r="X341" s="20" t="s">
        <v>198</v>
      </c>
      <c r="Y341" s="21" t="s">
        <v>1565</v>
      </c>
      <c r="Z341" s="21">
        <v>18</v>
      </c>
      <c r="AA341" s="22">
        <v>44577</v>
      </c>
      <c r="AB341" s="15" t="s">
        <v>24</v>
      </c>
      <c r="AC341" s="4" t="s">
        <v>24</v>
      </c>
    </row>
    <row r="342" spans="1:29" ht="12.75" x14ac:dyDescent="0.2">
      <c r="A342" s="4" t="s">
        <v>350</v>
      </c>
      <c r="B342" s="4" t="s">
        <v>127</v>
      </c>
      <c r="C342" s="4" t="s">
        <v>127</v>
      </c>
      <c r="D342" s="4" t="s">
        <v>1497</v>
      </c>
      <c r="E342" s="4" t="s">
        <v>1498</v>
      </c>
      <c r="F342" s="4" t="s">
        <v>1499</v>
      </c>
      <c r="G342" s="4" t="s">
        <v>238</v>
      </c>
      <c r="H342" s="4" t="s">
        <v>239</v>
      </c>
      <c r="I342" s="17">
        <v>93576</v>
      </c>
      <c r="J342" s="17">
        <v>93576</v>
      </c>
      <c r="K342" s="17">
        <v>93576</v>
      </c>
      <c r="L342" s="17">
        <v>93576</v>
      </c>
      <c r="M342" s="17">
        <v>93576</v>
      </c>
      <c r="N342" s="17">
        <v>93576</v>
      </c>
      <c r="O342" s="17">
        <v>93576</v>
      </c>
      <c r="P342" s="40">
        <v>93576</v>
      </c>
      <c r="Q342" s="18" t="s">
        <v>1572</v>
      </c>
      <c r="R342" s="15">
        <v>44416</v>
      </c>
      <c r="S342" s="4">
        <v>59</v>
      </c>
      <c r="T342" s="1">
        <v>32</v>
      </c>
      <c r="U342" s="4" t="s">
        <v>247</v>
      </c>
      <c r="V342" s="19">
        <v>44524</v>
      </c>
      <c r="W342" s="7">
        <v>0</v>
      </c>
      <c r="X342" s="20" t="s">
        <v>198</v>
      </c>
      <c r="Y342" s="21" t="s">
        <v>1565</v>
      </c>
      <c r="Z342" s="21">
        <v>20</v>
      </c>
      <c r="AA342" s="22">
        <v>44565</v>
      </c>
      <c r="AB342" s="15" t="s">
        <v>24</v>
      </c>
      <c r="AC342" s="4" t="s">
        <v>24</v>
      </c>
    </row>
    <row r="343" spans="1:29" ht="12.75" x14ac:dyDescent="0.2">
      <c r="A343" s="4" t="s">
        <v>263</v>
      </c>
      <c r="B343" s="4" t="s">
        <v>129</v>
      </c>
      <c r="C343" s="4" t="s">
        <v>1500</v>
      </c>
      <c r="D343" s="4" t="s">
        <v>1501</v>
      </c>
      <c r="E343" s="4" t="s">
        <v>1502</v>
      </c>
      <c r="F343" s="4" t="s">
        <v>1503</v>
      </c>
      <c r="G343" s="4" t="s">
        <v>196</v>
      </c>
      <c r="H343" s="4" t="s">
        <v>1504</v>
      </c>
      <c r="I343" s="17">
        <v>0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7">
        <v>0</v>
      </c>
      <c r="P343" s="40">
        <v>0</v>
      </c>
      <c r="Q343" s="18" t="s">
        <v>1830</v>
      </c>
      <c r="R343" s="15">
        <v>0</v>
      </c>
      <c r="S343" s="4">
        <v>0</v>
      </c>
      <c r="T343" s="1">
        <v>42</v>
      </c>
      <c r="U343" s="4" t="s">
        <v>247</v>
      </c>
      <c r="V343" s="19">
        <v>0</v>
      </c>
      <c r="W343" s="7">
        <v>0</v>
      </c>
      <c r="X343" s="20" t="s">
        <v>198</v>
      </c>
      <c r="Y343" s="21" t="s">
        <v>1565</v>
      </c>
      <c r="Z343" s="21">
        <v>0</v>
      </c>
      <c r="AA343" s="22">
        <v>44624</v>
      </c>
      <c r="AB343" s="4" t="s">
        <v>20</v>
      </c>
      <c r="AC343" s="15" t="s">
        <v>20</v>
      </c>
    </row>
    <row r="344" spans="1:29" ht="12.75" x14ac:dyDescent="0.2">
      <c r="A344" s="4" t="s">
        <v>1505</v>
      </c>
      <c r="B344" s="16" t="s">
        <v>130</v>
      </c>
      <c r="C344" s="4" t="s">
        <v>1506</v>
      </c>
      <c r="D344" s="4" t="s">
        <v>1507</v>
      </c>
      <c r="E344" s="4" t="s">
        <v>1508</v>
      </c>
      <c r="F344" s="4" t="s">
        <v>1509</v>
      </c>
      <c r="G344" s="4" t="s">
        <v>238</v>
      </c>
      <c r="H344" s="4" t="s">
        <v>861</v>
      </c>
      <c r="I344" s="17">
        <v>20016</v>
      </c>
      <c r="J344" s="17">
        <v>20016</v>
      </c>
      <c r="K344" s="17">
        <v>20016</v>
      </c>
      <c r="L344" s="17">
        <v>20016</v>
      </c>
      <c r="M344" s="17">
        <v>20016</v>
      </c>
      <c r="N344" s="17">
        <v>20016</v>
      </c>
      <c r="O344" s="17">
        <v>20016</v>
      </c>
      <c r="P344" s="40">
        <v>20016</v>
      </c>
      <c r="Q344" s="18" t="s">
        <v>1830</v>
      </c>
      <c r="R344" s="15">
        <v>44377</v>
      </c>
      <c r="S344" s="4">
        <v>89</v>
      </c>
      <c r="T344" s="1">
        <v>75</v>
      </c>
      <c r="U344" s="4" t="s">
        <v>177</v>
      </c>
      <c r="V344" s="19">
        <v>46127</v>
      </c>
      <c r="W344" s="7">
        <v>0</v>
      </c>
      <c r="X344" s="4" t="s">
        <v>328</v>
      </c>
      <c r="Y344" s="21" t="s">
        <v>1565</v>
      </c>
      <c r="Z344" s="21">
        <v>19</v>
      </c>
      <c r="AA344" s="22">
        <v>44535</v>
      </c>
      <c r="AB344" s="15" t="s">
        <v>24</v>
      </c>
      <c r="AC344" s="4" t="s">
        <v>24</v>
      </c>
    </row>
    <row r="345" spans="1:29" ht="12.75" x14ac:dyDescent="0.2">
      <c r="A345" s="4" t="s">
        <v>1505</v>
      </c>
      <c r="B345" s="4" t="s">
        <v>130</v>
      </c>
      <c r="C345" s="4" t="s">
        <v>1506</v>
      </c>
      <c r="D345" s="4" t="s">
        <v>1510</v>
      </c>
      <c r="E345" s="4" t="s">
        <v>1511</v>
      </c>
      <c r="F345" s="4" t="s">
        <v>1512</v>
      </c>
      <c r="G345" s="4" t="s">
        <v>238</v>
      </c>
      <c r="H345" s="4" t="s">
        <v>861</v>
      </c>
      <c r="I345" s="17">
        <v>20016</v>
      </c>
      <c r="J345" s="17">
        <v>20016</v>
      </c>
      <c r="K345" s="17">
        <v>20016</v>
      </c>
      <c r="L345" s="17">
        <v>20016</v>
      </c>
      <c r="M345" s="17">
        <v>20016</v>
      </c>
      <c r="N345" s="17">
        <v>20016</v>
      </c>
      <c r="O345" s="17">
        <v>20016</v>
      </c>
      <c r="P345" s="40">
        <v>20016</v>
      </c>
      <c r="Q345" s="18" t="s">
        <v>1830</v>
      </c>
      <c r="R345" s="15">
        <v>44377</v>
      </c>
      <c r="S345" s="4">
        <v>89</v>
      </c>
      <c r="T345" s="1">
        <v>35</v>
      </c>
      <c r="U345" s="4" t="s">
        <v>177</v>
      </c>
      <c r="V345" s="19">
        <v>46127</v>
      </c>
      <c r="W345" s="7">
        <v>0</v>
      </c>
      <c r="X345" s="4" t="s">
        <v>328</v>
      </c>
      <c r="Y345" s="21" t="s">
        <v>1565</v>
      </c>
      <c r="Z345" s="21">
        <v>19</v>
      </c>
      <c r="AA345" s="22">
        <v>44535</v>
      </c>
      <c r="AB345" s="15" t="s">
        <v>24</v>
      </c>
      <c r="AC345" s="4" t="s">
        <v>24</v>
      </c>
    </row>
    <row r="346" spans="1:29" ht="12.75" x14ac:dyDescent="0.2">
      <c r="A346" s="4" t="s">
        <v>223</v>
      </c>
      <c r="B346" s="4" t="s">
        <v>131</v>
      </c>
      <c r="C346" s="4" t="s">
        <v>1513</v>
      </c>
      <c r="D346" s="4" t="s">
        <v>1514</v>
      </c>
      <c r="E346" s="4" t="s">
        <v>1515</v>
      </c>
      <c r="F346" s="4" t="s">
        <v>1516</v>
      </c>
      <c r="G346" s="4" t="s">
        <v>196</v>
      </c>
      <c r="H346" s="4" t="s">
        <v>916</v>
      </c>
      <c r="I346" s="17">
        <v>29568</v>
      </c>
      <c r="J346" s="17">
        <v>29568</v>
      </c>
      <c r="K346" s="17">
        <v>29568</v>
      </c>
      <c r="L346" s="17">
        <v>29568</v>
      </c>
      <c r="M346" s="17">
        <v>29568</v>
      </c>
      <c r="N346" s="17">
        <v>29568</v>
      </c>
      <c r="O346" s="17">
        <v>29568</v>
      </c>
      <c r="P346" s="40">
        <v>29568</v>
      </c>
      <c r="Q346" s="18" t="s">
        <v>1737</v>
      </c>
      <c r="R346" s="15">
        <v>44393</v>
      </c>
      <c r="S346" s="4">
        <v>75</v>
      </c>
      <c r="T346" s="1">
        <v>39</v>
      </c>
      <c r="U346" s="4" t="s">
        <v>247</v>
      </c>
      <c r="V346" s="19">
        <v>44617</v>
      </c>
      <c r="W346" s="7">
        <v>0</v>
      </c>
      <c r="X346" s="20" t="s">
        <v>198</v>
      </c>
      <c r="Y346" s="21" t="s">
        <v>1565</v>
      </c>
      <c r="Z346" s="21">
        <v>19</v>
      </c>
      <c r="AA346" s="22">
        <v>44549</v>
      </c>
      <c r="AB346" s="15" t="s">
        <v>24</v>
      </c>
      <c r="AC346" s="15" t="s">
        <v>20</v>
      </c>
    </row>
    <row r="347" spans="1:29" ht="12.75" x14ac:dyDescent="0.2">
      <c r="A347" s="4" t="s">
        <v>223</v>
      </c>
      <c r="B347" s="4" t="s">
        <v>132</v>
      </c>
      <c r="C347" s="4" t="s">
        <v>132</v>
      </c>
      <c r="D347" s="4" t="s">
        <v>1517</v>
      </c>
      <c r="E347" s="4" t="s">
        <v>1518</v>
      </c>
      <c r="F347" s="4" t="s">
        <v>1519</v>
      </c>
      <c r="G347" s="4" t="s">
        <v>196</v>
      </c>
      <c r="H347" s="4" t="s">
        <v>1520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40">
        <v>0</v>
      </c>
      <c r="Q347" s="18" t="s">
        <v>1830</v>
      </c>
      <c r="R347" s="15">
        <v>0</v>
      </c>
      <c r="S347" s="4">
        <v>0</v>
      </c>
      <c r="T347" s="1">
        <v>0</v>
      </c>
      <c r="U347" s="4" t="s">
        <v>230</v>
      </c>
      <c r="V347" s="19">
        <v>0</v>
      </c>
      <c r="W347" s="7">
        <v>0</v>
      </c>
      <c r="X347" s="20" t="s">
        <v>198</v>
      </c>
      <c r="Y347" s="21" t="s">
        <v>1565</v>
      </c>
      <c r="Z347" s="21">
        <v>0</v>
      </c>
      <c r="AA347" s="22">
        <v>44624</v>
      </c>
      <c r="AB347" s="4" t="s">
        <v>20</v>
      </c>
      <c r="AC347" s="15" t="s">
        <v>20</v>
      </c>
    </row>
    <row r="348" spans="1:29" ht="12.75" x14ac:dyDescent="0.2">
      <c r="A348" s="4" t="s">
        <v>1505</v>
      </c>
      <c r="B348" s="4" t="s">
        <v>133</v>
      </c>
      <c r="C348" s="4" t="s">
        <v>1521</v>
      </c>
      <c r="D348" s="4" t="s">
        <v>1522</v>
      </c>
      <c r="E348" s="4" t="s">
        <v>1523</v>
      </c>
      <c r="F348" s="4" t="s">
        <v>1524</v>
      </c>
      <c r="G348" s="4" t="s">
        <v>836</v>
      </c>
      <c r="H348" s="4" t="s">
        <v>837</v>
      </c>
      <c r="I348" s="17">
        <v>48000</v>
      </c>
      <c r="J348" s="17">
        <v>48000</v>
      </c>
      <c r="K348" s="17">
        <v>48000</v>
      </c>
      <c r="L348" s="17">
        <v>48000</v>
      </c>
      <c r="M348" s="17">
        <v>48000</v>
      </c>
      <c r="N348" s="17">
        <v>48000</v>
      </c>
      <c r="O348" s="17">
        <v>48000</v>
      </c>
      <c r="P348" s="40">
        <v>48000</v>
      </c>
      <c r="Q348" s="18" t="s">
        <v>1830</v>
      </c>
      <c r="R348" s="15">
        <v>44482</v>
      </c>
      <c r="S348" s="4">
        <v>6</v>
      </c>
      <c r="T348" s="1">
        <v>0</v>
      </c>
      <c r="U348" s="4" t="s">
        <v>177</v>
      </c>
      <c r="V348" s="19">
        <v>46127</v>
      </c>
      <c r="W348" s="7">
        <v>0</v>
      </c>
      <c r="X348" s="20" t="s">
        <v>21</v>
      </c>
      <c r="Y348" s="21" t="s">
        <v>1565</v>
      </c>
      <c r="Z348" s="21">
        <v>0</v>
      </c>
      <c r="AA348" s="22">
        <v>44618</v>
      </c>
      <c r="AB348" s="4" t="s">
        <v>20</v>
      </c>
      <c r="AC348" s="15" t="s">
        <v>20</v>
      </c>
    </row>
    <row r="349" spans="1:29" ht="12.75" x14ac:dyDescent="0.2">
      <c r="A349" s="4" t="s">
        <v>233</v>
      </c>
      <c r="B349" s="16" t="s">
        <v>134</v>
      </c>
      <c r="C349" s="4" t="s">
        <v>1525</v>
      </c>
      <c r="D349" s="4" t="s">
        <v>1526</v>
      </c>
      <c r="E349" s="4" t="s">
        <v>1527</v>
      </c>
      <c r="F349" s="4" t="s">
        <v>1528</v>
      </c>
      <c r="G349" s="4" t="s">
        <v>175</v>
      </c>
      <c r="H349" s="4" t="s">
        <v>185</v>
      </c>
      <c r="I349" s="17">
        <v>21840</v>
      </c>
      <c r="J349" s="17">
        <v>21840</v>
      </c>
      <c r="K349" s="17">
        <v>21840</v>
      </c>
      <c r="L349" s="17">
        <v>21840</v>
      </c>
      <c r="M349" s="17">
        <v>21840</v>
      </c>
      <c r="N349" s="17">
        <v>21840</v>
      </c>
      <c r="O349" s="17">
        <v>21840</v>
      </c>
      <c r="P349" s="40">
        <v>21840</v>
      </c>
      <c r="Q349" s="18" t="s">
        <v>1830</v>
      </c>
      <c r="R349" s="15">
        <v>44370</v>
      </c>
      <c r="S349" s="4">
        <v>89</v>
      </c>
      <c r="T349" s="1">
        <v>99</v>
      </c>
      <c r="U349" s="4" t="s">
        <v>177</v>
      </c>
      <c r="V349" s="19">
        <v>45031</v>
      </c>
      <c r="W349" s="7">
        <v>0</v>
      </c>
      <c r="X349" s="20" t="s">
        <v>21</v>
      </c>
      <c r="Y349" s="21" t="s">
        <v>1565</v>
      </c>
      <c r="Z349" s="21">
        <v>18</v>
      </c>
      <c r="AA349" s="22">
        <v>44535</v>
      </c>
      <c r="AB349" s="15" t="s">
        <v>24</v>
      </c>
      <c r="AC349" s="4" t="s">
        <v>24</v>
      </c>
    </row>
    <row r="350" spans="1:29" ht="12.75" x14ac:dyDescent="0.2">
      <c r="A350" s="4" t="s">
        <v>233</v>
      </c>
      <c r="B350" s="16" t="s">
        <v>134</v>
      </c>
      <c r="C350" s="4" t="s">
        <v>1525</v>
      </c>
      <c r="D350" s="4" t="s">
        <v>1526</v>
      </c>
      <c r="E350" s="4" t="s">
        <v>1527</v>
      </c>
      <c r="F350" s="4" t="s">
        <v>1529</v>
      </c>
      <c r="G350" s="4" t="s">
        <v>175</v>
      </c>
      <c r="H350" s="4" t="s">
        <v>185</v>
      </c>
      <c r="I350" s="17">
        <v>12960</v>
      </c>
      <c r="J350" s="17">
        <v>12960</v>
      </c>
      <c r="K350" s="17">
        <v>12960</v>
      </c>
      <c r="L350" s="17">
        <v>12960</v>
      </c>
      <c r="M350" s="17">
        <v>12960</v>
      </c>
      <c r="N350" s="17">
        <v>12960</v>
      </c>
      <c r="O350" s="17">
        <v>12960</v>
      </c>
      <c r="P350" s="40">
        <v>12960</v>
      </c>
      <c r="Q350" s="18" t="s">
        <v>1830</v>
      </c>
      <c r="R350" s="15">
        <v>44370</v>
      </c>
      <c r="S350" s="4">
        <v>89</v>
      </c>
      <c r="T350" s="1">
        <v>38</v>
      </c>
      <c r="U350" s="4" t="s">
        <v>177</v>
      </c>
      <c r="V350" s="19">
        <v>46127</v>
      </c>
      <c r="W350" s="7">
        <v>0</v>
      </c>
      <c r="X350" s="20" t="s">
        <v>21</v>
      </c>
      <c r="Y350" s="21" t="s">
        <v>1565</v>
      </c>
      <c r="Z350" s="21">
        <v>20</v>
      </c>
      <c r="AA350" s="22">
        <v>44535</v>
      </c>
      <c r="AB350" s="15" t="s">
        <v>24</v>
      </c>
      <c r="AC350" s="4" t="s">
        <v>24</v>
      </c>
    </row>
    <row r="351" spans="1:29" ht="12.75" x14ac:dyDescent="0.2">
      <c r="A351" s="4" t="s">
        <v>1530</v>
      </c>
      <c r="B351" s="4" t="s">
        <v>135</v>
      </c>
      <c r="C351" s="4" t="s">
        <v>1531</v>
      </c>
      <c r="D351" s="4" t="s">
        <v>1532</v>
      </c>
      <c r="E351" s="4" t="s">
        <v>1533</v>
      </c>
      <c r="F351" s="4" t="s">
        <v>1534</v>
      </c>
      <c r="G351" s="4" t="s">
        <v>228</v>
      </c>
      <c r="H351" s="4" t="s">
        <v>229</v>
      </c>
      <c r="I351" s="17">
        <v>12851</v>
      </c>
      <c r="J351" s="17">
        <v>12949</v>
      </c>
      <c r="K351" s="17">
        <v>12735</v>
      </c>
      <c r="L351" s="17">
        <v>12935</v>
      </c>
      <c r="M351" s="17">
        <v>12936</v>
      </c>
      <c r="N351" s="17">
        <v>11635</v>
      </c>
      <c r="O351" s="17">
        <v>10223</v>
      </c>
      <c r="P351" s="40">
        <v>12323.428571428571</v>
      </c>
      <c r="Q351" s="18" t="s">
        <v>1683</v>
      </c>
      <c r="R351" s="15">
        <v>44236</v>
      </c>
      <c r="S351" s="4">
        <v>89</v>
      </c>
      <c r="T351" s="1">
        <v>89</v>
      </c>
      <c r="U351" s="4" t="s">
        <v>247</v>
      </c>
      <c r="V351" s="19">
        <v>44525</v>
      </c>
      <c r="W351" s="7">
        <v>2</v>
      </c>
      <c r="X351" s="20" t="s">
        <v>198</v>
      </c>
      <c r="Y351" s="21" t="s">
        <v>1565</v>
      </c>
      <c r="Z351" s="21">
        <v>1</v>
      </c>
      <c r="AA351" s="22">
        <v>44535</v>
      </c>
      <c r="AB351" s="15" t="s">
        <v>24</v>
      </c>
      <c r="AC351" s="4" t="s">
        <v>24</v>
      </c>
    </row>
    <row r="352" spans="1:29" ht="12.75" x14ac:dyDescent="0.2">
      <c r="A352" s="4" t="s">
        <v>1530</v>
      </c>
      <c r="B352" s="4" t="s">
        <v>135</v>
      </c>
      <c r="C352" s="4" t="s">
        <v>1535</v>
      </c>
      <c r="D352" s="4" t="s">
        <v>1536</v>
      </c>
      <c r="E352" s="4" t="s">
        <v>1537</v>
      </c>
      <c r="F352" s="4" t="s">
        <v>1538</v>
      </c>
      <c r="G352" s="4" t="s">
        <v>228</v>
      </c>
      <c r="H352" s="4" t="s">
        <v>229</v>
      </c>
      <c r="I352" s="17">
        <v>4608</v>
      </c>
      <c r="J352" s="17">
        <v>4608</v>
      </c>
      <c r="K352" s="17">
        <v>4608</v>
      </c>
      <c r="L352" s="17">
        <v>4608</v>
      </c>
      <c r="M352" s="17">
        <v>4608</v>
      </c>
      <c r="N352" s="17">
        <v>4608</v>
      </c>
      <c r="O352" s="17">
        <v>4608</v>
      </c>
      <c r="P352" s="40">
        <v>4608</v>
      </c>
      <c r="Q352" s="18" t="s">
        <v>1682</v>
      </c>
      <c r="R352" s="15">
        <v>44236</v>
      </c>
      <c r="S352" s="4">
        <v>89</v>
      </c>
      <c r="T352" s="1">
        <v>89</v>
      </c>
      <c r="U352" s="4" t="s">
        <v>247</v>
      </c>
      <c r="V352" s="19">
        <v>44525</v>
      </c>
      <c r="W352" s="7">
        <v>2</v>
      </c>
      <c r="X352" s="20" t="s">
        <v>198</v>
      </c>
      <c r="Y352" s="21" t="s">
        <v>1565</v>
      </c>
      <c r="Z352" s="21">
        <v>2</v>
      </c>
      <c r="AA352" s="22">
        <v>44535</v>
      </c>
      <c r="AB352" s="15" t="s">
        <v>24</v>
      </c>
      <c r="AC352" s="4" t="s">
        <v>24</v>
      </c>
    </row>
    <row r="353" spans="1:29" ht="12.75" x14ac:dyDescent="0.2">
      <c r="A353" s="4" t="s">
        <v>1530</v>
      </c>
      <c r="B353" s="4" t="s">
        <v>135</v>
      </c>
      <c r="C353" s="4" t="s">
        <v>135</v>
      </c>
      <c r="D353" s="4" t="s">
        <v>1539</v>
      </c>
      <c r="E353" s="4" t="s">
        <v>1540</v>
      </c>
      <c r="F353" s="4" t="s">
        <v>1541</v>
      </c>
      <c r="G353" s="4" t="s">
        <v>228</v>
      </c>
      <c r="H353" s="4" t="s">
        <v>229</v>
      </c>
      <c r="I353" s="17">
        <v>3240</v>
      </c>
      <c r="J353" s="17">
        <v>3240</v>
      </c>
      <c r="K353" s="17">
        <v>3240</v>
      </c>
      <c r="L353" s="17">
        <v>3240</v>
      </c>
      <c r="M353" s="17">
        <v>3240</v>
      </c>
      <c r="N353" s="17">
        <v>3240</v>
      </c>
      <c r="O353" s="17">
        <v>2771</v>
      </c>
      <c r="P353" s="40">
        <v>3173</v>
      </c>
      <c r="Q353" s="18" t="s">
        <v>1742</v>
      </c>
      <c r="R353" s="15">
        <v>44236</v>
      </c>
      <c r="S353" s="4">
        <v>89</v>
      </c>
      <c r="T353" s="1">
        <v>90</v>
      </c>
      <c r="U353" s="4" t="s">
        <v>247</v>
      </c>
      <c r="V353" s="19">
        <v>44602</v>
      </c>
      <c r="W353" s="7">
        <v>0</v>
      </c>
      <c r="X353" s="20" t="s">
        <v>198</v>
      </c>
      <c r="Y353" s="21" t="s">
        <v>1565</v>
      </c>
      <c r="Z353" s="21">
        <v>0</v>
      </c>
      <c r="AA353" s="22">
        <v>44535</v>
      </c>
      <c r="AB353" s="15" t="s">
        <v>24</v>
      </c>
      <c r="AC353" s="4" t="s">
        <v>24</v>
      </c>
    </row>
    <row r="354" spans="1:29" ht="12.75" x14ac:dyDescent="0.2">
      <c r="A354" s="4" t="s">
        <v>1530</v>
      </c>
      <c r="B354" s="4" t="s">
        <v>135</v>
      </c>
      <c r="C354" s="4" t="s">
        <v>1542</v>
      </c>
      <c r="D354" s="4" t="s">
        <v>1543</v>
      </c>
      <c r="E354" s="4" t="s">
        <v>1544</v>
      </c>
      <c r="F354" s="4" t="s">
        <v>1545</v>
      </c>
      <c r="G354" s="4" t="s">
        <v>228</v>
      </c>
      <c r="H354" s="4" t="s">
        <v>229</v>
      </c>
      <c r="I354" s="17">
        <v>2904</v>
      </c>
      <c r="J354" s="17">
        <v>2904</v>
      </c>
      <c r="K354" s="17">
        <v>2904</v>
      </c>
      <c r="L354" s="17">
        <v>2904</v>
      </c>
      <c r="M354" s="17">
        <v>2904</v>
      </c>
      <c r="N354" s="17">
        <v>2904</v>
      </c>
      <c r="O354" s="17">
        <v>2904</v>
      </c>
      <c r="P354" s="40">
        <v>2904</v>
      </c>
      <c r="Q354" s="18" t="s">
        <v>1681</v>
      </c>
      <c r="R354" s="15">
        <v>44236</v>
      </c>
      <c r="S354" s="4">
        <v>89</v>
      </c>
      <c r="T354" s="1">
        <v>70</v>
      </c>
      <c r="U354" s="4" t="s">
        <v>247</v>
      </c>
      <c r="V354" s="19">
        <v>44622</v>
      </c>
      <c r="W354" s="7">
        <v>1</v>
      </c>
      <c r="X354" s="20" t="s">
        <v>198</v>
      </c>
      <c r="Y354" s="21" t="s">
        <v>1565</v>
      </c>
      <c r="Z354" s="21">
        <v>0</v>
      </c>
      <c r="AA354" s="22">
        <v>44535</v>
      </c>
      <c r="AB354" s="15" t="s">
        <v>24</v>
      </c>
      <c r="AC354" s="4" t="s">
        <v>24</v>
      </c>
    </row>
    <row r="355" spans="1:29" ht="12.75" x14ac:dyDescent="0.2">
      <c r="A355" s="4" t="s">
        <v>233</v>
      </c>
      <c r="B355" s="4" t="s">
        <v>137</v>
      </c>
      <c r="C355" s="4" t="s">
        <v>1546</v>
      </c>
      <c r="D355" s="4" t="s">
        <v>1547</v>
      </c>
      <c r="E355" s="4" t="s">
        <v>1548</v>
      </c>
      <c r="F355" s="4" t="s">
        <v>1549</v>
      </c>
      <c r="G355" s="4" t="s">
        <v>196</v>
      </c>
      <c r="H355" s="4" t="s">
        <v>1550</v>
      </c>
      <c r="I355" s="17">
        <v>58165</v>
      </c>
      <c r="J355" s="17">
        <v>58020</v>
      </c>
      <c r="K355" s="17">
        <v>58063</v>
      </c>
      <c r="L355" s="17">
        <v>57742</v>
      </c>
      <c r="M355" s="17">
        <v>57797</v>
      </c>
      <c r="N355" s="17">
        <v>58414</v>
      </c>
      <c r="O355" s="17">
        <v>58409</v>
      </c>
      <c r="P355" s="40">
        <v>58087.142857142855</v>
      </c>
      <c r="Q355" s="18" t="s">
        <v>1582</v>
      </c>
      <c r="R355" s="15">
        <v>44091</v>
      </c>
      <c r="S355" s="4">
        <v>89</v>
      </c>
      <c r="T355" s="1">
        <v>87</v>
      </c>
      <c r="U355" s="4" t="s">
        <v>247</v>
      </c>
      <c r="V355" s="19">
        <v>44628</v>
      </c>
      <c r="W355" s="7">
        <v>0</v>
      </c>
      <c r="X355" s="20" t="s">
        <v>198</v>
      </c>
      <c r="Y355" s="21" t="s">
        <v>1565</v>
      </c>
      <c r="Z355" s="21">
        <v>0</v>
      </c>
      <c r="AA355" s="22">
        <v>44535</v>
      </c>
      <c r="AB355" s="4" t="s">
        <v>20</v>
      </c>
      <c r="AC355" s="15" t="s">
        <v>20</v>
      </c>
    </row>
    <row r="356" spans="1:29" ht="12.75" x14ac:dyDescent="0.2">
      <c r="A356" s="4" t="s">
        <v>233</v>
      </c>
      <c r="B356" s="4" t="s">
        <v>137</v>
      </c>
      <c r="C356" s="4" t="s">
        <v>1546</v>
      </c>
      <c r="D356" s="4" t="s">
        <v>1551</v>
      </c>
      <c r="E356" s="4" t="s">
        <v>1552</v>
      </c>
      <c r="F356" s="4" t="s">
        <v>1553</v>
      </c>
      <c r="G356" s="4" t="s">
        <v>196</v>
      </c>
      <c r="H356" s="4" t="s">
        <v>1550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40">
        <v>0</v>
      </c>
      <c r="Q356" s="18" t="s">
        <v>1744</v>
      </c>
      <c r="R356" s="15">
        <v>44144</v>
      </c>
      <c r="S356" s="4">
        <v>61</v>
      </c>
      <c r="T356" s="1">
        <v>67</v>
      </c>
      <c r="U356" s="4" t="s">
        <v>247</v>
      </c>
      <c r="V356" s="19">
        <v>44523</v>
      </c>
      <c r="W356" s="7">
        <v>0</v>
      </c>
      <c r="X356" s="20" t="s">
        <v>198</v>
      </c>
      <c r="Y356" s="21" t="s">
        <v>1565</v>
      </c>
      <c r="Z356" s="21">
        <v>0</v>
      </c>
      <c r="AA356" s="22">
        <v>44563</v>
      </c>
      <c r="AB356" s="4" t="s">
        <v>20</v>
      </c>
      <c r="AC356" s="15" t="s">
        <v>20</v>
      </c>
    </row>
    <row r="357" spans="1:29" ht="12.75" x14ac:dyDescent="0.2">
      <c r="A357" s="4" t="s">
        <v>270</v>
      </c>
      <c r="B357" s="4" t="s">
        <v>139</v>
      </c>
      <c r="C357" s="4" t="s">
        <v>1554</v>
      </c>
      <c r="D357" s="4" t="s">
        <v>1555</v>
      </c>
      <c r="E357" s="4" t="s">
        <v>1556</v>
      </c>
      <c r="F357" s="4" t="s">
        <v>1557</v>
      </c>
      <c r="G357" s="4" t="s">
        <v>175</v>
      </c>
      <c r="H357" s="4" t="s">
        <v>185</v>
      </c>
      <c r="I357" s="17">
        <v>54021</v>
      </c>
      <c r="J357" s="17">
        <v>54624</v>
      </c>
      <c r="K357" s="17">
        <v>54624</v>
      </c>
      <c r="L357" s="17">
        <v>54624</v>
      </c>
      <c r="M357" s="17">
        <v>54624</v>
      </c>
      <c r="N357" s="17">
        <v>54624</v>
      </c>
      <c r="O357" s="17">
        <v>52186</v>
      </c>
      <c r="P357" s="40">
        <v>54189.571428571428</v>
      </c>
      <c r="Q357" s="18" t="s">
        <v>1614</v>
      </c>
      <c r="R357" s="15">
        <v>44502</v>
      </c>
      <c r="S357" s="4">
        <v>2</v>
      </c>
      <c r="T357" s="1">
        <v>0</v>
      </c>
      <c r="U357" s="4" t="s">
        <v>247</v>
      </c>
      <c r="V357" s="19">
        <v>44531</v>
      </c>
      <c r="W357" s="7">
        <v>0</v>
      </c>
      <c r="X357" s="20" t="s">
        <v>38</v>
      </c>
      <c r="Y357" s="21" t="s">
        <v>1565</v>
      </c>
      <c r="Z357" s="21">
        <v>18</v>
      </c>
      <c r="AA357" s="22">
        <v>44622</v>
      </c>
      <c r="AB357" s="15" t="s">
        <v>24</v>
      </c>
      <c r="AC357" s="15" t="s">
        <v>20</v>
      </c>
    </row>
    <row r="358" spans="1:29" ht="12.75" x14ac:dyDescent="0.2">
      <c r="A358" s="4" t="s">
        <v>257</v>
      </c>
      <c r="B358" s="4" t="s">
        <v>141</v>
      </c>
      <c r="C358" s="4" t="s">
        <v>1558</v>
      </c>
      <c r="D358" s="4" t="s">
        <v>1559</v>
      </c>
      <c r="E358" s="4" t="s">
        <v>1560</v>
      </c>
      <c r="F358" s="4" t="s">
        <v>1561</v>
      </c>
      <c r="G358" s="4" t="s">
        <v>836</v>
      </c>
      <c r="H358" s="4" t="s">
        <v>837</v>
      </c>
      <c r="I358" s="17">
        <v>19000</v>
      </c>
      <c r="J358" s="17">
        <v>19100</v>
      </c>
      <c r="K358" s="17">
        <v>18900</v>
      </c>
      <c r="L358" s="17">
        <v>20000</v>
      </c>
      <c r="M358" s="17">
        <v>19000</v>
      </c>
      <c r="N358" s="17">
        <v>20000</v>
      </c>
      <c r="O358" s="17">
        <v>19100</v>
      </c>
      <c r="P358" s="40">
        <v>19300</v>
      </c>
      <c r="Q358" s="18" t="s">
        <v>1763</v>
      </c>
      <c r="R358" s="15">
        <v>44476</v>
      </c>
      <c r="S358" s="4">
        <v>13</v>
      </c>
      <c r="T358" s="1">
        <v>0</v>
      </c>
      <c r="U358" s="4" t="s">
        <v>247</v>
      </c>
      <c r="V358" s="19">
        <v>44608</v>
      </c>
      <c r="W358" s="7">
        <v>0</v>
      </c>
      <c r="X358" s="20" t="s">
        <v>21</v>
      </c>
      <c r="Y358" s="21" t="s">
        <v>1565</v>
      </c>
      <c r="Z358" s="21">
        <v>1</v>
      </c>
      <c r="AA358" s="22">
        <v>44611</v>
      </c>
      <c r="AB358" s="15" t="s">
        <v>24</v>
      </c>
      <c r="AC358" s="15" t="s">
        <v>20</v>
      </c>
    </row>
    <row r="359" spans="1:29" ht="12.75" x14ac:dyDescent="0.2">
      <c r="A359" s="4" t="s">
        <v>223</v>
      </c>
      <c r="B359" s="4" t="s">
        <v>70</v>
      </c>
      <c r="C359" s="4" t="s">
        <v>70</v>
      </c>
      <c r="D359" s="4" t="s">
        <v>1562</v>
      </c>
      <c r="E359" s="4" t="s">
        <v>1563</v>
      </c>
      <c r="F359" s="4" t="s">
        <v>1564</v>
      </c>
      <c r="I359" s="17">
        <v>57864</v>
      </c>
      <c r="J359" s="17">
        <v>57864</v>
      </c>
      <c r="K359" s="17">
        <v>57864</v>
      </c>
      <c r="L359" s="17">
        <v>57864</v>
      </c>
      <c r="M359" s="17">
        <v>57864</v>
      </c>
      <c r="N359" s="17">
        <v>57864</v>
      </c>
      <c r="O359" s="17">
        <v>57864</v>
      </c>
      <c r="P359" s="40">
        <v>57864</v>
      </c>
      <c r="Q359" s="18" t="s">
        <v>1830</v>
      </c>
      <c r="R359" s="15">
        <v>44514</v>
      </c>
      <c r="S359" s="4">
        <v>0</v>
      </c>
      <c r="T359" s="41">
        <v>0</v>
      </c>
      <c r="U359" s="41" t="s">
        <v>247</v>
      </c>
      <c r="V359" s="42">
        <v>44609</v>
      </c>
      <c r="W359" s="41">
        <v>0</v>
      </c>
      <c r="X359" s="41" t="s">
        <v>21</v>
      </c>
      <c r="Y359" s="41" t="s">
        <v>1565</v>
      </c>
      <c r="Z359" s="41">
        <v>1</v>
      </c>
      <c r="AA359" s="43">
        <v>44612</v>
      </c>
      <c r="AB359" s="41" t="s">
        <v>24</v>
      </c>
      <c r="AC359" s="41" t="s">
        <v>20</v>
      </c>
    </row>
    <row r="360" spans="1:29" ht="12.75" x14ac:dyDescent="0.2">
      <c r="I360" s="3"/>
      <c r="R360" s="22"/>
    </row>
    <row r="361" spans="1:29" ht="12.75" x14ac:dyDescent="0.2">
      <c r="I361" s="3"/>
      <c r="R361" s="22"/>
    </row>
    <row r="362" spans="1:29" ht="12.75" x14ac:dyDescent="0.2">
      <c r="I362" s="3"/>
      <c r="R362" s="22"/>
    </row>
    <row r="363" spans="1:29" ht="12.75" x14ac:dyDescent="0.2">
      <c r="I363" s="3"/>
      <c r="R363" s="22"/>
    </row>
    <row r="364" spans="1:29" ht="12.75" x14ac:dyDescent="0.2">
      <c r="I364" s="3"/>
      <c r="R364" s="22"/>
    </row>
    <row r="365" spans="1:29" ht="12.75" x14ac:dyDescent="0.2">
      <c r="I365" s="3"/>
      <c r="R365" s="22"/>
    </row>
    <row r="366" spans="1:29" ht="12.75" x14ac:dyDescent="0.2">
      <c r="I366" s="3"/>
      <c r="R366" s="22"/>
    </row>
    <row r="367" spans="1:29" ht="12.75" x14ac:dyDescent="0.2">
      <c r="I367" s="3"/>
      <c r="R367" s="22"/>
    </row>
    <row r="368" spans="1:29" ht="12.75" x14ac:dyDescent="0.2">
      <c r="I368" s="3"/>
      <c r="R368" s="22"/>
    </row>
    <row r="369" spans="9:18" ht="12.75" x14ac:dyDescent="0.2">
      <c r="I369" s="3"/>
      <c r="R369" s="22"/>
    </row>
    <row r="370" spans="9:18" ht="12.75" x14ac:dyDescent="0.2">
      <c r="I370" s="3"/>
      <c r="R370" s="22"/>
    </row>
    <row r="371" spans="9:18" ht="12.75" x14ac:dyDescent="0.2">
      <c r="I371" s="3"/>
      <c r="R371" s="22"/>
    </row>
    <row r="372" spans="9:18" ht="12.75" x14ac:dyDescent="0.2">
      <c r="I372" s="3"/>
      <c r="R372" s="22"/>
    </row>
    <row r="373" spans="9:18" ht="12.75" x14ac:dyDescent="0.2">
      <c r="I373" s="3"/>
      <c r="R373" s="22"/>
    </row>
    <row r="374" spans="9:18" ht="12.75" x14ac:dyDescent="0.2">
      <c r="I374" s="3"/>
      <c r="R374" s="22"/>
    </row>
    <row r="375" spans="9:18" ht="12.75" x14ac:dyDescent="0.2">
      <c r="I375" s="3"/>
      <c r="R375" s="22"/>
    </row>
    <row r="376" spans="9:18" ht="12.75" x14ac:dyDescent="0.2">
      <c r="I376" s="3"/>
      <c r="R376" s="22"/>
    </row>
    <row r="377" spans="9:18" ht="12.75" x14ac:dyDescent="0.2">
      <c r="I377" s="3"/>
      <c r="R377" s="22"/>
    </row>
    <row r="378" spans="9:18" ht="12.75" x14ac:dyDescent="0.2">
      <c r="I378" s="3"/>
      <c r="R378" s="22"/>
    </row>
    <row r="379" spans="9:18" ht="12.75" x14ac:dyDescent="0.2">
      <c r="I379" s="3"/>
      <c r="R379" s="22"/>
    </row>
    <row r="380" spans="9:18" ht="12.75" x14ac:dyDescent="0.2">
      <c r="I380" s="3"/>
      <c r="R380" s="22"/>
    </row>
    <row r="381" spans="9:18" ht="12.75" x14ac:dyDescent="0.2">
      <c r="I381" s="3"/>
      <c r="R381" s="22"/>
    </row>
    <row r="382" spans="9:18" ht="12.75" x14ac:dyDescent="0.2">
      <c r="I382" s="3"/>
      <c r="R382" s="22"/>
    </row>
    <row r="383" spans="9:18" ht="12.75" x14ac:dyDescent="0.2">
      <c r="I383" s="3"/>
      <c r="R383" s="22"/>
    </row>
    <row r="384" spans="9:18" ht="12.75" x14ac:dyDescent="0.2">
      <c r="I384" s="3"/>
      <c r="R384" s="22"/>
    </row>
    <row r="385" spans="9:18" ht="12.75" x14ac:dyDescent="0.2">
      <c r="I385" s="3"/>
      <c r="R385" s="22"/>
    </row>
    <row r="386" spans="9:18" ht="12.75" x14ac:dyDescent="0.2">
      <c r="I386" s="3"/>
      <c r="R386" s="22"/>
    </row>
    <row r="387" spans="9:18" ht="12.75" x14ac:dyDescent="0.2">
      <c r="I387" s="3"/>
      <c r="R387" s="22"/>
    </row>
    <row r="388" spans="9:18" ht="12.75" x14ac:dyDescent="0.2">
      <c r="I388" s="3"/>
      <c r="R388" s="22"/>
    </row>
    <row r="389" spans="9:18" ht="12.75" x14ac:dyDescent="0.2">
      <c r="I389" s="3"/>
      <c r="R389" s="22"/>
    </row>
    <row r="390" spans="9:18" ht="12.75" x14ac:dyDescent="0.2">
      <c r="I390" s="3"/>
      <c r="R390" s="22"/>
    </row>
    <row r="391" spans="9:18" ht="12.75" x14ac:dyDescent="0.2">
      <c r="I391" s="3"/>
      <c r="R391" s="22"/>
    </row>
    <row r="392" spans="9:18" ht="12.75" x14ac:dyDescent="0.2">
      <c r="I392" s="3"/>
      <c r="R392" s="22"/>
    </row>
    <row r="393" spans="9:18" ht="12.75" x14ac:dyDescent="0.2">
      <c r="I393" s="3"/>
      <c r="R393" s="22"/>
    </row>
    <row r="394" spans="9:18" ht="12.75" x14ac:dyDescent="0.2">
      <c r="I394" s="3"/>
      <c r="R394" s="22"/>
    </row>
    <row r="395" spans="9:18" ht="12.75" x14ac:dyDescent="0.2">
      <c r="I395" s="3"/>
      <c r="R395" s="22"/>
    </row>
    <row r="396" spans="9:18" ht="12.75" x14ac:dyDescent="0.2">
      <c r="I396" s="3"/>
      <c r="R396" s="22"/>
    </row>
    <row r="397" spans="9:18" ht="12.75" x14ac:dyDescent="0.2">
      <c r="I397" s="3"/>
      <c r="R397" s="22"/>
    </row>
    <row r="398" spans="9:18" ht="12.75" x14ac:dyDescent="0.2">
      <c r="I398" s="3"/>
      <c r="R398" s="22"/>
    </row>
    <row r="399" spans="9:18" ht="12.75" x14ac:dyDescent="0.2">
      <c r="I399" s="3"/>
      <c r="R399" s="22"/>
    </row>
    <row r="400" spans="9:18" ht="12.75" x14ac:dyDescent="0.2">
      <c r="I400" s="3"/>
      <c r="R400" s="22"/>
    </row>
    <row r="401" spans="9:18" ht="12.75" x14ac:dyDescent="0.2">
      <c r="I401" s="3"/>
      <c r="R401" s="22"/>
    </row>
    <row r="402" spans="9:18" ht="12.75" x14ac:dyDescent="0.2">
      <c r="I402" s="3"/>
      <c r="R402" s="22"/>
    </row>
    <row r="403" spans="9:18" ht="12.75" x14ac:dyDescent="0.2">
      <c r="I403" s="3"/>
      <c r="R403" s="22"/>
    </row>
    <row r="404" spans="9:18" ht="12.75" x14ac:dyDescent="0.2">
      <c r="I404" s="3"/>
      <c r="R404" s="22"/>
    </row>
    <row r="405" spans="9:18" ht="12.75" x14ac:dyDescent="0.2">
      <c r="I405" s="3"/>
      <c r="R405" s="22"/>
    </row>
    <row r="406" spans="9:18" ht="12.75" x14ac:dyDescent="0.2">
      <c r="I406" s="3"/>
      <c r="R406" s="22"/>
    </row>
    <row r="407" spans="9:18" ht="12.75" x14ac:dyDescent="0.2">
      <c r="I407" s="3"/>
      <c r="R407" s="22"/>
    </row>
    <row r="408" spans="9:18" ht="12.75" x14ac:dyDescent="0.2">
      <c r="I408" s="3"/>
      <c r="R408" s="22"/>
    </row>
    <row r="409" spans="9:18" ht="12.75" x14ac:dyDescent="0.2">
      <c r="I409" s="3"/>
      <c r="R409" s="22"/>
    </row>
    <row r="410" spans="9:18" ht="12.75" x14ac:dyDescent="0.2">
      <c r="I410" s="3"/>
      <c r="R410" s="22"/>
    </row>
    <row r="411" spans="9:18" ht="12.75" x14ac:dyDescent="0.2">
      <c r="I411" s="3"/>
      <c r="R411" s="22"/>
    </row>
    <row r="412" spans="9:18" ht="12.75" x14ac:dyDescent="0.2">
      <c r="I412" s="3"/>
      <c r="R412" s="22"/>
    </row>
    <row r="413" spans="9:18" ht="12.75" x14ac:dyDescent="0.2">
      <c r="I413" s="3"/>
      <c r="R413" s="22"/>
    </row>
    <row r="414" spans="9:18" ht="12.75" x14ac:dyDescent="0.2">
      <c r="I414" s="3"/>
      <c r="R414" s="22"/>
    </row>
    <row r="415" spans="9:18" ht="12.75" x14ac:dyDescent="0.2">
      <c r="I415" s="3"/>
      <c r="R415" s="22"/>
    </row>
    <row r="416" spans="9:18" ht="12.75" x14ac:dyDescent="0.2">
      <c r="I416" s="3"/>
      <c r="R416" s="22"/>
    </row>
    <row r="417" spans="9:18" ht="12.75" x14ac:dyDescent="0.2">
      <c r="I417" s="3"/>
      <c r="R417" s="22"/>
    </row>
    <row r="418" spans="9:18" ht="12.75" x14ac:dyDescent="0.2">
      <c r="I418" s="3"/>
      <c r="R418" s="22"/>
    </row>
    <row r="419" spans="9:18" ht="12.75" x14ac:dyDescent="0.2">
      <c r="I419" s="3"/>
      <c r="R419" s="22"/>
    </row>
    <row r="420" spans="9:18" ht="12.75" x14ac:dyDescent="0.2">
      <c r="I420" s="3"/>
      <c r="R420" s="22"/>
    </row>
    <row r="421" spans="9:18" ht="12.75" x14ac:dyDescent="0.2">
      <c r="I421" s="3"/>
      <c r="R421" s="22"/>
    </row>
    <row r="422" spans="9:18" ht="12.75" x14ac:dyDescent="0.2">
      <c r="I422" s="3"/>
      <c r="R422" s="22"/>
    </row>
    <row r="423" spans="9:18" ht="12.75" x14ac:dyDescent="0.2">
      <c r="I423" s="3"/>
      <c r="R423" s="22"/>
    </row>
    <row r="424" spans="9:18" ht="12.75" x14ac:dyDescent="0.2">
      <c r="I424" s="3"/>
      <c r="R424" s="22"/>
    </row>
    <row r="425" spans="9:18" ht="12.75" x14ac:dyDescent="0.2">
      <c r="I425" s="3"/>
      <c r="R425" s="22"/>
    </row>
    <row r="426" spans="9:18" ht="12.75" x14ac:dyDescent="0.2">
      <c r="I426" s="3"/>
      <c r="R426" s="22"/>
    </row>
    <row r="427" spans="9:18" ht="12.75" x14ac:dyDescent="0.2">
      <c r="I427" s="3"/>
      <c r="R427" s="22"/>
    </row>
    <row r="428" spans="9:18" ht="12.75" x14ac:dyDescent="0.2">
      <c r="I428" s="3"/>
      <c r="R428" s="22"/>
    </row>
    <row r="429" spans="9:18" ht="12.75" x14ac:dyDescent="0.2">
      <c r="I429" s="3"/>
      <c r="R429" s="22"/>
    </row>
    <row r="430" spans="9:18" ht="12.75" x14ac:dyDescent="0.2">
      <c r="I430" s="3"/>
      <c r="R430" s="22"/>
    </row>
    <row r="431" spans="9:18" ht="12.75" x14ac:dyDescent="0.2">
      <c r="I431" s="3"/>
      <c r="R431" s="22"/>
    </row>
    <row r="432" spans="9:18" ht="12.75" x14ac:dyDescent="0.2">
      <c r="I432" s="3"/>
      <c r="R432" s="22"/>
    </row>
    <row r="433" spans="9:18" ht="12.75" x14ac:dyDescent="0.2">
      <c r="I433" s="3"/>
      <c r="R433" s="22"/>
    </row>
    <row r="434" spans="9:18" ht="12.75" x14ac:dyDescent="0.2">
      <c r="I434" s="3"/>
      <c r="R434" s="22"/>
    </row>
    <row r="435" spans="9:18" ht="12.75" x14ac:dyDescent="0.2">
      <c r="I435" s="3"/>
      <c r="R435" s="22"/>
    </row>
    <row r="436" spans="9:18" ht="12.75" x14ac:dyDescent="0.2">
      <c r="I436" s="3"/>
      <c r="R436" s="22"/>
    </row>
    <row r="437" spans="9:18" ht="12.75" x14ac:dyDescent="0.2">
      <c r="I437" s="3"/>
      <c r="R437" s="22"/>
    </row>
    <row r="438" spans="9:18" ht="12.75" x14ac:dyDescent="0.2">
      <c r="I438" s="3"/>
      <c r="R438" s="22"/>
    </row>
    <row r="439" spans="9:18" ht="12.75" x14ac:dyDescent="0.2">
      <c r="I439" s="3"/>
      <c r="R439" s="22"/>
    </row>
    <row r="440" spans="9:18" ht="12.75" x14ac:dyDescent="0.2">
      <c r="I440" s="3"/>
      <c r="R440" s="22"/>
    </row>
    <row r="441" spans="9:18" ht="12.75" x14ac:dyDescent="0.2">
      <c r="I441" s="3"/>
      <c r="R441" s="22"/>
    </row>
    <row r="442" spans="9:18" ht="12.75" x14ac:dyDescent="0.2">
      <c r="I442" s="3"/>
      <c r="R442" s="22"/>
    </row>
    <row r="443" spans="9:18" ht="12.75" x14ac:dyDescent="0.2">
      <c r="I443" s="3"/>
      <c r="R443" s="22"/>
    </row>
    <row r="444" spans="9:18" ht="12.75" x14ac:dyDescent="0.2">
      <c r="I444" s="3"/>
      <c r="R444" s="22"/>
    </row>
    <row r="445" spans="9:18" ht="12.75" x14ac:dyDescent="0.2">
      <c r="I445" s="3"/>
      <c r="R445" s="22"/>
    </row>
    <row r="446" spans="9:18" ht="12.75" x14ac:dyDescent="0.2">
      <c r="I446" s="3"/>
      <c r="R446" s="22"/>
    </row>
    <row r="447" spans="9:18" ht="12.75" x14ac:dyDescent="0.2">
      <c r="I447" s="3"/>
      <c r="R447" s="22"/>
    </row>
    <row r="448" spans="9:18" ht="12.75" x14ac:dyDescent="0.2">
      <c r="I448" s="3"/>
      <c r="R448" s="22"/>
    </row>
    <row r="449" spans="9:18" ht="12.75" x14ac:dyDescent="0.2">
      <c r="I449" s="3"/>
      <c r="R449" s="22"/>
    </row>
    <row r="450" spans="9:18" ht="12.75" x14ac:dyDescent="0.2">
      <c r="I450" s="3"/>
      <c r="R450" s="22"/>
    </row>
    <row r="451" spans="9:18" ht="12.75" x14ac:dyDescent="0.2">
      <c r="I451" s="3"/>
      <c r="R451" s="22"/>
    </row>
    <row r="452" spans="9:18" ht="12.75" x14ac:dyDescent="0.2">
      <c r="I452" s="3"/>
      <c r="R452" s="22"/>
    </row>
    <row r="453" spans="9:18" ht="12.75" x14ac:dyDescent="0.2">
      <c r="I453" s="3"/>
      <c r="R453" s="22"/>
    </row>
    <row r="454" spans="9:18" ht="12.75" x14ac:dyDescent="0.2">
      <c r="I454" s="3"/>
      <c r="R454" s="22"/>
    </row>
    <row r="455" spans="9:18" ht="12.75" x14ac:dyDescent="0.2">
      <c r="I455" s="3"/>
      <c r="R455" s="22"/>
    </row>
    <row r="456" spans="9:18" ht="12.75" x14ac:dyDescent="0.2">
      <c r="I456" s="3"/>
      <c r="R456" s="22"/>
    </row>
    <row r="457" spans="9:18" ht="12.75" x14ac:dyDescent="0.2">
      <c r="I457" s="3"/>
      <c r="R457" s="22"/>
    </row>
    <row r="458" spans="9:18" ht="12.75" x14ac:dyDescent="0.2">
      <c r="I458" s="3"/>
      <c r="R458" s="22"/>
    </row>
    <row r="459" spans="9:18" ht="12.75" x14ac:dyDescent="0.2">
      <c r="I459" s="3"/>
      <c r="R459" s="22"/>
    </row>
    <row r="460" spans="9:18" ht="12.75" x14ac:dyDescent="0.2">
      <c r="I460" s="3"/>
      <c r="R460" s="22"/>
    </row>
    <row r="461" spans="9:18" ht="12.75" x14ac:dyDescent="0.2">
      <c r="I461" s="3"/>
      <c r="R461" s="22"/>
    </row>
    <row r="462" spans="9:18" ht="12.75" x14ac:dyDescent="0.2">
      <c r="I462" s="3"/>
      <c r="R462" s="22"/>
    </row>
    <row r="463" spans="9:18" ht="12.75" x14ac:dyDescent="0.2">
      <c r="I463" s="3"/>
      <c r="R463" s="22"/>
    </row>
    <row r="464" spans="9:18" ht="12.75" x14ac:dyDescent="0.2">
      <c r="I464" s="3"/>
      <c r="R464" s="22"/>
    </row>
    <row r="465" spans="9:18" ht="12.75" x14ac:dyDescent="0.2">
      <c r="I465" s="3"/>
      <c r="R465" s="22"/>
    </row>
    <row r="466" spans="9:18" ht="12.75" x14ac:dyDescent="0.2">
      <c r="I466" s="3"/>
      <c r="R466" s="22"/>
    </row>
    <row r="467" spans="9:18" ht="12.75" x14ac:dyDescent="0.2">
      <c r="I467" s="3"/>
      <c r="R467" s="22"/>
    </row>
    <row r="468" spans="9:18" ht="12.75" x14ac:dyDescent="0.2">
      <c r="I468" s="3"/>
      <c r="R468" s="22"/>
    </row>
    <row r="469" spans="9:18" ht="12.75" x14ac:dyDescent="0.2">
      <c r="I469" s="3"/>
      <c r="R469" s="22"/>
    </row>
    <row r="470" spans="9:18" ht="12.75" x14ac:dyDescent="0.2">
      <c r="I470" s="3"/>
      <c r="R470" s="22"/>
    </row>
    <row r="471" spans="9:18" ht="12.75" x14ac:dyDescent="0.2">
      <c r="I471" s="3"/>
      <c r="R471" s="22"/>
    </row>
    <row r="472" spans="9:18" ht="12.75" x14ac:dyDescent="0.2">
      <c r="I472" s="3"/>
      <c r="R472" s="22"/>
    </row>
    <row r="473" spans="9:18" ht="12.75" x14ac:dyDescent="0.2">
      <c r="I473" s="3"/>
      <c r="R473" s="22"/>
    </row>
    <row r="474" spans="9:18" ht="12.75" x14ac:dyDescent="0.2">
      <c r="I474" s="3"/>
      <c r="R474" s="22"/>
    </row>
    <row r="475" spans="9:18" ht="12.75" x14ac:dyDescent="0.2">
      <c r="I475" s="3"/>
      <c r="R475" s="22"/>
    </row>
    <row r="476" spans="9:18" ht="12.75" x14ac:dyDescent="0.2">
      <c r="I476" s="3"/>
      <c r="R476" s="22"/>
    </row>
    <row r="477" spans="9:18" ht="12.75" x14ac:dyDescent="0.2">
      <c r="I477" s="3"/>
      <c r="R477" s="22"/>
    </row>
    <row r="478" spans="9:18" ht="12.75" x14ac:dyDescent="0.2">
      <c r="I478" s="3"/>
      <c r="R478" s="22"/>
    </row>
    <row r="479" spans="9:18" ht="12.75" x14ac:dyDescent="0.2">
      <c r="I479" s="3"/>
      <c r="R479" s="22"/>
    </row>
    <row r="480" spans="9:18" ht="12.75" x14ac:dyDescent="0.2">
      <c r="I480" s="3"/>
      <c r="R480" s="22"/>
    </row>
    <row r="481" spans="9:18" ht="12.75" x14ac:dyDescent="0.2">
      <c r="I481" s="3"/>
      <c r="R481" s="22"/>
    </row>
    <row r="482" spans="9:18" ht="12.75" x14ac:dyDescent="0.2">
      <c r="I482" s="3"/>
      <c r="R482" s="22"/>
    </row>
    <row r="483" spans="9:18" ht="12.75" x14ac:dyDescent="0.2">
      <c r="I483" s="3"/>
      <c r="R483" s="22"/>
    </row>
    <row r="484" spans="9:18" ht="12.75" x14ac:dyDescent="0.2">
      <c r="I484" s="3"/>
      <c r="R484" s="22"/>
    </row>
    <row r="485" spans="9:18" ht="12.75" x14ac:dyDescent="0.2">
      <c r="I485" s="3"/>
      <c r="R485" s="22"/>
    </row>
    <row r="486" spans="9:18" ht="12.75" x14ac:dyDescent="0.2">
      <c r="I486" s="3"/>
      <c r="R486" s="22"/>
    </row>
    <row r="487" spans="9:18" ht="12.75" x14ac:dyDescent="0.2">
      <c r="I487" s="3"/>
      <c r="R487" s="22"/>
    </row>
    <row r="488" spans="9:18" ht="12.75" x14ac:dyDescent="0.2">
      <c r="I488" s="3"/>
      <c r="R488" s="22"/>
    </row>
    <row r="489" spans="9:18" ht="12.75" x14ac:dyDescent="0.2">
      <c r="I489" s="3"/>
      <c r="R489" s="22"/>
    </row>
    <row r="490" spans="9:18" ht="12.75" x14ac:dyDescent="0.2">
      <c r="I490" s="3"/>
      <c r="R490" s="22"/>
    </row>
    <row r="491" spans="9:18" ht="12.75" x14ac:dyDescent="0.2">
      <c r="I491" s="3"/>
      <c r="R491" s="22"/>
    </row>
    <row r="492" spans="9:18" ht="12.75" x14ac:dyDescent="0.2">
      <c r="I492" s="3"/>
      <c r="R492" s="22"/>
    </row>
    <row r="493" spans="9:18" ht="12.75" x14ac:dyDescent="0.2">
      <c r="I493" s="3"/>
      <c r="R493" s="22"/>
    </row>
    <row r="494" spans="9:18" ht="12.75" x14ac:dyDescent="0.2">
      <c r="I494" s="3"/>
      <c r="R494" s="22"/>
    </row>
    <row r="495" spans="9:18" ht="12.75" x14ac:dyDescent="0.2">
      <c r="I495" s="3"/>
      <c r="R495" s="22"/>
    </row>
    <row r="496" spans="9:18" ht="12.75" x14ac:dyDescent="0.2">
      <c r="I496" s="3"/>
      <c r="R496" s="22"/>
    </row>
    <row r="497" spans="9:18" ht="12.75" x14ac:dyDescent="0.2">
      <c r="I497" s="3"/>
      <c r="R497" s="22"/>
    </row>
    <row r="498" spans="9:18" ht="12.75" x14ac:dyDescent="0.2">
      <c r="I498" s="3"/>
      <c r="R498" s="22"/>
    </row>
    <row r="499" spans="9:18" ht="12.75" x14ac:dyDescent="0.2">
      <c r="I499" s="3"/>
      <c r="R499" s="22"/>
    </row>
    <row r="500" spans="9:18" ht="12.75" x14ac:dyDescent="0.2">
      <c r="I500" s="3"/>
      <c r="R500" s="22"/>
    </row>
    <row r="501" spans="9:18" ht="12.75" x14ac:dyDescent="0.2">
      <c r="I501" s="3"/>
      <c r="R501" s="22"/>
    </row>
    <row r="502" spans="9:18" ht="12.75" x14ac:dyDescent="0.2">
      <c r="I502" s="3"/>
      <c r="R502" s="22"/>
    </row>
    <row r="503" spans="9:18" ht="12.75" x14ac:dyDescent="0.2">
      <c r="I503" s="3"/>
      <c r="R503" s="22"/>
    </row>
    <row r="504" spans="9:18" ht="12.75" x14ac:dyDescent="0.2">
      <c r="I504" s="3"/>
      <c r="R504" s="22"/>
    </row>
    <row r="505" spans="9:18" ht="12.75" x14ac:dyDescent="0.2">
      <c r="I505" s="3"/>
      <c r="R505" s="22"/>
    </row>
    <row r="506" spans="9:18" ht="12.75" x14ac:dyDescent="0.2">
      <c r="I506" s="3"/>
      <c r="R506" s="22"/>
    </row>
    <row r="507" spans="9:18" ht="12.75" x14ac:dyDescent="0.2">
      <c r="I507" s="3"/>
      <c r="R507" s="22"/>
    </row>
    <row r="508" spans="9:18" ht="12.75" x14ac:dyDescent="0.2">
      <c r="I508" s="3"/>
      <c r="R508" s="22"/>
    </row>
    <row r="509" spans="9:18" ht="12.75" x14ac:dyDescent="0.2">
      <c r="I509" s="3"/>
      <c r="R509" s="22"/>
    </row>
    <row r="510" spans="9:18" ht="12.75" x14ac:dyDescent="0.2">
      <c r="I510" s="3"/>
      <c r="R510" s="22"/>
    </row>
    <row r="511" spans="9:18" ht="12.75" x14ac:dyDescent="0.2">
      <c r="I511" s="3"/>
      <c r="R511" s="22"/>
    </row>
    <row r="512" spans="9:18" ht="12.75" x14ac:dyDescent="0.2">
      <c r="I512" s="3"/>
      <c r="R512" s="22"/>
    </row>
    <row r="513" spans="9:18" ht="12.75" x14ac:dyDescent="0.2">
      <c r="I513" s="3"/>
      <c r="R513" s="22"/>
    </row>
    <row r="514" spans="9:18" ht="12.75" x14ac:dyDescent="0.2">
      <c r="I514" s="3"/>
      <c r="R514" s="22"/>
    </row>
    <row r="515" spans="9:18" ht="12.75" x14ac:dyDescent="0.2">
      <c r="I515" s="3"/>
      <c r="R515" s="22"/>
    </row>
    <row r="516" spans="9:18" ht="12.75" x14ac:dyDescent="0.2">
      <c r="I516" s="3"/>
      <c r="R516" s="22"/>
    </row>
    <row r="517" spans="9:18" ht="12.75" x14ac:dyDescent="0.2">
      <c r="I517" s="3"/>
      <c r="R517" s="22"/>
    </row>
    <row r="518" spans="9:18" ht="12.75" x14ac:dyDescent="0.2">
      <c r="I518" s="3"/>
      <c r="R518" s="22"/>
    </row>
    <row r="519" spans="9:18" ht="12.75" x14ac:dyDescent="0.2">
      <c r="I519" s="3"/>
      <c r="R519" s="22"/>
    </row>
    <row r="520" spans="9:18" ht="12.75" x14ac:dyDescent="0.2">
      <c r="I520" s="3"/>
      <c r="R520" s="22"/>
    </row>
    <row r="521" spans="9:18" ht="12.75" x14ac:dyDescent="0.2">
      <c r="I521" s="3"/>
      <c r="R521" s="22"/>
    </row>
    <row r="522" spans="9:18" ht="12.75" x14ac:dyDescent="0.2">
      <c r="I522" s="3"/>
      <c r="R522" s="22"/>
    </row>
    <row r="523" spans="9:18" ht="12.75" x14ac:dyDescent="0.2">
      <c r="I523" s="3"/>
      <c r="R523" s="22"/>
    </row>
    <row r="524" spans="9:18" ht="12.75" x14ac:dyDescent="0.2">
      <c r="I524" s="3"/>
      <c r="R524" s="22"/>
    </row>
    <row r="525" spans="9:18" ht="12.75" x14ac:dyDescent="0.2">
      <c r="I525" s="3"/>
      <c r="R525" s="22"/>
    </row>
    <row r="526" spans="9:18" ht="12.75" x14ac:dyDescent="0.2">
      <c r="I526" s="3"/>
      <c r="R526" s="22"/>
    </row>
    <row r="527" spans="9:18" ht="12.75" x14ac:dyDescent="0.2">
      <c r="I527" s="3"/>
      <c r="R527" s="22"/>
    </row>
    <row r="528" spans="9:18" ht="12.75" x14ac:dyDescent="0.2">
      <c r="I528" s="3"/>
      <c r="R528" s="22"/>
    </row>
    <row r="529" spans="9:18" ht="12.75" x14ac:dyDescent="0.2">
      <c r="I529" s="3"/>
      <c r="R529" s="22"/>
    </row>
    <row r="530" spans="9:18" ht="12.75" x14ac:dyDescent="0.2">
      <c r="I530" s="3"/>
      <c r="R530" s="22"/>
    </row>
    <row r="531" spans="9:18" ht="12.75" x14ac:dyDescent="0.2">
      <c r="I531" s="3"/>
      <c r="R531" s="22"/>
    </row>
    <row r="532" spans="9:18" ht="12.75" x14ac:dyDescent="0.2">
      <c r="I532" s="3"/>
      <c r="R532" s="22"/>
    </row>
    <row r="533" spans="9:18" ht="12.75" x14ac:dyDescent="0.2">
      <c r="I533" s="3"/>
      <c r="R533" s="22"/>
    </row>
    <row r="534" spans="9:18" ht="12.75" x14ac:dyDescent="0.2">
      <c r="I534" s="3"/>
      <c r="R534" s="22"/>
    </row>
    <row r="535" spans="9:18" ht="12.75" x14ac:dyDescent="0.2">
      <c r="I535" s="3"/>
      <c r="R535" s="22"/>
    </row>
    <row r="536" spans="9:18" ht="12.75" x14ac:dyDescent="0.2">
      <c r="I536" s="3"/>
      <c r="R536" s="22"/>
    </row>
    <row r="537" spans="9:18" ht="12.75" x14ac:dyDescent="0.2">
      <c r="I537" s="3"/>
      <c r="R537" s="22"/>
    </row>
    <row r="538" spans="9:18" ht="12.75" x14ac:dyDescent="0.2">
      <c r="I538" s="3"/>
      <c r="R538" s="22"/>
    </row>
    <row r="539" spans="9:18" ht="12.75" x14ac:dyDescent="0.2">
      <c r="I539" s="3"/>
      <c r="R539" s="22"/>
    </row>
    <row r="540" spans="9:18" ht="12.75" x14ac:dyDescent="0.2">
      <c r="I540" s="3"/>
      <c r="R540" s="22"/>
    </row>
    <row r="541" spans="9:18" ht="12.75" x14ac:dyDescent="0.2">
      <c r="I541" s="3"/>
      <c r="R541" s="22"/>
    </row>
    <row r="542" spans="9:18" ht="12.75" x14ac:dyDescent="0.2">
      <c r="I542" s="3"/>
      <c r="R542" s="22"/>
    </row>
    <row r="543" spans="9:18" ht="12.75" x14ac:dyDescent="0.2">
      <c r="I543" s="3"/>
      <c r="R543" s="22"/>
    </row>
    <row r="544" spans="9:18" ht="12.75" x14ac:dyDescent="0.2">
      <c r="I544" s="3"/>
      <c r="R544" s="22"/>
    </row>
    <row r="545" spans="9:18" ht="12.75" x14ac:dyDescent="0.2">
      <c r="I545" s="3"/>
      <c r="R545" s="22"/>
    </row>
    <row r="546" spans="9:18" ht="12.75" x14ac:dyDescent="0.2">
      <c r="I546" s="3"/>
      <c r="R546" s="22"/>
    </row>
    <row r="547" spans="9:18" ht="12.75" x14ac:dyDescent="0.2">
      <c r="I547" s="3"/>
      <c r="R547" s="22"/>
    </row>
    <row r="548" spans="9:18" ht="12.75" x14ac:dyDescent="0.2">
      <c r="I548" s="3"/>
      <c r="R548" s="22"/>
    </row>
    <row r="549" spans="9:18" ht="12.75" x14ac:dyDescent="0.2">
      <c r="I549" s="3"/>
      <c r="R549" s="22"/>
    </row>
    <row r="550" spans="9:18" ht="12.75" x14ac:dyDescent="0.2">
      <c r="I550" s="3"/>
      <c r="R550" s="22"/>
    </row>
    <row r="551" spans="9:18" ht="12.75" x14ac:dyDescent="0.2">
      <c r="I551" s="3"/>
      <c r="R551" s="22"/>
    </row>
    <row r="552" spans="9:18" ht="12.75" x14ac:dyDescent="0.2">
      <c r="I552" s="3"/>
      <c r="R552" s="22"/>
    </row>
    <row r="553" spans="9:18" ht="12.75" x14ac:dyDescent="0.2">
      <c r="I553" s="3"/>
      <c r="R553" s="22"/>
    </row>
    <row r="554" spans="9:18" ht="12.75" x14ac:dyDescent="0.2">
      <c r="I554" s="3"/>
      <c r="R554" s="22"/>
    </row>
    <row r="555" spans="9:18" ht="12.75" x14ac:dyDescent="0.2">
      <c r="I555" s="3"/>
      <c r="R555" s="22"/>
    </row>
    <row r="556" spans="9:18" ht="12.75" x14ac:dyDescent="0.2">
      <c r="I556" s="3"/>
      <c r="R556" s="22"/>
    </row>
    <row r="557" spans="9:18" ht="12.75" x14ac:dyDescent="0.2">
      <c r="I557" s="3"/>
      <c r="R557" s="22"/>
    </row>
    <row r="558" spans="9:18" ht="12.75" x14ac:dyDescent="0.2">
      <c r="I558" s="3"/>
      <c r="R558" s="22"/>
    </row>
    <row r="559" spans="9:18" ht="12.75" x14ac:dyDescent="0.2">
      <c r="I559" s="3"/>
      <c r="R559" s="22"/>
    </row>
    <row r="560" spans="9:18" ht="12.75" x14ac:dyDescent="0.2">
      <c r="I560" s="3"/>
      <c r="R560" s="22"/>
    </row>
    <row r="561" spans="9:18" ht="12.75" x14ac:dyDescent="0.2">
      <c r="I561" s="3"/>
      <c r="R561" s="22"/>
    </row>
    <row r="562" spans="9:18" ht="12.75" x14ac:dyDescent="0.2">
      <c r="I562" s="3"/>
      <c r="R562" s="22"/>
    </row>
    <row r="563" spans="9:18" ht="12.75" x14ac:dyDescent="0.2">
      <c r="I563" s="3"/>
      <c r="R563" s="22"/>
    </row>
    <row r="564" spans="9:18" ht="12.75" x14ac:dyDescent="0.2">
      <c r="I564" s="3"/>
      <c r="R564" s="22"/>
    </row>
    <row r="565" spans="9:18" ht="12.75" x14ac:dyDescent="0.2">
      <c r="I565" s="3"/>
      <c r="R565" s="22"/>
    </row>
    <row r="566" spans="9:18" ht="12.75" x14ac:dyDescent="0.2">
      <c r="I566" s="3"/>
      <c r="R566" s="22"/>
    </row>
    <row r="567" spans="9:18" ht="12.75" x14ac:dyDescent="0.2">
      <c r="I567" s="3"/>
      <c r="R567" s="22"/>
    </row>
    <row r="568" spans="9:18" ht="12.75" x14ac:dyDescent="0.2">
      <c r="I568" s="3"/>
      <c r="R568" s="22"/>
    </row>
    <row r="569" spans="9:18" ht="12.75" x14ac:dyDescent="0.2">
      <c r="I569" s="3"/>
      <c r="R569" s="22"/>
    </row>
    <row r="570" spans="9:18" ht="12.75" x14ac:dyDescent="0.2">
      <c r="I570" s="3"/>
      <c r="R570" s="22"/>
    </row>
    <row r="571" spans="9:18" ht="12.75" x14ac:dyDescent="0.2">
      <c r="I571" s="3"/>
      <c r="R571" s="22"/>
    </row>
    <row r="572" spans="9:18" ht="12.75" x14ac:dyDescent="0.2">
      <c r="I572" s="3"/>
      <c r="R572" s="22"/>
    </row>
    <row r="573" spans="9:18" ht="12.75" x14ac:dyDescent="0.2">
      <c r="I573" s="3"/>
      <c r="R573" s="22"/>
    </row>
    <row r="574" spans="9:18" ht="12.75" x14ac:dyDescent="0.2">
      <c r="I574" s="3"/>
      <c r="R574" s="22"/>
    </row>
    <row r="575" spans="9:18" ht="12.75" x14ac:dyDescent="0.2">
      <c r="I575" s="3"/>
      <c r="R575" s="22"/>
    </row>
    <row r="576" spans="9:18" ht="12.75" x14ac:dyDescent="0.2">
      <c r="I576" s="3"/>
      <c r="R576" s="22"/>
    </row>
    <row r="577" spans="9:18" ht="12.75" x14ac:dyDescent="0.2">
      <c r="I577" s="3"/>
      <c r="R577" s="22"/>
    </row>
    <row r="578" spans="9:18" ht="12.75" x14ac:dyDescent="0.2">
      <c r="I578" s="3"/>
      <c r="R578" s="22"/>
    </row>
    <row r="579" spans="9:18" ht="12.75" x14ac:dyDescent="0.2">
      <c r="I579" s="3"/>
      <c r="R579" s="22"/>
    </row>
    <row r="580" spans="9:18" ht="12.75" x14ac:dyDescent="0.2">
      <c r="I580" s="3"/>
      <c r="R580" s="22"/>
    </row>
    <row r="581" spans="9:18" ht="12.75" x14ac:dyDescent="0.2">
      <c r="I581" s="3"/>
      <c r="R581" s="22"/>
    </row>
    <row r="582" spans="9:18" ht="12.75" x14ac:dyDescent="0.2">
      <c r="I582" s="3"/>
      <c r="R582" s="22"/>
    </row>
    <row r="583" spans="9:18" ht="12.75" x14ac:dyDescent="0.2">
      <c r="I583" s="3"/>
      <c r="R583" s="22"/>
    </row>
    <row r="584" spans="9:18" ht="12.75" x14ac:dyDescent="0.2">
      <c r="I584" s="3"/>
      <c r="R584" s="22"/>
    </row>
    <row r="585" spans="9:18" ht="12.75" x14ac:dyDescent="0.2">
      <c r="I585" s="3"/>
      <c r="R585" s="22"/>
    </row>
    <row r="586" spans="9:18" ht="12.75" x14ac:dyDescent="0.2">
      <c r="I586" s="3"/>
      <c r="R586" s="22"/>
    </row>
    <row r="587" spans="9:18" ht="12.75" x14ac:dyDescent="0.2">
      <c r="I587" s="3"/>
      <c r="R587" s="22"/>
    </row>
    <row r="588" spans="9:18" ht="12.75" x14ac:dyDescent="0.2">
      <c r="I588" s="3"/>
      <c r="R588" s="22"/>
    </row>
    <row r="589" spans="9:18" ht="12.75" x14ac:dyDescent="0.2">
      <c r="I589" s="3"/>
      <c r="R589" s="22"/>
    </row>
    <row r="590" spans="9:18" ht="12.75" x14ac:dyDescent="0.2">
      <c r="I590" s="3"/>
      <c r="R590" s="22"/>
    </row>
    <row r="591" spans="9:18" ht="12.75" x14ac:dyDescent="0.2">
      <c r="I591" s="3"/>
      <c r="R591" s="22"/>
    </row>
    <row r="592" spans="9:18" ht="12.75" x14ac:dyDescent="0.2">
      <c r="I592" s="3"/>
      <c r="R592" s="22"/>
    </row>
    <row r="593" spans="9:18" ht="12.75" x14ac:dyDescent="0.2">
      <c r="I593" s="3"/>
      <c r="R593" s="22"/>
    </row>
    <row r="594" spans="9:18" ht="12.75" x14ac:dyDescent="0.2">
      <c r="I594" s="3"/>
      <c r="R594" s="22"/>
    </row>
    <row r="595" spans="9:18" ht="12.75" x14ac:dyDescent="0.2">
      <c r="I595" s="3"/>
      <c r="R595" s="22"/>
    </row>
    <row r="596" spans="9:18" ht="12.75" x14ac:dyDescent="0.2">
      <c r="I596" s="3"/>
      <c r="R596" s="22"/>
    </row>
    <row r="597" spans="9:18" ht="12.75" x14ac:dyDescent="0.2">
      <c r="I597" s="3"/>
      <c r="R597" s="22"/>
    </row>
    <row r="598" spans="9:18" ht="12.75" x14ac:dyDescent="0.2">
      <c r="I598" s="3"/>
      <c r="R598" s="22"/>
    </row>
    <row r="599" spans="9:18" ht="12.75" x14ac:dyDescent="0.2">
      <c r="I599" s="3"/>
      <c r="R599" s="22"/>
    </row>
    <row r="600" spans="9:18" ht="12.75" x14ac:dyDescent="0.2">
      <c r="I600" s="3"/>
      <c r="R600" s="22"/>
    </row>
    <row r="601" spans="9:18" ht="12.75" x14ac:dyDescent="0.2">
      <c r="I601" s="3"/>
      <c r="R601" s="22"/>
    </row>
    <row r="602" spans="9:18" ht="12.75" x14ac:dyDescent="0.2">
      <c r="I602" s="3"/>
      <c r="R602" s="22"/>
    </row>
    <row r="603" spans="9:18" ht="12.75" x14ac:dyDescent="0.2">
      <c r="I603" s="3"/>
      <c r="R603" s="22"/>
    </row>
    <row r="604" spans="9:18" ht="12.75" x14ac:dyDescent="0.2">
      <c r="I604" s="3"/>
      <c r="R604" s="22"/>
    </row>
    <row r="605" spans="9:18" ht="12.75" x14ac:dyDescent="0.2">
      <c r="I605" s="3"/>
      <c r="R605" s="22"/>
    </row>
    <row r="606" spans="9:18" ht="12.75" x14ac:dyDescent="0.2">
      <c r="I606" s="3"/>
      <c r="R606" s="22"/>
    </row>
    <row r="607" spans="9:18" ht="12.75" x14ac:dyDescent="0.2">
      <c r="I607" s="3"/>
      <c r="R607" s="22"/>
    </row>
    <row r="608" spans="9:18" ht="12.75" x14ac:dyDescent="0.2">
      <c r="I608" s="3"/>
      <c r="R608" s="22"/>
    </row>
    <row r="609" spans="9:18" ht="12.75" x14ac:dyDescent="0.2">
      <c r="I609" s="3"/>
      <c r="R609" s="22"/>
    </row>
    <row r="610" spans="9:18" ht="12.75" x14ac:dyDescent="0.2">
      <c r="I610" s="3"/>
      <c r="R610" s="22"/>
    </row>
    <row r="611" spans="9:18" ht="12.75" x14ac:dyDescent="0.2">
      <c r="I611" s="3"/>
      <c r="R611" s="22"/>
    </row>
    <row r="612" spans="9:18" ht="12.75" x14ac:dyDescent="0.2">
      <c r="I612" s="3"/>
      <c r="R612" s="22"/>
    </row>
    <row r="613" spans="9:18" ht="12.75" x14ac:dyDescent="0.2">
      <c r="I613" s="3"/>
      <c r="R613" s="22"/>
    </row>
    <row r="614" spans="9:18" ht="12.75" x14ac:dyDescent="0.2">
      <c r="I614" s="3"/>
      <c r="R614" s="22"/>
    </row>
    <row r="615" spans="9:18" ht="12.75" x14ac:dyDescent="0.2">
      <c r="I615" s="3"/>
      <c r="R615" s="22"/>
    </row>
    <row r="616" spans="9:18" ht="12.75" x14ac:dyDescent="0.2">
      <c r="I616" s="3"/>
      <c r="R616" s="22"/>
    </row>
    <row r="617" spans="9:18" ht="12.75" x14ac:dyDescent="0.2">
      <c r="I617" s="3"/>
      <c r="R617" s="22"/>
    </row>
    <row r="618" spans="9:18" ht="12.75" x14ac:dyDescent="0.2">
      <c r="I618" s="3"/>
      <c r="R618" s="22"/>
    </row>
    <row r="619" spans="9:18" ht="12.75" x14ac:dyDescent="0.2">
      <c r="I619" s="3"/>
      <c r="R619" s="22"/>
    </row>
    <row r="620" spans="9:18" ht="12.75" x14ac:dyDescent="0.2">
      <c r="I620" s="3"/>
      <c r="R620" s="22"/>
    </row>
    <row r="621" spans="9:18" ht="12.75" x14ac:dyDescent="0.2">
      <c r="I621" s="3"/>
      <c r="R621" s="22"/>
    </row>
    <row r="622" spans="9:18" ht="12.75" x14ac:dyDescent="0.2">
      <c r="I622" s="3"/>
      <c r="R622" s="22"/>
    </row>
    <row r="623" spans="9:18" ht="12.75" x14ac:dyDescent="0.2">
      <c r="I623" s="3"/>
      <c r="R623" s="22"/>
    </row>
    <row r="624" spans="9:18" ht="12.75" x14ac:dyDescent="0.2">
      <c r="I624" s="3"/>
      <c r="R624" s="22"/>
    </row>
    <row r="625" spans="9:18" ht="12.75" x14ac:dyDescent="0.2">
      <c r="I625" s="3"/>
      <c r="R625" s="22"/>
    </row>
    <row r="626" spans="9:18" ht="12.75" x14ac:dyDescent="0.2">
      <c r="I626" s="3"/>
      <c r="R626" s="22"/>
    </row>
    <row r="627" spans="9:18" ht="12.75" x14ac:dyDescent="0.2">
      <c r="I627" s="3"/>
      <c r="R627" s="22"/>
    </row>
    <row r="628" spans="9:18" ht="12.75" x14ac:dyDescent="0.2">
      <c r="I628" s="3"/>
      <c r="R628" s="22"/>
    </row>
    <row r="629" spans="9:18" ht="12.75" x14ac:dyDescent="0.2">
      <c r="I629" s="3"/>
      <c r="R629" s="22"/>
    </row>
    <row r="630" spans="9:18" ht="12.75" x14ac:dyDescent="0.2">
      <c r="I630" s="3"/>
      <c r="R630" s="22"/>
    </row>
    <row r="631" spans="9:18" ht="12.75" x14ac:dyDescent="0.2">
      <c r="I631" s="3"/>
      <c r="R631" s="22"/>
    </row>
    <row r="632" spans="9:18" ht="12.75" x14ac:dyDescent="0.2">
      <c r="I632" s="3"/>
      <c r="R632" s="22"/>
    </row>
    <row r="633" spans="9:18" ht="12.75" x14ac:dyDescent="0.2">
      <c r="I633" s="3"/>
      <c r="R633" s="22"/>
    </row>
    <row r="634" spans="9:18" ht="12.75" x14ac:dyDescent="0.2">
      <c r="I634" s="3"/>
      <c r="R634" s="22"/>
    </row>
    <row r="635" spans="9:18" ht="12.75" x14ac:dyDescent="0.2">
      <c r="I635" s="3"/>
      <c r="R635" s="22"/>
    </row>
    <row r="636" spans="9:18" ht="12.75" x14ac:dyDescent="0.2">
      <c r="I636" s="3"/>
      <c r="R636" s="22"/>
    </row>
    <row r="637" spans="9:18" ht="12.75" x14ac:dyDescent="0.2">
      <c r="I637" s="3"/>
      <c r="R637" s="22"/>
    </row>
    <row r="638" spans="9:18" ht="12.75" x14ac:dyDescent="0.2">
      <c r="I638" s="3"/>
      <c r="R638" s="22"/>
    </row>
    <row r="639" spans="9:18" ht="12.75" x14ac:dyDescent="0.2">
      <c r="I639" s="3"/>
      <c r="R639" s="22"/>
    </row>
    <row r="640" spans="9:18" ht="12.75" x14ac:dyDescent="0.2">
      <c r="I640" s="3"/>
      <c r="R640" s="22"/>
    </row>
    <row r="641" spans="9:18" ht="12.75" x14ac:dyDescent="0.2">
      <c r="I641" s="3"/>
      <c r="R641" s="22"/>
    </row>
    <row r="642" spans="9:18" ht="12.75" x14ac:dyDescent="0.2">
      <c r="I642" s="3"/>
      <c r="R642" s="22"/>
    </row>
    <row r="643" spans="9:18" ht="12.75" x14ac:dyDescent="0.2">
      <c r="I643" s="3"/>
      <c r="R643" s="22"/>
    </row>
    <row r="644" spans="9:18" ht="12.75" x14ac:dyDescent="0.2">
      <c r="I644" s="3"/>
      <c r="R644" s="22"/>
    </row>
    <row r="645" spans="9:18" ht="12.75" x14ac:dyDescent="0.2">
      <c r="I645" s="3"/>
      <c r="R645" s="22"/>
    </row>
    <row r="646" spans="9:18" ht="12.75" x14ac:dyDescent="0.2">
      <c r="I646" s="3"/>
      <c r="R646" s="22"/>
    </row>
    <row r="647" spans="9:18" ht="12.75" x14ac:dyDescent="0.2">
      <c r="I647" s="3"/>
      <c r="R647" s="22"/>
    </row>
    <row r="648" spans="9:18" ht="12.75" x14ac:dyDescent="0.2">
      <c r="I648" s="3"/>
      <c r="R648" s="22"/>
    </row>
    <row r="649" spans="9:18" ht="12.75" x14ac:dyDescent="0.2">
      <c r="I649" s="3"/>
      <c r="R649" s="22"/>
    </row>
    <row r="650" spans="9:18" ht="12.75" x14ac:dyDescent="0.2">
      <c r="I650" s="3"/>
      <c r="R650" s="22"/>
    </row>
    <row r="651" spans="9:18" ht="12.75" x14ac:dyDescent="0.2">
      <c r="I651" s="3"/>
      <c r="R651" s="22"/>
    </row>
    <row r="652" spans="9:18" ht="12.75" x14ac:dyDescent="0.2">
      <c r="I652" s="3"/>
      <c r="R652" s="22"/>
    </row>
    <row r="653" spans="9:18" ht="12.75" x14ac:dyDescent="0.2">
      <c r="I653" s="3"/>
      <c r="R653" s="22"/>
    </row>
    <row r="654" spans="9:18" ht="12.75" x14ac:dyDescent="0.2">
      <c r="I654" s="3"/>
      <c r="R654" s="22"/>
    </row>
    <row r="655" spans="9:18" ht="12.75" x14ac:dyDescent="0.2">
      <c r="I655" s="3"/>
      <c r="R655" s="22"/>
    </row>
    <row r="656" spans="9:18" ht="12.75" x14ac:dyDescent="0.2">
      <c r="I656" s="3"/>
      <c r="R656" s="22"/>
    </row>
    <row r="657" spans="9:18" ht="12.75" x14ac:dyDescent="0.2">
      <c r="I657" s="3"/>
      <c r="R657" s="22"/>
    </row>
    <row r="658" spans="9:18" ht="12.75" x14ac:dyDescent="0.2">
      <c r="I658" s="3"/>
      <c r="R658" s="22"/>
    </row>
    <row r="659" spans="9:18" ht="12.75" x14ac:dyDescent="0.2">
      <c r="I659" s="3"/>
      <c r="R659" s="22"/>
    </row>
    <row r="660" spans="9:18" ht="12.75" x14ac:dyDescent="0.2">
      <c r="I660" s="3"/>
      <c r="R660" s="22"/>
    </row>
    <row r="661" spans="9:18" ht="12.75" x14ac:dyDescent="0.2">
      <c r="I661" s="3"/>
      <c r="R661" s="22"/>
    </row>
    <row r="662" spans="9:18" ht="12.75" x14ac:dyDescent="0.2">
      <c r="I662" s="3"/>
      <c r="R662" s="22"/>
    </row>
    <row r="663" spans="9:18" ht="12.75" x14ac:dyDescent="0.2">
      <c r="I663" s="3"/>
      <c r="R663" s="22"/>
    </row>
    <row r="664" spans="9:18" ht="12.75" x14ac:dyDescent="0.2">
      <c r="I664" s="3"/>
      <c r="R664" s="22"/>
    </row>
    <row r="665" spans="9:18" ht="12.75" x14ac:dyDescent="0.2">
      <c r="I665" s="3"/>
      <c r="R665" s="22"/>
    </row>
    <row r="666" spans="9:18" ht="12.75" x14ac:dyDescent="0.2">
      <c r="I666" s="3"/>
      <c r="R666" s="22"/>
    </row>
    <row r="667" spans="9:18" ht="12.75" x14ac:dyDescent="0.2">
      <c r="I667" s="3"/>
      <c r="R667" s="22"/>
    </row>
    <row r="668" spans="9:18" ht="12.75" x14ac:dyDescent="0.2">
      <c r="I668" s="3"/>
      <c r="R668" s="22"/>
    </row>
    <row r="669" spans="9:18" ht="12.75" x14ac:dyDescent="0.2">
      <c r="I669" s="3"/>
      <c r="R669" s="22"/>
    </row>
    <row r="670" spans="9:18" ht="12.75" x14ac:dyDescent="0.2">
      <c r="I670" s="3"/>
      <c r="R670" s="22"/>
    </row>
    <row r="671" spans="9:18" ht="12.75" x14ac:dyDescent="0.2">
      <c r="I671" s="3"/>
      <c r="R671" s="22"/>
    </row>
    <row r="672" spans="9:18" ht="12.75" x14ac:dyDescent="0.2">
      <c r="I672" s="3"/>
      <c r="R672" s="22"/>
    </row>
    <row r="673" spans="9:18" ht="12.75" x14ac:dyDescent="0.2">
      <c r="I673" s="3"/>
      <c r="R673" s="22"/>
    </row>
    <row r="674" spans="9:18" ht="12.75" x14ac:dyDescent="0.2">
      <c r="I674" s="3"/>
      <c r="R674" s="22"/>
    </row>
    <row r="675" spans="9:18" ht="12.75" x14ac:dyDescent="0.2">
      <c r="I675" s="3"/>
      <c r="R675" s="22"/>
    </row>
    <row r="676" spans="9:18" ht="12.75" x14ac:dyDescent="0.2">
      <c r="I676" s="3"/>
      <c r="R676" s="22"/>
    </row>
    <row r="677" spans="9:18" ht="12.75" x14ac:dyDescent="0.2">
      <c r="I677" s="3"/>
      <c r="R677" s="22"/>
    </row>
    <row r="678" spans="9:18" ht="12.75" x14ac:dyDescent="0.2">
      <c r="I678" s="3"/>
      <c r="R678" s="22"/>
    </row>
    <row r="679" spans="9:18" ht="12.75" x14ac:dyDescent="0.2">
      <c r="I679" s="3"/>
      <c r="R679" s="22"/>
    </row>
    <row r="680" spans="9:18" ht="12.75" x14ac:dyDescent="0.2">
      <c r="I680" s="3"/>
      <c r="R680" s="22"/>
    </row>
    <row r="681" spans="9:18" ht="12.75" x14ac:dyDescent="0.2">
      <c r="I681" s="3"/>
      <c r="R681" s="22"/>
    </row>
    <row r="682" spans="9:18" ht="12.75" x14ac:dyDescent="0.2">
      <c r="I682" s="3"/>
      <c r="R682" s="22"/>
    </row>
    <row r="683" spans="9:18" ht="12.75" x14ac:dyDescent="0.2">
      <c r="I683" s="3"/>
      <c r="R683" s="22"/>
    </row>
    <row r="684" spans="9:18" ht="12.75" x14ac:dyDescent="0.2">
      <c r="I684" s="3"/>
      <c r="R684" s="22"/>
    </row>
    <row r="685" spans="9:18" ht="12.75" x14ac:dyDescent="0.2">
      <c r="I685" s="3"/>
      <c r="R685" s="22"/>
    </row>
    <row r="686" spans="9:18" ht="12.75" x14ac:dyDescent="0.2">
      <c r="I686" s="3"/>
      <c r="R686" s="22"/>
    </row>
    <row r="687" spans="9:18" ht="12.75" x14ac:dyDescent="0.2">
      <c r="I687" s="3"/>
      <c r="R687" s="22"/>
    </row>
    <row r="688" spans="9:18" ht="12.75" x14ac:dyDescent="0.2">
      <c r="I688" s="3"/>
      <c r="R688" s="22"/>
    </row>
    <row r="689" spans="9:18" ht="12.75" x14ac:dyDescent="0.2">
      <c r="I689" s="3"/>
      <c r="R689" s="22"/>
    </row>
    <row r="690" spans="9:18" ht="12.75" x14ac:dyDescent="0.2">
      <c r="I690" s="3"/>
      <c r="R690" s="22"/>
    </row>
    <row r="691" spans="9:18" ht="12.75" x14ac:dyDescent="0.2">
      <c r="I691" s="3"/>
      <c r="R691" s="22"/>
    </row>
    <row r="692" spans="9:18" ht="12.75" x14ac:dyDescent="0.2">
      <c r="I692" s="3"/>
      <c r="R692" s="22"/>
    </row>
    <row r="693" spans="9:18" ht="12.75" x14ac:dyDescent="0.2">
      <c r="I693" s="3"/>
      <c r="R693" s="22"/>
    </row>
    <row r="694" spans="9:18" ht="12.75" x14ac:dyDescent="0.2">
      <c r="I694" s="3"/>
      <c r="R694" s="22"/>
    </row>
    <row r="695" spans="9:18" ht="12.75" x14ac:dyDescent="0.2">
      <c r="I695" s="3"/>
      <c r="R695" s="22"/>
    </row>
    <row r="696" spans="9:18" ht="12.75" x14ac:dyDescent="0.2">
      <c r="I696" s="3"/>
      <c r="R696" s="22"/>
    </row>
    <row r="697" spans="9:18" ht="12.75" x14ac:dyDescent="0.2">
      <c r="I697" s="3"/>
      <c r="R697" s="22"/>
    </row>
    <row r="698" spans="9:18" ht="12.75" x14ac:dyDescent="0.2">
      <c r="I698" s="3"/>
      <c r="R698" s="22"/>
    </row>
    <row r="699" spans="9:18" ht="12.75" x14ac:dyDescent="0.2">
      <c r="I699" s="3"/>
      <c r="R699" s="22"/>
    </row>
    <row r="700" spans="9:18" ht="12.75" x14ac:dyDescent="0.2">
      <c r="I700" s="3"/>
      <c r="R700" s="22"/>
    </row>
    <row r="701" spans="9:18" ht="12.75" x14ac:dyDescent="0.2">
      <c r="I701" s="3"/>
      <c r="R701" s="22"/>
    </row>
    <row r="702" spans="9:18" ht="12.75" x14ac:dyDescent="0.2">
      <c r="I702" s="3"/>
      <c r="R702" s="22"/>
    </row>
    <row r="703" spans="9:18" ht="12.75" x14ac:dyDescent="0.2">
      <c r="I703" s="3"/>
      <c r="R703" s="22"/>
    </row>
    <row r="704" spans="9:18" ht="12.75" x14ac:dyDescent="0.2">
      <c r="I704" s="3"/>
      <c r="R704" s="22"/>
    </row>
    <row r="705" spans="9:18" ht="12.75" x14ac:dyDescent="0.2">
      <c r="I705" s="3"/>
      <c r="R705" s="22"/>
    </row>
    <row r="706" spans="9:18" ht="12.75" x14ac:dyDescent="0.2">
      <c r="I706" s="3"/>
      <c r="R706" s="22"/>
    </row>
    <row r="707" spans="9:18" ht="12.75" x14ac:dyDescent="0.2">
      <c r="I707" s="3"/>
      <c r="R707" s="22"/>
    </row>
    <row r="708" spans="9:18" ht="12.75" x14ac:dyDescent="0.2">
      <c r="I708" s="3"/>
      <c r="R708" s="22"/>
    </row>
    <row r="709" spans="9:18" ht="12.75" x14ac:dyDescent="0.2">
      <c r="I709" s="3"/>
      <c r="R709" s="22"/>
    </row>
    <row r="710" spans="9:18" ht="12.75" x14ac:dyDescent="0.2">
      <c r="I710" s="3"/>
      <c r="R710" s="22"/>
    </row>
    <row r="711" spans="9:18" ht="12.75" x14ac:dyDescent="0.2">
      <c r="I711" s="3"/>
      <c r="R711" s="22"/>
    </row>
    <row r="712" spans="9:18" ht="12.75" x14ac:dyDescent="0.2">
      <c r="I712" s="3"/>
      <c r="R712" s="22"/>
    </row>
    <row r="713" spans="9:18" ht="12.75" x14ac:dyDescent="0.2">
      <c r="I713" s="3"/>
      <c r="R713" s="22"/>
    </row>
    <row r="714" spans="9:18" ht="12.75" x14ac:dyDescent="0.2">
      <c r="I714" s="3"/>
      <c r="R714" s="22"/>
    </row>
    <row r="715" spans="9:18" ht="12.75" x14ac:dyDescent="0.2">
      <c r="I715" s="3"/>
      <c r="R715" s="22"/>
    </row>
    <row r="716" spans="9:18" ht="12.75" x14ac:dyDescent="0.2">
      <c r="I716" s="3"/>
      <c r="R716" s="22"/>
    </row>
    <row r="717" spans="9:18" ht="12.75" x14ac:dyDescent="0.2">
      <c r="I717" s="3"/>
      <c r="R717" s="22"/>
    </row>
    <row r="718" spans="9:18" ht="12.75" x14ac:dyDescent="0.2">
      <c r="I718" s="3"/>
      <c r="R718" s="22"/>
    </row>
    <row r="719" spans="9:18" ht="12.75" x14ac:dyDescent="0.2">
      <c r="I719" s="3"/>
      <c r="R719" s="22"/>
    </row>
    <row r="720" spans="9:18" ht="12.75" x14ac:dyDescent="0.2">
      <c r="I720" s="3"/>
      <c r="R720" s="22"/>
    </row>
    <row r="721" spans="9:18" ht="12.75" x14ac:dyDescent="0.2">
      <c r="I721" s="3"/>
      <c r="R721" s="22"/>
    </row>
    <row r="722" spans="9:18" ht="12.75" x14ac:dyDescent="0.2">
      <c r="I722" s="3"/>
      <c r="R722" s="22"/>
    </row>
    <row r="723" spans="9:18" ht="12.75" x14ac:dyDescent="0.2">
      <c r="I723" s="3"/>
      <c r="R723" s="22"/>
    </row>
    <row r="724" spans="9:18" ht="12.75" x14ac:dyDescent="0.2">
      <c r="I724" s="3"/>
      <c r="R724" s="22"/>
    </row>
    <row r="725" spans="9:18" ht="12.75" x14ac:dyDescent="0.2">
      <c r="I725" s="3"/>
      <c r="R725" s="22"/>
    </row>
    <row r="726" spans="9:18" ht="12.75" x14ac:dyDescent="0.2">
      <c r="I726" s="3"/>
      <c r="R726" s="22"/>
    </row>
    <row r="727" spans="9:18" ht="12.75" x14ac:dyDescent="0.2">
      <c r="I727" s="3"/>
      <c r="R727" s="22"/>
    </row>
    <row r="728" spans="9:18" ht="12.75" x14ac:dyDescent="0.2">
      <c r="I728" s="3"/>
      <c r="R728" s="22"/>
    </row>
    <row r="729" spans="9:18" ht="12.75" x14ac:dyDescent="0.2">
      <c r="I729" s="3"/>
      <c r="R729" s="22"/>
    </row>
    <row r="730" spans="9:18" ht="12.75" x14ac:dyDescent="0.2">
      <c r="I730" s="3"/>
      <c r="R730" s="22"/>
    </row>
    <row r="731" spans="9:18" ht="12.75" x14ac:dyDescent="0.2">
      <c r="I731" s="3"/>
      <c r="R731" s="22"/>
    </row>
    <row r="732" spans="9:18" ht="12.75" x14ac:dyDescent="0.2">
      <c r="I732" s="3"/>
      <c r="R732" s="22"/>
    </row>
    <row r="733" spans="9:18" ht="12.75" x14ac:dyDescent="0.2">
      <c r="I733" s="3"/>
      <c r="R733" s="22"/>
    </row>
    <row r="734" spans="9:18" ht="12.75" x14ac:dyDescent="0.2">
      <c r="I734" s="3"/>
      <c r="R734" s="22"/>
    </row>
    <row r="735" spans="9:18" ht="12.75" x14ac:dyDescent="0.2">
      <c r="I735" s="3"/>
      <c r="R735" s="22"/>
    </row>
    <row r="736" spans="9:18" ht="12.75" x14ac:dyDescent="0.2">
      <c r="I736" s="3"/>
      <c r="R736" s="22"/>
    </row>
    <row r="737" spans="9:18" ht="12.75" x14ac:dyDescent="0.2">
      <c r="I737" s="3"/>
      <c r="R737" s="22"/>
    </row>
    <row r="738" spans="9:18" ht="12.75" x14ac:dyDescent="0.2">
      <c r="I738" s="3"/>
      <c r="R738" s="22"/>
    </row>
    <row r="739" spans="9:18" ht="12.75" x14ac:dyDescent="0.2">
      <c r="I739" s="3"/>
      <c r="R739" s="22"/>
    </row>
    <row r="740" spans="9:18" ht="12.75" x14ac:dyDescent="0.2">
      <c r="I740" s="3"/>
      <c r="R740" s="22"/>
    </row>
    <row r="741" spans="9:18" ht="12.75" x14ac:dyDescent="0.2">
      <c r="I741" s="3"/>
      <c r="R741" s="22"/>
    </row>
    <row r="742" spans="9:18" ht="12.75" x14ac:dyDescent="0.2">
      <c r="I742" s="3"/>
      <c r="R742" s="22"/>
    </row>
    <row r="743" spans="9:18" ht="12.75" x14ac:dyDescent="0.2">
      <c r="I743" s="3"/>
      <c r="R743" s="22"/>
    </row>
    <row r="744" spans="9:18" ht="12.75" x14ac:dyDescent="0.2">
      <c r="I744" s="3"/>
      <c r="R744" s="22"/>
    </row>
    <row r="745" spans="9:18" ht="12.75" x14ac:dyDescent="0.2">
      <c r="I745" s="3"/>
      <c r="R745" s="22"/>
    </row>
    <row r="746" spans="9:18" ht="12.75" x14ac:dyDescent="0.2">
      <c r="I746" s="3"/>
      <c r="R746" s="22"/>
    </row>
    <row r="747" spans="9:18" ht="12.75" x14ac:dyDescent="0.2">
      <c r="I747" s="3"/>
      <c r="R747" s="22"/>
    </row>
    <row r="748" spans="9:18" ht="12.75" x14ac:dyDescent="0.2">
      <c r="I748" s="3"/>
      <c r="R748" s="22"/>
    </row>
    <row r="749" spans="9:18" ht="12.75" x14ac:dyDescent="0.2">
      <c r="I749" s="3"/>
      <c r="R749" s="22"/>
    </row>
    <row r="750" spans="9:18" ht="12.75" x14ac:dyDescent="0.2">
      <c r="I750" s="3"/>
      <c r="R750" s="22"/>
    </row>
    <row r="751" spans="9:18" ht="12.75" x14ac:dyDescent="0.2">
      <c r="I751" s="3"/>
      <c r="R751" s="22"/>
    </row>
    <row r="752" spans="9:18" ht="12.75" x14ac:dyDescent="0.2">
      <c r="I752" s="3"/>
      <c r="R752" s="22"/>
    </row>
    <row r="753" spans="9:18" ht="12.75" x14ac:dyDescent="0.2">
      <c r="I753" s="3"/>
      <c r="R753" s="22"/>
    </row>
    <row r="754" spans="9:18" ht="12.75" x14ac:dyDescent="0.2">
      <c r="I754" s="3"/>
      <c r="R754" s="22"/>
    </row>
    <row r="755" spans="9:18" ht="12.75" x14ac:dyDescent="0.2">
      <c r="I755" s="3"/>
      <c r="R755" s="22"/>
    </row>
    <row r="756" spans="9:18" ht="12.75" x14ac:dyDescent="0.2">
      <c r="I756" s="3"/>
      <c r="R756" s="22"/>
    </row>
    <row r="757" spans="9:18" ht="12.75" x14ac:dyDescent="0.2">
      <c r="I757" s="3"/>
      <c r="R757" s="22"/>
    </row>
    <row r="758" spans="9:18" ht="12.75" x14ac:dyDescent="0.2">
      <c r="I758" s="3"/>
      <c r="R758" s="22"/>
    </row>
    <row r="759" spans="9:18" ht="12.75" x14ac:dyDescent="0.2">
      <c r="I759" s="3"/>
      <c r="R759" s="22"/>
    </row>
    <row r="760" spans="9:18" ht="12.75" x14ac:dyDescent="0.2">
      <c r="I760" s="3"/>
      <c r="R760" s="22"/>
    </row>
    <row r="761" spans="9:18" ht="12.75" x14ac:dyDescent="0.2">
      <c r="I761" s="3"/>
      <c r="R761" s="22"/>
    </row>
    <row r="762" spans="9:18" ht="12.75" x14ac:dyDescent="0.2">
      <c r="I762" s="3"/>
      <c r="R762" s="22"/>
    </row>
    <row r="763" spans="9:18" ht="12.75" x14ac:dyDescent="0.2">
      <c r="I763" s="3"/>
      <c r="R763" s="22"/>
    </row>
    <row r="764" spans="9:18" ht="12.75" x14ac:dyDescent="0.2">
      <c r="I764" s="3"/>
      <c r="R764" s="22"/>
    </row>
    <row r="765" spans="9:18" ht="12.75" x14ac:dyDescent="0.2">
      <c r="I765" s="3"/>
      <c r="R765" s="22"/>
    </row>
    <row r="766" spans="9:18" ht="12.75" x14ac:dyDescent="0.2">
      <c r="I766" s="3"/>
      <c r="R766" s="22"/>
    </row>
    <row r="767" spans="9:18" ht="12.75" x14ac:dyDescent="0.2">
      <c r="I767" s="3"/>
      <c r="R767" s="22"/>
    </row>
    <row r="768" spans="9:18" ht="12.75" x14ac:dyDescent="0.2">
      <c r="I768" s="3"/>
      <c r="R768" s="22"/>
    </row>
    <row r="769" spans="9:18" ht="12.75" x14ac:dyDescent="0.2">
      <c r="I769" s="3"/>
      <c r="R769" s="22"/>
    </row>
    <row r="770" spans="9:18" ht="12.75" x14ac:dyDescent="0.2">
      <c r="I770" s="3"/>
      <c r="R770" s="22"/>
    </row>
    <row r="771" spans="9:18" ht="12.75" x14ac:dyDescent="0.2">
      <c r="I771" s="3"/>
      <c r="R771" s="22"/>
    </row>
    <row r="772" spans="9:18" ht="12.75" x14ac:dyDescent="0.2">
      <c r="I772" s="3"/>
      <c r="R772" s="22"/>
    </row>
    <row r="773" spans="9:18" ht="12.75" x14ac:dyDescent="0.2">
      <c r="I773" s="3"/>
      <c r="R773" s="22"/>
    </row>
    <row r="774" spans="9:18" ht="12.75" x14ac:dyDescent="0.2">
      <c r="I774" s="3"/>
      <c r="R774" s="22"/>
    </row>
    <row r="775" spans="9:18" ht="12.75" x14ac:dyDescent="0.2">
      <c r="I775" s="3"/>
      <c r="R775" s="22"/>
    </row>
    <row r="776" spans="9:18" ht="12.75" x14ac:dyDescent="0.2">
      <c r="I776" s="3"/>
      <c r="R776" s="22"/>
    </row>
    <row r="777" spans="9:18" ht="12.75" x14ac:dyDescent="0.2">
      <c r="I777" s="3"/>
      <c r="R777" s="22"/>
    </row>
    <row r="778" spans="9:18" ht="12.75" x14ac:dyDescent="0.2">
      <c r="I778" s="3"/>
      <c r="R778" s="22"/>
    </row>
    <row r="779" spans="9:18" ht="12.75" x14ac:dyDescent="0.2">
      <c r="I779" s="3"/>
      <c r="R779" s="22"/>
    </row>
    <row r="780" spans="9:18" ht="12.75" x14ac:dyDescent="0.2">
      <c r="I780" s="3"/>
      <c r="R780" s="22"/>
    </row>
    <row r="781" spans="9:18" ht="12.75" x14ac:dyDescent="0.2">
      <c r="I781" s="3"/>
      <c r="R781" s="22"/>
    </row>
    <row r="782" spans="9:18" ht="12.75" x14ac:dyDescent="0.2">
      <c r="I782" s="3"/>
      <c r="R782" s="22"/>
    </row>
    <row r="783" spans="9:18" ht="12.75" x14ac:dyDescent="0.2">
      <c r="I783" s="3"/>
      <c r="R783" s="22"/>
    </row>
    <row r="784" spans="9:18" ht="12.75" x14ac:dyDescent="0.2">
      <c r="I784" s="3"/>
      <c r="R784" s="22"/>
    </row>
    <row r="785" spans="9:18" ht="12.75" x14ac:dyDescent="0.2">
      <c r="I785" s="3"/>
      <c r="R785" s="22"/>
    </row>
    <row r="786" spans="9:18" ht="12.75" x14ac:dyDescent="0.2">
      <c r="I786" s="3"/>
      <c r="R786" s="22"/>
    </row>
    <row r="787" spans="9:18" ht="12.75" x14ac:dyDescent="0.2">
      <c r="I787" s="3"/>
      <c r="R787" s="22"/>
    </row>
    <row r="788" spans="9:18" ht="12.75" x14ac:dyDescent="0.2">
      <c r="I788" s="3"/>
      <c r="R788" s="22"/>
    </row>
    <row r="789" spans="9:18" ht="12.75" x14ac:dyDescent="0.2">
      <c r="I789" s="3"/>
      <c r="R789" s="22"/>
    </row>
    <row r="790" spans="9:18" ht="12.75" x14ac:dyDescent="0.2">
      <c r="I790" s="3"/>
      <c r="R790" s="22"/>
    </row>
    <row r="791" spans="9:18" ht="12.75" x14ac:dyDescent="0.2">
      <c r="I791" s="3"/>
      <c r="R791" s="22"/>
    </row>
    <row r="792" spans="9:18" ht="12.75" x14ac:dyDescent="0.2">
      <c r="I792" s="3"/>
      <c r="R792" s="22"/>
    </row>
    <row r="793" spans="9:18" ht="12.75" x14ac:dyDescent="0.2">
      <c r="I793" s="3"/>
      <c r="R793" s="22"/>
    </row>
    <row r="794" spans="9:18" ht="12.75" x14ac:dyDescent="0.2">
      <c r="I794" s="3"/>
      <c r="R794" s="22"/>
    </row>
    <row r="795" spans="9:18" ht="12.75" x14ac:dyDescent="0.2">
      <c r="I795" s="3"/>
      <c r="R795" s="22"/>
    </row>
    <row r="796" spans="9:18" ht="12.75" x14ac:dyDescent="0.2">
      <c r="I796" s="3"/>
      <c r="R796" s="22"/>
    </row>
    <row r="797" spans="9:18" ht="12.75" x14ac:dyDescent="0.2">
      <c r="I797" s="3"/>
      <c r="R797" s="22"/>
    </row>
    <row r="798" spans="9:18" ht="12.75" x14ac:dyDescent="0.2">
      <c r="I798" s="3"/>
      <c r="R798" s="22"/>
    </row>
    <row r="799" spans="9:18" ht="12.75" x14ac:dyDescent="0.2">
      <c r="I799" s="3"/>
      <c r="R799" s="22"/>
    </row>
    <row r="800" spans="9:18" ht="12.75" x14ac:dyDescent="0.2">
      <c r="I800" s="3"/>
      <c r="R800" s="22"/>
    </row>
    <row r="801" spans="9:18" ht="12.75" x14ac:dyDescent="0.2">
      <c r="I801" s="3"/>
      <c r="R801" s="22"/>
    </row>
    <row r="802" spans="9:18" ht="12.75" x14ac:dyDescent="0.2">
      <c r="I802" s="3"/>
      <c r="R802" s="22"/>
    </row>
    <row r="803" spans="9:18" ht="12.75" x14ac:dyDescent="0.2">
      <c r="I803" s="3"/>
      <c r="R803" s="22"/>
    </row>
    <row r="804" spans="9:18" ht="12.75" x14ac:dyDescent="0.2">
      <c r="I804" s="3"/>
      <c r="R804" s="22"/>
    </row>
    <row r="805" spans="9:18" ht="12.75" x14ac:dyDescent="0.2">
      <c r="I805" s="3"/>
      <c r="R805" s="22"/>
    </row>
    <row r="806" spans="9:18" ht="12.75" x14ac:dyDescent="0.2">
      <c r="I806" s="3"/>
      <c r="R806" s="22"/>
    </row>
    <row r="807" spans="9:18" ht="12.75" x14ac:dyDescent="0.2">
      <c r="I807" s="3"/>
      <c r="R807" s="22"/>
    </row>
    <row r="808" spans="9:18" ht="12.75" x14ac:dyDescent="0.2">
      <c r="I808" s="3"/>
      <c r="R808" s="22"/>
    </row>
    <row r="809" spans="9:18" ht="12.75" x14ac:dyDescent="0.2">
      <c r="I809" s="3"/>
      <c r="R809" s="22"/>
    </row>
    <row r="810" spans="9:18" ht="12.75" x14ac:dyDescent="0.2">
      <c r="I810" s="3"/>
      <c r="R810" s="22"/>
    </row>
    <row r="811" spans="9:18" ht="12.75" x14ac:dyDescent="0.2">
      <c r="I811" s="3"/>
      <c r="R811" s="22"/>
    </row>
    <row r="812" spans="9:18" ht="12.75" x14ac:dyDescent="0.2">
      <c r="I812" s="3"/>
      <c r="R812" s="22"/>
    </row>
    <row r="813" spans="9:18" ht="12.75" x14ac:dyDescent="0.2">
      <c r="I813" s="3"/>
      <c r="R813" s="22"/>
    </row>
    <row r="814" spans="9:18" ht="12.75" x14ac:dyDescent="0.2">
      <c r="I814" s="3"/>
      <c r="R814" s="22"/>
    </row>
    <row r="815" spans="9:18" ht="12.75" x14ac:dyDescent="0.2">
      <c r="I815" s="3"/>
      <c r="R815" s="22"/>
    </row>
    <row r="816" spans="9:18" ht="12.75" x14ac:dyDescent="0.2">
      <c r="I816" s="3"/>
      <c r="R816" s="22"/>
    </row>
    <row r="817" spans="9:18" ht="12.75" x14ac:dyDescent="0.2">
      <c r="I817" s="3"/>
      <c r="R817" s="22"/>
    </row>
    <row r="818" spans="9:18" ht="12.75" x14ac:dyDescent="0.2">
      <c r="I818" s="3"/>
      <c r="R818" s="22"/>
    </row>
    <row r="819" spans="9:18" ht="12.75" x14ac:dyDescent="0.2">
      <c r="I819" s="3"/>
      <c r="R819" s="22"/>
    </row>
    <row r="820" spans="9:18" ht="12.75" x14ac:dyDescent="0.2">
      <c r="I820" s="3"/>
      <c r="R820" s="22"/>
    </row>
    <row r="821" spans="9:18" ht="12.75" x14ac:dyDescent="0.2">
      <c r="I821" s="3"/>
      <c r="R821" s="22"/>
    </row>
    <row r="822" spans="9:18" ht="12.75" x14ac:dyDescent="0.2">
      <c r="I822" s="3"/>
      <c r="R822" s="22"/>
    </row>
    <row r="823" spans="9:18" ht="12.75" x14ac:dyDescent="0.2">
      <c r="I823" s="3"/>
      <c r="R823" s="22"/>
    </row>
    <row r="824" spans="9:18" ht="12.75" x14ac:dyDescent="0.2">
      <c r="I824" s="3"/>
      <c r="R824" s="22"/>
    </row>
    <row r="825" spans="9:18" ht="12.75" x14ac:dyDescent="0.2">
      <c r="I825" s="3"/>
      <c r="R825" s="22"/>
    </row>
    <row r="826" spans="9:18" ht="12.75" x14ac:dyDescent="0.2">
      <c r="I826" s="3"/>
      <c r="R826" s="22"/>
    </row>
    <row r="827" spans="9:18" ht="12.75" x14ac:dyDescent="0.2">
      <c r="I827" s="3"/>
      <c r="R827" s="22"/>
    </row>
    <row r="828" spans="9:18" ht="12.75" x14ac:dyDescent="0.2">
      <c r="I828" s="3"/>
      <c r="R828" s="22"/>
    </row>
    <row r="829" spans="9:18" ht="12.75" x14ac:dyDescent="0.2">
      <c r="I829" s="3"/>
      <c r="R829" s="22"/>
    </row>
    <row r="830" spans="9:18" ht="12.75" x14ac:dyDescent="0.2">
      <c r="I830" s="3"/>
      <c r="R830" s="22"/>
    </row>
    <row r="831" spans="9:18" ht="12.75" x14ac:dyDescent="0.2">
      <c r="I831" s="3"/>
      <c r="R831" s="22"/>
    </row>
    <row r="832" spans="9:18" ht="12.75" x14ac:dyDescent="0.2">
      <c r="I832" s="3"/>
      <c r="R832" s="22"/>
    </row>
    <row r="833" spans="9:18" ht="12.75" x14ac:dyDescent="0.2">
      <c r="I833" s="3"/>
      <c r="R833" s="22"/>
    </row>
    <row r="834" spans="9:18" ht="12.75" x14ac:dyDescent="0.2">
      <c r="I834" s="3"/>
      <c r="R834" s="22"/>
    </row>
    <row r="835" spans="9:18" ht="12.75" x14ac:dyDescent="0.2">
      <c r="I835" s="3"/>
      <c r="R835" s="22"/>
    </row>
    <row r="836" spans="9:18" ht="12.75" x14ac:dyDescent="0.2">
      <c r="I836" s="3"/>
      <c r="R836" s="22"/>
    </row>
    <row r="837" spans="9:18" ht="12.75" x14ac:dyDescent="0.2">
      <c r="I837" s="3"/>
      <c r="R837" s="22"/>
    </row>
    <row r="838" spans="9:18" ht="12.75" x14ac:dyDescent="0.2">
      <c r="I838" s="3"/>
      <c r="R838" s="22"/>
    </row>
    <row r="839" spans="9:18" ht="12.75" x14ac:dyDescent="0.2">
      <c r="I839" s="3"/>
      <c r="R839" s="22"/>
    </row>
    <row r="840" spans="9:18" ht="12.75" x14ac:dyDescent="0.2">
      <c r="I840" s="3"/>
      <c r="R840" s="22"/>
    </row>
    <row r="841" spans="9:18" ht="12.75" x14ac:dyDescent="0.2">
      <c r="I841" s="3"/>
      <c r="R841" s="22"/>
    </row>
    <row r="842" spans="9:18" ht="12.75" x14ac:dyDescent="0.2">
      <c r="I842" s="3"/>
      <c r="R842" s="22"/>
    </row>
    <row r="843" spans="9:18" ht="12.75" x14ac:dyDescent="0.2">
      <c r="I843" s="3"/>
      <c r="R843" s="22"/>
    </row>
    <row r="844" spans="9:18" ht="12.75" x14ac:dyDescent="0.2">
      <c r="I844" s="3"/>
      <c r="R844" s="22"/>
    </row>
    <row r="845" spans="9:18" ht="12.75" x14ac:dyDescent="0.2">
      <c r="I845" s="3"/>
      <c r="R845" s="22"/>
    </row>
    <row r="846" spans="9:18" ht="12.75" x14ac:dyDescent="0.2">
      <c r="I846" s="3"/>
      <c r="R846" s="22"/>
    </row>
    <row r="847" spans="9:18" ht="12.75" x14ac:dyDescent="0.2">
      <c r="I847" s="3"/>
      <c r="R847" s="22"/>
    </row>
    <row r="848" spans="9:18" ht="12.75" x14ac:dyDescent="0.2">
      <c r="I848" s="3"/>
      <c r="R848" s="22"/>
    </row>
    <row r="849" spans="9:18" ht="12.75" x14ac:dyDescent="0.2">
      <c r="I849" s="3"/>
      <c r="R849" s="22"/>
    </row>
    <row r="850" spans="9:18" ht="12.75" x14ac:dyDescent="0.2">
      <c r="I850" s="3"/>
      <c r="R850" s="22"/>
    </row>
    <row r="851" spans="9:18" ht="12.75" x14ac:dyDescent="0.2">
      <c r="I851" s="3"/>
      <c r="R851" s="22"/>
    </row>
    <row r="852" spans="9:18" ht="12.75" x14ac:dyDescent="0.2">
      <c r="I852" s="3"/>
      <c r="R852" s="22"/>
    </row>
    <row r="853" spans="9:18" ht="12.75" x14ac:dyDescent="0.2">
      <c r="I853" s="3"/>
      <c r="R853" s="22"/>
    </row>
    <row r="854" spans="9:18" ht="12.75" x14ac:dyDescent="0.2">
      <c r="I854" s="3"/>
      <c r="R854" s="22"/>
    </row>
    <row r="855" spans="9:18" ht="12.75" x14ac:dyDescent="0.2">
      <c r="I855" s="3"/>
      <c r="R855" s="22"/>
    </row>
    <row r="856" spans="9:18" ht="12.75" x14ac:dyDescent="0.2">
      <c r="I856" s="3"/>
      <c r="R856" s="22"/>
    </row>
    <row r="857" spans="9:18" ht="12.75" x14ac:dyDescent="0.2">
      <c r="I857" s="3"/>
      <c r="R857" s="22"/>
    </row>
    <row r="858" spans="9:18" ht="12.75" x14ac:dyDescent="0.2">
      <c r="I858" s="3"/>
      <c r="R858" s="22"/>
    </row>
    <row r="859" spans="9:18" ht="12.75" x14ac:dyDescent="0.2">
      <c r="I859" s="3"/>
      <c r="R859" s="22"/>
    </row>
    <row r="860" spans="9:18" ht="12.75" x14ac:dyDescent="0.2">
      <c r="I860" s="3"/>
      <c r="R860" s="22"/>
    </row>
    <row r="861" spans="9:18" ht="12.75" x14ac:dyDescent="0.2">
      <c r="I861" s="3"/>
      <c r="R861" s="22"/>
    </row>
    <row r="862" spans="9:18" ht="12.75" x14ac:dyDescent="0.2">
      <c r="I862" s="3"/>
      <c r="R862" s="22"/>
    </row>
    <row r="863" spans="9:18" ht="12.75" x14ac:dyDescent="0.2">
      <c r="I863" s="3"/>
      <c r="R863" s="22"/>
    </row>
    <row r="864" spans="9:18" ht="12.75" x14ac:dyDescent="0.2">
      <c r="I864" s="3"/>
      <c r="R864" s="22"/>
    </row>
    <row r="865" spans="9:18" ht="12.75" x14ac:dyDescent="0.2">
      <c r="I865" s="3"/>
      <c r="R865" s="22"/>
    </row>
    <row r="866" spans="9:18" ht="12.75" x14ac:dyDescent="0.2">
      <c r="I866" s="3"/>
      <c r="R866" s="22"/>
    </row>
    <row r="867" spans="9:18" ht="12.75" x14ac:dyDescent="0.2">
      <c r="I867" s="3"/>
      <c r="R867" s="22"/>
    </row>
    <row r="868" spans="9:18" ht="12.75" x14ac:dyDescent="0.2">
      <c r="I868" s="3"/>
      <c r="R868" s="22"/>
    </row>
    <row r="869" spans="9:18" ht="12.75" x14ac:dyDescent="0.2">
      <c r="I869" s="3"/>
      <c r="R869" s="22"/>
    </row>
    <row r="870" spans="9:18" ht="12.75" x14ac:dyDescent="0.2">
      <c r="I870" s="3"/>
      <c r="R870" s="22"/>
    </row>
    <row r="871" spans="9:18" ht="12.75" x14ac:dyDescent="0.2">
      <c r="I871" s="3"/>
      <c r="R871" s="22"/>
    </row>
    <row r="872" spans="9:18" ht="12.75" x14ac:dyDescent="0.2">
      <c r="I872" s="3"/>
      <c r="R872" s="22"/>
    </row>
    <row r="873" spans="9:18" ht="12.75" x14ac:dyDescent="0.2">
      <c r="I873" s="3"/>
      <c r="R873" s="22"/>
    </row>
    <row r="874" spans="9:18" ht="12.75" x14ac:dyDescent="0.2">
      <c r="I874" s="3"/>
      <c r="R874" s="22"/>
    </row>
    <row r="875" spans="9:18" ht="12.75" x14ac:dyDescent="0.2">
      <c r="I875" s="3"/>
      <c r="R875" s="22"/>
    </row>
    <row r="876" spans="9:18" ht="12.75" x14ac:dyDescent="0.2">
      <c r="I876" s="3"/>
      <c r="R876" s="22"/>
    </row>
    <row r="877" spans="9:18" ht="12.75" x14ac:dyDescent="0.2">
      <c r="I877" s="3"/>
      <c r="R877" s="22"/>
    </row>
    <row r="878" spans="9:18" ht="12.75" x14ac:dyDescent="0.2">
      <c r="I878" s="3"/>
      <c r="R878" s="22"/>
    </row>
    <row r="879" spans="9:18" ht="12.75" x14ac:dyDescent="0.2">
      <c r="I879" s="3"/>
      <c r="R879" s="22"/>
    </row>
    <row r="880" spans="9:18" ht="12.75" x14ac:dyDescent="0.2">
      <c r="I880" s="3"/>
      <c r="R880" s="22"/>
    </row>
    <row r="881" spans="9:18" ht="12.75" x14ac:dyDescent="0.2">
      <c r="I881" s="3"/>
      <c r="R881" s="22"/>
    </row>
    <row r="882" spans="9:18" ht="12.75" x14ac:dyDescent="0.2">
      <c r="I882" s="3"/>
      <c r="R882" s="22"/>
    </row>
    <row r="883" spans="9:18" ht="12.75" x14ac:dyDescent="0.2">
      <c r="I883" s="3"/>
      <c r="R883" s="22"/>
    </row>
    <row r="884" spans="9:18" ht="12.75" x14ac:dyDescent="0.2">
      <c r="I884" s="3"/>
      <c r="R884" s="22"/>
    </row>
    <row r="885" spans="9:18" ht="12.75" x14ac:dyDescent="0.2">
      <c r="I885" s="3"/>
      <c r="R885" s="22"/>
    </row>
    <row r="886" spans="9:18" ht="12.75" x14ac:dyDescent="0.2">
      <c r="I886" s="3"/>
      <c r="R886" s="22"/>
    </row>
    <row r="887" spans="9:18" ht="12.75" x14ac:dyDescent="0.2">
      <c r="I887" s="3"/>
      <c r="R887" s="22"/>
    </row>
    <row r="888" spans="9:18" ht="12.75" x14ac:dyDescent="0.2">
      <c r="I888" s="3"/>
      <c r="R888" s="22"/>
    </row>
    <row r="889" spans="9:18" ht="12.75" x14ac:dyDescent="0.2">
      <c r="I889" s="3"/>
      <c r="R889" s="22"/>
    </row>
    <row r="890" spans="9:18" ht="12.75" x14ac:dyDescent="0.2">
      <c r="I890" s="3"/>
      <c r="R890" s="22"/>
    </row>
    <row r="891" spans="9:18" ht="12.75" x14ac:dyDescent="0.2">
      <c r="I891" s="3"/>
      <c r="R891" s="22"/>
    </row>
    <row r="892" spans="9:18" ht="12.75" x14ac:dyDescent="0.2">
      <c r="I892" s="3"/>
      <c r="R892" s="22"/>
    </row>
    <row r="893" spans="9:18" ht="12.75" x14ac:dyDescent="0.2">
      <c r="I893" s="3"/>
      <c r="R893" s="22"/>
    </row>
    <row r="894" spans="9:18" ht="12.75" x14ac:dyDescent="0.2">
      <c r="I894" s="3"/>
      <c r="R894" s="22"/>
    </row>
    <row r="895" spans="9:18" ht="12.75" x14ac:dyDescent="0.2">
      <c r="I895" s="3"/>
      <c r="R895" s="22"/>
    </row>
    <row r="896" spans="9:18" ht="12.75" x14ac:dyDescent="0.2">
      <c r="I896" s="3"/>
      <c r="R896" s="22"/>
    </row>
    <row r="897" spans="9:18" ht="12.75" x14ac:dyDescent="0.2">
      <c r="I897" s="3"/>
      <c r="R897" s="22"/>
    </row>
    <row r="898" spans="9:18" ht="12.75" x14ac:dyDescent="0.2">
      <c r="I898" s="3"/>
      <c r="R898" s="22"/>
    </row>
    <row r="899" spans="9:18" ht="12.75" x14ac:dyDescent="0.2">
      <c r="I899" s="3"/>
      <c r="R899" s="22"/>
    </row>
    <row r="900" spans="9:18" ht="12.75" x14ac:dyDescent="0.2">
      <c r="I900" s="3"/>
      <c r="R900" s="22"/>
    </row>
    <row r="901" spans="9:18" ht="12.75" x14ac:dyDescent="0.2">
      <c r="I901" s="3"/>
      <c r="R901" s="22"/>
    </row>
    <row r="902" spans="9:18" ht="12.75" x14ac:dyDescent="0.2">
      <c r="I902" s="3"/>
      <c r="R902" s="22"/>
    </row>
    <row r="903" spans="9:18" ht="12.75" x14ac:dyDescent="0.2">
      <c r="I903" s="3"/>
      <c r="R903" s="22"/>
    </row>
    <row r="904" spans="9:18" ht="12.75" x14ac:dyDescent="0.2">
      <c r="I904" s="3"/>
      <c r="R904" s="22"/>
    </row>
    <row r="905" spans="9:18" ht="12.75" x14ac:dyDescent="0.2">
      <c r="I905" s="3"/>
      <c r="R905" s="22"/>
    </row>
    <row r="906" spans="9:18" ht="12.75" x14ac:dyDescent="0.2">
      <c r="I906" s="3"/>
      <c r="R906" s="22"/>
    </row>
    <row r="907" spans="9:18" ht="12.75" x14ac:dyDescent="0.2">
      <c r="I907" s="3"/>
      <c r="R907" s="22"/>
    </row>
    <row r="908" spans="9:18" ht="12.75" x14ac:dyDescent="0.2">
      <c r="I908" s="3"/>
      <c r="R908" s="22"/>
    </row>
    <row r="909" spans="9:18" ht="12.75" x14ac:dyDescent="0.2">
      <c r="I909" s="3"/>
      <c r="R909" s="22"/>
    </row>
    <row r="910" spans="9:18" ht="12.75" x14ac:dyDescent="0.2">
      <c r="I910" s="3"/>
      <c r="R910" s="22"/>
    </row>
    <row r="911" spans="9:18" ht="12.75" x14ac:dyDescent="0.2">
      <c r="I911" s="3"/>
      <c r="R911" s="22"/>
    </row>
    <row r="912" spans="9:18" ht="12.75" x14ac:dyDescent="0.2">
      <c r="I912" s="3"/>
      <c r="R912" s="22"/>
    </row>
    <row r="913" spans="9:18" ht="12.75" x14ac:dyDescent="0.2">
      <c r="I913" s="3"/>
      <c r="R913" s="22"/>
    </row>
    <row r="914" spans="9:18" ht="12.75" x14ac:dyDescent="0.2">
      <c r="I914" s="3"/>
      <c r="R914" s="22"/>
    </row>
    <row r="915" spans="9:18" ht="12.75" x14ac:dyDescent="0.2">
      <c r="I915" s="3"/>
      <c r="R915" s="22"/>
    </row>
    <row r="916" spans="9:18" ht="12.75" x14ac:dyDescent="0.2">
      <c r="I916" s="3"/>
      <c r="R916" s="22"/>
    </row>
    <row r="917" spans="9:18" ht="12.75" x14ac:dyDescent="0.2">
      <c r="I917" s="3"/>
      <c r="R917" s="22"/>
    </row>
    <row r="918" spans="9:18" ht="12.75" x14ac:dyDescent="0.2">
      <c r="I918" s="3"/>
      <c r="R918" s="22"/>
    </row>
    <row r="919" spans="9:18" ht="12.75" x14ac:dyDescent="0.2">
      <c r="I919" s="3"/>
      <c r="R919" s="22"/>
    </row>
    <row r="920" spans="9:18" ht="12.75" x14ac:dyDescent="0.2">
      <c r="I920" s="3"/>
      <c r="R920" s="22"/>
    </row>
    <row r="921" spans="9:18" ht="12.75" x14ac:dyDescent="0.2">
      <c r="I921" s="3"/>
      <c r="R921" s="22"/>
    </row>
    <row r="922" spans="9:18" ht="12.75" x14ac:dyDescent="0.2">
      <c r="I922" s="3"/>
      <c r="R922" s="22"/>
    </row>
    <row r="923" spans="9:18" ht="12.75" x14ac:dyDescent="0.2">
      <c r="I923" s="3"/>
      <c r="R923" s="22"/>
    </row>
    <row r="924" spans="9:18" ht="12.75" x14ac:dyDescent="0.2">
      <c r="I924" s="3"/>
      <c r="R924" s="22"/>
    </row>
    <row r="925" spans="9:18" ht="12.75" x14ac:dyDescent="0.2">
      <c r="I925" s="3"/>
      <c r="R925" s="22"/>
    </row>
    <row r="926" spans="9:18" ht="12.75" x14ac:dyDescent="0.2">
      <c r="I926" s="3"/>
      <c r="R926" s="22"/>
    </row>
    <row r="927" spans="9:18" ht="12.75" x14ac:dyDescent="0.2">
      <c r="I927" s="3"/>
      <c r="R927" s="22"/>
    </row>
    <row r="928" spans="9:18" ht="12.75" x14ac:dyDescent="0.2">
      <c r="I928" s="3"/>
      <c r="R928" s="22"/>
    </row>
    <row r="929" spans="9:18" ht="12.75" x14ac:dyDescent="0.2">
      <c r="I929" s="3"/>
      <c r="R929" s="22"/>
    </row>
    <row r="930" spans="9:18" ht="12.75" x14ac:dyDescent="0.2">
      <c r="I930" s="3"/>
      <c r="R930" s="22"/>
    </row>
    <row r="931" spans="9:18" ht="12.75" x14ac:dyDescent="0.2">
      <c r="I931" s="3"/>
      <c r="R931" s="22"/>
    </row>
    <row r="932" spans="9:18" ht="12.75" x14ac:dyDescent="0.2">
      <c r="I932" s="3"/>
      <c r="R932" s="22"/>
    </row>
    <row r="933" spans="9:18" ht="12.75" x14ac:dyDescent="0.2">
      <c r="I933" s="3"/>
      <c r="R933" s="22"/>
    </row>
    <row r="934" spans="9:18" ht="12.75" x14ac:dyDescent="0.2">
      <c r="I934" s="3"/>
      <c r="R934" s="22"/>
    </row>
    <row r="935" spans="9:18" ht="12.75" x14ac:dyDescent="0.2">
      <c r="I935" s="3"/>
      <c r="R935" s="22"/>
    </row>
    <row r="936" spans="9:18" ht="12.75" x14ac:dyDescent="0.2">
      <c r="I936" s="3"/>
      <c r="R936" s="22"/>
    </row>
    <row r="937" spans="9:18" ht="12.75" x14ac:dyDescent="0.2">
      <c r="I937" s="3"/>
      <c r="R937" s="22"/>
    </row>
    <row r="938" spans="9:18" ht="12.75" x14ac:dyDescent="0.2">
      <c r="I938" s="3"/>
      <c r="R938" s="22"/>
    </row>
    <row r="939" spans="9:18" ht="12.75" x14ac:dyDescent="0.2">
      <c r="I939" s="3"/>
      <c r="R939" s="22"/>
    </row>
    <row r="940" spans="9:18" ht="12.75" x14ac:dyDescent="0.2">
      <c r="I940" s="3"/>
      <c r="R940" s="22"/>
    </row>
    <row r="941" spans="9:18" ht="12.75" x14ac:dyDescent="0.2">
      <c r="I941" s="3"/>
      <c r="R941" s="22"/>
    </row>
    <row r="942" spans="9:18" ht="12.75" x14ac:dyDescent="0.2">
      <c r="I942" s="3"/>
      <c r="R942" s="22"/>
    </row>
    <row r="943" spans="9:18" ht="12.75" x14ac:dyDescent="0.2">
      <c r="I943" s="3"/>
      <c r="R943" s="22"/>
    </row>
    <row r="944" spans="9:18" ht="12.75" x14ac:dyDescent="0.2">
      <c r="I944" s="3"/>
      <c r="R944" s="22"/>
    </row>
    <row r="945" spans="9:18" ht="12.75" x14ac:dyDescent="0.2">
      <c r="I945" s="3"/>
      <c r="R945" s="22"/>
    </row>
    <row r="946" spans="9:18" ht="12.75" x14ac:dyDescent="0.2">
      <c r="I946" s="3"/>
      <c r="R946" s="22"/>
    </row>
    <row r="947" spans="9:18" ht="12.75" x14ac:dyDescent="0.2">
      <c r="I947" s="3"/>
      <c r="R947" s="22"/>
    </row>
    <row r="948" spans="9:18" ht="12.75" x14ac:dyDescent="0.2">
      <c r="I948" s="3"/>
      <c r="R948" s="22"/>
    </row>
  </sheetData>
  <autoFilter ref="A1:AC359" xr:uid="{00000000-0001-0000-0400-000000000000}"/>
  <customSheetViews>
    <customSheetView guid="{93FA401D-1998-4C74-B212-79EDD0A88460}" filter="1" showAutoFilter="1">
      <pageMargins left="0.7" right="0.7" top="0.75" bottom="0.75" header="0.3" footer="0.3"/>
      <autoFilter ref="A1:AC359" xr:uid="{5C4A0582-FA32-4559-B664-E91609BFA1CB}">
        <filterColumn colId="16">
          <filters>
            <filter val="0,42"/>
            <filter val="0,8"/>
            <filter val="0,82"/>
            <filter val="1,19"/>
            <filter val="1,24"/>
            <filter val="1,36"/>
            <filter val="1,43"/>
            <filter val="1,51"/>
            <filter val="1,52"/>
            <filter val="1,53"/>
            <filter val="1,54"/>
            <filter val="1,63"/>
            <filter val="1,65"/>
            <filter val="1,66"/>
            <filter val="1,68"/>
            <filter val="1,72"/>
            <filter val="1,73"/>
            <filter val="1,75"/>
            <filter val="1,77"/>
            <filter val="1,78"/>
            <filter val="1,81"/>
            <filter val="1,82"/>
            <filter val="1,83"/>
            <filter val="1,84"/>
            <filter val="1,89"/>
            <filter val="1,9"/>
            <filter val="1,91"/>
            <filter val="1,92"/>
            <filter val="1,94"/>
            <filter val="1,95"/>
            <filter val="1,97"/>
            <filter val="10,57"/>
            <filter val="11,48"/>
            <filter val="12,65"/>
            <filter val="15,43"/>
            <filter val="18,29"/>
            <filter val="2,02"/>
            <filter val="2,03"/>
            <filter val="2,05"/>
            <filter val="2,06"/>
            <filter val="2,07"/>
            <filter val="2,09"/>
            <filter val="2,1"/>
            <filter val="2,11"/>
            <filter val="2,12"/>
            <filter val="2,13"/>
            <filter val="2,16"/>
            <filter val="2,17"/>
            <filter val="2,18"/>
            <filter val="2,21"/>
            <filter val="2,22"/>
            <filter val="2,23"/>
            <filter val="2,25"/>
            <filter val="2,26"/>
            <filter val="2,27"/>
            <filter val="2,28"/>
            <filter val="2,3"/>
            <filter val="2,31"/>
            <filter val="2,32"/>
            <filter val="2,34"/>
            <filter val="2,35"/>
            <filter val="2,36"/>
            <filter val="2,38"/>
            <filter val="2,39"/>
            <filter val="2,4"/>
            <filter val="2,42"/>
            <filter val="2,43"/>
            <filter val="2,44"/>
            <filter val="2,46"/>
            <filter val="2,5"/>
            <filter val="2,51"/>
            <filter val="2,52"/>
            <filter val="2,54"/>
            <filter val="2,57"/>
            <filter val="2,58"/>
            <filter val="2,59"/>
            <filter val="2,6"/>
            <filter val="2,61"/>
            <filter val="2,66"/>
            <filter val="2,68"/>
            <filter val="2,69"/>
            <filter val="2,7"/>
            <filter val="2,71"/>
            <filter val="2,74"/>
            <filter val="2,75"/>
            <filter val="2,76"/>
            <filter val="2,83"/>
            <filter val="2,88"/>
            <filter val="2,89"/>
            <filter val="2,91"/>
            <filter val="2,97"/>
            <filter val="2,99"/>
            <filter val="29,2"/>
            <filter val="3,01"/>
            <filter val="3,02"/>
            <filter val="3,03"/>
            <filter val="3,04"/>
            <filter val="3,07"/>
            <filter val="3,08"/>
            <filter val="3,1"/>
            <filter val="3,12"/>
            <filter val="3,13"/>
            <filter val="3,14"/>
            <filter val="3,16"/>
            <filter val="3,17"/>
            <filter val="3,19"/>
            <filter val="3,2"/>
            <filter val="3,22"/>
            <filter val="3,23"/>
            <filter val="3,29"/>
            <filter val="3,33"/>
            <filter val="3,34"/>
            <filter val="3,37"/>
            <filter val="3,38"/>
            <filter val="3,41"/>
            <filter val="3,43"/>
            <filter val="3,45"/>
            <filter val="3,46"/>
            <filter val="3,47"/>
            <filter val="3,49"/>
            <filter val="3,51"/>
            <filter val="3,55"/>
            <filter val="3,61"/>
            <filter val="3,62"/>
            <filter val="3,63"/>
            <filter val="3,64"/>
            <filter val="3,65"/>
            <filter val="3,67"/>
            <filter val="3,7"/>
            <filter val="3,71"/>
            <filter val="3,73"/>
            <filter val="3,75"/>
            <filter val="3,77"/>
            <filter val="3,81"/>
            <filter val="3,82"/>
            <filter val="3,83"/>
            <filter val="3,84"/>
            <filter val="3,85"/>
            <filter val="3,88"/>
            <filter val="3,9"/>
            <filter val="3,93"/>
            <filter val="3,98"/>
            <filter val="4,01"/>
            <filter val="4,03"/>
            <filter val="4,04"/>
            <filter val="4,07"/>
            <filter val="4,08"/>
            <filter val="4,11"/>
            <filter val="4,12"/>
            <filter val="4,16"/>
            <filter val="4,18"/>
            <filter val="4,19"/>
            <filter val="4,24"/>
            <filter val="4,26"/>
            <filter val="4,28"/>
            <filter val="4,29"/>
            <filter val="4,31"/>
            <filter val="4,36"/>
            <filter val="4,42"/>
            <filter val="4,44"/>
            <filter val="4,45"/>
            <filter val="4,46"/>
            <filter val="4,49"/>
            <filter val="4,54"/>
            <filter val="4,64"/>
            <filter val="4,66"/>
            <filter val="4,68"/>
            <filter val="4,73"/>
            <filter val="4,77"/>
            <filter val="4,78"/>
            <filter val="4,82"/>
            <filter val="4,83"/>
            <filter val="4,84"/>
            <filter val="4,85"/>
            <filter val="4,86"/>
            <filter val="4,88"/>
            <filter val="4,89"/>
            <filter val="4,92"/>
            <filter val="4,97"/>
            <filter val="4,99"/>
            <filter val="5,02"/>
            <filter val="5,03"/>
            <filter val="5,06"/>
            <filter val="5,07"/>
            <filter val="5,13"/>
            <filter val="5,33"/>
            <filter val="5,38"/>
            <filter val="5,41"/>
            <filter val="5,47"/>
            <filter val="5,6"/>
            <filter val="5,62"/>
            <filter val="5,67"/>
            <filter val="5,7"/>
            <filter val="5,83"/>
            <filter val="5,92"/>
            <filter val="59,87"/>
            <filter val="6,06"/>
            <filter val="6,15"/>
            <filter val="6,2"/>
            <filter val="6,24"/>
            <filter val="6,27"/>
            <filter val="6,54"/>
            <filter val="6,64"/>
            <filter val="6,68"/>
            <filter val="6,72"/>
            <filter val="6,83"/>
            <filter val="6,99"/>
            <filter val="7,04"/>
            <filter val="7,07"/>
            <filter val="7,37"/>
            <filter val="7,59"/>
            <filter val="7,74"/>
            <filter val="8,39"/>
            <filter val="8,49"/>
            <filter val="8,9"/>
            <filter val="9,55"/>
            <filter val="9,66"/>
            <filter val="NO APLICA"/>
          </filters>
        </filterColumn>
        <filterColumn colId="20">
          <filters blank="1">
            <filter val="LBC"/>
          </filters>
        </filterColumn>
      </autoFilter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31.7109375" customWidth="1"/>
    <col min="2" max="2" width="10.85546875" customWidth="1"/>
    <col min="3" max="3" width="21" customWidth="1"/>
    <col min="4" max="4" width="16" customWidth="1"/>
    <col min="5" max="5" width="28" customWidth="1"/>
  </cols>
  <sheetData>
    <row r="1" spans="1:5" x14ac:dyDescent="0.2">
      <c r="A1" s="5" t="s">
        <v>0</v>
      </c>
      <c r="B1" s="28" t="s">
        <v>1783</v>
      </c>
      <c r="C1" s="5" t="s">
        <v>1803</v>
      </c>
      <c r="D1" s="5" t="s">
        <v>1804</v>
      </c>
      <c r="E1" s="5" t="s">
        <v>1805</v>
      </c>
    </row>
    <row r="2" spans="1:5" x14ac:dyDescent="0.2">
      <c r="A2" s="4" t="s">
        <v>19</v>
      </c>
      <c r="B2" s="29">
        <v>43497</v>
      </c>
      <c r="C2" s="4">
        <v>16</v>
      </c>
      <c r="D2" s="8">
        <v>34052686</v>
      </c>
      <c r="E2" s="7">
        <v>1449391</v>
      </c>
    </row>
    <row r="3" spans="1:5" x14ac:dyDescent="0.2">
      <c r="A3" s="4" t="s">
        <v>19</v>
      </c>
      <c r="B3" s="29">
        <v>43525</v>
      </c>
      <c r="C3" s="4">
        <v>1</v>
      </c>
      <c r="D3" s="8">
        <v>2245878</v>
      </c>
      <c r="E3" s="7">
        <v>98690</v>
      </c>
    </row>
    <row r="4" spans="1:5" x14ac:dyDescent="0.2">
      <c r="A4" s="4" t="s">
        <v>19</v>
      </c>
      <c r="B4" s="29">
        <v>43556</v>
      </c>
      <c r="C4" s="4">
        <v>14</v>
      </c>
      <c r="D4" s="8">
        <v>25592258</v>
      </c>
      <c r="E4" s="7">
        <v>1099340</v>
      </c>
    </row>
    <row r="5" spans="1:5" x14ac:dyDescent="0.2">
      <c r="A5" s="4" t="s">
        <v>23</v>
      </c>
      <c r="B5" s="29">
        <v>43497</v>
      </c>
      <c r="C5" s="4">
        <v>17</v>
      </c>
      <c r="D5" s="8">
        <v>4192599</v>
      </c>
      <c r="E5" s="7">
        <v>117280</v>
      </c>
    </row>
    <row r="6" spans="1:5" x14ac:dyDescent="0.2">
      <c r="A6" s="4" t="s">
        <v>23</v>
      </c>
      <c r="B6" s="29">
        <v>43525</v>
      </c>
      <c r="C6" s="4">
        <v>1</v>
      </c>
      <c r="D6" s="8">
        <v>248050</v>
      </c>
      <c r="E6" s="7">
        <v>10900</v>
      </c>
    </row>
    <row r="7" spans="1:5" x14ac:dyDescent="0.2">
      <c r="A7" s="4" t="s">
        <v>23</v>
      </c>
      <c r="B7" s="29">
        <v>43556</v>
      </c>
      <c r="C7" s="4">
        <v>17</v>
      </c>
      <c r="D7" s="8">
        <v>4113027</v>
      </c>
      <c r="E7" s="7">
        <v>176679</v>
      </c>
    </row>
    <row r="8" spans="1:5" x14ac:dyDescent="0.2">
      <c r="A8" s="4" t="s">
        <v>23</v>
      </c>
      <c r="B8" s="29">
        <v>43800</v>
      </c>
      <c r="C8" s="4">
        <v>10</v>
      </c>
      <c r="D8" s="8">
        <v>11892085</v>
      </c>
      <c r="E8" s="7">
        <v>450000</v>
      </c>
    </row>
    <row r="9" spans="1:5" x14ac:dyDescent="0.2">
      <c r="A9" s="4" t="s">
        <v>30</v>
      </c>
      <c r="B9" s="29">
        <v>43678</v>
      </c>
      <c r="C9" s="4">
        <v>10</v>
      </c>
      <c r="D9" s="8">
        <v>7667223</v>
      </c>
      <c r="E9" s="7">
        <v>249566</v>
      </c>
    </row>
    <row r="10" spans="1:5" x14ac:dyDescent="0.2">
      <c r="A10" s="4" t="s">
        <v>30</v>
      </c>
      <c r="B10" s="29">
        <v>43709</v>
      </c>
      <c r="C10" s="4">
        <v>29</v>
      </c>
      <c r="D10" s="8">
        <v>17572462</v>
      </c>
      <c r="E10" s="7">
        <v>732946</v>
      </c>
    </row>
    <row r="11" spans="1:5" x14ac:dyDescent="0.2">
      <c r="A11" s="4" t="s">
        <v>30</v>
      </c>
      <c r="B11" s="29">
        <v>43739</v>
      </c>
      <c r="C11" s="4">
        <v>29</v>
      </c>
      <c r="D11" s="8">
        <v>19049976</v>
      </c>
      <c r="E11" s="7">
        <v>640900</v>
      </c>
    </row>
    <row r="12" spans="1:5" x14ac:dyDescent="0.2">
      <c r="A12" s="4" t="s">
        <v>30</v>
      </c>
      <c r="B12" s="29">
        <v>43770</v>
      </c>
      <c r="C12" s="4">
        <v>21</v>
      </c>
      <c r="D12" s="8">
        <v>14654195</v>
      </c>
      <c r="E12" s="7">
        <v>464100</v>
      </c>
    </row>
    <row r="13" spans="1:5" x14ac:dyDescent="0.2">
      <c r="A13" s="4" t="s">
        <v>35</v>
      </c>
      <c r="B13" s="29">
        <v>43497</v>
      </c>
      <c r="C13" s="4">
        <v>15</v>
      </c>
      <c r="D13" s="8">
        <v>48689742</v>
      </c>
      <c r="E13" s="7">
        <v>2080010</v>
      </c>
    </row>
    <row r="14" spans="1:5" x14ac:dyDescent="0.2">
      <c r="A14" s="4" t="s">
        <v>35</v>
      </c>
      <c r="B14" s="29">
        <v>43525</v>
      </c>
      <c r="C14" s="4">
        <v>1</v>
      </c>
      <c r="D14" s="8">
        <v>4019550</v>
      </c>
      <c r="E14" s="7">
        <v>176630</v>
      </c>
    </row>
    <row r="15" spans="1:5" x14ac:dyDescent="0.2">
      <c r="A15" s="4" t="s">
        <v>35</v>
      </c>
      <c r="B15" s="29">
        <v>43556</v>
      </c>
      <c r="C15" s="4">
        <v>13</v>
      </c>
      <c r="D15" s="8">
        <v>36646182</v>
      </c>
      <c r="E15" s="7">
        <v>1488260</v>
      </c>
    </row>
    <row r="16" spans="1:5" x14ac:dyDescent="0.2">
      <c r="A16" s="4" t="s">
        <v>1788</v>
      </c>
      <c r="B16" s="29">
        <v>43497</v>
      </c>
      <c r="C16" s="4">
        <v>14</v>
      </c>
      <c r="D16" s="8">
        <v>71221978</v>
      </c>
      <c r="E16" s="7">
        <v>3043896</v>
      </c>
    </row>
    <row r="17" spans="1:5" x14ac:dyDescent="0.2">
      <c r="A17" s="4" t="s">
        <v>1788</v>
      </c>
      <c r="B17" s="29">
        <v>43525</v>
      </c>
      <c r="C17" s="4">
        <v>1</v>
      </c>
      <c r="D17" s="8">
        <v>4883402</v>
      </c>
      <c r="E17" s="7">
        <v>214590</v>
      </c>
    </row>
    <row r="18" spans="1:5" x14ac:dyDescent="0.2">
      <c r="A18" s="4" t="s">
        <v>1788</v>
      </c>
      <c r="B18" s="29">
        <v>43556</v>
      </c>
      <c r="C18" s="4">
        <v>14</v>
      </c>
      <c r="D18" s="8">
        <v>68409553</v>
      </c>
      <c r="E18" s="7">
        <v>2938598</v>
      </c>
    </row>
    <row r="19" spans="1:5" x14ac:dyDescent="0.2">
      <c r="A19" s="4" t="s">
        <v>1788</v>
      </c>
      <c r="B19" s="29">
        <v>43586</v>
      </c>
      <c r="C19" s="4">
        <v>20</v>
      </c>
      <c r="D19" s="8">
        <v>117058581</v>
      </c>
      <c r="E19" s="7">
        <v>4408831</v>
      </c>
    </row>
    <row r="20" spans="1:5" x14ac:dyDescent="0.2">
      <c r="A20" s="4" t="s">
        <v>1788</v>
      </c>
      <c r="B20" s="29">
        <v>43617</v>
      </c>
      <c r="C20" s="4">
        <v>17</v>
      </c>
      <c r="D20" s="8">
        <v>98373577</v>
      </c>
      <c r="E20" s="7">
        <v>3805477</v>
      </c>
    </row>
    <row r="21" spans="1:5" x14ac:dyDescent="0.2">
      <c r="A21" s="4" t="s">
        <v>1788</v>
      </c>
      <c r="B21" s="29">
        <v>43647</v>
      </c>
      <c r="C21" s="4">
        <v>24</v>
      </c>
      <c r="D21" s="8">
        <v>144791549</v>
      </c>
      <c r="E21" s="7">
        <v>5446199</v>
      </c>
    </row>
    <row r="22" spans="1:5" x14ac:dyDescent="0.2">
      <c r="A22" s="4" t="s">
        <v>1788</v>
      </c>
      <c r="B22" s="29">
        <v>43678</v>
      </c>
      <c r="C22" s="4">
        <v>21</v>
      </c>
      <c r="D22" s="8">
        <v>125315730</v>
      </c>
      <c r="E22" s="7">
        <v>4534237</v>
      </c>
    </row>
    <row r="23" spans="1:5" x14ac:dyDescent="0.2">
      <c r="A23" s="4" t="s">
        <v>1788</v>
      </c>
      <c r="B23" s="29">
        <v>43709</v>
      </c>
      <c r="C23" s="4">
        <v>22</v>
      </c>
      <c r="D23" s="8">
        <v>134819959</v>
      </c>
      <c r="E23" s="7">
        <v>4995726</v>
      </c>
    </row>
    <row r="24" spans="1:5" x14ac:dyDescent="0.2">
      <c r="A24" s="4" t="s">
        <v>1788</v>
      </c>
      <c r="B24" s="29">
        <v>43739</v>
      </c>
      <c r="C24" s="4">
        <v>23</v>
      </c>
      <c r="D24" s="8">
        <v>139192513</v>
      </c>
      <c r="E24" s="7">
        <v>5205031</v>
      </c>
    </row>
    <row r="25" spans="1:5" x14ac:dyDescent="0.2">
      <c r="A25" s="4" t="s">
        <v>1788</v>
      </c>
      <c r="B25" s="29">
        <v>43770</v>
      </c>
      <c r="C25" s="4">
        <v>27</v>
      </c>
      <c r="D25" s="8">
        <v>174509250</v>
      </c>
      <c r="E25" s="7">
        <v>6143550</v>
      </c>
    </row>
    <row r="26" spans="1:5" x14ac:dyDescent="0.2">
      <c r="A26" s="4" t="s">
        <v>1788</v>
      </c>
      <c r="B26" s="29">
        <v>43800</v>
      </c>
      <c r="C26" s="4">
        <v>14</v>
      </c>
      <c r="D26" s="8">
        <v>80538119</v>
      </c>
      <c r="E26" s="7">
        <v>3047586</v>
      </c>
    </row>
    <row r="27" spans="1:5" x14ac:dyDescent="0.2">
      <c r="A27" s="4" t="s">
        <v>42</v>
      </c>
      <c r="B27" s="29">
        <v>43709</v>
      </c>
      <c r="C27" s="4">
        <v>9</v>
      </c>
      <c r="D27" s="8">
        <v>4737740</v>
      </c>
      <c r="E27" s="7">
        <v>0</v>
      </c>
    </row>
    <row r="28" spans="1:5" x14ac:dyDescent="0.2">
      <c r="A28" s="4" t="s">
        <v>42</v>
      </c>
      <c r="B28" s="29">
        <v>43739</v>
      </c>
      <c r="C28" s="4">
        <v>4</v>
      </c>
      <c r="D28" s="8">
        <v>2064394</v>
      </c>
      <c r="E28" s="7">
        <v>0</v>
      </c>
    </row>
    <row r="29" spans="1:5" x14ac:dyDescent="0.2">
      <c r="A29" s="4" t="s">
        <v>43</v>
      </c>
      <c r="B29" s="29">
        <v>43497</v>
      </c>
      <c r="C29" s="4">
        <v>15</v>
      </c>
      <c r="D29" s="8">
        <v>162201285</v>
      </c>
      <c r="E29" s="7">
        <v>6934484</v>
      </c>
    </row>
    <row r="30" spans="1:5" x14ac:dyDescent="0.2">
      <c r="A30" s="4" t="s">
        <v>43</v>
      </c>
      <c r="B30" s="29">
        <v>43525</v>
      </c>
      <c r="C30" s="4">
        <v>1</v>
      </c>
      <c r="D30" s="8">
        <v>10763556</v>
      </c>
      <c r="E30" s="7">
        <v>472980</v>
      </c>
    </row>
    <row r="31" spans="1:5" x14ac:dyDescent="0.2">
      <c r="A31" s="4" t="s">
        <v>43</v>
      </c>
      <c r="B31" s="29">
        <v>43556</v>
      </c>
      <c r="C31" s="4">
        <v>16</v>
      </c>
      <c r="D31" s="8">
        <v>142557915</v>
      </c>
      <c r="E31" s="7">
        <v>6123712</v>
      </c>
    </row>
    <row r="32" spans="1:5" x14ac:dyDescent="0.2">
      <c r="A32" s="4" t="s">
        <v>43</v>
      </c>
      <c r="B32" s="29">
        <v>43586</v>
      </c>
      <c r="C32" s="4">
        <v>19</v>
      </c>
      <c r="D32" s="8">
        <v>161315325</v>
      </c>
      <c r="E32" s="7">
        <v>6080900</v>
      </c>
    </row>
    <row r="33" spans="1:5" x14ac:dyDescent="0.2">
      <c r="A33" s="4" t="s">
        <v>43</v>
      </c>
      <c r="B33" s="29">
        <v>43617</v>
      </c>
      <c r="C33" s="4">
        <v>18</v>
      </c>
      <c r="D33" s="8">
        <v>147792897</v>
      </c>
      <c r="E33" s="7">
        <v>5717211</v>
      </c>
    </row>
    <row r="34" spans="1:5" x14ac:dyDescent="0.2">
      <c r="A34" s="4" t="s">
        <v>43</v>
      </c>
      <c r="B34" s="29">
        <v>43647</v>
      </c>
      <c r="C34" s="4">
        <v>23</v>
      </c>
      <c r="D34" s="8">
        <v>190731835</v>
      </c>
      <c r="E34" s="7">
        <v>7174200</v>
      </c>
    </row>
    <row r="35" spans="1:5" x14ac:dyDescent="0.2">
      <c r="A35" s="4" t="s">
        <v>45</v>
      </c>
      <c r="B35" s="29">
        <v>43800</v>
      </c>
      <c r="C35" s="4">
        <v>13</v>
      </c>
      <c r="D35" s="8">
        <v>6303466</v>
      </c>
      <c r="E35" s="7">
        <v>238525</v>
      </c>
    </row>
    <row r="36" spans="1:5" x14ac:dyDescent="0.2">
      <c r="A36" s="4" t="s">
        <v>48</v>
      </c>
      <c r="B36" s="29">
        <v>43678</v>
      </c>
      <c r="C36" s="4">
        <v>9</v>
      </c>
      <c r="D36" s="8">
        <v>2979036</v>
      </c>
      <c r="E36" s="7">
        <v>107789</v>
      </c>
    </row>
    <row r="37" spans="1:5" x14ac:dyDescent="0.2">
      <c r="A37" s="4" t="s">
        <v>48</v>
      </c>
      <c r="B37" s="29">
        <v>43709</v>
      </c>
      <c r="C37" s="4">
        <v>28</v>
      </c>
      <c r="D37" s="8">
        <v>9071269</v>
      </c>
      <c r="E37" s="7">
        <v>336134</v>
      </c>
    </row>
    <row r="38" spans="1:5" x14ac:dyDescent="0.2">
      <c r="A38" s="4" t="s">
        <v>48</v>
      </c>
      <c r="B38" s="29">
        <v>43739</v>
      </c>
      <c r="C38" s="4">
        <v>31</v>
      </c>
      <c r="D38" s="8">
        <v>9910773</v>
      </c>
      <c r="E38" s="7">
        <v>370917</v>
      </c>
    </row>
    <row r="39" spans="1:5" x14ac:dyDescent="0.2">
      <c r="A39" s="4" t="s">
        <v>48</v>
      </c>
      <c r="B39" s="29">
        <v>43770</v>
      </c>
      <c r="C39" s="4">
        <v>20</v>
      </c>
      <c r="D39" s="8">
        <v>6682940</v>
      </c>
      <c r="E39" s="7">
        <v>235271</v>
      </c>
    </row>
    <row r="40" spans="1:5" x14ac:dyDescent="0.2">
      <c r="A40" s="4" t="s">
        <v>52</v>
      </c>
      <c r="B40" s="29">
        <v>43586</v>
      </c>
      <c r="C40" s="4">
        <v>14</v>
      </c>
      <c r="D40" s="8">
        <v>158856312</v>
      </c>
      <c r="E40" s="7">
        <v>5866736</v>
      </c>
    </row>
    <row r="41" spans="1:5" x14ac:dyDescent="0.2">
      <c r="A41" s="4" t="s">
        <v>52</v>
      </c>
      <c r="B41" s="29">
        <v>43617</v>
      </c>
      <c r="C41" s="4">
        <v>19</v>
      </c>
      <c r="D41" s="8">
        <v>205472028</v>
      </c>
      <c r="E41" s="7">
        <v>7948467</v>
      </c>
    </row>
    <row r="42" spans="1:5" x14ac:dyDescent="0.2">
      <c r="A42" s="4" t="s">
        <v>52</v>
      </c>
      <c r="B42" s="29">
        <v>43647</v>
      </c>
      <c r="C42" s="4">
        <v>24</v>
      </c>
      <c r="D42" s="8">
        <v>266637586</v>
      </c>
      <c r="E42" s="7">
        <v>10029324</v>
      </c>
    </row>
    <row r="43" spans="1:5" x14ac:dyDescent="0.2">
      <c r="A43" s="4" t="s">
        <v>52</v>
      </c>
      <c r="B43" s="29">
        <v>43678</v>
      </c>
      <c r="C43" s="4">
        <v>28</v>
      </c>
      <c r="D43" s="8">
        <v>322436246</v>
      </c>
      <c r="E43" s="7">
        <v>11666551</v>
      </c>
    </row>
    <row r="44" spans="1:5" x14ac:dyDescent="0.2">
      <c r="A44" s="4" t="s">
        <v>52</v>
      </c>
      <c r="B44" s="29">
        <v>43709</v>
      </c>
      <c r="C44" s="4">
        <v>15</v>
      </c>
      <c r="D44" s="8">
        <v>169009731</v>
      </c>
      <c r="E44" s="7">
        <v>6262621</v>
      </c>
    </row>
    <row r="45" spans="1:5" x14ac:dyDescent="0.2">
      <c r="A45" s="4" t="s">
        <v>52</v>
      </c>
      <c r="B45" s="29">
        <v>43739</v>
      </c>
      <c r="C45" s="4">
        <v>15</v>
      </c>
      <c r="D45" s="8">
        <v>167333933</v>
      </c>
      <c r="E45" s="7">
        <v>6189985</v>
      </c>
    </row>
    <row r="46" spans="1:5" x14ac:dyDescent="0.2">
      <c r="A46" s="4" t="s">
        <v>52</v>
      </c>
      <c r="B46" s="29">
        <v>43770</v>
      </c>
      <c r="C46" s="4">
        <v>30</v>
      </c>
      <c r="D46" s="8">
        <v>355227085</v>
      </c>
      <c r="E46" s="7">
        <v>12505672</v>
      </c>
    </row>
    <row r="47" spans="1:5" x14ac:dyDescent="0.2">
      <c r="A47" s="4" t="s">
        <v>52</v>
      </c>
      <c r="B47" s="29">
        <v>43800</v>
      </c>
      <c r="C47" s="4">
        <v>15</v>
      </c>
      <c r="D47" s="8">
        <v>166295701</v>
      </c>
      <c r="E47" s="7">
        <v>6292678</v>
      </c>
    </row>
    <row r="48" spans="1:5" x14ac:dyDescent="0.2">
      <c r="A48" s="4" t="s">
        <v>54</v>
      </c>
      <c r="B48" s="29">
        <v>43497</v>
      </c>
      <c r="C48" s="4">
        <v>17</v>
      </c>
      <c r="D48" s="8">
        <v>22210809</v>
      </c>
      <c r="E48" s="7">
        <v>939680</v>
      </c>
    </row>
    <row r="49" spans="1:5" x14ac:dyDescent="0.2">
      <c r="A49" s="4" t="s">
        <v>54</v>
      </c>
      <c r="B49" s="29">
        <v>43525</v>
      </c>
      <c r="C49" s="4">
        <v>1</v>
      </c>
      <c r="D49" s="8">
        <v>1177806</v>
      </c>
      <c r="E49" s="7">
        <v>51756</v>
      </c>
    </row>
    <row r="50" spans="1:5" x14ac:dyDescent="0.2">
      <c r="A50" s="4" t="s">
        <v>54</v>
      </c>
      <c r="B50" s="29">
        <v>43556</v>
      </c>
      <c r="C50" s="4">
        <v>22</v>
      </c>
      <c r="D50" s="8">
        <v>26228119</v>
      </c>
      <c r="E50" s="7">
        <v>1126654</v>
      </c>
    </row>
    <row r="51" spans="1:5" x14ac:dyDescent="0.2">
      <c r="A51" s="4" t="s">
        <v>54</v>
      </c>
      <c r="B51" s="29">
        <v>43586</v>
      </c>
      <c r="C51" s="4">
        <v>21</v>
      </c>
      <c r="D51" s="8">
        <v>29201343</v>
      </c>
      <c r="E51" s="7">
        <v>1101879</v>
      </c>
    </row>
    <row r="52" spans="1:5" x14ac:dyDescent="0.2">
      <c r="A52" s="4" t="s">
        <v>54</v>
      </c>
      <c r="B52" s="29">
        <v>43617</v>
      </c>
      <c r="C52" s="4">
        <v>18</v>
      </c>
      <c r="D52" s="8">
        <v>24020177</v>
      </c>
      <c r="E52" s="7">
        <v>929195</v>
      </c>
    </row>
    <row r="53" spans="1:5" x14ac:dyDescent="0.2">
      <c r="A53" s="4" t="s">
        <v>54</v>
      </c>
      <c r="B53" s="29">
        <v>43709</v>
      </c>
      <c r="C53" s="4">
        <v>10</v>
      </c>
      <c r="D53" s="8">
        <v>17813349</v>
      </c>
      <c r="E53" s="7">
        <v>660070</v>
      </c>
    </row>
    <row r="54" spans="1:5" x14ac:dyDescent="0.2">
      <c r="A54" s="4" t="s">
        <v>54</v>
      </c>
      <c r="B54" s="29">
        <v>43739</v>
      </c>
      <c r="C54" s="4">
        <v>20</v>
      </c>
      <c r="D54" s="8">
        <v>35329174</v>
      </c>
      <c r="E54" s="7">
        <v>1320854</v>
      </c>
    </row>
    <row r="55" spans="1:5" x14ac:dyDescent="0.2">
      <c r="A55" s="4" t="s">
        <v>54</v>
      </c>
      <c r="B55" s="29">
        <v>43770</v>
      </c>
      <c r="C55" s="4">
        <v>30</v>
      </c>
      <c r="D55" s="8">
        <v>56233159</v>
      </c>
      <c r="E55" s="7">
        <v>1990234</v>
      </c>
    </row>
    <row r="56" spans="1:5" x14ac:dyDescent="0.2">
      <c r="A56" s="4" t="s">
        <v>54</v>
      </c>
      <c r="B56" s="29">
        <v>43800</v>
      </c>
      <c r="C56" s="4">
        <v>11</v>
      </c>
      <c r="D56" s="8">
        <v>19362403</v>
      </c>
      <c r="E56" s="7">
        <v>732679</v>
      </c>
    </row>
    <row r="57" spans="1:5" x14ac:dyDescent="0.2">
      <c r="A57" s="4" t="s">
        <v>56</v>
      </c>
      <c r="B57" s="29">
        <v>43497</v>
      </c>
      <c r="C57" s="4">
        <v>15</v>
      </c>
      <c r="D57" s="8">
        <v>22424411</v>
      </c>
      <c r="E57" s="7">
        <v>1076182</v>
      </c>
    </row>
    <row r="58" spans="1:5" x14ac:dyDescent="0.2">
      <c r="A58" s="4" t="s">
        <v>56</v>
      </c>
      <c r="B58" s="29">
        <v>43525</v>
      </c>
      <c r="C58" s="4">
        <v>1</v>
      </c>
      <c r="D58" s="8">
        <v>1491008</v>
      </c>
      <c r="E58" s="7">
        <v>73750</v>
      </c>
    </row>
    <row r="59" spans="1:5" x14ac:dyDescent="0.2">
      <c r="A59" s="4" t="s">
        <v>56</v>
      </c>
      <c r="B59" s="29">
        <v>43617</v>
      </c>
      <c r="C59" s="4">
        <v>10</v>
      </c>
      <c r="D59" s="8">
        <v>22860971</v>
      </c>
      <c r="E59" s="7">
        <v>995452</v>
      </c>
    </row>
    <row r="60" spans="1:5" x14ac:dyDescent="0.2">
      <c r="A60" s="4" t="s">
        <v>56</v>
      </c>
      <c r="B60" s="29">
        <v>43647</v>
      </c>
      <c r="C60" s="4">
        <v>23</v>
      </c>
      <c r="D60" s="8">
        <v>52423021</v>
      </c>
      <c r="E60" s="7">
        <v>2219562</v>
      </c>
    </row>
    <row r="61" spans="1:5" x14ac:dyDescent="0.2">
      <c r="A61" s="4" t="s">
        <v>56</v>
      </c>
      <c r="B61" s="29">
        <v>43678</v>
      </c>
      <c r="C61" s="4">
        <v>15</v>
      </c>
      <c r="D61" s="8">
        <v>35567039</v>
      </c>
      <c r="E61" s="7">
        <v>1448576</v>
      </c>
    </row>
    <row r="62" spans="1:5" x14ac:dyDescent="0.2">
      <c r="A62" s="4" t="s">
        <v>56</v>
      </c>
      <c r="B62" s="29">
        <v>43709</v>
      </c>
      <c r="C62" s="4">
        <v>27</v>
      </c>
      <c r="D62" s="8">
        <v>61599087</v>
      </c>
      <c r="E62" s="7">
        <v>2569293</v>
      </c>
    </row>
    <row r="63" spans="1:5" x14ac:dyDescent="0.2">
      <c r="A63" s="4" t="s">
        <v>56</v>
      </c>
      <c r="B63" s="29">
        <v>43739</v>
      </c>
      <c r="C63" s="4">
        <v>16</v>
      </c>
      <c r="D63" s="8">
        <v>36387924</v>
      </c>
      <c r="E63" s="7">
        <v>1540205</v>
      </c>
    </row>
    <row r="64" spans="1:5" x14ac:dyDescent="0.2">
      <c r="A64" s="4" t="s">
        <v>60</v>
      </c>
      <c r="B64" s="29">
        <v>43617</v>
      </c>
      <c r="C64" s="4">
        <v>18</v>
      </c>
      <c r="D64" s="8">
        <v>5938390</v>
      </c>
      <c r="E64" s="7">
        <v>229720</v>
      </c>
    </row>
    <row r="65" spans="1:5" x14ac:dyDescent="0.2">
      <c r="A65" s="4" t="s">
        <v>60</v>
      </c>
      <c r="B65" s="29">
        <v>43647</v>
      </c>
      <c r="C65" s="4">
        <v>19</v>
      </c>
      <c r="D65" s="8">
        <v>6703343</v>
      </c>
      <c r="E65" s="7">
        <v>252140</v>
      </c>
    </row>
    <row r="66" spans="1:5" x14ac:dyDescent="0.2">
      <c r="A66" s="4" t="s">
        <v>60</v>
      </c>
      <c r="B66" s="29">
        <v>43678</v>
      </c>
      <c r="C66" s="4">
        <v>15</v>
      </c>
      <c r="D66" s="8">
        <v>5665556</v>
      </c>
      <c r="E66" s="7">
        <v>204994</v>
      </c>
    </row>
    <row r="67" spans="1:5" x14ac:dyDescent="0.2">
      <c r="A67" s="4" t="s">
        <v>60</v>
      </c>
      <c r="B67" s="29">
        <v>43709</v>
      </c>
      <c r="C67" s="4">
        <v>26</v>
      </c>
      <c r="D67" s="8">
        <v>9641451</v>
      </c>
      <c r="E67" s="7">
        <v>357262</v>
      </c>
    </row>
    <row r="68" spans="1:5" x14ac:dyDescent="0.2">
      <c r="A68" s="4" t="s">
        <v>60</v>
      </c>
      <c r="B68" s="29">
        <v>43739</v>
      </c>
      <c r="C68" s="4">
        <v>10</v>
      </c>
      <c r="D68" s="8">
        <v>3671917</v>
      </c>
      <c r="E68" s="7">
        <v>134323</v>
      </c>
    </row>
    <row r="69" spans="1:5" x14ac:dyDescent="0.2">
      <c r="A69" s="4" t="s">
        <v>60</v>
      </c>
      <c r="B69" s="29">
        <v>43770</v>
      </c>
      <c r="C69" s="4">
        <v>29</v>
      </c>
      <c r="D69" s="8">
        <v>10952450</v>
      </c>
      <c r="E69" s="7">
        <v>385578</v>
      </c>
    </row>
    <row r="70" spans="1:5" x14ac:dyDescent="0.2">
      <c r="A70" s="4" t="s">
        <v>60</v>
      </c>
      <c r="B70" s="29">
        <v>43800</v>
      </c>
      <c r="C70" s="4">
        <v>16</v>
      </c>
      <c r="D70" s="8">
        <v>5884548</v>
      </c>
      <c r="E70" s="7">
        <v>212729</v>
      </c>
    </row>
    <row r="71" spans="1:5" x14ac:dyDescent="0.2">
      <c r="A71" s="4" t="s">
        <v>1799</v>
      </c>
      <c r="B71" s="29">
        <v>43497</v>
      </c>
      <c r="C71" s="4">
        <v>18</v>
      </c>
      <c r="D71" s="8">
        <v>51150758</v>
      </c>
      <c r="E71" s="7">
        <v>2163670</v>
      </c>
    </row>
    <row r="72" spans="1:5" x14ac:dyDescent="0.2">
      <c r="A72" s="4" t="s">
        <v>1799</v>
      </c>
      <c r="B72" s="29">
        <v>43525</v>
      </c>
      <c r="C72" s="4">
        <v>2</v>
      </c>
      <c r="D72" s="8">
        <v>6436083</v>
      </c>
      <c r="E72" s="7">
        <v>274174</v>
      </c>
    </row>
    <row r="73" spans="1:5" x14ac:dyDescent="0.2">
      <c r="A73" s="4" t="s">
        <v>1799</v>
      </c>
      <c r="B73" s="29">
        <v>43556</v>
      </c>
      <c r="C73" s="4">
        <v>14</v>
      </c>
      <c r="D73" s="8">
        <v>37216256</v>
      </c>
      <c r="E73" s="7">
        <v>1598660</v>
      </c>
    </row>
    <row r="74" spans="1:5" x14ac:dyDescent="0.2">
      <c r="A74" s="4" t="s">
        <v>66</v>
      </c>
      <c r="B74" s="29">
        <v>43497</v>
      </c>
      <c r="C74" s="4">
        <v>17</v>
      </c>
      <c r="D74" s="8">
        <v>15889028</v>
      </c>
      <c r="E74" s="7">
        <v>672173</v>
      </c>
    </row>
    <row r="75" spans="1:5" x14ac:dyDescent="0.2">
      <c r="A75" s="4" t="s">
        <v>66</v>
      </c>
      <c r="B75" s="29">
        <v>43525</v>
      </c>
      <c r="C75" s="4">
        <v>1</v>
      </c>
      <c r="D75" s="8">
        <v>1096200</v>
      </c>
      <c r="E75" s="7">
        <v>48170</v>
      </c>
    </row>
    <row r="76" spans="1:5" x14ac:dyDescent="0.2">
      <c r="A76" s="4" t="s">
        <v>66</v>
      </c>
      <c r="B76" s="29">
        <v>43556</v>
      </c>
      <c r="C76" s="4">
        <v>18</v>
      </c>
      <c r="D76" s="8">
        <v>17581588</v>
      </c>
      <c r="E76" s="7">
        <v>755234</v>
      </c>
    </row>
    <row r="77" spans="1:5" x14ac:dyDescent="0.2">
      <c r="A77" s="4" t="s">
        <v>68</v>
      </c>
      <c r="B77" s="29">
        <v>43497</v>
      </c>
      <c r="C77" s="4">
        <v>17</v>
      </c>
      <c r="D77" s="8">
        <v>28931618</v>
      </c>
      <c r="E77" s="7">
        <v>1229661</v>
      </c>
    </row>
    <row r="78" spans="1:5" x14ac:dyDescent="0.2">
      <c r="A78" s="4" t="s">
        <v>68</v>
      </c>
      <c r="B78" s="29">
        <v>43525</v>
      </c>
      <c r="C78" s="4">
        <v>1</v>
      </c>
      <c r="D78" s="8">
        <v>1916586</v>
      </c>
      <c r="E78" s="7">
        <v>84220</v>
      </c>
    </row>
    <row r="79" spans="1:5" x14ac:dyDescent="0.2">
      <c r="A79" s="4" t="s">
        <v>68</v>
      </c>
      <c r="B79" s="29">
        <v>43556</v>
      </c>
      <c r="C79" s="4">
        <v>18</v>
      </c>
      <c r="D79" s="8">
        <v>27842703</v>
      </c>
      <c r="E79" s="7">
        <v>1196010</v>
      </c>
    </row>
    <row r="80" spans="1:5" x14ac:dyDescent="0.2">
      <c r="A80" s="4" t="s">
        <v>68</v>
      </c>
      <c r="B80" s="29">
        <v>43586</v>
      </c>
      <c r="C80" s="4">
        <v>22</v>
      </c>
      <c r="D80" s="8">
        <v>66856746</v>
      </c>
      <c r="E80" s="7">
        <v>2523405</v>
      </c>
    </row>
    <row r="81" spans="1:5" x14ac:dyDescent="0.2">
      <c r="A81" s="4" t="s">
        <v>68</v>
      </c>
      <c r="B81" s="29">
        <v>43617</v>
      </c>
      <c r="C81" s="4">
        <v>14</v>
      </c>
      <c r="D81" s="8">
        <v>41671482</v>
      </c>
      <c r="E81" s="7">
        <v>1612017</v>
      </c>
    </row>
    <row r="82" spans="1:5" x14ac:dyDescent="0.2">
      <c r="A82" s="4" t="s">
        <v>68</v>
      </c>
      <c r="B82" s="29">
        <v>43647</v>
      </c>
      <c r="C82" s="4">
        <v>11</v>
      </c>
      <c r="D82" s="8">
        <v>33539819</v>
      </c>
      <c r="E82" s="7">
        <v>1261569</v>
      </c>
    </row>
    <row r="83" spans="1:5" x14ac:dyDescent="0.2">
      <c r="A83" s="4" t="s">
        <v>68</v>
      </c>
      <c r="B83" s="29">
        <v>43678</v>
      </c>
      <c r="C83" s="4">
        <v>9</v>
      </c>
      <c r="D83" s="8">
        <v>29576559</v>
      </c>
      <c r="E83" s="7">
        <v>1070154</v>
      </c>
    </row>
    <row r="84" spans="1:5" x14ac:dyDescent="0.2">
      <c r="A84" s="4" t="s">
        <v>68</v>
      </c>
      <c r="B84" s="29">
        <v>43709</v>
      </c>
      <c r="C84" s="4">
        <v>27</v>
      </c>
      <c r="D84" s="8">
        <v>95016312</v>
      </c>
      <c r="E84" s="7">
        <v>3520810</v>
      </c>
    </row>
    <row r="85" spans="1:5" x14ac:dyDescent="0.2">
      <c r="A85" s="4" t="s">
        <v>69</v>
      </c>
      <c r="B85" s="29">
        <v>43497</v>
      </c>
      <c r="C85" s="4">
        <v>17</v>
      </c>
      <c r="D85" s="8">
        <v>3141700</v>
      </c>
      <c r="E85" s="7">
        <v>132760</v>
      </c>
    </row>
    <row r="86" spans="1:5" x14ac:dyDescent="0.2">
      <c r="A86" s="4" t="s">
        <v>69</v>
      </c>
      <c r="B86" s="29">
        <v>43525</v>
      </c>
      <c r="C86" s="4">
        <v>1</v>
      </c>
      <c r="D86" s="8">
        <v>202536</v>
      </c>
      <c r="E86" s="7">
        <v>8900</v>
      </c>
    </row>
    <row r="87" spans="1:5" x14ac:dyDescent="0.2">
      <c r="A87" s="4" t="s">
        <v>69</v>
      </c>
      <c r="B87" s="29">
        <v>43556</v>
      </c>
      <c r="C87" s="4">
        <v>17</v>
      </c>
      <c r="D87" s="8">
        <v>3290114</v>
      </c>
      <c r="E87" s="7">
        <v>141330</v>
      </c>
    </row>
    <row r="88" spans="1:5" x14ac:dyDescent="0.2">
      <c r="A88" s="4" t="s">
        <v>1806</v>
      </c>
      <c r="B88" s="29">
        <v>43497</v>
      </c>
      <c r="C88" s="4">
        <v>16</v>
      </c>
      <c r="D88" s="8">
        <v>27750380</v>
      </c>
      <c r="E88" s="7">
        <v>1172450</v>
      </c>
    </row>
    <row r="89" spans="1:5" x14ac:dyDescent="0.2">
      <c r="A89" s="4" t="s">
        <v>1806</v>
      </c>
      <c r="B89" s="29">
        <v>43525</v>
      </c>
      <c r="C89" s="4">
        <v>1</v>
      </c>
      <c r="D89" s="8">
        <v>1877444</v>
      </c>
      <c r="E89" s="7">
        <v>82500</v>
      </c>
    </row>
    <row r="90" spans="1:5" x14ac:dyDescent="0.2">
      <c r="A90" s="4" t="s">
        <v>1789</v>
      </c>
      <c r="B90" s="29">
        <v>43497</v>
      </c>
      <c r="C90" s="4">
        <v>13</v>
      </c>
      <c r="D90" s="8">
        <v>12797334</v>
      </c>
      <c r="E90" s="7">
        <v>615694</v>
      </c>
    </row>
    <row r="91" spans="1:5" x14ac:dyDescent="0.2">
      <c r="A91" s="4" t="s">
        <v>1789</v>
      </c>
      <c r="B91" s="29">
        <v>43525</v>
      </c>
      <c r="C91" s="4">
        <v>1</v>
      </c>
      <c r="D91" s="8">
        <v>1429750</v>
      </c>
      <c r="E91" s="7">
        <v>70720</v>
      </c>
    </row>
    <row r="92" spans="1:5" x14ac:dyDescent="0.2">
      <c r="A92" s="4" t="s">
        <v>1789</v>
      </c>
      <c r="B92" s="29">
        <v>43556</v>
      </c>
      <c r="C92" s="4">
        <v>8</v>
      </c>
      <c r="D92" s="8">
        <v>10500104</v>
      </c>
      <c r="E92" s="7">
        <v>507706</v>
      </c>
    </row>
    <row r="93" spans="1:5" x14ac:dyDescent="0.2">
      <c r="A93" s="4" t="s">
        <v>1789</v>
      </c>
      <c r="B93" s="29">
        <v>43586</v>
      </c>
      <c r="C93" s="4">
        <v>21</v>
      </c>
      <c r="D93" s="8">
        <v>31813541</v>
      </c>
      <c r="E93" s="7">
        <v>1347463</v>
      </c>
    </row>
    <row r="94" spans="1:5" x14ac:dyDescent="0.2">
      <c r="A94" s="4" t="s">
        <v>1789</v>
      </c>
      <c r="B94" s="29">
        <v>43617</v>
      </c>
      <c r="C94" s="4">
        <v>17</v>
      </c>
      <c r="D94" s="8">
        <v>25129295</v>
      </c>
      <c r="E94" s="7">
        <v>1347463</v>
      </c>
    </row>
    <row r="95" spans="1:5" x14ac:dyDescent="0.2">
      <c r="A95" s="4" t="s">
        <v>1789</v>
      </c>
      <c r="B95" s="29">
        <v>43678</v>
      </c>
      <c r="C95" s="4">
        <v>23</v>
      </c>
      <c r="D95" s="8">
        <v>49794386</v>
      </c>
      <c r="E95" s="7">
        <v>2028028</v>
      </c>
    </row>
    <row r="96" spans="1:5" x14ac:dyDescent="0.2">
      <c r="A96" s="4" t="s">
        <v>1789</v>
      </c>
      <c r="B96" s="29">
        <v>43739</v>
      </c>
      <c r="C96" s="4">
        <v>10</v>
      </c>
      <c r="D96" s="8">
        <v>23477733</v>
      </c>
      <c r="E96" s="7">
        <v>0</v>
      </c>
    </row>
    <row r="97" spans="1:5" x14ac:dyDescent="0.2">
      <c r="A97" s="4" t="s">
        <v>1789</v>
      </c>
      <c r="B97" s="29">
        <v>43800</v>
      </c>
      <c r="C97" s="4">
        <v>10</v>
      </c>
      <c r="D97" s="8">
        <v>15537306</v>
      </c>
      <c r="E97" s="7">
        <v>0</v>
      </c>
    </row>
    <row r="98" spans="1:5" x14ac:dyDescent="0.2">
      <c r="A98" s="4" t="s">
        <v>1807</v>
      </c>
      <c r="B98" s="29">
        <v>43497</v>
      </c>
      <c r="C98" s="4">
        <v>14</v>
      </c>
      <c r="D98" s="8">
        <v>803610</v>
      </c>
      <c r="E98" s="7">
        <v>38696</v>
      </c>
    </row>
    <row r="99" spans="1:5" x14ac:dyDescent="0.2">
      <c r="A99" s="4" t="s">
        <v>1807</v>
      </c>
      <c r="B99" s="29">
        <v>43525</v>
      </c>
      <c r="C99" s="4">
        <v>1</v>
      </c>
      <c r="D99" s="8">
        <v>62581</v>
      </c>
      <c r="E99" s="7">
        <v>2750</v>
      </c>
    </row>
    <row r="100" spans="1:5" x14ac:dyDescent="0.2">
      <c r="A100" s="4" t="s">
        <v>1807</v>
      </c>
      <c r="B100" s="29">
        <v>43647</v>
      </c>
      <c r="C100" s="4">
        <v>17</v>
      </c>
      <c r="D100" s="8">
        <v>1181792</v>
      </c>
      <c r="E100" s="7">
        <v>44452</v>
      </c>
    </row>
    <row r="101" spans="1:5" x14ac:dyDescent="0.2">
      <c r="A101" s="4" t="s">
        <v>1808</v>
      </c>
      <c r="B101" s="29">
        <v>43497</v>
      </c>
      <c r="C101" s="4">
        <v>14</v>
      </c>
      <c r="D101" s="8">
        <v>1821003</v>
      </c>
      <c r="E101" s="7">
        <v>87608</v>
      </c>
    </row>
    <row r="102" spans="1:5" x14ac:dyDescent="0.2">
      <c r="A102" s="4" t="s">
        <v>1808</v>
      </c>
      <c r="B102" s="29">
        <v>43556</v>
      </c>
      <c r="C102" s="4">
        <v>7</v>
      </c>
      <c r="D102" s="8">
        <v>863452</v>
      </c>
      <c r="E102" s="7">
        <v>41750</v>
      </c>
    </row>
    <row r="103" spans="1:5" x14ac:dyDescent="0.2">
      <c r="A103" s="4" t="s">
        <v>1808</v>
      </c>
      <c r="B103" s="29">
        <v>43617</v>
      </c>
      <c r="C103" s="4">
        <v>6</v>
      </c>
      <c r="D103" s="8">
        <v>804632</v>
      </c>
      <c r="E103" s="7">
        <v>35037</v>
      </c>
    </row>
    <row r="104" spans="1:5" x14ac:dyDescent="0.2">
      <c r="A104" s="4" t="s">
        <v>1809</v>
      </c>
      <c r="B104" s="29">
        <v>43497</v>
      </c>
      <c r="C104" s="4">
        <v>14</v>
      </c>
      <c r="D104" s="8">
        <v>1730328</v>
      </c>
      <c r="E104" s="7">
        <v>83245</v>
      </c>
    </row>
    <row r="105" spans="1:5" x14ac:dyDescent="0.2">
      <c r="A105" s="4" t="s">
        <v>1809</v>
      </c>
      <c r="B105" s="29">
        <v>43525</v>
      </c>
      <c r="C105" s="4">
        <v>1</v>
      </c>
      <c r="D105" s="8">
        <v>140456</v>
      </c>
      <c r="E105" s="7">
        <v>6172</v>
      </c>
    </row>
    <row r="106" spans="1:5" x14ac:dyDescent="0.2">
      <c r="A106" s="4" t="s">
        <v>1809</v>
      </c>
      <c r="B106" s="29">
        <v>43647</v>
      </c>
      <c r="C106" s="4">
        <v>19</v>
      </c>
      <c r="D106" s="8">
        <v>2636195</v>
      </c>
      <c r="E106" s="7">
        <v>99158</v>
      </c>
    </row>
    <row r="107" spans="1:5" x14ac:dyDescent="0.2">
      <c r="A107" s="4" t="s">
        <v>1809</v>
      </c>
      <c r="B107" s="29">
        <v>43678</v>
      </c>
      <c r="C107" s="4">
        <v>22</v>
      </c>
      <c r="D107" s="8">
        <v>3183085</v>
      </c>
      <c r="E107" s="7">
        <v>115172</v>
      </c>
    </row>
    <row r="108" spans="1:5" x14ac:dyDescent="0.2">
      <c r="A108" s="4" t="s">
        <v>1809</v>
      </c>
      <c r="B108" s="29">
        <v>43709</v>
      </c>
      <c r="C108" s="4">
        <v>13</v>
      </c>
      <c r="D108" s="8">
        <v>1794882</v>
      </c>
      <c r="E108" s="7">
        <v>66509</v>
      </c>
    </row>
    <row r="109" spans="1:5" x14ac:dyDescent="0.2">
      <c r="A109" s="4" t="s">
        <v>1809</v>
      </c>
      <c r="B109" s="29">
        <v>43739</v>
      </c>
      <c r="C109" s="4">
        <v>3</v>
      </c>
      <c r="D109" s="8">
        <v>432609</v>
      </c>
      <c r="E109" s="7">
        <v>15762</v>
      </c>
    </row>
    <row r="110" spans="1:5" x14ac:dyDescent="0.2">
      <c r="A110" s="4" t="s">
        <v>84</v>
      </c>
      <c r="B110" s="29">
        <v>43497</v>
      </c>
      <c r="C110" s="4">
        <v>17</v>
      </c>
      <c r="D110" s="8">
        <v>111262815</v>
      </c>
      <c r="E110" s="7">
        <v>4723100</v>
      </c>
    </row>
    <row r="111" spans="1:5" x14ac:dyDescent="0.2">
      <c r="A111" s="4" t="s">
        <v>84</v>
      </c>
      <c r="B111" s="29">
        <v>43525</v>
      </c>
      <c r="C111" s="4">
        <v>1</v>
      </c>
      <c r="D111" s="8">
        <v>6706457</v>
      </c>
      <c r="E111" s="7">
        <v>294700</v>
      </c>
    </row>
    <row r="112" spans="1:5" x14ac:dyDescent="0.2">
      <c r="A112" s="4" t="s">
        <v>84</v>
      </c>
      <c r="B112" s="29">
        <v>43556</v>
      </c>
      <c r="C112" s="4">
        <v>4</v>
      </c>
      <c r="D112" s="8">
        <v>24499511</v>
      </c>
      <c r="E112" s="7">
        <v>1052400</v>
      </c>
    </row>
    <row r="113" spans="1:5" x14ac:dyDescent="0.2">
      <c r="A113" s="4" t="s">
        <v>84</v>
      </c>
      <c r="B113" s="29">
        <v>43586</v>
      </c>
      <c r="C113" s="4">
        <v>21</v>
      </c>
      <c r="D113" s="8">
        <v>164800982</v>
      </c>
      <c r="E113" s="7">
        <v>6201118</v>
      </c>
    </row>
    <row r="114" spans="1:5" x14ac:dyDescent="0.2">
      <c r="A114" s="4" t="s">
        <v>84</v>
      </c>
      <c r="B114" s="29">
        <v>43617</v>
      </c>
      <c r="C114" s="4">
        <v>15</v>
      </c>
      <c r="D114" s="8">
        <v>118879857</v>
      </c>
      <c r="E114" s="7">
        <v>4598741</v>
      </c>
    </row>
    <row r="115" spans="1:5" x14ac:dyDescent="0.2">
      <c r="A115" s="4" t="s">
        <v>84</v>
      </c>
      <c r="B115" s="29">
        <v>43647</v>
      </c>
      <c r="C115" s="4">
        <v>22</v>
      </c>
      <c r="D115" s="8">
        <v>183354728</v>
      </c>
      <c r="E115" s="7">
        <v>6896717</v>
      </c>
    </row>
    <row r="116" spans="1:5" x14ac:dyDescent="0.2">
      <c r="A116" s="4" t="s">
        <v>84</v>
      </c>
      <c r="B116" s="29">
        <v>43739</v>
      </c>
      <c r="C116" s="4">
        <v>17</v>
      </c>
      <c r="D116" s="8">
        <v>143669165</v>
      </c>
      <c r="E116" s="7">
        <v>5382243</v>
      </c>
    </row>
    <row r="117" spans="1:5" x14ac:dyDescent="0.2">
      <c r="A117" s="4" t="s">
        <v>84</v>
      </c>
      <c r="B117" s="29">
        <v>43770</v>
      </c>
      <c r="C117" s="4">
        <v>29</v>
      </c>
      <c r="D117" s="8">
        <v>260471114</v>
      </c>
      <c r="E117" s="7">
        <v>9169814</v>
      </c>
    </row>
    <row r="118" spans="1:5" x14ac:dyDescent="0.2">
      <c r="A118" s="4" t="s">
        <v>84</v>
      </c>
      <c r="B118" s="29">
        <v>43800</v>
      </c>
      <c r="C118" s="4">
        <v>17</v>
      </c>
      <c r="D118" s="8">
        <v>142481694</v>
      </c>
      <c r="E118" s="7">
        <v>5391549</v>
      </c>
    </row>
    <row r="119" spans="1:5" x14ac:dyDescent="0.2">
      <c r="A119" s="4" t="s">
        <v>96</v>
      </c>
      <c r="B119" s="29">
        <v>43709</v>
      </c>
      <c r="C119" s="4">
        <v>10</v>
      </c>
      <c r="D119" s="8">
        <v>7343881</v>
      </c>
      <c r="E119" s="7">
        <v>272126</v>
      </c>
    </row>
    <row r="120" spans="1:5" x14ac:dyDescent="0.2">
      <c r="A120" s="4" t="s">
        <v>96</v>
      </c>
      <c r="B120" s="29">
        <v>43739</v>
      </c>
      <c r="C120" s="4">
        <v>31</v>
      </c>
      <c r="D120" s="8">
        <v>22669345</v>
      </c>
      <c r="E120" s="7">
        <v>848402</v>
      </c>
    </row>
    <row r="121" spans="1:5" x14ac:dyDescent="0.2">
      <c r="A121" s="4" t="s">
        <v>96</v>
      </c>
      <c r="B121" s="29">
        <v>43770</v>
      </c>
      <c r="C121" s="4">
        <v>28</v>
      </c>
      <c r="D121" s="8">
        <v>21588919</v>
      </c>
      <c r="E121" s="7">
        <v>760032</v>
      </c>
    </row>
    <row r="122" spans="1:5" x14ac:dyDescent="0.2">
      <c r="A122" s="4" t="s">
        <v>96</v>
      </c>
      <c r="B122" s="29">
        <v>43800</v>
      </c>
      <c r="C122" s="4">
        <v>11</v>
      </c>
      <c r="D122" s="8">
        <v>7681230</v>
      </c>
      <c r="E122" s="7">
        <v>290660</v>
      </c>
    </row>
    <row r="123" spans="1:5" x14ac:dyDescent="0.2">
      <c r="A123" s="4" t="s">
        <v>1810</v>
      </c>
      <c r="B123" s="29">
        <v>43800</v>
      </c>
      <c r="C123" s="4">
        <v>14</v>
      </c>
      <c r="D123" s="8">
        <v>8313836</v>
      </c>
      <c r="E123" s="7">
        <v>314598</v>
      </c>
    </row>
    <row r="124" spans="1:5" x14ac:dyDescent="0.2">
      <c r="A124" s="4" t="s">
        <v>100</v>
      </c>
      <c r="B124" s="29">
        <v>43497</v>
      </c>
      <c r="C124" s="4">
        <v>16</v>
      </c>
      <c r="D124" s="8">
        <v>74151878</v>
      </c>
      <c r="E124" s="7">
        <v>3154058</v>
      </c>
    </row>
    <row r="125" spans="1:5" x14ac:dyDescent="0.2">
      <c r="A125" s="4" t="s">
        <v>100</v>
      </c>
      <c r="B125" s="29">
        <v>43525</v>
      </c>
      <c r="C125" s="4">
        <v>1</v>
      </c>
      <c r="D125" s="8">
        <v>4740034</v>
      </c>
      <c r="E125" s="7">
        <v>208290</v>
      </c>
    </row>
    <row r="126" spans="1:5" x14ac:dyDescent="0.2">
      <c r="A126" s="4" t="s">
        <v>100</v>
      </c>
      <c r="B126" s="29">
        <v>43556</v>
      </c>
      <c r="C126" s="4">
        <v>22</v>
      </c>
      <c r="D126" s="8">
        <v>46539619</v>
      </c>
      <c r="E126" s="7">
        <v>199154</v>
      </c>
    </row>
    <row r="127" spans="1:5" x14ac:dyDescent="0.2">
      <c r="A127" s="4" t="s">
        <v>100</v>
      </c>
      <c r="B127" s="29">
        <v>43586</v>
      </c>
      <c r="C127" s="4">
        <v>23</v>
      </c>
      <c r="D127" s="8">
        <v>118766229</v>
      </c>
      <c r="E127" s="7">
        <v>4481968</v>
      </c>
    </row>
    <row r="128" spans="1:5" x14ac:dyDescent="0.2">
      <c r="A128" s="4" t="s">
        <v>100</v>
      </c>
      <c r="B128" s="29">
        <v>43617</v>
      </c>
      <c r="C128" s="4">
        <v>19</v>
      </c>
      <c r="D128" s="8">
        <v>80211616</v>
      </c>
      <c r="E128" s="7">
        <v>3102901</v>
      </c>
    </row>
    <row r="129" spans="1:5" x14ac:dyDescent="0.2">
      <c r="A129" s="4" t="s">
        <v>100</v>
      </c>
      <c r="B129" s="29">
        <v>43647</v>
      </c>
      <c r="C129" s="4">
        <v>24</v>
      </c>
      <c r="D129" s="8">
        <v>49088709</v>
      </c>
      <c r="E129" s="7">
        <v>1846426</v>
      </c>
    </row>
    <row r="130" spans="1:5" x14ac:dyDescent="0.2">
      <c r="A130" s="4" t="s">
        <v>100</v>
      </c>
      <c r="B130" s="29">
        <v>43678</v>
      </c>
      <c r="C130" s="4">
        <v>15</v>
      </c>
      <c r="D130" s="8">
        <v>45266380</v>
      </c>
      <c r="E130" s="7">
        <v>1637851</v>
      </c>
    </row>
    <row r="131" spans="1:5" x14ac:dyDescent="0.2">
      <c r="A131" s="4" t="s">
        <v>100</v>
      </c>
      <c r="B131" s="29">
        <v>43709</v>
      </c>
      <c r="C131" s="4">
        <v>27</v>
      </c>
      <c r="D131" s="8">
        <v>33855807</v>
      </c>
      <c r="E131" s="7">
        <v>719386</v>
      </c>
    </row>
    <row r="132" spans="1:5" x14ac:dyDescent="0.2">
      <c r="A132" s="4" t="s">
        <v>100</v>
      </c>
      <c r="B132" s="29">
        <v>43739</v>
      </c>
      <c r="C132" s="4">
        <v>11</v>
      </c>
      <c r="D132" s="8">
        <v>7053192</v>
      </c>
      <c r="E132" s="7">
        <v>266911</v>
      </c>
    </row>
    <row r="133" spans="1:5" x14ac:dyDescent="0.2">
      <c r="A133" s="4" t="s">
        <v>100</v>
      </c>
      <c r="B133" s="29">
        <v>43770</v>
      </c>
      <c r="C133" s="4">
        <v>22</v>
      </c>
      <c r="D133" s="8">
        <v>20434360</v>
      </c>
      <c r="E133" s="7">
        <v>719386</v>
      </c>
    </row>
    <row r="134" spans="1:5" x14ac:dyDescent="0.2">
      <c r="A134" s="4" t="s">
        <v>100</v>
      </c>
      <c r="B134" s="29">
        <v>43800</v>
      </c>
      <c r="C134" s="4">
        <v>15</v>
      </c>
      <c r="D134" s="8">
        <v>10608718</v>
      </c>
      <c r="E134" s="7">
        <v>401437</v>
      </c>
    </row>
    <row r="135" spans="1:5" x14ac:dyDescent="0.2">
      <c r="A135" s="4" t="s">
        <v>102</v>
      </c>
      <c r="B135" s="29">
        <v>43497</v>
      </c>
      <c r="C135" s="4">
        <v>14</v>
      </c>
      <c r="D135" s="8">
        <v>1063744</v>
      </c>
      <c r="E135" s="7">
        <v>45442</v>
      </c>
    </row>
    <row r="136" spans="1:5" x14ac:dyDescent="0.2">
      <c r="A136" s="4" t="s">
        <v>102</v>
      </c>
      <c r="B136" s="29">
        <v>43525</v>
      </c>
      <c r="C136" s="4">
        <v>1</v>
      </c>
      <c r="D136" s="8">
        <v>74244</v>
      </c>
      <c r="E136" s="7">
        <v>3248</v>
      </c>
    </row>
    <row r="137" spans="1:5" x14ac:dyDescent="0.2">
      <c r="A137" s="4" t="s">
        <v>102</v>
      </c>
      <c r="B137" s="29">
        <v>43556</v>
      </c>
      <c r="C137" s="4">
        <v>5</v>
      </c>
      <c r="D137" s="8">
        <v>339801</v>
      </c>
      <c r="E137" s="7">
        <v>14590</v>
      </c>
    </row>
    <row r="138" spans="1:5" x14ac:dyDescent="0.2">
      <c r="A138" s="4" t="s">
        <v>102</v>
      </c>
      <c r="B138" s="29">
        <v>43586</v>
      </c>
      <c r="C138" s="4">
        <v>23</v>
      </c>
      <c r="D138" s="8">
        <v>1839552</v>
      </c>
      <c r="E138" s="7">
        <v>69210</v>
      </c>
    </row>
    <row r="139" spans="1:5" x14ac:dyDescent="0.2">
      <c r="A139" s="4" t="s">
        <v>102</v>
      </c>
      <c r="B139" s="29">
        <v>43617</v>
      </c>
      <c r="C139" s="4">
        <v>11</v>
      </c>
      <c r="D139" s="8">
        <v>855311</v>
      </c>
      <c r="E139" s="7">
        <v>33087</v>
      </c>
    </row>
    <row r="140" spans="1:5" x14ac:dyDescent="0.2">
      <c r="A140" s="4" t="s">
        <v>102</v>
      </c>
      <c r="B140" s="29">
        <v>43647</v>
      </c>
      <c r="C140" s="4">
        <v>6</v>
      </c>
      <c r="D140" s="8">
        <v>607831</v>
      </c>
      <c r="E140" s="7">
        <v>22863</v>
      </c>
    </row>
    <row r="141" spans="1:5" x14ac:dyDescent="0.2">
      <c r="A141" s="4" t="s">
        <v>102</v>
      </c>
      <c r="B141" s="29">
        <v>43709</v>
      </c>
      <c r="C141" s="4">
        <v>7</v>
      </c>
      <c r="D141" s="8">
        <v>719907</v>
      </c>
      <c r="E141" s="7">
        <v>26676</v>
      </c>
    </row>
    <row r="142" spans="1:5" x14ac:dyDescent="0.2">
      <c r="A142" s="4" t="s">
        <v>102</v>
      </c>
      <c r="B142" s="29">
        <v>43739</v>
      </c>
      <c r="C142" s="4">
        <v>4</v>
      </c>
      <c r="D142" s="8">
        <v>399761</v>
      </c>
      <c r="E142" s="7">
        <v>15128</v>
      </c>
    </row>
    <row r="143" spans="1:5" x14ac:dyDescent="0.2">
      <c r="A143" s="4" t="s">
        <v>1792</v>
      </c>
      <c r="B143" s="29">
        <v>43497</v>
      </c>
      <c r="C143" s="4">
        <v>14</v>
      </c>
      <c r="D143" s="8">
        <v>352326</v>
      </c>
      <c r="E143" s="7">
        <v>15051</v>
      </c>
    </row>
    <row r="144" spans="1:5" x14ac:dyDescent="0.2">
      <c r="A144" s="4" t="s">
        <v>1792</v>
      </c>
      <c r="B144" s="29">
        <v>43525</v>
      </c>
      <c r="C144" s="4">
        <v>1</v>
      </c>
      <c r="D144" s="8">
        <v>24435</v>
      </c>
      <c r="E144" s="7">
        <v>1069</v>
      </c>
    </row>
    <row r="145" spans="1:5" x14ac:dyDescent="0.2">
      <c r="A145" s="4" t="s">
        <v>1792</v>
      </c>
      <c r="B145" s="29">
        <v>43556</v>
      </c>
      <c r="C145" s="4">
        <v>5</v>
      </c>
      <c r="D145" s="8">
        <v>124834</v>
      </c>
      <c r="E145" s="7">
        <v>5360</v>
      </c>
    </row>
    <row r="146" spans="1:5" x14ac:dyDescent="0.2">
      <c r="A146" s="4" t="s">
        <v>1792</v>
      </c>
      <c r="B146" s="29">
        <v>43586</v>
      </c>
      <c r="C146" s="4">
        <v>23</v>
      </c>
      <c r="D146" s="8">
        <v>657837</v>
      </c>
      <c r="E146" s="7">
        <v>24750</v>
      </c>
    </row>
    <row r="147" spans="1:5" x14ac:dyDescent="0.2">
      <c r="A147" s="4" t="s">
        <v>1792</v>
      </c>
      <c r="B147" s="29">
        <v>43617</v>
      </c>
      <c r="C147" s="4">
        <v>11</v>
      </c>
      <c r="D147" s="8">
        <v>302281</v>
      </c>
      <c r="E147" s="7">
        <v>11714</v>
      </c>
    </row>
    <row r="148" spans="1:5" x14ac:dyDescent="0.2">
      <c r="A148" s="4" t="s">
        <v>1792</v>
      </c>
      <c r="B148" s="29">
        <v>43647</v>
      </c>
      <c r="C148" s="4">
        <v>6</v>
      </c>
      <c r="D148" s="8">
        <v>181687</v>
      </c>
      <c r="E148" s="7">
        <v>6834</v>
      </c>
    </row>
    <row r="149" spans="1:5" x14ac:dyDescent="0.2">
      <c r="A149" s="4" t="s">
        <v>1792</v>
      </c>
      <c r="B149" s="29">
        <v>43709</v>
      </c>
      <c r="C149" s="4">
        <v>4</v>
      </c>
      <c r="D149" s="8">
        <v>123817</v>
      </c>
      <c r="E149" s="7">
        <v>4588</v>
      </c>
    </row>
    <row r="150" spans="1:5" x14ac:dyDescent="0.2">
      <c r="A150" s="4" t="s">
        <v>1785</v>
      </c>
      <c r="B150" s="29">
        <v>43497</v>
      </c>
      <c r="C150" s="4">
        <v>14</v>
      </c>
      <c r="D150" s="8">
        <v>523305</v>
      </c>
      <c r="E150" s="7">
        <v>22355</v>
      </c>
    </row>
    <row r="151" spans="1:5" x14ac:dyDescent="0.2">
      <c r="A151" s="4" t="s">
        <v>1785</v>
      </c>
      <c r="B151" s="29">
        <v>43525</v>
      </c>
      <c r="C151" s="4">
        <v>1</v>
      </c>
      <c r="D151" s="8">
        <v>36505</v>
      </c>
      <c r="E151" s="7">
        <v>1597</v>
      </c>
    </row>
    <row r="152" spans="1:5" x14ac:dyDescent="0.2">
      <c r="A152" s="4" t="s">
        <v>1785</v>
      </c>
      <c r="B152" s="29">
        <v>43647</v>
      </c>
      <c r="C152" s="4">
        <v>19</v>
      </c>
      <c r="D152" s="8">
        <v>837160</v>
      </c>
      <c r="E152" s="7">
        <v>31489</v>
      </c>
    </row>
    <row r="153" spans="1:5" x14ac:dyDescent="0.2">
      <c r="A153" s="4" t="s">
        <v>1785</v>
      </c>
      <c r="B153" s="29">
        <v>43678</v>
      </c>
      <c r="C153" s="4">
        <v>6</v>
      </c>
      <c r="D153" s="8">
        <v>1109873</v>
      </c>
      <c r="E153" s="7">
        <v>40158</v>
      </c>
    </row>
    <row r="154" spans="1:5" x14ac:dyDescent="0.2">
      <c r="A154" s="4" t="s">
        <v>1785</v>
      </c>
      <c r="B154" s="29">
        <v>43770</v>
      </c>
      <c r="C154" s="4">
        <v>15</v>
      </c>
      <c r="D154" s="8">
        <v>592745</v>
      </c>
      <c r="E154" s="7">
        <v>20867</v>
      </c>
    </row>
    <row r="155" spans="1:5" x14ac:dyDescent="0.2">
      <c r="A155" s="4" t="s">
        <v>1785</v>
      </c>
      <c r="B155" s="29">
        <v>43800</v>
      </c>
      <c r="C155" s="4">
        <v>15</v>
      </c>
      <c r="D155" s="8">
        <v>568389</v>
      </c>
      <c r="E155" s="7">
        <v>21508</v>
      </c>
    </row>
    <row r="156" spans="1:5" x14ac:dyDescent="0.2">
      <c r="A156" s="4" t="s">
        <v>1794</v>
      </c>
      <c r="B156" s="29">
        <v>43497</v>
      </c>
      <c r="C156" s="4">
        <v>14</v>
      </c>
      <c r="D156" s="8">
        <v>557883</v>
      </c>
      <c r="E156" s="7">
        <v>23830</v>
      </c>
    </row>
    <row r="157" spans="1:5" x14ac:dyDescent="0.2">
      <c r="A157" s="4" t="s">
        <v>1794</v>
      </c>
      <c r="B157" s="29">
        <v>43525</v>
      </c>
      <c r="C157" s="4">
        <v>1</v>
      </c>
      <c r="D157" s="8">
        <v>38630</v>
      </c>
      <c r="E157" s="7">
        <v>1690</v>
      </c>
    </row>
    <row r="158" spans="1:5" x14ac:dyDescent="0.2">
      <c r="A158" s="4" t="s">
        <v>1794</v>
      </c>
      <c r="B158" s="29">
        <v>43556</v>
      </c>
      <c r="C158" s="4">
        <v>4</v>
      </c>
      <c r="D158" s="8">
        <v>150919</v>
      </c>
      <c r="E158" s="7">
        <v>6480</v>
      </c>
    </row>
    <row r="159" spans="1:5" x14ac:dyDescent="0.2">
      <c r="A159" s="4" t="s">
        <v>1794</v>
      </c>
      <c r="B159" s="29">
        <v>43770</v>
      </c>
      <c r="C159" s="4">
        <v>4</v>
      </c>
      <c r="D159" s="8">
        <v>219201</v>
      </c>
      <c r="E159" s="7">
        <v>7717</v>
      </c>
    </row>
    <row r="160" spans="1:5" x14ac:dyDescent="0.2">
      <c r="A160" s="4" t="s">
        <v>1794</v>
      </c>
      <c r="B160" s="29">
        <v>43800</v>
      </c>
      <c r="C160" s="4">
        <v>13</v>
      </c>
      <c r="D160" s="8">
        <v>671480</v>
      </c>
      <c r="E160" s="7">
        <v>25409</v>
      </c>
    </row>
    <row r="161" spans="1:5" x14ac:dyDescent="0.2">
      <c r="A161" s="4" t="s">
        <v>104</v>
      </c>
      <c r="B161" s="29">
        <v>43497</v>
      </c>
      <c r="C161" s="4">
        <v>14</v>
      </c>
      <c r="D161" s="8">
        <v>1355395</v>
      </c>
      <c r="E161" s="7">
        <v>57901</v>
      </c>
    </row>
    <row r="162" spans="1:5" x14ac:dyDescent="0.2">
      <c r="A162" s="4" t="s">
        <v>104</v>
      </c>
      <c r="B162" s="29">
        <v>43525</v>
      </c>
      <c r="C162" s="4">
        <v>1</v>
      </c>
      <c r="D162" s="8">
        <v>93811</v>
      </c>
      <c r="E162" s="7">
        <v>4104</v>
      </c>
    </row>
    <row r="163" spans="1:5" x14ac:dyDescent="0.2">
      <c r="A163" s="4" t="s">
        <v>104</v>
      </c>
      <c r="B163" s="29">
        <v>43556</v>
      </c>
      <c r="C163" s="4">
        <v>5</v>
      </c>
      <c r="D163" s="8">
        <v>496008</v>
      </c>
      <c r="E163" s="7">
        <v>21297</v>
      </c>
    </row>
    <row r="164" spans="1:5" x14ac:dyDescent="0.2">
      <c r="A164" s="4" t="s">
        <v>104</v>
      </c>
      <c r="B164" s="29">
        <v>43586</v>
      </c>
      <c r="C164" s="4">
        <v>21</v>
      </c>
      <c r="D164" s="8">
        <v>2387271</v>
      </c>
      <c r="E164" s="7">
        <v>89817</v>
      </c>
    </row>
    <row r="165" spans="1:5" x14ac:dyDescent="0.2">
      <c r="A165" s="4" t="s">
        <v>104</v>
      </c>
      <c r="B165" s="29">
        <v>43617</v>
      </c>
      <c r="C165" s="4">
        <v>11</v>
      </c>
      <c r="D165" s="8">
        <v>1202035</v>
      </c>
      <c r="E165" s="7">
        <v>46499</v>
      </c>
    </row>
    <row r="166" spans="1:5" x14ac:dyDescent="0.2">
      <c r="A166" s="4" t="s">
        <v>104</v>
      </c>
      <c r="B166" s="29">
        <v>43647</v>
      </c>
      <c r="C166" s="4">
        <v>6</v>
      </c>
      <c r="D166" s="8">
        <v>725314</v>
      </c>
      <c r="E166" s="7">
        <v>27282</v>
      </c>
    </row>
    <row r="167" spans="1:5" x14ac:dyDescent="0.2">
      <c r="A167" s="4" t="s">
        <v>104</v>
      </c>
      <c r="B167" s="29">
        <v>43678</v>
      </c>
      <c r="C167" s="4">
        <v>6</v>
      </c>
      <c r="D167" s="8">
        <v>749395</v>
      </c>
      <c r="E167" s="7">
        <v>27115</v>
      </c>
    </row>
    <row r="168" spans="1:5" x14ac:dyDescent="0.2">
      <c r="A168" s="4" t="s">
        <v>104</v>
      </c>
      <c r="B168" s="29">
        <v>43709</v>
      </c>
      <c r="C168" s="4">
        <v>10</v>
      </c>
      <c r="D168" s="8">
        <v>1191560</v>
      </c>
      <c r="E168" s="7">
        <v>44153</v>
      </c>
    </row>
    <row r="169" spans="1:5" x14ac:dyDescent="0.2">
      <c r="A169" s="4" t="s">
        <v>104</v>
      </c>
      <c r="B169" s="29">
        <v>43739</v>
      </c>
      <c r="C169" s="4">
        <v>3</v>
      </c>
      <c r="D169" s="8">
        <v>360467</v>
      </c>
      <c r="E169" s="7">
        <v>13641</v>
      </c>
    </row>
    <row r="170" spans="1:5" x14ac:dyDescent="0.2">
      <c r="A170" s="4" t="s">
        <v>1791</v>
      </c>
      <c r="B170" s="29">
        <v>43497</v>
      </c>
      <c r="C170" s="4">
        <v>14</v>
      </c>
      <c r="D170" s="8">
        <v>791219</v>
      </c>
      <c r="E170" s="7">
        <v>33800</v>
      </c>
    </row>
    <row r="171" spans="1:5" x14ac:dyDescent="0.2">
      <c r="A171" s="4" t="s">
        <v>1791</v>
      </c>
      <c r="B171" s="29">
        <v>43525</v>
      </c>
      <c r="C171" s="4">
        <v>1</v>
      </c>
      <c r="D171" s="8">
        <v>56003</v>
      </c>
      <c r="E171" s="7">
        <v>2450</v>
      </c>
    </row>
    <row r="172" spans="1:5" x14ac:dyDescent="0.2">
      <c r="A172" s="4" t="s">
        <v>1791</v>
      </c>
      <c r="B172" s="29">
        <v>43556</v>
      </c>
      <c r="C172" s="4">
        <v>4</v>
      </c>
      <c r="D172" s="8">
        <v>218926</v>
      </c>
      <c r="E172" s="7">
        <v>9400</v>
      </c>
    </row>
    <row r="173" spans="1:5" x14ac:dyDescent="0.2">
      <c r="A173" s="4" t="s">
        <v>1791</v>
      </c>
      <c r="B173" s="29">
        <v>43709</v>
      </c>
      <c r="C173" s="4">
        <v>16</v>
      </c>
      <c r="D173" s="8">
        <v>1033227</v>
      </c>
      <c r="E173" s="7">
        <v>38286</v>
      </c>
    </row>
    <row r="174" spans="1:5" x14ac:dyDescent="0.2">
      <c r="A174" s="4" t="s">
        <v>1791</v>
      </c>
      <c r="B174" s="29">
        <v>43739</v>
      </c>
      <c r="C174" s="4">
        <v>3</v>
      </c>
      <c r="D174" s="8">
        <v>190262</v>
      </c>
      <c r="E174" s="7">
        <v>7200</v>
      </c>
    </row>
    <row r="175" spans="1:5" x14ac:dyDescent="0.2">
      <c r="A175" s="4" t="s">
        <v>1791</v>
      </c>
      <c r="B175" s="29">
        <v>43770</v>
      </c>
      <c r="C175" s="4">
        <v>4</v>
      </c>
      <c r="D175" s="8">
        <v>258247</v>
      </c>
      <c r="E175" s="7">
        <v>9092</v>
      </c>
    </row>
    <row r="176" spans="1:5" x14ac:dyDescent="0.2">
      <c r="A176" s="4" t="s">
        <v>1786</v>
      </c>
      <c r="B176" s="29">
        <v>43497</v>
      </c>
      <c r="C176" s="4">
        <v>14</v>
      </c>
      <c r="D176" s="8">
        <v>768933</v>
      </c>
      <c r="E176" s="7">
        <v>32848</v>
      </c>
    </row>
    <row r="177" spans="1:5" x14ac:dyDescent="0.2">
      <c r="A177" s="4" t="s">
        <v>1786</v>
      </c>
      <c r="B177" s="29">
        <v>43525</v>
      </c>
      <c r="C177" s="4">
        <v>1</v>
      </c>
      <c r="D177" s="8">
        <v>54266</v>
      </c>
      <c r="E177" s="7">
        <v>2374</v>
      </c>
    </row>
    <row r="178" spans="1:5" x14ac:dyDescent="0.2">
      <c r="A178" s="4" t="s">
        <v>1786</v>
      </c>
      <c r="B178" s="29">
        <v>43647</v>
      </c>
      <c r="C178" s="4">
        <v>19</v>
      </c>
      <c r="D178" s="8">
        <v>939250</v>
      </c>
      <c r="E178" s="7">
        <v>35229</v>
      </c>
    </row>
    <row r="179" spans="1:5" x14ac:dyDescent="0.2">
      <c r="A179" s="4" t="s">
        <v>1786</v>
      </c>
      <c r="B179" s="29">
        <v>43678</v>
      </c>
      <c r="C179" s="4">
        <v>19</v>
      </c>
      <c r="D179" s="8">
        <v>1038043</v>
      </c>
      <c r="E179" s="7">
        <v>37559</v>
      </c>
    </row>
    <row r="180" spans="1:5" x14ac:dyDescent="0.2">
      <c r="A180" s="4" t="s">
        <v>1786</v>
      </c>
      <c r="B180" s="29">
        <v>43709</v>
      </c>
      <c r="C180" s="4">
        <v>3</v>
      </c>
      <c r="D180" s="8">
        <v>148537</v>
      </c>
      <c r="E180" s="7">
        <v>5504</v>
      </c>
    </row>
    <row r="181" spans="1:5" x14ac:dyDescent="0.2">
      <c r="A181" s="4" t="s">
        <v>1786</v>
      </c>
      <c r="B181" s="29">
        <v>43739</v>
      </c>
      <c r="C181" s="4">
        <v>10</v>
      </c>
      <c r="D181" s="8">
        <v>519494</v>
      </c>
      <c r="E181" s="7">
        <v>19659</v>
      </c>
    </row>
    <row r="182" spans="1:5" x14ac:dyDescent="0.2">
      <c r="A182" s="4" t="s">
        <v>1786</v>
      </c>
      <c r="B182" s="29">
        <v>43770</v>
      </c>
      <c r="C182" s="4">
        <v>15</v>
      </c>
      <c r="D182" s="8">
        <v>829245</v>
      </c>
      <c r="E182" s="7">
        <v>29193</v>
      </c>
    </row>
    <row r="183" spans="1:5" x14ac:dyDescent="0.2">
      <c r="A183" s="4" t="s">
        <v>1786</v>
      </c>
      <c r="B183" s="29">
        <v>43800</v>
      </c>
      <c r="C183" s="4">
        <v>13</v>
      </c>
      <c r="D183" s="8">
        <v>696348</v>
      </c>
      <c r="E183" s="7">
        <v>26350</v>
      </c>
    </row>
    <row r="184" spans="1:5" x14ac:dyDescent="0.2">
      <c r="A184" s="4" t="s">
        <v>1811</v>
      </c>
      <c r="B184" s="29">
        <v>43497</v>
      </c>
      <c r="C184" s="4">
        <v>14</v>
      </c>
      <c r="D184" s="8">
        <v>734522</v>
      </c>
      <c r="E184" s="7">
        <v>31378</v>
      </c>
    </row>
    <row r="185" spans="1:5" x14ac:dyDescent="0.2">
      <c r="A185" s="4" t="s">
        <v>1811</v>
      </c>
      <c r="B185" s="29">
        <v>43525</v>
      </c>
      <c r="C185" s="4">
        <v>1</v>
      </c>
      <c r="D185" s="8">
        <v>47774</v>
      </c>
      <c r="E185" s="7">
        <v>2090</v>
      </c>
    </row>
    <row r="186" spans="1:5" x14ac:dyDescent="0.2">
      <c r="A186" s="4" t="s">
        <v>1811</v>
      </c>
      <c r="B186" s="29">
        <v>43556</v>
      </c>
      <c r="C186" s="4">
        <v>5</v>
      </c>
      <c r="D186" s="8">
        <v>230338</v>
      </c>
      <c r="E186" s="7">
        <v>9890</v>
      </c>
    </row>
    <row r="187" spans="1:5" x14ac:dyDescent="0.2">
      <c r="A187" s="4" t="s">
        <v>1811</v>
      </c>
      <c r="B187" s="29">
        <v>43586</v>
      </c>
      <c r="C187" s="4">
        <v>23</v>
      </c>
      <c r="D187" s="8">
        <v>1243006</v>
      </c>
      <c r="E187" s="7">
        <v>46766</v>
      </c>
    </row>
    <row r="188" spans="1:5" x14ac:dyDescent="0.2">
      <c r="A188" s="4" t="s">
        <v>1811</v>
      </c>
      <c r="B188" s="29">
        <v>43617</v>
      </c>
      <c r="C188" s="4">
        <v>9</v>
      </c>
      <c r="D188" s="8">
        <v>447205</v>
      </c>
      <c r="E188" s="7">
        <v>17300</v>
      </c>
    </row>
    <row r="189" spans="1:5" x14ac:dyDescent="0.2">
      <c r="A189" s="4" t="s">
        <v>1812</v>
      </c>
      <c r="B189" s="29">
        <v>43497</v>
      </c>
      <c r="C189" s="4">
        <v>14</v>
      </c>
      <c r="D189" s="8">
        <v>496501</v>
      </c>
      <c r="E189" s="7">
        <v>21210</v>
      </c>
    </row>
    <row r="190" spans="1:5" x14ac:dyDescent="0.2">
      <c r="A190" s="4" t="s">
        <v>1812</v>
      </c>
      <c r="B190" s="29">
        <v>43525</v>
      </c>
      <c r="C190" s="4">
        <v>1</v>
      </c>
      <c r="D190" s="8">
        <v>34516</v>
      </c>
      <c r="E190" s="7">
        <v>1510</v>
      </c>
    </row>
    <row r="191" spans="1:5" x14ac:dyDescent="0.2">
      <c r="A191" s="4" t="s">
        <v>105</v>
      </c>
      <c r="B191" s="29">
        <v>43647</v>
      </c>
      <c r="C191" s="4">
        <v>25</v>
      </c>
      <c r="D191" s="8">
        <v>80496613</v>
      </c>
      <c r="E191" s="7">
        <v>3027805</v>
      </c>
    </row>
    <row r="192" spans="1:5" x14ac:dyDescent="0.2">
      <c r="A192" s="4" t="s">
        <v>105</v>
      </c>
      <c r="B192" s="29">
        <v>43678</v>
      </c>
      <c r="C192" s="4">
        <v>26</v>
      </c>
      <c r="D192" s="8">
        <v>89174285</v>
      </c>
      <c r="E192" s="7">
        <v>3226549</v>
      </c>
    </row>
    <row r="193" spans="1:5" x14ac:dyDescent="0.2">
      <c r="A193" s="4" t="s">
        <v>105</v>
      </c>
      <c r="B193" s="29">
        <v>43709</v>
      </c>
      <c r="C193" s="4">
        <v>28</v>
      </c>
      <c r="D193" s="8">
        <v>93144301</v>
      </c>
      <c r="E193" s="7">
        <v>3451443</v>
      </c>
    </row>
    <row r="194" spans="1:5" x14ac:dyDescent="0.2">
      <c r="A194" s="4" t="s">
        <v>105</v>
      </c>
      <c r="B194" s="29">
        <v>43739</v>
      </c>
      <c r="C194" s="4">
        <v>8</v>
      </c>
      <c r="D194" s="8">
        <v>26607112</v>
      </c>
      <c r="E194" s="7">
        <v>994087</v>
      </c>
    </row>
    <row r="195" spans="1:5" x14ac:dyDescent="0.2">
      <c r="A195" s="4" t="s">
        <v>105</v>
      </c>
      <c r="B195" s="29">
        <v>43770</v>
      </c>
      <c r="C195" s="4">
        <v>21</v>
      </c>
      <c r="D195" s="8">
        <v>81736871</v>
      </c>
      <c r="E195" s="7">
        <v>2877524</v>
      </c>
    </row>
    <row r="196" spans="1:5" x14ac:dyDescent="0.2">
      <c r="A196" s="4" t="s">
        <v>105</v>
      </c>
      <c r="B196" s="29">
        <v>43800</v>
      </c>
      <c r="C196" s="4">
        <v>15</v>
      </c>
      <c r="D196" s="8">
        <v>54565302</v>
      </c>
      <c r="E196" s="7">
        <v>2064767</v>
      </c>
    </row>
    <row r="197" spans="1:5" x14ac:dyDescent="0.2">
      <c r="A197" s="4" t="s">
        <v>1813</v>
      </c>
      <c r="B197" s="29">
        <v>43617</v>
      </c>
      <c r="C197" s="4">
        <v>3</v>
      </c>
      <c r="D197" s="8">
        <v>73353</v>
      </c>
      <c r="E197" s="7">
        <v>2838</v>
      </c>
    </row>
    <row r="198" spans="1:5" x14ac:dyDescent="0.2">
      <c r="A198" s="4" t="s">
        <v>1813</v>
      </c>
      <c r="B198" s="29">
        <v>43800</v>
      </c>
      <c r="C198" s="4">
        <v>13</v>
      </c>
      <c r="D198" s="8">
        <v>339717</v>
      </c>
      <c r="E198" s="7">
        <v>12855</v>
      </c>
    </row>
    <row r="199" spans="1:5" x14ac:dyDescent="0.2">
      <c r="A199" s="4" t="s">
        <v>79</v>
      </c>
      <c r="B199" s="29">
        <v>43617</v>
      </c>
      <c r="C199" s="4">
        <v>20</v>
      </c>
      <c r="D199" s="8">
        <v>5897363</v>
      </c>
      <c r="E199" s="7">
        <v>228133</v>
      </c>
    </row>
    <row r="200" spans="1:5" x14ac:dyDescent="0.2">
      <c r="A200" s="4" t="s">
        <v>79</v>
      </c>
      <c r="B200" s="29">
        <v>43647</v>
      </c>
      <c r="C200" s="4">
        <v>24</v>
      </c>
      <c r="D200" s="8">
        <v>7856369</v>
      </c>
      <c r="E200" s="7">
        <v>295510</v>
      </c>
    </row>
    <row r="201" spans="1:5" x14ac:dyDescent="0.2">
      <c r="A201" s="4" t="s">
        <v>79</v>
      </c>
      <c r="B201" s="29">
        <v>43678</v>
      </c>
      <c r="C201" s="4">
        <v>26</v>
      </c>
      <c r="D201" s="8">
        <v>8712194</v>
      </c>
      <c r="E201" s="7">
        <v>315229</v>
      </c>
    </row>
    <row r="202" spans="1:5" x14ac:dyDescent="0.2">
      <c r="A202" s="4" t="s">
        <v>79</v>
      </c>
      <c r="B202" s="29">
        <v>43709</v>
      </c>
      <c r="C202" s="4">
        <v>16</v>
      </c>
      <c r="D202" s="8">
        <v>5282258</v>
      </c>
      <c r="E202" s="7">
        <v>195733</v>
      </c>
    </row>
    <row r="203" spans="1:5" x14ac:dyDescent="0.2">
      <c r="A203" s="4" t="s">
        <v>79</v>
      </c>
      <c r="B203" s="29">
        <v>43800</v>
      </c>
      <c r="C203" s="4">
        <v>15</v>
      </c>
      <c r="D203" s="8">
        <v>5690548</v>
      </c>
      <c r="E203" s="7">
        <v>215332</v>
      </c>
    </row>
    <row r="204" spans="1:5" x14ac:dyDescent="0.2">
      <c r="A204" s="4" t="s">
        <v>80</v>
      </c>
      <c r="B204" s="29">
        <v>43617</v>
      </c>
      <c r="C204" s="4">
        <v>16</v>
      </c>
      <c r="D204" s="8">
        <v>3453311</v>
      </c>
      <c r="E204" s="7">
        <v>133588</v>
      </c>
    </row>
    <row r="205" spans="1:5" x14ac:dyDescent="0.2">
      <c r="A205" s="4" t="s">
        <v>80</v>
      </c>
      <c r="B205" s="29">
        <v>43647</v>
      </c>
      <c r="C205" s="4">
        <v>24</v>
      </c>
      <c r="D205" s="8">
        <v>5362807</v>
      </c>
      <c r="E205" s="7">
        <v>201717</v>
      </c>
    </row>
    <row r="206" spans="1:5" x14ac:dyDescent="0.2">
      <c r="A206" s="4" t="s">
        <v>80</v>
      </c>
      <c r="B206" s="29">
        <v>43678</v>
      </c>
      <c r="C206" s="4">
        <v>24</v>
      </c>
      <c r="D206" s="8">
        <v>5816872</v>
      </c>
      <c r="E206" s="7">
        <v>210469</v>
      </c>
    </row>
    <row r="207" spans="1:5" x14ac:dyDescent="0.2">
      <c r="A207" s="4" t="s">
        <v>80</v>
      </c>
      <c r="B207" s="29">
        <v>43709</v>
      </c>
      <c r="C207" s="4">
        <v>20</v>
      </c>
      <c r="D207" s="8">
        <v>4833444</v>
      </c>
      <c r="E207" s="7">
        <v>180955</v>
      </c>
    </row>
    <row r="208" spans="1:5" x14ac:dyDescent="0.2">
      <c r="A208" s="4" t="s">
        <v>80</v>
      </c>
      <c r="B208" s="29">
        <v>43739</v>
      </c>
      <c r="C208" s="4">
        <v>2</v>
      </c>
      <c r="D208" s="8">
        <v>502846</v>
      </c>
      <c r="E208" s="7">
        <v>19029</v>
      </c>
    </row>
    <row r="209" spans="1:5" x14ac:dyDescent="0.2">
      <c r="A209" s="4" t="s">
        <v>80</v>
      </c>
      <c r="B209" s="29">
        <v>43800</v>
      </c>
      <c r="C209" s="4">
        <v>13</v>
      </c>
      <c r="D209" s="8">
        <v>3312237</v>
      </c>
      <c r="E209" s="7">
        <v>125336</v>
      </c>
    </row>
    <row r="210" spans="1:5" x14ac:dyDescent="0.2">
      <c r="A210" s="4" t="s">
        <v>81</v>
      </c>
      <c r="B210" s="29">
        <v>43617</v>
      </c>
      <c r="C210" s="4">
        <v>3</v>
      </c>
      <c r="D210" s="8">
        <v>311423</v>
      </c>
      <c r="E210" s="7">
        <v>12047</v>
      </c>
    </row>
    <row r="211" spans="1:5" x14ac:dyDescent="0.2">
      <c r="A211" s="4" t="s">
        <v>81</v>
      </c>
      <c r="B211" s="29">
        <v>43678</v>
      </c>
      <c r="C211" s="4">
        <v>2</v>
      </c>
      <c r="D211" s="8">
        <v>236026</v>
      </c>
      <c r="E211" s="7">
        <v>8540</v>
      </c>
    </row>
    <row r="212" spans="1:5" x14ac:dyDescent="0.2">
      <c r="A212" s="4" t="s">
        <v>1814</v>
      </c>
      <c r="B212" s="29">
        <v>43617</v>
      </c>
      <c r="C212" s="4">
        <v>19</v>
      </c>
      <c r="D212" s="8">
        <v>846435</v>
      </c>
      <c r="E212" s="7">
        <v>32743</v>
      </c>
    </row>
    <row r="213" spans="1:5" x14ac:dyDescent="0.2">
      <c r="A213" s="4" t="s">
        <v>1814</v>
      </c>
      <c r="B213" s="29">
        <v>43647</v>
      </c>
      <c r="C213" s="4">
        <v>24</v>
      </c>
      <c r="D213" s="8">
        <v>1118863</v>
      </c>
      <c r="E213" s="7">
        <v>42085</v>
      </c>
    </row>
    <row r="214" spans="1:5" x14ac:dyDescent="0.2">
      <c r="A214" s="4" t="s">
        <v>1814</v>
      </c>
      <c r="B214" s="29">
        <v>43678</v>
      </c>
      <c r="C214" s="4">
        <v>24</v>
      </c>
      <c r="D214" s="8">
        <v>1175264</v>
      </c>
      <c r="E214" s="7">
        <v>42524</v>
      </c>
    </row>
    <row r="215" spans="1:5" x14ac:dyDescent="0.2">
      <c r="A215" s="4" t="s">
        <v>1814</v>
      </c>
      <c r="B215" s="29">
        <v>43739</v>
      </c>
      <c r="C215" s="4">
        <v>4</v>
      </c>
      <c r="D215" s="8">
        <v>203025</v>
      </c>
      <c r="E215" s="7">
        <v>7683</v>
      </c>
    </row>
    <row r="216" spans="1:5" x14ac:dyDescent="0.2">
      <c r="A216" s="4" t="s">
        <v>1814</v>
      </c>
      <c r="B216" s="29">
        <v>43800</v>
      </c>
      <c r="C216" s="4">
        <v>13</v>
      </c>
      <c r="D216" s="8">
        <v>647088</v>
      </c>
      <c r="E216" s="7">
        <v>24486</v>
      </c>
    </row>
    <row r="217" spans="1:5" x14ac:dyDescent="0.2">
      <c r="A217" s="4" t="s">
        <v>1784</v>
      </c>
      <c r="B217" s="29">
        <v>43617</v>
      </c>
      <c r="C217" s="4">
        <v>19</v>
      </c>
      <c r="D217" s="8">
        <v>1941968</v>
      </c>
      <c r="E217" s="7">
        <v>75123</v>
      </c>
    </row>
    <row r="218" spans="1:5" x14ac:dyDescent="0.2">
      <c r="A218" s="4" t="s">
        <v>1784</v>
      </c>
      <c r="B218" s="29">
        <v>43647</v>
      </c>
      <c r="C218" s="4">
        <v>24</v>
      </c>
      <c r="D218" s="8">
        <v>2556304</v>
      </c>
      <c r="E218" s="7">
        <v>96153</v>
      </c>
    </row>
    <row r="219" spans="1:5" x14ac:dyDescent="0.2">
      <c r="A219" s="4" t="s">
        <v>1784</v>
      </c>
      <c r="B219" s="29">
        <v>43678</v>
      </c>
      <c r="C219" s="4">
        <v>16</v>
      </c>
      <c r="D219" s="8">
        <v>1771768</v>
      </c>
      <c r="E219" s="7">
        <v>64107</v>
      </c>
    </row>
    <row r="220" spans="1:5" x14ac:dyDescent="0.2">
      <c r="A220" s="4" t="s">
        <v>1784</v>
      </c>
      <c r="B220" s="29">
        <v>43709</v>
      </c>
      <c r="C220" s="4">
        <v>16</v>
      </c>
      <c r="D220" s="8">
        <v>1748168</v>
      </c>
      <c r="E220" s="7">
        <v>64778</v>
      </c>
    </row>
    <row r="221" spans="1:5" x14ac:dyDescent="0.2">
      <c r="A221" s="4" t="s">
        <v>98</v>
      </c>
      <c r="B221" s="29">
        <v>43678</v>
      </c>
      <c r="C221" s="4">
        <v>9</v>
      </c>
      <c r="D221" s="8">
        <v>3897326</v>
      </c>
      <c r="E221" s="7">
        <v>141015</v>
      </c>
    </row>
    <row r="222" spans="1:5" x14ac:dyDescent="0.2">
      <c r="A222" s="4" t="s">
        <v>98</v>
      </c>
      <c r="B222" s="29">
        <v>43709</v>
      </c>
      <c r="C222" s="4">
        <v>23</v>
      </c>
      <c r="D222" s="8">
        <v>9669869</v>
      </c>
      <c r="E222" s="7">
        <v>358315</v>
      </c>
    </row>
    <row r="223" spans="1:5" x14ac:dyDescent="0.2">
      <c r="A223" s="4" t="s">
        <v>98</v>
      </c>
      <c r="B223" s="29">
        <v>43739</v>
      </c>
      <c r="C223" s="4">
        <v>31</v>
      </c>
      <c r="D223" s="8">
        <v>12945550</v>
      </c>
      <c r="E223" s="7">
        <v>484457</v>
      </c>
    </row>
    <row r="224" spans="1:5" x14ac:dyDescent="0.2">
      <c r="A224" s="4" t="s">
        <v>98</v>
      </c>
      <c r="B224" s="29">
        <v>43770</v>
      </c>
      <c r="C224" s="4">
        <v>22</v>
      </c>
      <c r="D224" s="8">
        <v>10180551</v>
      </c>
      <c r="E224" s="7">
        <v>358404</v>
      </c>
    </row>
    <row r="225" spans="1:5" x14ac:dyDescent="0.2">
      <c r="A225" s="4" t="s">
        <v>111</v>
      </c>
      <c r="B225" s="29">
        <v>43739</v>
      </c>
      <c r="C225" s="4">
        <v>8</v>
      </c>
      <c r="D225" s="8">
        <v>3007449</v>
      </c>
      <c r="E225" s="7">
        <v>110016</v>
      </c>
    </row>
    <row r="226" spans="1:5" x14ac:dyDescent="0.2">
      <c r="A226" s="4" t="s">
        <v>111</v>
      </c>
      <c r="B226" s="29">
        <v>43770</v>
      </c>
      <c r="C226" s="4">
        <v>27</v>
      </c>
      <c r="D226" s="8">
        <v>11802560</v>
      </c>
      <c r="E226" s="7">
        <v>415506</v>
      </c>
    </row>
    <row r="227" spans="1:5" x14ac:dyDescent="0.2">
      <c r="A227" s="4" t="s">
        <v>111</v>
      </c>
      <c r="B227" s="29">
        <v>43800</v>
      </c>
      <c r="C227" s="4">
        <v>29</v>
      </c>
      <c r="D227" s="8">
        <v>11855273</v>
      </c>
      <c r="E227" s="7">
        <v>448607</v>
      </c>
    </row>
    <row r="228" spans="1:5" x14ac:dyDescent="0.2">
      <c r="A228" s="4" t="s">
        <v>113</v>
      </c>
      <c r="B228" s="29">
        <v>43709</v>
      </c>
      <c r="C228" s="4">
        <v>10</v>
      </c>
      <c r="D228" s="8">
        <v>29039264</v>
      </c>
      <c r="E228" s="7">
        <v>1076044</v>
      </c>
    </row>
    <row r="229" spans="1:5" x14ac:dyDescent="0.2">
      <c r="A229" s="4" t="s">
        <v>113</v>
      </c>
      <c r="B229" s="29">
        <v>43739</v>
      </c>
      <c r="C229" s="4">
        <v>24</v>
      </c>
      <c r="D229" s="8">
        <v>67874629</v>
      </c>
      <c r="E229" s="7">
        <v>2568551</v>
      </c>
    </row>
    <row r="230" spans="1:5" x14ac:dyDescent="0.2">
      <c r="A230" s="4" t="s">
        <v>113</v>
      </c>
      <c r="B230" s="29">
        <v>43770</v>
      </c>
      <c r="C230" s="4">
        <v>30</v>
      </c>
      <c r="D230" s="8">
        <v>86987477</v>
      </c>
      <c r="E230" s="7">
        <v>3028180</v>
      </c>
    </row>
    <row r="231" spans="1:5" x14ac:dyDescent="0.2">
      <c r="A231" s="4" t="s">
        <v>113</v>
      </c>
      <c r="B231" s="29">
        <v>43800</v>
      </c>
      <c r="C231" s="4">
        <v>9</v>
      </c>
      <c r="D231" s="8">
        <v>23766570</v>
      </c>
      <c r="E231" s="7">
        <v>899334</v>
      </c>
    </row>
    <row r="232" spans="1:5" x14ac:dyDescent="0.2">
      <c r="A232" s="4" t="s">
        <v>120</v>
      </c>
      <c r="B232" s="29">
        <v>43497</v>
      </c>
      <c r="C232" s="4">
        <v>18</v>
      </c>
      <c r="D232" s="8">
        <v>38305624</v>
      </c>
      <c r="E232" s="7">
        <v>1612514</v>
      </c>
    </row>
    <row r="233" spans="1:5" x14ac:dyDescent="0.2">
      <c r="A233" s="4" t="s">
        <v>120</v>
      </c>
      <c r="B233" s="29">
        <v>43525</v>
      </c>
      <c r="C233" s="4">
        <v>1</v>
      </c>
      <c r="D233" s="8">
        <v>3119674</v>
      </c>
      <c r="E233" s="7">
        <v>137087</v>
      </c>
    </row>
    <row r="234" spans="1:5" x14ac:dyDescent="0.2">
      <c r="A234" s="4" t="s">
        <v>120</v>
      </c>
      <c r="B234" s="29">
        <v>43556</v>
      </c>
      <c r="C234" s="4">
        <v>22</v>
      </c>
      <c r="D234" s="8">
        <v>58267654</v>
      </c>
      <c r="E234" s="7">
        <v>2502943</v>
      </c>
    </row>
    <row r="235" spans="1:5" x14ac:dyDescent="0.2">
      <c r="A235" s="4" t="s">
        <v>120</v>
      </c>
      <c r="B235" s="29">
        <v>43586</v>
      </c>
      <c r="C235" s="4">
        <v>23</v>
      </c>
      <c r="D235" s="8">
        <v>82531292</v>
      </c>
      <c r="E235" s="7">
        <v>3115626</v>
      </c>
    </row>
    <row r="236" spans="1:5" x14ac:dyDescent="0.2">
      <c r="A236" s="4" t="s">
        <v>120</v>
      </c>
      <c r="B236" s="29">
        <v>43617</v>
      </c>
      <c r="C236" s="4">
        <v>18</v>
      </c>
      <c r="D236" s="8">
        <v>63605570</v>
      </c>
      <c r="E236" s="7">
        <v>2460514</v>
      </c>
    </row>
    <row r="237" spans="1:5" x14ac:dyDescent="0.2">
      <c r="A237" s="4" t="s">
        <v>120</v>
      </c>
      <c r="B237" s="29">
        <v>43647</v>
      </c>
      <c r="C237" s="4">
        <v>24</v>
      </c>
      <c r="D237" s="8">
        <v>121994492</v>
      </c>
      <c r="E237" s="7">
        <v>4588709</v>
      </c>
    </row>
    <row r="238" spans="1:5" x14ac:dyDescent="0.2">
      <c r="A238" s="4" t="s">
        <v>120</v>
      </c>
      <c r="B238" s="29">
        <v>43678</v>
      </c>
      <c r="C238" s="4">
        <v>25</v>
      </c>
      <c r="D238" s="8">
        <v>130474590</v>
      </c>
      <c r="E238" s="7">
        <v>4699916</v>
      </c>
    </row>
    <row r="239" spans="1:5" x14ac:dyDescent="0.2">
      <c r="A239" s="4" t="s">
        <v>120</v>
      </c>
      <c r="B239" s="29">
        <v>43709</v>
      </c>
      <c r="C239" s="4">
        <v>28</v>
      </c>
      <c r="D239" s="8">
        <v>93393981</v>
      </c>
      <c r="E239" s="7">
        <v>3445314</v>
      </c>
    </row>
    <row r="240" spans="1:5" x14ac:dyDescent="0.2">
      <c r="A240" s="4" t="s">
        <v>120</v>
      </c>
      <c r="B240" s="29">
        <v>43739</v>
      </c>
      <c r="C240" s="4">
        <v>15</v>
      </c>
      <c r="D240" s="8">
        <v>51610911</v>
      </c>
      <c r="E240" s="7">
        <v>1898254</v>
      </c>
    </row>
    <row r="241" spans="1:5" x14ac:dyDescent="0.2">
      <c r="A241" s="4" t="s">
        <v>120</v>
      </c>
      <c r="B241" s="29">
        <v>43770</v>
      </c>
      <c r="C241" s="4">
        <v>22</v>
      </c>
      <c r="D241" s="8">
        <v>109971596</v>
      </c>
      <c r="E241" s="7">
        <v>3854313</v>
      </c>
    </row>
    <row r="242" spans="1:5" x14ac:dyDescent="0.2">
      <c r="A242" s="4" t="s">
        <v>120</v>
      </c>
      <c r="B242" s="29">
        <v>43800</v>
      </c>
      <c r="C242" s="4">
        <v>15</v>
      </c>
      <c r="D242" s="8">
        <v>61466341</v>
      </c>
      <c r="E242" s="7">
        <v>2315567</v>
      </c>
    </row>
    <row r="243" spans="1:5" x14ac:dyDescent="0.2">
      <c r="A243" s="4" t="s">
        <v>1787</v>
      </c>
      <c r="B243" s="29">
        <v>43497</v>
      </c>
      <c r="C243" s="4">
        <v>15</v>
      </c>
      <c r="D243" s="8">
        <v>78776937</v>
      </c>
      <c r="E243" s="7">
        <v>3371405</v>
      </c>
    </row>
    <row r="244" spans="1:5" x14ac:dyDescent="0.2">
      <c r="A244" s="4" t="s">
        <v>1787</v>
      </c>
      <c r="B244" s="29">
        <v>43525</v>
      </c>
      <c r="C244" s="4">
        <v>1</v>
      </c>
      <c r="D244" s="8">
        <v>5359249</v>
      </c>
      <c r="E244" s="7">
        <v>235500</v>
      </c>
    </row>
    <row r="245" spans="1:5" x14ac:dyDescent="0.2">
      <c r="A245" s="4" t="s">
        <v>1787</v>
      </c>
      <c r="B245" s="29">
        <v>43556</v>
      </c>
      <c r="C245" s="4">
        <v>18</v>
      </c>
      <c r="D245" s="8">
        <v>16898074</v>
      </c>
      <c r="E245" s="7">
        <v>725873</v>
      </c>
    </row>
    <row r="246" spans="1:5" x14ac:dyDescent="0.2">
      <c r="A246" s="4" t="s">
        <v>1787</v>
      </c>
      <c r="B246" s="29">
        <v>43586</v>
      </c>
      <c r="C246" s="4">
        <v>20</v>
      </c>
      <c r="D246" s="8">
        <v>49910228</v>
      </c>
      <c r="E246" s="7">
        <v>1879800</v>
      </c>
    </row>
    <row r="247" spans="1:5" x14ac:dyDescent="0.2">
      <c r="A247" s="4" t="s">
        <v>1787</v>
      </c>
      <c r="B247" s="29">
        <v>43617</v>
      </c>
      <c r="C247" s="4">
        <v>14</v>
      </c>
      <c r="D247" s="8">
        <v>33373353</v>
      </c>
      <c r="E247" s="7">
        <v>1291013</v>
      </c>
    </row>
    <row r="248" spans="1:5" x14ac:dyDescent="0.2">
      <c r="A248" s="4" t="s">
        <v>1787</v>
      </c>
      <c r="B248" s="29">
        <v>43647</v>
      </c>
      <c r="C248" s="4">
        <v>24</v>
      </c>
      <c r="D248" s="8">
        <v>120118917</v>
      </c>
      <c r="E248" s="7">
        <v>4518161</v>
      </c>
    </row>
    <row r="249" spans="1:5" x14ac:dyDescent="0.2">
      <c r="A249" s="4" t="s">
        <v>1787</v>
      </c>
      <c r="B249" s="29">
        <v>43678</v>
      </c>
      <c r="C249" s="4">
        <v>25</v>
      </c>
      <c r="D249" s="8">
        <v>136668068</v>
      </c>
      <c r="E249" s="7">
        <v>4944993</v>
      </c>
    </row>
    <row r="250" spans="1:5" x14ac:dyDescent="0.2">
      <c r="A250" s="4" t="s">
        <v>1787</v>
      </c>
      <c r="B250" s="29">
        <v>43709</v>
      </c>
      <c r="C250" s="4">
        <v>29</v>
      </c>
      <c r="D250" s="8">
        <v>168781798</v>
      </c>
      <c r="E250" s="7">
        <v>6254175</v>
      </c>
    </row>
    <row r="251" spans="1:5" x14ac:dyDescent="0.2">
      <c r="A251" s="4" t="s">
        <v>1787</v>
      </c>
      <c r="B251" s="29">
        <v>43739</v>
      </c>
      <c r="C251" s="4">
        <v>20</v>
      </c>
      <c r="D251" s="8">
        <v>137390103</v>
      </c>
      <c r="E251" s="7">
        <v>5137647</v>
      </c>
    </row>
    <row r="252" spans="1:5" x14ac:dyDescent="0.2">
      <c r="A252" s="4" t="s">
        <v>1787</v>
      </c>
      <c r="B252" s="29">
        <v>43770</v>
      </c>
      <c r="C252" s="4">
        <v>22</v>
      </c>
      <c r="D252" s="8">
        <v>103453557</v>
      </c>
      <c r="E252" s="7">
        <v>3642054</v>
      </c>
    </row>
    <row r="253" spans="1:5" x14ac:dyDescent="0.2">
      <c r="A253" s="4" t="s">
        <v>1787</v>
      </c>
      <c r="B253" s="29">
        <v>43800</v>
      </c>
      <c r="C253" s="4">
        <v>12</v>
      </c>
      <c r="D253" s="8">
        <v>30251140</v>
      </c>
      <c r="E253" s="7">
        <v>1144712</v>
      </c>
    </row>
    <row r="254" spans="1:5" x14ac:dyDescent="0.2">
      <c r="A254" s="4" t="s">
        <v>1790</v>
      </c>
      <c r="B254" s="29">
        <v>43497</v>
      </c>
      <c r="C254" s="4">
        <v>15</v>
      </c>
      <c r="D254" s="8">
        <v>122131474</v>
      </c>
      <c r="E254" s="7">
        <v>5240987</v>
      </c>
    </row>
    <row r="255" spans="1:5" x14ac:dyDescent="0.2">
      <c r="A255" s="4" t="s">
        <v>1790</v>
      </c>
      <c r="B255" s="29">
        <v>43525</v>
      </c>
      <c r="C255" s="4">
        <v>1</v>
      </c>
      <c r="D255" s="8">
        <v>7855885</v>
      </c>
      <c r="E255" s="7">
        <v>345209</v>
      </c>
    </row>
    <row r="256" spans="1:5" x14ac:dyDescent="0.2">
      <c r="A256" s="4" t="s">
        <v>1790</v>
      </c>
      <c r="B256" s="29">
        <v>43556</v>
      </c>
      <c r="C256" s="4">
        <v>8</v>
      </c>
      <c r="D256" s="8">
        <v>65505789</v>
      </c>
      <c r="E256" s="7">
        <v>2813864</v>
      </c>
    </row>
    <row r="257" spans="1:5" x14ac:dyDescent="0.2">
      <c r="A257" s="4" t="s">
        <v>1790</v>
      </c>
      <c r="B257" s="29">
        <v>43586</v>
      </c>
      <c r="C257" s="4">
        <v>18</v>
      </c>
      <c r="D257" s="8">
        <v>167177690</v>
      </c>
      <c r="E257" s="7">
        <v>6311311</v>
      </c>
    </row>
    <row r="258" spans="1:5" x14ac:dyDescent="0.2">
      <c r="A258" s="4" t="s">
        <v>1790</v>
      </c>
      <c r="B258" s="29">
        <v>43617</v>
      </c>
      <c r="C258" s="4">
        <v>12</v>
      </c>
      <c r="D258" s="8">
        <v>104080021</v>
      </c>
      <c r="E258" s="7">
        <v>4026225</v>
      </c>
    </row>
    <row r="259" spans="1:5" x14ac:dyDescent="0.2">
      <c r="A259" s="4" t="s">
        <v>1790</v>
      </c>
      <c r="B259" s="29">
        <v>43647</v>
      </c>
      <c r="C259" s="4">
        <v>24</v>
      </c>
      <c r="D259" s="8">
        <v>229820509</v>
      </c>
      <c r="E259" s="7">
        <v>8644484</v>
      </c>
    </row>
    <row r="260" spans="1:5" x14ac:dyDescent="0.2">
      <c r="A260" s="4" t="s">
        <v>1790</v>
      </c>
      <c r="B260" s="29">
        <v>43678</v>
      </c>
      <c r="C260" s="4">
        <v>21</v>
      </c>
      <c r="D260" s="8">
        <v>203596519</v>
      </c>
      <c r="E260" s="7">
        <v>7366632</v>
      </c>
    </row>
    <row r="261" spans="1:5" x14ac:dyDescent="0.2">
      <c r="A261" s="4" t="s">
        <v>1790</v>
      </c>
      <c r="B261" s="29">
        <v>43709</v>
      </c>
      <c r="C261" s="4">
        <v>27</v>
      </c>
      <c r="D261" s="8">
        <v>248869071</v>
      </c>
      <c r="E261" s="7">
        <v>9221793</v>
      </c>
    </row>
    <row r="262" spans="1:5" x14ac:dyDescent="0.2">
      <c r="A262" s="4" t="s">
        <v>1790</v>
      </c>
      <c r="B262" s="29">
        <v>43739</v>
      </c>
      <c r="C262" s="4">
        <v>12</v>
      </c>
      <c r="D262" s="8">
        <v>114495601</v>
      </c>
      <c r="E262" s="7">
        <v>4308601</v>
      </c>
    </row>
    <row r="263" spans="1:5" x14ac:dyDescent="0.2">
      <c r="A263" s="4" t="s">
        <v>1790</v>
      </c>
      <c r="B263" s="29">
        <v>43770</v>
      </c>
      <c r="C263" s="4">
        <v>17</v>
      </c>
      <c r="D263" s="8">
        <v>171173334</v>
      </c>
      <c r="E263" s="7">
        <v>6026110</v>
      </c>
    </row>
    <row r="264" spans="1:5" x14ac:dyDescent="0.2">
      <c r="A264" s="4" t="s">
        <v>1790</v>
      </c>
      <c r="B264" s="29">
        <v>43800</v>
      </c>
      <c r="C264" s="4">
        <v>15</v>
      </c>
      <c r="D264" s="8">
        <v>140657210</v>
      </c>
      <c r="E264" s="7">
        <v>5322510</v>
      </c>
    </row>
    <row r="265" spans="1:5" x14ac:dyDescent="0.2">
      <c r="A265" s="4" t="s">
        <v>1797</v>
      </c>
      <c r="B265" s="29">
        <v>43497</v>
      </c>
      <c r="C265" s="4">
        <v>17</v>
      </c>
      <c r="D265" s="8">
        <v>7481766</v>
      </c>
      <c r="E265" s="7">
        <v>319475</v>
      </c>
    </row>
    <row r="266" spans="1:5" x14ac:dyDescent="0.2">
      <c r="A266" s="4" t="s">
        <v>1797</v>
      </c>
      <c r="B266" s="29">
        <v>43525</v>
      </c>
      <c r="C266" s="4">
        <v>1</v>
      </c>
      <c r="D266" s="8">
        <v>479875</v>
      </c>
      <c r="E266" s="7">
        <v>21087</v>
      </c>
    </row>
    <row r="267" spans="1:5" x14ac:dyDescent="0.2">
      <c r="A267" s="4" t="s">
        <v>1815</v>
      </c>
      <c r="B267" s="29">
        <v>43800</v>
      </c>
      <c r="C267" s="4">
        <v>13</v>
      </c>
      <c r="D267" s="8">
        <v>4793880</v>
      </c>
      <c r="E267" s="7">
        <v>204191</v>
      </c>
    </row>
    <row r="268" spans="1:5" x14ac:dyDescent="0.2">
      <c r="A268" s="4" t="s">
        <v>135</v>
      </c>
      <c r="B268" s="29">
        <v>43586</v>
      </c>
      <c r="C268" s="4">
        <v>14</v>
      </c>
      <c r="D268" s="8">
        <v>15034760</v>
      </c>
      <c r="E268" s="7">
        <v>555250</v>
      </c>
    </row>
    <row r="269" spans="1:5" x14ac:dyDescent="0.2">
      <c r="A269" s="4" t="s">
        <v>135</v>
      </c>
      <c r="B269" s="29">
        <v>43617</v>
      </c>
      <c r="C269" s="4">
        <v>18</v>
      </c>
      <c r="D269" s="8">
        <v>16915714</v>
      </c>
      <c r="E269" s="7">
        <v>654366</v>
      </c>
    </row>
    <row r="270" spans="1:5" x14ac:dyDescent="0.2">
      <c r="A270" s="4" t="s">
        <v>135</v>
      </c>
      <c r="B270" s="29">
        <v>43647</v>
      </c>
      <c r="C270" s="4">
        <v>19</v>
      </c>
      <c r="D270" s="8">
        <v>19869667</v>
      </c>
      <c r="E270" s="7">
        <v>747379</v>
      </c>
    </row>
    <row r="271" spans="1:5" x14ac:dyDescent="0.2">
      <c r="A271" s="4" t="s">
        <v>135</v>
      </c>
      <c r="B271" s="29">
        <v>43678</v>
      </c>
      <c r="C271" s="4">
        <v>24</v>
      </c>
      <c r="D271" s="8">
        <v>23026128</v>
      </c>
      <c r="E271" s="7">
        <v>833143</v>
      </c>
    </row>
    <row r="272" spans="1:5" x14ac:dyDescent="0.2">
      <c r="A272" s="4" t="s">
        <v>135</v>
      </c>
      <c r="B272" s="29">
        <v>43709</v>
      </c>
      <c r="C272" s="4">
        <v>12</v>
      </c>
      <c r="D272" s="8">
        <v>9211790</v>
      </c>
      <c r="E272" s="7">
        <v>341341</v>
      </c>
    </row>
    <row r="273" spans="1:5" x14ac:dyDescent="0.2">
      <c r="A273" s="4" t="s">
        <v>135</v>
      </c>
      <c r="B273" s="29">
        <v>43739</v>
      </c>
      <c r="C273" s="4">
        <v>15</v>
      </c>
      <c r="D273" s="8">
        <v>12333207</v>
      </c>
      <c r="E273" s="7">
        <v>456217</v>
      </c>
    </row>
    <row r="274" spans="1:5" x14ac:dyDescent="0.2">
      <c r="A274" s="4" t="s">
        <v>135</v>
      </c>
      <c r="B274" s="29">
        <v>43770</v>
      </c>
      <c r="C274" s="4">
        <v>18</v>
      </c>
      <c r="D274" s="8">
        <v>12636540</v>
      </c>
      <c r="E274" s="7">
        <v>444866</v>
      </c>
    </row>
    <row r="275" spans="1:5" x14ac:dyDescent="0.2">
      <c r="A275" s="4" t="s">
        <v>135</v>
      </c>
      <c r="B275" s="29">
        <v>43800</v>
      </c>
      <c r="C275" s="4">
        <v>13</v>
      </c>
      <c r="D275" s="8">
        <v>5929526</v>
      </c>
      <c r="E275" s="7">
        <v>224375</v>
      </c>
    </row>
    <row r="276" spans="1:5" x14ac:dyDescent="0.2">
      <c r="A276" s="4" t="s">
        <v>139</v>
      </c>
      <c r="B276" s="29">
        <v>43586</v>
      </c>
      <c r="C276" s="4">
        <v>5</v>
      </c>
      <c r="D276" s="8">
        <v>7102093</v>
      </c>
      <c r="E276" s="7">
        <v>262288</v>
      </c>
    </row>
    <row r="277" spans="1:5" x14ac:dyDescent="0.2">
      <c r="A277" s="4" t="s">
        <v>139</v>
      </c>
      <c r="B277" s="29">
        <v>43617</v>
      </c>
      <c r="C277" s="4">
        <v>20</v>
      </c>
      <c r="D277" s="8">
        <v>27090831</v>
      </c>
      <c r="E277" s="7">
        <v>1047980</v>
      </c>
    </row>
    <row r="278" spans="1:5" x14ac:dyDescent="0.2">
      <c r="A278" s="4" t="s">
        <v>139</v>
      </c>
      <c r="B278" s="29">
        <v>43647</v>
      </c>
      <c r="C278" s="4">
        <v>24</v>
      </c>
      <c r="D278" s="8">
        <v>33480666</v>
      </c>
      <c r="E278" s="7">
        <v>1259344</v>
      </c>
    </row>
    <row r="279" spans="1:5" x14ac:dyDescent="0.2">
      <c r="A279" s="4" t="s">
        <v>139</v>
      </c>
      <c r="B279" s="29">
        <v>43678</v>
      </c>
      <c r="C279" s="4">
        <v>14</v>
      </c>
      <c r="D279" s="8">
        <v>20345828</v>
      </c>
      <c r="E279" s="7">
        <v>736163</v>
      </c>
    </row>
    <row r="280" spans="1:5" x14ac:dyDescent="0.2">
      <c r="A280" s="4" t="s">
        <v>139</v>
      </c>
      <c r="B280" s="29">
        <v>43709</v>
      </c>
      <c r="C280" s="4">
        <v>12</v>
      </c>
      <c r="D280" s="8">
        <v>17028403</v>
      </c>
      <c r="E280" s="7">
        <v>630984</v>
      </c>
    </row>
    <row r="281" spans="1:5" x14ac:dyDescent="0.2">
      <c r="A281" s="4" t="s">
        <v>139</v>
      </c>
      <c r="B281" s="29">
        <v>43739</v>
      </c>
      <c r="C281" s="4">
        <v>17</v>
      </c>
      <c r="D281" s="8">
        <v>25172406</v>
      </c>
      <c r="E281" s="7">
        <v>941068</v>
      </c>
    </row>
    <row r="282" spans="1:5" x14ac:dyDescent="0.2">
      <c r="A282" s="4" t="s">
        <v>139</v>
      </c>
      <c r="B282" s="29">
        <v>43770</v>
      </c>
      <c r="C282" s="4">
        <v>30</v>
      </c>
      <c r="D282" s="8">
        <v>47198105</v>
      </c>
      <c r="E282" s="7">
        <v>1661596</v>
      </c>
    </row>
    <row r="283" spans="1:5" x14ac:dyDescent="0.2">
      <c r="A283" s="4" t="s">
        <v>139</v>
      </c>
      <c r="B283" s="29">
        <v>43800</v>
      </c>
      <c r="C283" s="4">
        <v>15</v>
      </c>
      <c r="D283" s="8">
        <v>21997900</v>
      </c>
      <c r="E283" s="7">
        <v>832407</v>
      </c>
    </row>
    <row r="284" spans="1:5" x14ac:dyDescent="0.2">
      <c r="A284" s="4" t="s">
        <v>1793</v>
      </c>
      <c r="B284" s="29">
        <v>43770</v>
      </c>
      <c r="C284" s="4">
        <v>22</v>
      </c>
      <c r="D284" s="8">
        <v>1424748</v>
      </c>
      <c r="E284" s="7">
        <v>50158</v>
      </c>
    </row>
    <row r="285" spans="1:5" x14ac:dyDescent="0.2">
      <c r="A285" s="4" t="s">
        <v>1793</v>
      </c>
      <c r="B285" s="29">
        <v>43800</v>
      </c>
      <c r="C285" s="4">
        <v>18</v>
      </c>
      <c r="D285" s="8">
        <v>1089632</v>
      </c>
      <c r="E285" s="7">
        <v>41232</v>
      </c>
    </row>
    <row r="286" spans="1:5" x14ac:dyDescent="0.2">
      <c r="A286" s="4" t="s">
        <v>18</v>
      </c>
      <c r="B286" s="29">
        <v>43497</v>
      </c>
      <c r="C286" s="4">
        <v>473</v>
      </c>
      <c r="D286" s="8">
        <v>947763591</v>
      </c>
      <c r="E286" s="7">
        <v>40542234</v>
      </c>
    </row>
    <row r="287" spans="1:5" x14ac:dyDescent="0.2">
      <c r="A287" s="4" t="s">
        <v>18</v>
      </c>
      <c r="B287" s="29">
        <v>43525</v>
      </c>
      <c r="C287" s="4">
        <v>31</v>
      </c>
      <c r="D287" s="8">
        <v>66712247</v>
      </c>
      <c r="E287" s="7">
        <v>2938907</v>
      </c>
    </row>
    <row r="288" spans="1:5" x14ac:dyDescent="0.2">
      <c r="A288" s="4" t="s">
        <v>18</v>
      </c>
      <c r="B288" s="29">
        <v>43556</v>
      </c>
      <c r="C288" s="4">
        <v>280</v>
      </c>
      <c r="D288" s="8">
        <v>614112747</v>
      </c>
      <c r="E288" s="7">
        <v>24555184</v>
      </c>
    </row>
    <row r="289" spans="1:5" x14ac:dyDescent="0.2">
      <c r="A289" s="4" t="s">
        <v>18</v>
      </c>
      <c r="B289" s="29">
        <v>43586</v>
      </c>
      <c r="C289" s="4">
        <v>331</v>
      </c>
      <c r="D289" s="8">
        <v>1176552789</v>
      </c>
      <c r="E289" s="7">
        <v>44367118</v>
      </c>
    </row>
    <row r="290" spans="1:5" x14ac:dyDescent="0.2">
      <c r="A290" s="4" t="s">
        <v>18</v>
      </c>
      <c r="B290" s="29">
        <v>43617</v>
      </c>
      <c r="C290" s="4">
        <v>375</v>
      </c>
      <c r="D290" s="8">
        <v>1031551096</v>
      </c>
      <c r="E290" s="7">
        <v>40394851</v>
      </c>
    </row>
    <row r="291" spans="1:5" x14ac:dyDescent="0.2">
      <c r="A291" s="4" t="s">
        <v>18</v>
      </c>
      <c r="B291" s="29">
        <v>43647</v>
      </c>
      <c r="C291" s="4">
        <v>498</v>
      </c>
      <c r="D291" s="8">
        <v>1557055026</v>
      </c>
      <c r="E291" s="7">
        <v>58814791</v>
      </c>
    </row>
    <row r="292" spans="1:5" x14ac:dyDescent="0.2">
      <c r="A292" s="4" t="s">
        <v>18</v>
      </c>
      <c r="B292" s="29">
        <v>43678</v>
      </c>
      <c r="C292" s="4">
        <v>415</v>
      </c>
      <c r="D292" s="8">
        <v>1261245708</v>
      </c>
      <c r="E292" s="7">
        <v>43946180</v>
      </c>
    </row>
    <row r="293" spans="1:5" x14ac:dyDescent="0.2">
      <c r="A293" s="4" t="s">
        <v>18</v>
      </c>
      <c r="B293" s="29">
        <v>43709</v>
      </c>
      <c r="C293" s="4">
        <v>534</v>
      </c>
      <c r="D293" s="8">
        <v>1293108482</v>
      </c>
      <c r="E293" s="7">
        <v>47560206</v>
      </c>
    </row>
    <row r="294" spans="1:5" x14ac:dyDescent="0.2">
      <c r="A294" s="4" t="s">
        <v>18</v>
      </c>
      <c r="B294" s="29">
        <v>43739</v>
      </c>
      <c r="C294" s="4">
        <v>411</v>
      </c>
      <c r="D294" s="8">
        <v>1087298150</v>
      </c>
      <c r="E294" s="7">
        <v>39763989</v>
      </c>
    </row>
    <row r="295" spans="1:5" x14ac:dyDescent="0.2">
      <c r="A295" s="4" t="s">
        <v>18</v>
      </c>
      <c r="B295" s="29">
        <v>43770</v>
      </c>
      <c r="C295" s="4">
        <v>530</v>
      </c>
      <c r="D295" s="8">
        <v>1599527151</v>
      </c>
      <c r="E295" s="7">
        <v>56218273</v>
      </c>
    </row>
    <row r="296" spans="1:5" x14ac:dyDescent="0.2">
      <c r="A296" s="4" t="s">
        <v>18</v>
      </c>
      <c r="B296" s="29">
        <v>43800</v>
      </c>
      <c r="C296" s="4">
        <v>406</v>
      </c>
      <c r="D296" s="8">
        <v>857078372</v>
      </c>
      <c r="E296" s="7">
        <v>31846668</v>
      </c>
    </row>
    <row r="297" spans="1:5" x14ac:dyDescent="0.2">
      <c r="B297" s="30"/>
    </row>
    <row r="298" spans="1:5" x14ac:dyDescent="0.2">
      <c r="B298" s="30"/>
    </row>
    <row r="299" spans="1:5" x14ac:dyDescent="0.2">
      <c r="B299" s="30"/>
    </row>
    <row r="300" spans="1:5" x14ac:dyDescent="0.2">
      <c r="B300" s="30"/>
    </row>
    <row r="301" spans="1:5" x14ac:dyDescent="0.2">
      <c r="B301" s="30"/>
    </row>
    <row r="302" spans="1:5" x14ac:dyDescent="0.2">
      <c r="B302" s="30"/>
    </row>
    <row r="303" spans="1:5" x14ac:dyDescent="0.2">
      <c r="B303" s="30"/>
    </row>
    <row r="304" spans="1:5" x14ac:dyDescent="0.2">
      <c r="B304" s="30"/>
    </row>
    <row r="305" spans="2:2" x14ac:dyDescent="0.2">
      <c r="B305" s="30"/>
    </row>
    <row r="306" spans="2:2" x14ac:dyDescent="0.2">
      <c r="B306" s="30"/>
    </row>
    <row r="307" spans="2:2" x14ac:dyDescent="0.2">
      <c r="B307" s="30"/>
    </row>
    <row r="308" spans="2:2" x14ac:dyDescent="0.2">
      <c r="B308" s="30"/>
    </row>
    <row r="309" spans="2:2" x14ac:dyDescent="0.2">
      <c r="B309" s="30"/>
    </row>
    <row r="310" spans="2:2" x14ac:dyDescent="0.2">
      <c r="B310" s="30"/>
    </row>
    <row r="311" spans="2:2" x14ac:dyDescent="0.2">
      <c r="B311" s="30"/>
    </row>
    <row r="312" spans="2:2" x14ac:dyDescent="0.2">
      <c r="B312" s="30"/>
    </row>
    <row r="313" spans="2:2" x14ac:dyDescent="0.2">
      <c r="B313" s="30"/>
    </row>
    <row r="314" spans="2:2" x14ac:dyDescent="0.2">
      <c r="B314" s="30"/>
    </row>
    <row r="315" spans="2:2" x14ac:dyDescent="0.2">
      <c r="B315" s="30"/>
    </row>
    <row r="316" spans="2:2" x14ac:dyDescent="0.2">
      <c r="B316" s="30"/>
    </row>
    <row r="317" spans="2:2" x14ac:dyDescent="0.2">
      <c r="B317" s="30"/>
    </row>
    <row r="318" spans="2:2" x14ac:dyDescent="0.2">
      <c r="B318" s="30"/>
    </row>
    <row r="319" spans="2:2" x14ac:dyDescent="0.2">
      <c r="B319" s="30"/>
    </row>
    <row r="320" spans="2:2" x14ac:dyDescent="0.2">
      <c r="B320" s="30"/>
    </row>
    <row r="321" spans="2:2" x14ac:dyDescent="0.2">
      <c r="B321" s="30"/>
    </row>
    <row r="322" spans="2:2" x14ac:dyDescent="0.2">
      <c r="B322" s="30"/>
    </row>
    <row r="323" spans="2:2" x14ac:dyDescent="0.2">
      <c r="B323" s="30"/>
    </row>
    <row r="324" spans="2:2" x14ac:dyDescent="0.2">
      <c r="B324" s="30"/>
    </row>
    <row r="325" spans="2:2" x14ac:dyDescent="0.2">
      <c r="B325" s="30"/>
    </row>
    <row r="326" spans="2:2" x14ac:dyDescent="0.2">
      <c r="B326" s="30"/>
    </row>
    <row r="327" spans="2:2" x14ac:dyDescent="0.2">
      <c r="B327" s="30"/>
    </row>
    <row r="328" spans="2:2" x14ac:dyDescent="0.2">
      <c r="B328" s="30"/>
    </row>
    <row r="329" spans="2:2" x14ac:dyDescent="0.2">
      <c r="B329" s="30"/>
    </row>
    <row r="330" spans="2:2" x14ac:dyDescent="0.2">
      <c r="B330" s="30"/>
    </row>
    <row r="331" spans="2:2" x14ac:dyDescent="0.2">
      <c r="B331" s="30"/>
    </row>
    <row r="332" spans="2:2" x14ac:dyDescent="0.2">
      <c r="B332" s="30"/>
    </row>
    <row r="333" spans="2:2" x14ac:dyDescent="0.2">
      <c r="B333" s="30"/>
    </row>
    <row r="334" spans="2:2" x14ac:dyDescent="0.2">
      <c r="B334" s="30"/>
    </row>
    <row r="335" spans="2:2" x14ac:dyDescent="0.2">
      <c r="B335" s="30"/>
    </row>
    <row r="336" spans="2:2" x14ac:dyDescent="0.2">
      <c r="B336" s="30"/>
    </row>
    <row r="337" spans="2:2" x14ac:dyDescent="0.2">
      <c r="B337" s="30"/>
    </row>
    <row r="338" spans="2:2" x14ac:dyDescent="0.2">
      <c r="B338" s="30"/>
    </row>
    <row r="339" spans="2:2" x14ac:dyDescent="0.2">
      <c r="B339" s="30"/>
    </row>
    <row r="340" spans="2:2" x14ac:dyDescent="0.2">
      <c r="B340" s="30"/>
    </row>
    <row r="341" spans="2:2" x14ac:dyDescent="0.2">
      <c r="B341" s="30"/>
    </row>
    <row r="342" spans="2:2" x14ac:dyDescent="0.2">
      <c r="B342" s="30"/>
    </row>
    <row r="343" spans="2:2" x14ac:dyDescent="0.2">
      <c r="B343" s="30"/>
    </row>
    <row r="344" spans="2:2" x14ac:dyDescent="0.2">
      <c r="B344" s="30"/>
    </row>
    <row r="345" spans="2:2" x14ac:dyDescent="0.2">
      <c r="B345" s="30"/>
    </row>
    <row r="346" spans="2:2" x14ac:dyDescent="0.2">
      <c r="B346" s="30"/>
    </row>
    <row r="347" spans="2:2" x14ac:dyDescent="0.2">
      <c r="B347" s="30"/>
    </row>
    <row r="348" spans="2:2" x14ac:dyDescent="0.2">
      <c r="B348" s="30"/>
    </row>
    <row r="349" spans="2:2" x14ac:dyDescent="0.2">
      <c r="B349" s="30"/>
    </row>
    <row r="350" spans="2:2" x14ac:dyDescent="0.2">
      <c r="B350" s="30"/>
    </row>
    <row r="351" spans="2:2" x14ac:dyDescent="0.2">
      <c r="B351" s="30"/>
    </row>
    <row r="352" spans="2:2" x14ac:dyDescent="0.2">
      <c r="B352" s="30"/>
    </row>
    <row r="353" spans="2:2" x14ac:dyDescent="0.2">
      <c r="B353" s="30"/>
    </row>
    <row r="354" spans="2:2" x14ac:dyDescent="0.2">
      <c r="B354" s="30"/>
    </row>
    <row r="355" spans="2:2" x14ac:dyDescent="0.2">
      <c r="B355" s="30"/>
    </row>
    <row r="356" spans="2:2" x14ac:dyDescent="0.2">
      <c r="B356" s="30"/>
    </row>
    <row r="357" spans="2:2" x14ac:dyDescent="0.2">
      <c r="B357" s="30"/>
    </row>
    <row r="358" spans="2:2" x14ac:dyDescent="0.2">
      <c r="B358" s="30"/>
    </row>
    <row r="359" spans="2:2" x14ac:dyDescent="0.2">
      <c r="B359" s="30"/>
    </row>
    <row r="360" spans="2:2" x14ac:dyDescent="0.2">
      <c r="B360" s="30"/>
    </row>
    <row r="361" spans="2:2" x14ac:dyDescent="0.2">
      <c r="B361" s="30"/>
    </row>
    <row r="362" spans="2:2" x14ac:dyDescent="0.2">
      <c r="B362" s="30"/>
    </row>
    <row r="363" spans="2:2" x14ac:dyDescent="0.2">
      <c r="B363" s="30"/>
    </row>
    <row r="364" spans="2:2" x14ac:dyDescent="0.2">
      <c r="B364" s="30"/>
    </row>
    <row r="365" spans="2:2" x14ac:dyDescent="0.2">
      <c r="B365" s="30"/>
    </row>
    <row r="366" spans="2:2" x14ac:dyDescent="0.2">
      <c r="B366" s="30"/>
    </row>
    <row r="367" spans="2:2" x14ac:dyDescent="0.2">
      <c r="B367" s="30"/>
    </row>
    <row r="368" spans="2:2" x14ac:dyDescent="0.2">
      <c r="B368" s="30"/>
    </row>
    <row r="369" spans="2:2" x14ac:dyDescent="0.2">
      <c r="B369" s="30"/>
    </row>
    <row r="370" spans="2:2" x14ac:dyDescent="0.2">
      <c r="B370" s="30"/>
    </row>
    <row r="371" spans="2:2" x14ac:dyDescent="0.2">
      <c r="B371" s="30"/>
    </row>
    <row r="372" spans="2:2" x14ac:dyDescent="0.2">
      <c r="B372" s="30"/>
    </row>
    <row r="373" spans="2:2" x14ac:dyDescent="0.2">
      <c r="B373" s="30"/>
    </row>
    <row r="374" spans="2:2" x14ac:dyDescent="0.2">
      <c r="B374" s="30"/>
    </row>
    <row r="375" spans="2:2" x14ac:dyDescent="0.2">
      <c r="B375" s="30"/>
    </row>
    <row r="376" spans="2:2" x14ac:dyDescent="0.2">
      <c r="B376" s="30"/>
    </row>
    <row r="377" spans="2:2" x14ac:dyDescent="0.2">
      <c r="B377" s="30"/>
    </row>
    <row r="378" spans="2:2" x14ac:dyDescent="0.2">
      <c r="B378" s="30"/>
    </row>
    <row r="379" spans="2:2" x14ac:dyDescent="0.2">
      <c r="B379" s="30"/>
    </row>
    <row r="380" spans="2:2" x14ac:dyDescent="0.2">
      <c r="B380" s="30"/>
    </row>
    <row r="381" spans="2:2" x14ac:dyDescent="0.2">
      <c r="B381" s="30"/>
    </row>
    <row r="382" spans="2:2" x14ac:dyDescent="0.2">
      <c r="B382" s="30"/>
    </row>
    <row r="383" spans="2:2" x14ac:dyDescent="0.2">
      <c r="B383" s="30"/>
    </row>
    <row r="384" spans="2:2" x14ac:dyDescent="0.2">
      <c r="B384" s="30"/>
    </row>
    <row r="385" spans="2:2" x14ac:dyDescent="0.2">
      <c r="B385" s="30"/>
    </row>
    <row r="386" spans="2:2" x14ac:dyDescent="0.2">
      <c r="B386" s="30"/>
    </row>
    <row r="387" spans="2:2" x14ac:dyDescent="0.2">
      <c r="B387" s="30"/>
    </row>
    <row r="388" spans="2:2" x14ac:dyDescent="0.2">
      <c r="B388" s="30"/>
    </row>
    <row r="389" spans="2:2" x14ac:dyDescent="0.2">
      <c r="B389" s="30"/>
    </row>
    <row r="390" spans="2:2" x14ac:dyDescent="0.2">
      <c r="B390" s="30"/>
    </row>
    <row r="391" spans="2:2" x14ac:dyDescent="0.2">
      <c r="B391" s="30"/>
    </row>
    <row r="392" spans="2:2" x14ac:dyDescent="0.2">
      <c r="B392" s="30"/>
    </row>
    <row r="393" spans="2:2" x14ac:dyDescent="0.2">
      <c r="B393" s="30"/>
    </row>
    <row r="394" spans="2:2" x14ac:dyDescent="0.2">
      <c r="B394" s="30"/>
    </row>
    <row r="395" spans="2:2" x14ac:dyDescent="0.2">
      <c r="B395" s="30"/>
    </row>
    <row r="396" spans="2:2" x14ac:dyDescent="0.2">
      <c r="B396" s="30"/>
    </row>
    <row r="397" spans="2:2" x14ac:dyDescent="0.2">
      <c r="B397" s="30"/>
    </row>
    <row r="398" spans="2:2" x14ac:dyDescent="0.2">
      <c r="B398" s="30"/>
    </row>
    <row r="399" spans="2:2" x14ac:dyDescent="0.2">
      <c r="B399" s="30"/>
    </row>
    <row r="400" spans="2:2" x14ac:dyDescent="0.2">
      <c r="B400" s="30"/>
    </row>
    <row r="401" spans="2:2" x14ac:dyDescent="0.2">
      <c r="B401" s="30"/>
    </row>
    <row r="402" spans="2:2" x14ac:dyDescent="0.2">
      <c r="B402" s="30"/>
    </row>
    <row r="403" spans="2:2" x14ac:dyDescent="0.2">
      <c r="B403" s="30"/>
    </row>
    <row r="404" spans="2:2" x14ac:dyDescent="0.2">
      <c r="B404" s="30"/>
    </row>
    <row r="405" spans="2:2" x14ac:dyDescent="0.2">
      <c r="B405" s="30"/>
    </row>
    <row r="406" spans="2:2" x14ac:dyDescent="0.2">
      <c r="B406" s="30"/>
    </row>
    <row r="407" spans="2:2" x14ac:dyDescent="0.2">
      <c r="B407" s="30"/>
    </row>
    <row r="408" spans="2:2" x14ac:dyDescent="0.2">
      <c r="B408" s="30"/>
    </row>
    <row r="409" spans="2:2" x14ac:dyDescent="0.2">
      <c r="B409" s="30"/>
    </row>
    <row r="410" spans="2:2" x14ac:dyDescent="0.2">
      <c r="B410" s="30"/>
    </row>
    <row r="411" spans="2:2" x14ac:dyDescent="0.2">
      <c r="B411" s="30"/>
    </row>
    <row r="412" spans="2:2" x14ac:dyDescent="0.2">
      <c r="B412" s="30"/>
    </row>
    <row r="413" spans="2:2" x14ac:dyDescent="0.2">
      <c r="B413" s="30"/>
    </row>
    <row r="414" spans="2:2" x14ac:dyDescent="0.2">
      <c r="B414" s="30"/>
    </row>
    <row r="415" spans="2:2" x14ac:dyDescent="0.2">
      <c r="B415" s="30"/>
    </row>
    <row r="416" spans="2:2" x14ac:dyDescent="0.2">
      <c r="B416" s="30"/>
    </row>
    <row r="417" spans="2:2" x14ac:dyDescent="0.2">
      <c r="B417" s="30"/>
    </row>
    <row r="418" spans="2:2" x14ac:dyDescent="0.2">
      <c r="B418" s="30"/>
    </row>
    <row r="419" spans="2:2" x14ac:dyDescent="0.2">
      <c r="B419" s="30"/>
    </row>
    <row r="420" spans="2:2" x14ac:dyDescent="0.2">
      <c r="B420" s="30"/>
    </row>
    <row r="421" spans="2:2" x14ac:dyDescent="0.2">
      <c r="B421" s="30"/>
    </row>
    <row r="422" spans="2:2" x14ac:dyDescent="0.2">
      <c r="B422" s="30"/>
    </row>
    <row r="423" spans="2:2" x14ac:dyDescent="0.2">
      <c r="B423" s="30"/>
    </row>
    <row r="424" spans="2:2" x14ac:dyDescent="0.2">
      <c r="B424" s="30"/>
    </row>
    <row r="425" spans="2:2" x14ac:dyDescent="0.2">
      <c r="B425" s="30"/>
    </row>
    <row r="426" spans="2:2" x14ac:dyDescent="0.2">
      <c r="B426" s="30"/>
    </row>
    <row r="427" spans="2:2" x14ac:dyDescent="0.2">
      <c r="B427" s="30"/>
    </row>
    <row r="428" spans="2:2" x14ac:dyDescent="0.2">
      <c r="B428" s="30"/>
    </row>
    <row r="429" spans="2:2" x14ac:dyDescent="0.2">
      <c r="B429" s="30"/>
    </row>
    <row r="430" spans="2:2" x14ac:dyDescent="0.2">
      <c r="B430" s="30"/>
    </row>
    <row r="431" spans="2:2" x14ac:dyDescent="0.2">
      <c r="B431" s="30"/>
    </row>
    <row r="432" spans="2:2" x14ac:dyDescent="0.2">
      <c r="B432" s="30"/>
    </row>
    <row r="433" spans="2:2" x14ac:dyDescent="0.2">
      <c r="B433" s="30"/>
    </row>
    <row r="434" spans="2:2" x14ac:dyDescent="0.2">
      <c r="B434" s="30"/>
    </row>
    <row r="435" spans="2:2" x14ac:dyDescent="0.2">
      <c r="B435" s="30"/>
    </row>
    <row r="436" spans="2:2" x14ac:dyDescent="0.2">
      <c r="B436" s="30"/>
    </row>
    <row r="437" spans="2:2" x14ac:dyDescent="0.2">
      <c r="B437" s="30"/>
    </row>
    <row r="438" spans="2:2" x14ac:dyDescent="0.2">
      <c r="B438" s="30"/>
    </row>
    <row r="439" spans="2:2" x14ac:dyDescent="0.2">
      <c r="B439" s="30"/>
    </row>
    <row r="440" spans="2:2" x14ac:dyDescent="0.2">
      <c r="B440" s="30"/>
    </row>
    <row r="441" spans="2:2" x14ac:dyDescent="0.2">
      <c r="B441" s="30"/>
    </row>
    <row r="442" spans="2:2" x14ac:dyDescent="0.2">
      <c r="B442" s="30"/>
    </row>
    <row r="443" spans="2:2" x14ac:dyDescent="0.2">
      <c r="B443" s="30"/>
    </row>
    <row r="444" spans="2:2" x14ac:dyDescent="0.2">
      <c r="B444" s="30"/>
    </row>
    <row r="445" spans="2:2" x14ac:dyDescent="0.2">
      <c r="B445" s="30"/>
    </row>
    <row r="446" spans="2:2" x14ac:dyDescent="0.2">
      <c r="B446" s="30"/>
    </row>
    <row r="447" spans="2:2" x14ac:dyDescent="0.2">
      <c r="B447" s="30"/>
    </row>
    <row r="448" spans="2:2" x14ac:dyDescent="0.2">
      <c r="B448" s="30"/>
    </row>
    <row r="449" spans="2:2" x14ac:dyDescent="0.2">
      <c r="B449" s="30"/>
    </row>
    <row r="450" spans="2:2" x14ac:dyDescent="0.2">
      <c r="B450" s="30"/>
    </row>
    <row r="451" spans="2:2" x14ac:dyDescent="0.2">
      <c r="B451" s="30"/>
    </row>
    <row r="452" spans="2:2" x14ac:dyDescent="0.2">
      <c r="B452" s="30"/>
    </row>
    <row r="453" spans="2:2" x14ac:dyDescent="0.2">
      <c r="B453" s="30"/>
    </row>
    <row r="454" spans="2:2" x14ac:dyDescent="0.2">
      <c r="B454" s="30"/>
    </row>
    <row r="455" spans="2:2" x14ac:dyDescent="0.2">
      <c r="B455" s="30"/>
    </row>
    <row r="456" spans="2:2" x14ac:dyDescent="0.2">
      <c r="B456" s="30"/>
    </row>
    <row r="457" spans="2:2" x14ac:dyDescent="0.2">
      <c r="B457" s="30"/>
    </row>
    <row r="458" spans="2:2" x14ac:dyDescent="0.2">
      <c r="B458" s="30"/>
    </row>
    <row r="459" spans="2:2" x14ac:dyDescent="0.2">
      <c r="B459" s="30"/>
    </row>
    <row r="460" spans="2:2" x14ac:dyDescent="0.2">
      <c r="B460" s="30"/>
    </row>
    <row r="461" spans="2:2" x14ac:dyDescent="0.2">
      <c r="B461" s="30"/>
    </row>
    <row r="462" spans="2:2" x14ac:dyDescent="0.2">
      <c r="B462" s="30"/>
    </row>
    <row r="463" spans="2:2" x14ac:dyDescent="0.2">
      <c r="B463" s="30"/>
    </row>
    <row r="464" spans="2:2" x14ac:dyDescent="0.2">
      <c r="B464" s="30"/>
    </row>
    <row r="465" spans="2:2" x14ac:dyDescent="0.2">
      <c r="B465" s="30"/>
    </row>
    <row r="466" spans="2:2" x14ac:dyDescent="0.2">
      <c r="B466" s="30"/>
    </row>
    <row r="467" spans="2:2" x14ac:dyDescent="0.2">
      <c r="B467" s="30"/>
    </row>
    <row r="468" spans="2:2" x14ac:dyDescent="0.2">
      <c r="B468" s="30"/>
    </row>
    <row r="469" spans="2:2" x14ac:dyDescent="0.2">
      <c r="B469" s="30"/>
    </row>
    <row r="470" spans="2:2" x14ac:dyDescent="0.2">
      <c r="B470" s="30"/>
    </row>
    <row r="471" spans="2:2" x14ac:dyDescent="0.2">
      <c r="B471" s="30"/>
    </row>
    <row r="472" spans="2:2" x14ac:dyDescent="0.2">
      <c r="B472" s="30"/>
    </row>
    <row r="473" spans="2:2" x14ac:dyDescent="0.2">
      <c r="B473" s="30"/>
    </row>
    <row r="474" spans="2:2" x14ac:dyDescent="0.2">
      <c r="B474" s="30"/>
    </row>
    <row r="475" spans="2:2" x14ac:dyDescent="0.2">
      <c r="B475" s="30"/>
    </row>
    <row r="476" spans="2:2" x14ac:dyDescent="0.2">
      <c r="B476" s="30"/>
    </row>
    <row r="477" spans="2:2" x14ac:dyDescent="0.2">
      <c r="B477" s="30"/>
    </row>
    <row r="478" spans="2:2" x14ac:dyDescent="0.2">
      <c r="B478" s="30"/>
    </row>
    <row r="479" spans="2:2" x14ac:dyDescent="0.2">
      <c r="B479" s="30"/>
    </row>
    <row r="480" spans="2:2" x14ac:dyDescent="0.2">
      <c r="B480" s="30"/>
    </row>
    <row r="481" spans="2:2" x14ac:dyDescent="0.2">
      <c r="B481" s="30"/>
    </row>
    <row r="482" spans="2:2" x14ac:dyDescent="0.2">
      <c r="B482" s="30"/>
    </row>
    <row r="483" spans="2:2" x14ac:dyDescent="0.2">
      <c r="B483" s="30"/>
    </row>
    <row r="484" spans="2:2" x14ac:dyDescent="0.2">
      <c r="B484" s="30"/>
    </row>
    <row r="485" spans="2:2" x14ac:dyDescent="0.2">
      <c r="B485" s="30"/>
    </row>
    <row r="486" spans="2:2" x14ac:dyDescent="0.2">
      <c r="B486" s="30"/>
    </row>
    <row r="487" spans="2:2" x14ac:dyDescent="0.2">
      <c r="B487" s="30"/>
    </row>
    <row r="488" spans="2:2" x14ac:dyDescent="0.2">
      <c r="B488" s="30"/>
    </row>
    <row r="489" spans="2:2" x14ac:dyDescent="0.2">
      <c r="B489" s="30"/>
    </row>
    <row r="490" spans="2:2" x14ac:dyDescent="0.2">
      <c r="B490" s="30"/>
    </row>
    <row r="491" spans="2:2" x14ac:dyDescent="0.2">
      <c r="B491" s="30"/>
    </row>
    <row r="492" spans="2:2" x14ac:dyDescent="0.2">
      <c r="B492" s="30"/>
    </row>
    <row r="493" spans="2:2" x14ac:dyDescent="0.2">
      <c r="B493" s="30"/>
    </row>
    <row r="494" spans="2:2" x14ac:dyDescent="0.2">
      <c r="B494" s="30"/>
    </row>
    <row r="495" spans="2:2" x14ac:dyDescent="0.2">
      <c r="B495" s="30"/>
    </row>
    <row r="496" spans="2:2" x14ac:dyDescent="0.2">
      <c r="B496" s="30"/>
    </row>
    <row r="497" spans="2:2" x14ac:dyDescent="0.2">
      <c r="B497" s="30"/>
    </row>
    <row r="498" spans="2:2" x14ac:dyDescent="0.2">
      <c r="B498" s="30"/>
    </row>
    <row r="499" spans="2:2" x14ac:dyDescent="0.2">
      <c r="B499" s="30"/>
    </row>
    <row r="500" spans="2:2" x14ac:dyDescent="0.2">
      <c r="B500" s="30"/>
    </row>
    <row r="501" spans="2:2" x14ac:dyDescent="0.2">
      <c r="B501" s="30"/>
    </row>
    <row r="502" spans="2:2" x14ac:dyDescent="0.2">
      <c r="B502" s="30"/>
    </row>
    <row r="503" spans="2:2" x14ac:dyDescent="0.2">
      <c r="B503" s="30"/>
    </row>
    <row r="504" spans="2:2" x14ac:dyDescent="0.2">
      <c r="B504" s="30"/>
    </row>
    <row r="505" spans="2:2" x14ac:dyDescent="0.2">
      <c r="B505" s="30"/>
    </row>
    <row r="506" spans="2:2" x14ac:dyDescent="0.2">
      <c r="B506" s="30"/>
    </row>
    <row r="507" spans="2:2" x14ac:dyDescent="0.2">
      <c r="B507" s="30"/>
    </row>
    <row r="508" spans="2:2" x14ac:dyDescent="0.2">
      <c r="B508" s="30"/>
    </row>
    <row r="509" spans="2:2" x14ac:dyDescent="0.2">
      <c r="B509" s="30"/>
    </row>
    <row r="510" spans="2:2" x14ac:dyDescent="0.2">
      <c r="B510" s="30"/>
    </row>
    <row r="511" spans="2:2" x14ac:dyDescent="0.2">
      <c r="B511" s="30"/>
    </row>
    <row r="512" spans="2:2" x14ac:dyDescent="0.2">
      <c r="B512" s="30"/>
    </row>
    <row r="513" spans="2:2" x14ac:dyDescent="0.2">
      <c r="B513" s="30"/>
    </row>
    <row r="514" spans="2:2" x14ac:dyDescent="0.2">
      <c r="B514" s="30"/>
    </row>
    <row r="515" spans="2:2" x14ac:dyDescent="0.2">
      <c r="B515" s="30"/>
    </row>
    <row r="516" spans="2:2" x14ac:dyDescent="0.2">
      <c r="B516" s="30"/>
    </row>
    <row r="517" spans="2:2" x14ac:dyDescent="0.2">
      <c r="B517" s="30"/>
    </row>
    <row r="518" spans="2:2" x14ac:dyDescent="0.2">
      <c r="B518" s="30"/>
    </row>
    <row r="519" spans="2:2" x14ac:dyDescent="0.2">
      <c r="B519" s="30"/>
    </row>
    <row r="520" spans="2:2" x14ac:dyDescent="0.2">
      <c r="B520" s="30"/>
    </row>
    <row r="521" spans="2:2" x14ac:dyDescent="0.2">
      <c r="B521" s="30"/>
    </row>
    <row r="522" spans="2:2" x14ac:dyDescent="0.2">
      <c r="B522" s="30"/>
    </row>
    <row r="523" spans="2:2" x14ac:dyDescent="0.2">
      <c r="B523" s="30"/>
    </row>
    <row r="524" spans="2:2" x14ac:dyDescent="0.2">
      <c r="B524" s="30"/>
    </row>
    <row r="525" spans="2:2" x14ac:dyDescent="0.2">
      <c r="B525" s="30"/>
    </row>
    <row r="526" spans="2:2" x14ac:dyDescent="0.2">
      <c r="B526" s="30"/>
    </row>
    <row r="527" spans="2:2" x14ac:dyDescent="0.2">
      <c r="B527" s="30"/>
    </row>
    <row r="528" spans="2:2" x14ac:dyDescent="0.2">
      <c r="B528" s="30"/>
    </row>
    <row r="529" spans="2:2" x14ac:dyDescent="0.2">
      <c r="B529" s="30"/>
    </row>
    <row r="530" spans="2:2" x14ac:dyDescent="0.2">
      <c r="B530" s="30"/>
    </row>
    <row r="531" spans="2:2" x14ac:dyDescent="0.2">
      <c r="B531" s="30"/>
    </row>
    <row r="532" spans="2:2" x14ac:dyDescent="0.2">
      <c r="B532" s="30"/>
    </row>
    <row r="533" spans="2:2" x14ac:dyDescent="0.2">
      <c r="B533" s="30"/>
    </row>
    <row r="534" spans="2:2" x14ac:dyDescent="0.2">
      <c r="B534" s="30"/>
    </row>
    <row r="535" spans="2:2" x14ac:dyDescent="0.2">
      <c r="B535" s="30"/>
    </row>
    <row r="536" spans="2:2" x14ac:dyDescent="0.2">
      <c r="B536" s="30"/>
    </row>
    <row r="537" spans="2:2" x14ac:dyDescent="0.2">
      <c r="B537" s="30"/>
    </row>
    <row r="538" spans="2:2" x14ac:dyDescent="0.2">
      <c r="B538" s="30"/>
    </row>
    <row r="539" spans="2:2" x14ac:dyDescent="0.2">
      <c r="B539" s="30"/>
    </row>
    <row r="540" spans="2:2" x14ac:dyDescent="0.2">
      <c r="B540" s="30"/>
    </row>
    <row r="541" spans="2:2" x14ac:dyDescent="0.2">
      <c r="B541" s="30"/>
    </row>
    <row r="542" spans="2:2" x14ac:dyDescent="0.2">
      <c r="B542" s="30"/>
    </row>
    <row r="543" spans="2:2" x14ac:dyDescent="0.2">
      <c r="B543" s="30"/>
    </row>
    <row r="544" spans="2:2" x14ac:dyDescent="0.2">
      <c r="B544" s="30"/>
    </row>
    <row r="545" spans="2:2" x14ac:dyDescent="0.2">
      <c r="B545" s="30"/>
    </row>
    <row r="546" spans="2:2" x14ac:dyDescent="0.2">
      <c r="B546" s="30"/>
    </row>
    <row r="547" spans="2:2" x14ac:dyDescent="0.2">
      <c r="B547" s="30"/>
    </row>
    <row r="548" spans="2:2" x14ac:dyDescent="0.2">
      <c r="B548" s="30"/>
    </row>
    <row r="549" spans="2:2" x14ac:dyDescent="0.2">
      <c r="B549" s="30"/>
    </row>
    <row r="550" spans="2:2" x14ac:dyDescent="0.2">
      <c r="B550" s="30"/>
    </row>
    <row r="551" spans="2:2" x14ac:dyDescent="0.2">
      <c r="B551" s="30"/>
    </row>
    <row r="552" spans="2:2" x14ac:dyDescent="0.2">
      <c r="B552" s="30"/>
    </row>
    <row r="553" spans="2:2" x14ac:dyDescent="0.2">
      <c r="B553" s="30"/>
    </row>
    <row r="554" spans="2:2" x14ac:dyDescent="0.2">
      <c r="B554" s="30"/>
    </row>
    <row r="555" spans="2:2" x14ac:dyDescent="0.2">
      <c r="B555" s="30"/>
    </row>
    <row r="556" spans="2:2" x14ac:dyDescent="0.2">
      <c r="B556" s="30"/>
    </row>
    <row r="557" spans="2:2" x14ac:dyDescent="0.2">
      <c r="B557" s="30"/>
    </row>
    <row r="558" spans="2:2" x14ac:dyDescent="0.2">
      <c r="B558" s="30"/>
    </row>
    <row r="559" spans="2:2" x14ac:dyDescent="0.2">
      <c r="B559" s="30"/>
    </row>
    <row r="560" spans="2:2" x14ac:dyDescent="0.2">
      <c r="B560" s="30"/>
    </row>
    <row r="561" spans="2:2" x14ac:dyDescent="0.2">
      <c r="B561" s="30"/>
    </row>
    <row r="562" spans="2:2" x14ac:dyDescent="0.2">
      <c r="B562" s="30"/>
    </row>
    <row r="563" spans="2:2" x14ac:dyDescent="0.2">
      <c r="B563" s="30"/>
    </row>
    <row r="564" spans="2:2" x14ac:dyDescent="0.2">
      <c r="B564" s="30"/>
    </row>
    <row r="565" spans="2:2" x14ac:dyDescent="0.2">
      <c r="B565" s="30"/>
    </row>
    <row r="566" spans="2:2" x14ac:dyDescent="0.2">
      <c r="B566" s="30"/>
    </row>
    <row r="567" spans="2:2" x14ac:dyDescent="0.2">
      <c r="B567" s="30"/>
    </row>
    <row r="568" spans="2:2" x14ac:dyDescent="0.2">
      <c r="B568" s="30"/>
    </row>
    <row r="569" spans="2:2" x14ac:dyDescent="0.2">
      <c r="B569" s="30"/>
    </row>
    <row r="570" spans="2:2" x14ac:dyDescent="0.2">
      <c r="B570" s="30"/>
    </row>
    <row r="571" spans="2:2" x14ac:dyDescent="0.2">
      <c r="B571" s="30"/>
    </row>
    <row r="572" spans="2:2" x14ac:dyDescent="0.2">
      <c r="B572" s="30"/>
    </row>
    <row r="573" spans="2:2" x14ac:dyDescent="0.2">
      <c r="B573" s="30"/>
    </row>
    <row r="574" spans="2:2" x14ac:dyDescent="0.2">
      <c r="B574" s="30"/>
    </row>
    <row r="575" spans="2:2" x14ac:dyDescent="0.2">
      <c r="B575" s="30"/>
    </row>
    <row r="576" spans="2:2" x14ac:dyDescent="0.2">
      <c r="B576" s="30"/>
    </row>
    <row r="577" spans="2:2" x14ac:dyDescent="0.2">
      <c r="B577" s="30"/>
    </row>
    <row r="578" spans="2:2" x14ac:dyDescent="0.2">
      <c r="B578" s="30"/>
    </row>
    <row r="579" spans="2:2" x14ac:dyDescent="0.2">
      <c r="B579" s="30"/>
    </row>
    <row r="580" spans="2:2" x14ac:dyDescent="0.2">
      <c r="B580" s="30"/>
    </row>
    <row r="581" spans="2:2" x14ac:dyDescent="0.2">
      <c r="B581" s="30"/>
    </row>
    <row r="582" spans="2:2" x14ac:dyDescent="0.2">
      <c r="B582" s="30"/>
    </row>
    <row r="583" spans="2:2" x14ac:dyDescent="0.2">
      <c r="B583" s="30"/>
    </row>
    <row r="584" spans="2:2" x14ac:dyDescent="0.2">
      <c r="B584" s="30"/>
    </row>
    <row r="585" spans="2:2" x14ac:dyDescent="0.2">
      <c r="B585" s="30"/>
    </row>
    <row r="586" spans="2:2" x14ac:dyDescent="0.2">
      <c r="B586" s="30"/>
    </row>
    <row r="587" spans="2:2" x14ac:dyDescent="0.2">
      <c r="B587" s="30"/>
    </row>
    <row r="588" spans="2:2" x14ac:dyDescent="0.2">
      <c r="B588" s="30"/>
    </row>
    <row r="589" spans="2:2" x14ac:dyDescent="0.2">
      <c r="B589" s="30"/>
    </row>
    <row r="590" spans="2:2" x14ac:dyDescent="0.2">
      <c r="B590" s="30"/>
    </row>
    <row r="591" spans="2:2" x14ac:dyDescent="0.2">
      <c r="B591" s="30"/>
    </row>
    <row r="592" spans="2:2" x14ac:dyDescent="0.2">
      <c r="B592" s="30"/>
    </row>
    <row r="593" spans="2:2" x14ac:dyDescent="0.2">
      <c r="B593" s="30"/>
    </row>
    <row r="594" spans="2:2" x14ac:dyDescent="0.2">
      <c r="B594" s="30"/>
    </row>
    <row r="595" spans="2:2" x14ac:dyDescent="0.2">
      <c r="B595" s="30"/>
    </row>
    <row r="596" spans="2:2" x14ac:dyDescent="0.2">
      <c r="B596" s="30"/>
    </row>
    <row r="597" spans="2:2" x14ac:dyDescent="0.2">
      <c r="B597" s="30"/>
    </row>
    <row r="598" spans="2:2" x14ac:dyDescent="0.2">
      <c r="B598" s="30"/>
    </row>
    <row r="599" spans="2:2" x14ac:dyDescent="0.2">
      <c r="B599" s="30"/>
    </row>
    <row r="600" spans="2:2" x14ac:dyDescent="0.2">
      <c r="B600" s="30"/>
    </row>
    <row r="601" spans="2:2" x14ac:dyDescent="0.2">
      <c r="B601" s="30"/>
    </row>
    <row r="602" spans="2:2" x14ac:dyDescent="0.2">
      <c r="B602" s="30"/>
    </row>
    <row r="603" spans="2:2" x14ac:dyDescent="0.2">
      <c r="B603" s="30"/>
    </row>
    <row r="604" spans="2:2" x14ac:dyDescent="0.2">
      <c r="B604" s="30"/>
    </row>
    <row r="605" spans="2:2" x14ac:dyDescent="0.2">
      <c r="B605" s="30"/>
    </row>
    <row r="606" spans="2:2" x14ac:dyDescent="0.2">
      <c r="B606" s="30"/>
    </row>
    <row r="607" spans="2:2" x14ac:dyDescent="0.2">
      <c r="B607" s="30"/>
    </row>
    <row r="608" spans="2:2" x14ac:dyDescent="0.2">
      <c r="B608" s="30"/>
    </row>
    <row r="609" spans="2:2" x14ac:dyDescent="0.2">
      <c r="B609" s="30"/>
    </row>
    <row r="610" spans="2:2" x14ac:dyDescent="0.2">
      <c r="B610" s="30"/>
    </row>
    <row r="611" spans="2:2" x14ac:dyDescent="0.2">
      <c r="B611" s="30"/>
    </row>
    <row r="612" spans="2:2" x14ac:dyDescent="0.2">
      <c r="B612" s="30"/>
    </row>
    <row r="613" spans="2:2" x14ac:dyDescent="0.2">
      <c r="B613" s="30"/>
    </row>
    <row r="614" spans="2:2" x14ac:dyDescent="0.2">
      <c r="B614" s="30"/>
    </row>
    <row r="615" spans="2:2" x14ac:dyDescent="0.2">
      <c r="B615" s="30"/>
    </row>
    <row r="616" spans="2:2" x14ac:dyDescent="0.2">
      <c r="B616" s="30"/>
    </row>
    <row r="617" spans="2:2" x14ac:dyDescent="0.2">
      <c r="B617" s="30"/>
    </row>
    <row r="618" spans="2:2" x14ac:dyDescent="0.2">
      <c r="B618" s="30"/>
    </row>
    <row r="619" spans="2:2" x14ac:dyDescent="0.2">
      <c r="B619" s="30"/>
    </row>
    <row r="620" spans="2:2" x14ac:dyDescent="0.2">
      <c r="B620" s="30"/>
    </row>
    <row r="621" spans="2:2" x14ac:dyDescent="0.2">
      <c r="B621" s="30"/>
    </row>
    <row r="622" spans="2:2" x14ac:dyDescent="0.2">
      <c r="B622" s="30"/>
    </row>
    <row r="623" spans="2:2" x14ac:dyDescent="0.2">
      <c r="B623" s="30"/>
    </row>
    <row r="624" spans="2:2" x14ac:dyDescent="0.2">
      <c r="B624" s="30"/>
    </row>
    <row r="625" spans="2:2" x14ac:dyDescent="0.2">
      <c r="B625" s="30"/>
    </row>
    <row r="626" spans="2:2" x14ac:dyDescent="0.2">
      <c r="B626" s="30"/>
    </row>
    <row r="627" spans="2:2" x14ac:dyDescent="0.2">
      <c r="B627" s="30"/>
    </row>
    <row r="628" spans="2:2" x14ac:dyDescent="0.2">
      <c r="B628" s="30"/>
    </row>
    <row r="629" spans="2:2" x14ac:dyDescent="0.2">
      <c r="B629" s="30"/>
    </row>
    <row r="630" spans="2:2" x14ac:dyDescent="0.2">
      <c r="B630" s="30"/>
    </row>
    <row r="631" spans="2:2" x14ac:dyDescent="0.2">
      <c r="B631" s="30"/>
    </row>
    <row r="632" spans="2:2" x14ac:dyDescent="0.2">
      <c r="B632" s="30"/>
    </row>
    <row r="633" spans="2:2" x14ac:dyDescent="0.2">
      <c r="B633" s="30"/>
    </row>
    <row r="634" spans="2:2" x14ac:dyDescent="0.2">
      <c r="B634" s="30"/>
    </row>
    <row r="635" spans="2:2" x14ac:dyDescent="0.2">
      <c r="B635" s="30"/>
    </row>
    <row r="636" spans="2:2" x14ac:dyDescent="0.2">
      <c r="B636" s="30"/>
    </row>
    <row r="637" spans="2:2" x14ac:dyDescent="0.2">
      <c r="B637" s="30"/>
    </row>
    <row r="638" spans="2:2" x14ac:dyDescent="0.2">
      <c r="B638" s="30"/>
    </row>
    <row r="639" spans="2:2" x14ac:dyDescent="0.2">
      <c r="B639" s="30"/>
    </row>
    <row r="640" spans="2:2" x14ac:dyDescent="0.2">
      <c r="B640" s="30"/>
    </row>
    <row r="641" spans="2:2" x14ac:dyDescent="0.2">
      <c r="B641" s="30"/>
    </row>
    <row r="642" spans="2:2" x14ac:dyDescent="0.2">
      <c r="B642" s="30"/>
    </row>
    <row r="643" spans="2:2" x14ac:dyDescent="0.2">
      <c r="B643" s="30"/>
    </row>
    <row r="644" spans="2:2" x14ac:dyDescent="0.2">
      <c r="B644" s="30"/>
    </row>
    <row r="645" spans="2:2" x14ac:dyDescent="0.2">
      <c r="B645" s="30"/>
    </row>
    <row r="646" spans="2:2" x14ac:dyDescent="0.2">
      <c r="B646" s="30"/>
    </row>
    <row r="647" spans="2:2" x14ac:dyDescent="0.2">
      <c r="B647" s="30"/>
    </row>
    <row r="648" spans="2:2" x14ac:dyDescent="0.2">
      <c r="B648" s="30"/>
    </row>
    <row r="649" spans="2:2" x14ac:dyDescent="0.2">
      <c r="B649" s="30"/>
    </row>
    <row r="650" spans="2:2" x14ac:dyDescent="0.2">
      <c r="B650" s="30"/>
    </row>
    <row r="651" spans="2:2" x14ac:dyDescent="0.2">
      <c r="B651" s="30"/>
    </row>
    <row r="652" spans="2:2" x14ac:dyDescent="0.2">
      <c r="B652" s="30"/>
    </row>
    <row r="653" spans="2:2" x14ac:dyDescent="0.2">
      <c r="B653" s="30"/>
    </row>
    <row r="654" spans="2:2" x14ac:dyDescent="0.2">
      <c r="B654" s="30"/>
    </row>
    <row r="655" spans="2:2" x14ac:dyDescent="0.2">
      <c r="B655" s="30"/>
    </row>
    <row r="656" spans="2:2" x14ac:dyDescent="0.2">
      <c r="B656" s="30"/>
    </row>
    <row r="657" spans="2:2" x14ac:dyDescent="0.2">
      <c r="B657" s="30"/>
    </row>
    <row r="658" spans="2:2" x14ac:dyDescent="0.2">
      <c r="B658" s="30"/>
    </row>
    <row r="659" spans="2:2" x14ac:dyDescent="0.2">
      <c r="B659" s="30"/>
    </row>
    <row r="660" spans="2:2" x14ac:dyDescent="0.2">
      <c r="B660" s="30"/>
    </row>
    <row r="661" spans="2:2" x14ac:dyDescent="0.2">
      <c r="B661" s="30"/>
    </row>
    <row r="662" spans="2:2" x14ac:dyDescent="0.2">
      <c r="B662" s="30"/>
    </row>
    <row r="663" spans="2:2" x14ac:dyDescent="0.2">
      <c r="B663" s="30"/>
    </row>
    <row r="664" spans="2:2" x14ac:dyDescent="0.2">
      <c r="B664" s="30"/>
    </row>
    <row r="665" spans="2:2" x14ac:dyDescent="0.2">
      <c r="B665" s="30"/>
    </row>
    <row r="666" spans="2:2" x14ac:dyDescent="0.2">
      <c r="B666" s="30"/>
    </row>
    <row r="667" spans="2:2" x14ac:dyDescent="0.2">
      <c r="B667" s="30"/>
    </row>
    <row r="668" spans="2:2" x14ac:dyDescent="0.2">
      <c r="B668" s="30"/>
    </row>
    <row r="669" spans="2:2" x14ac:dyDescent="0.2">
      <c r="B669" s="30"/>
    </row>
    <row r="670" spans="2:2" x14ac:dyDescent="0.2">
      <c r="B670" s="30"/>
    </row>
    <row r="671" spans="2:2" x14ac:dyDescent="0.2">
      <c r="B671" s="30"/>
    </row>
    <row r="672" spans="2:2" x14ac:dyDescent="0.2">
      <c r="B672" s="30"/>
    </row>
    <row r="673" spans="2:2" x14ac:dyDescent="0.2">
      <c r="B673" s="30"/>
    </row>
    <row r="674" spans="2:2" x14ac:dyDescent="0.2">
      <c r="B674" s="30"/>
    </row>
    <row r="675" spans="2:2" x14ac:dyDescent="0.2">
      <c r="B675" s="30"/>
    </row>
    <row r="676" spans="2:2" x14ac:dyDescent="0.2">
      <c r="B676" s="30"/>
    </row>
    <row r="677" spans="2:2" x14ac:dyDescent="0.2">
      <c r="B677" s="30"/>
    </row>
    <row r="678" spans="2:2" x14ac:dyDescent="0.2">
      <c r="B678" s="30"/>
    </row>
    <row r="679" spans="2:2" x14ac:dyDescent="0.2">
      <c r="B679" s="30"/>
    </row>
    <row r="680" spans="2:2" x14ac:dyDescent="0.2">
      <c r="B680" s="30"/>
    </row>
    <row r="681" spans="2:2" x14ac:dyDescent="0.2">
      <c r="B681" s="30"/>
    </row>
    <row r="682" spans="2:2" x14ac:dyDescent="0.2">
      <c r="B682" s="30"/>
    </row>
    <row r="683" spans="2:2" x14ac:dyDescent="0.2">
      <c r="B683" s="30"/>
    </row>
    <row r="684" spans="2:2" x14ac:dyDescent="0.2">
      <c r="B684" s="30"/>
    </row>
    <row r="685" spans="2:2" x14ac:dyDescent="0.2">
      <c r="B685" s="30"/>
    </row>
    <row r="686" spans="2:2" x14ac:dyDescent="0.2">
      <c r="B686" s="30"/>
    </row>
    <row r="687" spans="2:2" x14ac:dyDescent="0.2">
      <c r="B687" s="30"/>
    </row>
    <row r="688" spans="2:2" x14ac:dyDescent="0.2">
      <c r="B688" s="30"/>
    </row>
    <row r="689" spans="2:2" x14ac:dyDescent="0.2">
      <c r="B689" s="30"/>
    </row>
    <row r="690" spans="2:2" x14ac:dyDescent="0.2">
      <c r="B690" s="30"/>
    </row>
    <row r="691" spans="2:2" x14ac:dyDescent="0.2">
      <c r="B691" s="30"/>
    </row>
    <row r="692" spans="2:2" x14ac:dyDescent="0.2">
      <c r="B692" s="30"/>
    </row>
    <row r="693" spans="2:2" x14ac:dyDescent="0.2">
      <c r="B693" s="30"/>
    </row>
    <row r="694" spans="2:2" x14ac:dyDescent="0.2">
      <c r="B694" s="30"/>
    </row>
    <row r="695" spans="2:2" x14ac:dyDescent="0.2">
      <c r="B695" s="30"/>
    </row>
    <row r="696" spans="2:2" x14ac:dyDescent="0.2">
      <c r="B696" s="30"/>
    </row>
    <row r="697" spans="2:2" x14ac:dyDescent="0.2">
      <c r="B697" s="30"/>
    </row>
    <row r="698" spans="2:2" x14ac:dyDescent="0.2">
      <c r="B698" s="30"/>
    </row>
    <row r="699" spans="2:2" x14ac:dyDescent="0.2">
      <c r="B699" s="30"/>
    </row>
    <row r="700" spans="2:2" x14ac:dyDescent="0.2">
      <c r="B700" s="30"/>
    </row>
    <row r="701" spans="2:2" x14ac:dyDescent="0.2">
      <c r="B701" s="30"/>
    </row>
    <row r="702" spans="2:2" x14ac:dyDescent="0.2">
      <c r="B702" s="30"/>
    </row>
    <row r="703" spans="2:2" x14ac:dyDescent="0.2">
      <c r="B703" s="30"/>
    </row>
    <row r="704" spans="2:2" x14ac:dyDescent="0.2">
      <c r="B704" s="30"/>
    </row>
    <row r="705" spans="2:2" x14ac:dyDescent="0.2">
      <c r="B705" s="30"/>
    </row>
    <row r="706" spans="2:2" x14ac:dyDescent="0.2">
      <c r="B706" s="30"/>
    </row>
    <row r="707" spans="2:2" x14ac:dyDescent="0.2">
      <c r="B707" s="30"/>
    </row>
    <row r="708" spans="2:2" x14ac:dyDescent="0.2">
      <c r="B708" s="30"/>
    </row>
    <row r="709" spans="2:2" x14ac:dyDescent="0.2">
      <c r="B709" s="30"/>
    </row>
    <row r="710" spans="2:2" x14ac:dyDescent="0.2">
      <c r="B710" s="30"/>
    </row>
    <row r="711" spans="2:2" x14ac:dyDescent="0.2">
      <c r="B711" s="30"/>
    </row>
    <row r="712" spans="2:2" x14ac:dyDescent="0.2">
      <c r="B712" s="30"/>
    </row>
    <row r="713" spans="2:2" x14ac:dyDescent="0.2">
      <c r="B713" s="30"/>
    </row>
    <row r="714" spans="2:2" x14ac:dyDescent="0.2">
      <c r="B714" s="30"/>
    </row>
    <row r="715" spans="2:2" x14ac:dyDescent="0.2">
      <c r="B715" s="30"/>
    </row>
    <row r="716" spans="2:2" x14ac:dyDescent="0.2">
      <c r="B716" s="30"/>
    </row>
    <row r="717" spans="2:2" x14ac:dyDescent="0.2">
      <c r="B717" s="30"/>
    </row>
    <row r="718" spans="2:2" x14ac:dyDescent="0.2">
      <c r="B718" s="30"/>
    </row>
    <row r="719" spans="2:2" x14ac:dyDescent="0.2">
      <c r="B719" s="30"/>
    </row>
    <row r="720" spans="2:2" x14ac:dyDescent="0.2">
      <c r="B720" s="30"/>
    </row>
    <row r="721" spans="2:2" x14ac:dyDescent="0.2">
      <c r="B721" s="30"/>
    </row>
    <row r="722" spans="2:2" x14ac:dyDescent="0.2">
      <c r="B722" s="30"/>
    </row>
    <row r="723" spans="2:2" x14ac:dyDescent="0.2">
      <c r="B723" s="30"/>
    </row>
    <row r="724" spans="2:2" x14ac:dyDescent="0.2">
      <c r="B724" s="30"/>
    </row>
    <row r="725" spans="2:2" x14ac:dyDescent="0.2">
      <c r="B725" s="30"/>
    </row>
    <row r="726" spans="2:2" x14ac:dyDescent="0.2">
      <c r="B726" s="30"/>
    </row>
    <row r="727" spans="2:2" x14ac:dyDescent="0.2">
      <c r="B727" s="30"/>
    </row>
    <row r="728" spans="2:2" x14ac:dyDescent="0.2">
      <c r="B728" s="30"/>
    </row>
    <row r="729" spans="2:2" x14ac:dyDescent="0.2">
      <c r="B729" s="30"/>
    </row>
    <row r="730" spans="2:2" x14ac:dyDescent="0.2">
      <c r="B730" s="30"/>
    </row>
    <row r="731" spans="2:2" x14ac:dyDescent="0.2">
      <c r="B731" s="30"/>
    </row>
    <row r="732" spans="2:2" x14ac:dyDescent="0.2">
      <c r="B732" s="30"/>
    </row>
    <row r="733" spans="2:2" x14ac:dyDescent="0.2">
      <c r="B733" s="30"/>
    </row>
    <row r="734" spans="2:2" x14ac:dyDescent="0.2">
      <c r="B734" s="30"/>
    </row>
    <row r="735" spans="2:2" x14ac:dyDescent="0.2">
      <c r="B735" s="30"/>
    </row>
    <row r="736" spans="2:2" x14ac:dyDescent="0.2">
      <c r="B736" s="30"/>
    </row>
    <row r="737" spans="2:2" x14ac:dyDescent="0.2">
      <c r="B737" s="30"/>
    </row>
    <row r="738" spans="2:2" x14ac:dyDescent="0.2">
      <c r="B738" s="30"/>
    </row>
    <row r="739" spans="2:2" x14ac:dyDescent="0.2">
      <c r="B739" s="30"/>
    </row>
    <row r="740" spans="2:2" x14ac:dyDescent="0.2">
      <c r="B740" s="30"/>
    </row>
    <row r="741" spans="2:2" x14ac:dyDescent="0.2">
      <c r="B741" s="30"/>
    </row>
    <row r="742" spans="2:2" x14ac:dyDescent="0.2">
      <c r="B742" s="30"/>
    </row>
    <row r="743" spans="2:2" x14ac:dyDescent="0.2">
      <c r="B743" s="30"/>
    </row>
    <row r="744" spans="2:2" x14ac:dyDescent="0.2">
      <c r="B744" s="30"/>
    </row>
    <row r="745" spans="2:2" x14ac:dyDescent="0.2">
      <c r="B745" s="30"/>
    </row>
    <row r="746" spans="2:2" x14ac:dyDescent="0.2">
      <c r="B746" s="30"/>
    </row>
    <row r="747" spans="2:2" x14ac:dyDescent="0.2">
      <c r="B747" s="30"/>
    </row>
    <row r="748" spans="2:2" x14ac:dyDescent="0.2">
      <c r="B748" s="30"/>
    </row>
    <row r="749" spans="2:2" x14ac:dyDescent="0.2">
      <c r="B749" s="30"/>
    </row>
    <row r="750" spans="2:2" x14ac:dyDescent="0.2">
      <c r="B750" s="30"/>
    </row>
    <row r="751" spans="2:2" x14ac:dyDescent="0.2">
      <c r="B751" s="30"/>
    </row>
    <row r="752" spans="2:2" x14ac:dyDescent="0.2">
      <c r="B752" s="30"/>
    </row>
    <row r="753" spans="2:2" x14ac:dyDescent="0.2">
      <c r="B753" s="30"/>
    </row>
    <row r="754" spans="2:2" x14ac:dyDescent="0.2">
      <c r="B754" s="30"/>
    </row>
    <row r="755" spans="2:2" x14ac:dyDescent="0.2">
      <c r="B755" s="30"/>
    </row>
    <row r="756" spans="2:2" x14ac:dyDescent="0.2">
      <c r="B756" s="30"/>
    </row>
    <row r="757" spans="2:2" x14ac:dyDescent="0.2">
      <c r="B757" s="30"/>
    </row>
    <row r="758" spans="2:2" x14ac:dyDescent="0.2">
      <c r="B758" s="30"/>
    </row>
    <row r="759" spans="2:2" x14ac:dyDescent="0.2">
      <c r="B759" s="30"/>
    </row>
    <row r="760" spans="2:2" x14ac:dyDescent="0.2">
      <c r="B760" s="30"/>
    </row>
    <row r="761" spans="2:2" x14ac:dyDescent="0.2">
      <c r="B761" s="30"/>
    </row>
    <row r="762" spans="2:2" x14ac:dyDescent="0.2">
      <c r="B762" s="30"/>
    </row>
    <row r="763" spans="2:2" x14ac:dyDescent="0.2">
      <c r="B763" s="30"/>
    </row>
    <row r="764" spans="2:2" x14ac:dyDescent="0.2">
      <c r="B764" s="30"/>
    </row>
    <row r="765" spans="2:2" x14ac:dyDescent="0.2">
      <c r="B765" s="30"/>
    </row>
    <row r="766" spans="2:2" x14ac:dyDescent="0.2">
      <c r="B766" s="30"/>
    </row>
    <row r="767" spans="2:2" x14ac:dyDescent="0.2">
      <c r="B767" s="30"/>
    </row>
    <row r="768" spans="2:2" x14ac:dyDescent="0.2">
      <c r="B768" s="30"/>
    </row>
    <row r="769" spans="2:2" x14ac:dyDescent="0.2">
      <c r="B769" s="30"/>
    </row>
    <row r="770" spans="2:2" x14ac:dyDescent="0.2">
      <c r="B770" s="30"/>
    </row>
    <row r="771" spans="2:2" x14ac:dyDescent="0.2">
      <c r="B771" s="30"/>
    </row>
    <row r="772" spans="2:2" x14ac:dyDescent="0.2">
      <c r="B772" s="30"/>
    </row>
    <row r="773" spans="2:2" x14ac:dyDescent="0.2">
      <c r="B773" s="30"/>
    </row>
    <row r="774" spans="2:2" x14ac:dyDescent="0.2">
      <c r="B774" s="30"/>
    </row>
    <row r="775" spans="2:2" x14ac:dyDescent="0.2">
      <c r="B775" s="30"/>
    </row>
    <row r="776" spans="2:2" x14ac:dyDescent="0.2">
      <c r="B776" s="30"/>
    </row>
    <row r="777" spans="2:2" x14ac:dyDescent="0.2">
      <c r="B777" s="30"/>
    </row>
    <row r="778" spans="2:2" x14ac:dyDescent="0.2">
      <c r="B778" s="30"/>
    </row>
    <row r="779" spans="2:2" x14ac:dyDescent="0.2">
      <c r="B779" s="30"/>
    </row>
    <row r="780" spans="2:2" x14ac:dyDescent="0.2">
      <c r="B780" s="30"/>
    </row>
    <row r="781" spans="2:2" x14ac:dyDescent="0.2">
      <c r="B781" s="30"/>
    </row>
    <row r="782" spans="2:2" x14ac:dyDescent="0.2">
      <c r="B782" s="30"/>
    </row>
    <row r="783" spans="2:2" x14ac:dyDescent="0.2">
      <c r="B783" s="30"/>
    </row>
    <row r="784" spans="2:2" x14ac:dyDescent="0.2">
      <c r="B784" s="30"/>
    </row>
    <row r="785" spans="2:2" x14ac:dyDescent="0.2">
      <c r="B785" s="30"/>
    </row>
    <row r="786" spans="2:2" x14ac:dyDescent="0.2">
      <c r="B786" s="30"/>
    </row>
    <row r="787" spans="2:2" x14ac:dyDescent="0.2">
      <c r="B787" s="30"/>
    </row>
    <row r="788" spans="2:2" x14ac:dyDescent="0.2">
      <c r="B788" s="30"/>
    </row>
    <row r="789" spans="2:2" x14ac:dyDescent="0.2">
      <c r="B789" s="30"/>
    </row>
    <row r="790" spans="2:2" x14ac:dyDescent="0.2">
      <c r="B790" s="30"/>
    </row>
    <row r="791" spans="2:2" x14ac:dyDescent="0.2">
      <c r="B791" s="30"/>
    </row>
    <row r="792" spans="2:2" x14ac:dyDescent="0.2">
      <c r="B792" s="30"/>
    </row>
    <row r="793" spans="2:2" x14ac:dyDescent="0.2">
      <c r="B793" s="30"/>
    </row>
    <row r="794" spans="2:2" x14ac:dyDescent="0.2">
      <c r="B794" s="30"/>
    </row>
    <row r="795" spans="2:2" x14ac:dyDescent="0.2">
      <c r="B795" s="30"/>
    </row>
    <row r="796" spans="2:2" x14ac:dyDescent="0.2">
      <c r="B796" s="30"/>
    </row>
    <row r="797" spans="2:2" x14ac:dyDescent="0.2">
      <c r="B797" s="30"/>
    </row>
    <row r="798" spans="2:2" x14ac:dyDescent="0.2">
      <c r="B798" s="30"/>
    </row>
    <row r="799" spans="2:2" x14ac:dyDescent="0.2">
      <c r="B799" s="30"/>
    </row>
    <row r="800" spans="2:2" x14ac:dyDescent="0.2">
      <c r="B800" s="30"/>
    </row>
    <row r="801" spans="2:2" x14ac:dyDescent="0.2">
      <c r="B801" s="30"/>
    </row>
    <row r="802" spans="2:2" x14ac:dyDescent="0.2">
      <c r="B802" s="30"/>
    </row>
    <row r="803" spans="2:2" x14ac:dyDescent="0.2">
      <c r="B803" s="30"/>
    </row>
    <row r="804" spans="2:2" x14ac:dyDescent="0.2">
      <c r="B804" s="30"/>
    </row>
    <row r="805" spans="2:2" x14ac:dyDescent="0.2">
      <c r="B805" s="30"/>
    </row>
    <row r="806" spans="2:2" x14ac:dyDescent="0.2">
      <c r="B806" s="30"/>
    </row>
    <row r="807" spans="2:2" x14ac:dyDescent="0.2">
      <c r="B807" s="30"/>
    </row>
    <row r="808" spans="2:2" x14ac:dyDescent="0.2">
      <c r="B808" s="30"/>
    </row>
    <row r="809" spans="2:2" x14ac:dyDescent="0.2">
      <c r="B809" s="30"/>
    </row>
    <row r="810" spans="2:2" x14ac:dyDescent="0.2">
      <c r="B810" s="30"/>
    </row>
    <row r="811" spans="2:2" x14ac:dyDescent="0.2">
      <c r="B811" s="30"/>
    </row>
    <row r="812" spans="2:2" x14ac:dyDescent="0.2">
      <c r="B812" s="30"/>
    </row>
    <row r="813" spans="2:2" x14ac:dyDescent="0.2">
      <c r="B813" s="30"/>
    </row>
    <row r="814" spans="2:2" x14ac:dyDescent="0.2">
      <c r="B814" s="30"/>
    </row>
    <row r="815" spans="2:2" x14ac:dyDescent="0.2">
      <c r="B815" s="30"/>
    </row>
    <row r="816" spans="2:2" x14ac:dyDescent="0.2">
      <c r="B816" s="30"/>
    </row>
    <row r="817" spans="2:2" x14ac:dyDescent="0.2">
      <c r="B817" s="30"/>
    </row>
    <row r="818" spans="2:2" x14ac:dyDescent="0.2">
      <c r="B818" s="30"/>
    </row>
    <row r="819" spans="2:2" x14ac:dyDescent="0.2">
      <c r="B819" s="30"/>
    </row>
    <row r="820" spans="2:2" x14ac:dyDescent="0.2">
      <c r="B820" s="30"/>
    </row>
    <row r="821" spans="2:2" x14ac:dyDescent="0.2">
      <c r="B821" s="30"/>
    </row>
    <row r="822" spans="2:2" x14ac:dyDescent="0.2">
      <c r="B822" s="30"/>
    </row>
    <row r="823" spans="2:2" x14ac:dyDescent="0.2">
      <c r="B823" s="30"/>
    </row>
    <row r="824" spans="2:2" x14ac:dyDescent="0.2">
      <c r="B824" s="30"/>
    </row>
    <row r="825" spans="2:2" x14ac:dyDescent="0.2">
      <c r="B825" s="30"/>
    </row>
    <row r="826" spans="2:2" x14ac:dyDescent="0.2">
      <c r="B826" s="30"/>
    </row>
    <row r="827" spans="2:2" x14ac:dyDescent="0.2">
      <c r="B827" s="30"/>
    </row>
    <row r="828" spans="2:2" x14ac:dyDescent="0.2">
      <c r="B828" s="30"/>
    </row>
    <row r="829" spans="2:2" x14ac:dyDescent="0.2">
      <c r="B829" s="30"/>
    </row>
    <row r="830" spans="2:2" x14ac:dyDescent="0.2">
      <c r="B830" s="30"/>
    </row>
    <row r="831" spans="2:2" x14ac:dyDescent="0.2">
      <c r="B831" s="30"/>
    </row>
    <row r="832" spans="2:2" x14ac:dyDescent="0.2">
      <c r="B832" s="30"/>
    </row>
    <row r="833" spans="2:2" x14ac:dyDescent="0.2">
      <c r="B833" s="30"/>
    </row>
    <row r="834" spans="2:2" x14ac:dyDescent="0.2">
      <c r="B834" s="30"/>
    </row>
    <row r="835" spans="2:2" x14ac:dyDescent="0.2">
      <c r="B835" s="30"/>
    </row>
    <row r="836" spans="2:2" x14ac:dyDescent="0.2">
      <c r="B836" s="30"/>
    </row>
    <row r="837" spans="2:2" x14ac:dyDescent="0.2">
      <c r="B837" s="30"/>
    </row>
    <row r="838" spans="2:2" x14ac:dyDescent="0.2">
      <c r="B838" s="30"/>
    </row>
    <row r="839" spans="2:2" x14ac:dyDescent="0.2">
      <c r="B839" s="30"/>
    </row>
    <row r="840" spans="2:2" x14ac:dyDescent="0.2">
      <c r="B840" s="30"/>
    </row>
    <row r="841" spans="2:2" x14ac:dyDescent="0.2">
      <c r="B841" s="30"/>
    </row>
    <row r="842" spans="2:2" x14ac:dyDescent="0.2">
      <c r="B842" s="30"/>
    </row>
    <row r="843" spans="2:2" x14ac:dyDescent="0.2">
      <c r="B843" s="30"/>
    </row>
    <row r="844" spans="2:2" x14ac:dyDescent="0.2">
      <c r="B844" s="30"/>
    </row>
    <row r="845" spans="2:2" x14ac:dyDescent="0.2">
      <c r="B845" s="30"/>
    </row>
    <row r="846" spans="2:2" x14ac:dyDescent="0.2">
      <c r="B846" s="30"/>
    </row>
    <row r="847" spans="2:2" x14ac:dyDescent="0.2">
      <c r="B847" s="30"/>
    </row>
    <row r="848" spans="2:2" x14ac:dyDescent="0.2">
      <c r="B848" s="30"/>
    </row>
    <row r="849" spans="2:2" x14ac:dyDescent="0.2">
      <c r="B849" s="30"/>
    </row>
    <row r="850" spans="2:2" x14ac:dyDescent="0.2">
      <c r="B850" s="30"/>
    </row>
    <row r="851" spans="2:2" x14ac:dyDescent="0.2">
      <c r="B851" s="30"/>
    </row>
    <row r="852" spans="2:2" x14ac:dyDescent="0.2">
      <c r="B852" s="30"/>
    </row>
    <row r="853" spans="2:2" x14ac:dyDescent="0.2">
      <c r="B853" s="30"/>
    </row>
    <row r="854" spans="2:2" x14ac:dyDescent="0.2">
      <c r="B854" s="30"/>
    </row>
    <row r="855" spans="2:2" x14ac:dyDescent="0.2">
      <c r="B855" s="30"/>
    </row>
    <row r="856" spans="2:2" x14ac:dyDescent="0.2">
      <c r="B856" s="30"/>
    </row>
    <row r="857" spans="2:2" x14ac:dyDescent="0.2">
      <c r="B857" s="30"/>
    </row>
    <row r="858" spans="2:2" x14ac:dyDescent="0.2">
      <c r="B858" s="30"/>
    </row>
    <row r="859" spans="2:2" x14ac:dyDescent="0.2">
      <c r="B859" s="30"/>
    </row>
    <row r="860" spans="2:2" x14ac:dyDescent="0.2">
      <c r="B860" s="30"/>
    </row>
    <row r="861" spans="2:2" x14ac:dyDescent="0.2">
      <c r="B861" s="30"/>
    </row>
    <row r="862" spans="2:2" x14ac:dyDescent="0.2">
      <c r="B862" s="30"/>
    </row>
    <row r="863" spans="2:2" x14ac:dyDescent="0.2">
      <c r="B863" s="30"/>
    </row>
    <row r="864" spans="2:2" x14ac:dyDescent="0.2">
      <c r="B864" s="30"/>
    </row>
    <row r="865" spans="2:2" x14ac:dyDescent="0.2">
      <c r="B865" s="30"/>
    </row>
    <row r="866" spans="2:2" x14ac:dyDescent="0.2">
      <c r="B866" s="30"/>
    </row>
    <row r="867" spans="2:2" x14ac:dyDescent="0.2">
      <c r="B867" s="30"/>
    </row>
    <row r="868" spans="2:2" x14ac:dyDescent="0.2">
      <c r="B868" s="30"/>
    </row>
    <row r="869" spans="2:2" x14ac:dyDescent="0.2">
      <c r="B869" s="30"/>
    </row>
    <row r="870" spans="2:2" x14ac:dyDescent="0.2">
      <c r="B870" s="30"/>
    </row>
    <row r="871" spans="2:2" x14ac:dyDescent="0.2">
      <c r="B871" s="30"/>
    </row>
    <row r="872" spans="2:2" x14ac:dyDescent="0.2">
      <c r="B872" s="30"/>
    </row>
    <row r="873" spans="2:2" x14ac:dyDescent="0.2">
      <c r="B873" s="30"/>
    </row>
    <row r="874" spans="2:2" x14ac:dyDescent="0.2">
      <c r="B874" s="30"/>
    </row>
    <row r="875" spans="2:2" x14ac:dyDescent="0.2">
      <c r="B875" s="30"/>
    </row>
    <row r="876" spans="2:2" x14ac:dyDescent="0.2">
      <c r="B876" s="30"/>
    </row>
    <row r="877" spans="2:2" x14ac:dyDescent="0.2">
      <c r="B877" s="30"/>
    </row>
    <row r="878" spans="2:2" x14ac:dyDescent="0.2">
      <c r="B878" s="30"/>
    </row>
    <row r="879" spans="2:2" x14ac:dyDescent="0.2">
      <c r="B879" s="30"/>
    </row>
    <row r="880" spans="2:2" x14ac:dyDescent="0.2">
      <c r="B880" s="30"/>
    </row>
    <row r="881" spans="2:2" x14ac:dyDescent="0.2">
      <c r="B881" s="30"/>
    </row>
    <row r="882" spans="2:2" x14ac:dyDescent="0.2">
      <c r="B882" s="30"/>
    </row>
    <row r="883" spans="2:2" x14ac:dyDescent="0.2">
      <c r="B883" s="30"/>
    </row>
    <row r="884" spans="2:2" x14ac:dyDescent="0.2">
      <c r="B884" s="30"/>
    </row>
    <row r="885" spans="2:2" x14ac:dyDescent="0.2">
      <c r="B885" s="30"/>
    </row>
    <row r="886" spans="2:2" x14ac:dyDescent="0.2">
      <c r="B886" s="30"/>
    </row>
    <row r="887" spans="2:2" x14ac:dyDescent="0.2">
      <c r="B887" s="30"/>
    </row>
    <row r="888" spans="2:2" x14ac:dyDescent="0.2">
      <c r="B888" s="30"/>
    </row>
    <row r="889" spans="2:2" x14ac:dyDescent="0.2">
      <c r="B889" s="30"/>
    </row>
    <row r="890" spans="2:2" x14ac:dyDescent="0.2">
      <c r="B890" s="30"/>
    </row>
    <row r="891" spans="2:2" x14ac:dyDescent="0.2">
      <c r="B891" s="30"/>
    </row>
    <row r="892" spans="2:2" x14ac:dyDescent="0.2">
      <c r="B892" s="30"/>
    </row>
    <row r="893" spans="2:2" x14ac:dyDescent="0.2">
      <c r="B893" s="30"/>
    </row>
    <row r="894" spans="2:2" x14ac:dyDescent="0.2">
      <c r="B894" s="30"/>
    </row>
    <row r="895" spans="2:2" x14ac:dyDescent="0.2">
      <c r="B895" s="30"/>
    </row>
    <row r="896" spans="2:2" x14ac:dyDescent="0.2">
      <c r="B896" s="30"/>
    </row>
    <row r="897" spans="2:2" x14ac:dyDescent="0.2">
      <c r="B897" s="30"/>
    </row>
    <row r="898" spans="2:2" x14ac:dyDescent="0.2">
      <c r="B898" s="30"/>
    </row>
    <row r="899" spans="2:2" x14ac:dyDescent="0.2">
      <c r="B899" s="30"/>
    </row>
    <row r="900" spans="2:2" x14ac:dyDescent="0.2">
      <c r="B900" s="30"/>
    </row>
    <row r="901" spans="2:2" x14ac:dyDescent="0.2">
      <c r="B901" s="30"/>
    </row>
    <row r="902" spans="2:2" x14ac:dyDescent="0.2">
      <c r="B902" s="30"/>
    </row>
    <row r="903" spans="2:2" x14ac:dyDescent="0.2">
      <c r="B903" s="30"/>
    </row>
    <row r="904" spans="2:2" x14ac:dyDescent="0.2">
      <c r="B904" s="30"/>
    </row>
    <row r="905" spans="2:2" x14ac:dyDescent="0.2">
      <c r="B905" s="30"/>
    </row>
    <row r="906" spans="2:2" x14ac:dyDescent="0.2">
      <c r="B906" s="30"/>
    </row>
    <row r="907" spans="2:2" x14ac:dyDescent="0.2">
      <c r="B907" s="30"/>
    </row>
    <row r="908" spans="2:2" x14ac:dyDescent="0.2">
      <c r="B908" s="30"/>
    </row>
    <row r="909" spans="2:2" x14ac:dyDescent="0.2">
      <c r="B909" s="30"/>
    </row>
    <row r="910" spans="2:2" x14ac:dyDescent="0.2">
      <c r="B910" s="30"/>
    </row>
    <row r="911" spans="2:2" x14ac:dyDescent="0.2">
      <c r="B911" s="30"/>
    </row>
    <row r="912" spans="2:2" x14ac:dyDescent="0.2">
      <c r="B912" s="30"/>
    </row>
    <row r="913" spans="2:2" x14ac:dyDescent="0.2">
      <c r="B913" s="30"/>
    </row>
    <row r="914" spans="2:2" x14ac:dyDescent="0.2">
      <c r="B914" s="30"/>
    </row>
    <row r="915" spans="2:2" x14ac:dyDescent="0.2">
      <c r="B915" s="30"/>
    </row>
    <row r="916" spans="2:2" x14ac:dyDescent="0.2">
      <c r="B916" s="30"/>
    </row>
    <row r="917" spans="2:2" x14ac:dyDescent="0.2">
      <c r="B917" s="30"/>
    </row>
    <row r="918" spans="2:2" x14ac:dyDescent="0.2">
      <c r="B918" s="30"/>
    </row>
    <row r="919" spans="2:2" x14ac:dyDescent="0.2">
      <c r="B919" s="30"/>
    </row>
    <row r="920" spans="2:2" x14ac:dyDescent="0.2">
      <c r="B920" s="30"/>
    </row>
    <row r="921" spans="2:2" x14ac:dyDescent="0.2">
      <c r="B921" s="30"/>
    </row>
    <row r="922" spans="2:2" x14ac:dyDescent="0.2">
      <c r="B922" s="30"/>
    </row>
    <row r="923" spans="2:2" x14ac:dyDescent="0.2">
      <c r="B923" s="30"/>
    </row>
    <row r="924" spans="2:2" x14ac:dyDescent="0.2">
      <c r="B924" s="30"/>
    </row>
    <row r="925" spans="2:2" x14ac:dyDescent="0.2">
      <c r="B925" s="30"/>
    </row>
    <row r="926" spans="2:2" x14ac:dyDescent="0.2">
      <c r="B926" s="30"/>
    </row>
    <row r="927" spans="2:2" x14ac:dyDescent="0.2">
      <c r="B927" s="30"/>
    </row>
    <row r="928" spans="2:2" x14ac:dyDescent="0.2">
      <c r="B928" s="30"/>
    </row>
    <row r="929" spans="2:2" x14ac:dyDescent="0.2">
      <c r="B929" s="30"/>
    </row>
    <row r="930" spans="2:2" x14ac:dyDescent="0.2">
      <c r="B930" s="30"/>
    </row>
    <row r="931" spans="2:2" x14ac:dyDescent="0.2">
      <c r="B931" s="30"/>
    </row>
    <row r="932" spans="2:2" x14ac:dyDescent="0.2">
      <c r="B932" s="30"/>
    </row>
    <row r="933" spans="2:2" x14ac:dyDescent="0.2">
      <c r="B933" s="30"/>
    </row>
    <row r="934" spans="2:2" x14ac:dyDescent="0.2">
      <c r="B934" s="30"/>
    </row>
    <row r="935" spans="2:2" x14ac:dyDescent="0.2">
      <c r="B935" s="30"/>
    </row>
    <row r="936" spans="2:2" x14ac:dyDescent="0.2">
      <c r="B936" s="30"/>
    </row>
    <row r="937" spans="2:2" x14ac:dyDescent="0.2">
      <c r="B937" s="30"/>
    </row>
    <row r="938" spans="2:2" x14ac:dyDescent="0.2">
      <c r="B938" s="30"/>
    </row>
    <row r="939" spans="2:2" x14ac:dyDescent="0.2">
      <c r="B939" s="30"/>
    </row>
    <row r="940" spans="2:2" x14ac:dyDescent="0.2">
      <c r="B940" s="30"/>
    </row>
    <row r="941" spans="2:2" x14ac:dyDescent="0.2">
      <c r="B941" s="30"/>
    </row>
    <row r="942" spans="2:2" x14ac:dyDescent="0.2">
      <c r="B942" s="30"/>
    </row>
    <row r="943" spans="2:2" x14ac:dyDescent="0.2">
      <c r="B943" s="30"/>
    </row>
    <row r="944" spans="2:2" x14ac:dyDescent="0.2">
      <c r="B944" s="30"/>
    </row>
    <row r="945" spans="2:2" x14ac:dyDescent="0.2">
      <c r="B945" s="30"/>
    </row>
    <row r="946" spans="2:2" x14ac:dyDescent="0.2">
      <c r="B946" s="30"/>
    </row>
    <row r="947" spans="2:2" x14ac:dyDescent="0.2">
      <c r="B947" s="30"/>
    </row>
    <row r="948" spans="2:2" x14ac:dyDescent="0.2">
      <c r="B948" s="30"/>
    </row>
    <row r="949" spans="2:2" x14ac:dyDescent="0.2">
      <c r="B949" s="30"/>
    </row>
    <row r="950" spans="2:2" x14ac:dyDescent="0.2">
      <c r="B950" s="30"/>
    </row>
    <row r="951" spans="2:2" x14ac:dyDescent="0.2">
      <c r="B951" s="30"/>
    </row>
    <row r="952" spans="2:2" x14ac:dyDescent="0.2">
      <c r="B952" s="30"/>
    </row>
    <row r="953" spans="2:2" x14ac:dyDescent="0.2">
      <c r="B953" s="30"/>
    </row>
    <row r="954" spans="2:2" x14ac:dyDescent="0.2">
      <c r="B954" s="30"/>
    </row>
    <row r="955" spans="2:2" x14ac:dyDescent="0.2">
      <c r="B955" s="30"/>
    </row>
    <row r="956" spans="2:2" x14ac:dyDescent="0.2">
      <c r="B956" s="30"/>
    </row>
    <row r="957" spans="2:2" x14ac:dyDescent="0.2">
      <c r="B957" s="30"/>
    </row>
    <row r="958" spans="2:2" x14ac:dyDescent="0.2">
      <c r="B958" s="30"/>
    </row>
    <row r="959" spans="2:2" x14ac:dyDescent="0.2">
      <c r="B959" s="30"/>
    </row>
    <row r="960" spans="2:2" x14ac:dyDescent="0.2">
      <c r="B960" s="30"/>
    </row>
    <row r="961" spans="2:2" x14ac:dyDescent="0.2">
      <c r="B961" s="30"/>
    </row>
    <row r="962" spans="2:2" x14ac:dyDescent="0.2">
      <c r="B962" s="30"/>
    </row>
    <row r="963" spans="2:2" x14ac:dyDescent="0.2">
      <c r="B963" s="30"/>
    </row>
    <row r="964" spans="2:2" x14ac:dyDescent="0.2">
      <c r="B964" s="30"/>
    </row>
    <row r="965" spans="2:2" x14ac:dyDescent="0.2">
      <c r="B965" s="30"/>
    </row>
    <row r="966" spans="2:2" x14ac:dyDescent="0.2">
      <c r="B966" s="30"/>
    </row>
    <row r="967" spans="2:2" x14ac:dyDescent="0.2">
      <c r="B967" s="30"/>
    </row>
    <row r="968" spans="2:2" x14ac:dyDescent="0.2">
      <c r="B968" s="30"/>
    </row>
    <row r="969" spans="2:2" x14ac:dyDescent="0.2">
      <c r="B969" s="30"/>
    </row>
    <row r="970" spans="2:2" x14ac:dyDescent="0.2">
      <c r="B970" s="30"/>
    </row>
    <row r="971" spans="2:2" x14ac:dyDescent="0.2">
      <c r="B971" s="30"/>
    </row>
    <row r="972" spans="2:2" x14ac:dyDescent="0.2">
      <c r="B972" s="30"/>
    </row>
    <row r="973" spans="2:2" x14ac:dyDescent="0.2">
      <c r="B973" s="30"/>
    </row>
    <row r="974" spans="2:2" x14ac:dyDescent="0.2">
      <c r="B974" s="30"/>
    </row>
    <row r="975" spans="2:2" x14ac:dyDescent="0.2">
      <c r="B975" s="30"/>
    </row>
    <row r="976" spans="2:2" x14ac:dyDescent="0.2">
      <c r="B976" s="30"/>
    </row>
    <row r="977" spans="2:2" x14ac:dyDescent="0.2">
      <c r="B977" s="30"/>
    </row>
    <row r="978" spans="2:2" x14ac:dyDescent="0.2">
      <c r="B978" s="30"/>
    </row>
    <row r="979" spans="2:2" x14ac:dyDescent="0.2">
      <c r="B979" s="30"/>
    </row>
    <row r="980" spans="2:2" x14ac:dyDescent="0.2">
      <c r="B980" s="30"/>
    </row>
    <row r="981" spans="2:2" x14ac:dyDescent="0.2">
      <c r="B981" s="30"/>
    </row>
    <row r="982" spans="2:2" x14ac:dyDescent="0.2">
      <c r="B982" s="30"/>
    </row>
    <row r="983" spans="2:2" x14ac:dyDescent="0.2">
      <c r="B983" s="30"/>
    </row>
    <row r="984" spans="2:2" x14ac:dyDescent="0.2">
      <c r="B984" s="30"/>
    </row>
    <row r="985" spans="2:2" x14ac:dyDescent="0.2">
      <c r="B985" s="30"/>
    </row>
    <row r="986" spans="2:2" x14ac:dyDescent="0.2">
      <c r="B986" s="30"/>
    </row>
    <row r="987" spans="2:2" x14ac:dyDescent="0.2">
      <c r="B987" s="30"/>
    </row>
    <row r="988" spans="2:2" x14ac:dyDescent="0.2">
      <c r="B988" s="30"/>
    </row>
    <row r="989" spans="2:2" x14ac:dyDescent="0.2">
      <c r="B989" s="30"/>
    </row>
    <row r="990" spans="2:2" x14ac:dyDescent="0.2">
      <c r="B990" s="30"/>
    </row>
    <row r="991" spans="2:2" x14ac:dyDescent="0.2">
      <c r="B991" s="30"/>
    </row>
    <row r="992" spans="2:2" x14ac:dyDescent="0.2">
      <c r="B992" s="30"/>
    </row>
    <row r="993" spans="2:2" x14ac:dyDescent="0.2">
      <c r="B993" s="30"/>
    </row>
    <row r="994" spans="2:2" x14ac:dyDescent="0.2">
      <c r="B994" s="30"/>
    </row>
    <row r="995" spans="2:2" x14ac:dyDescent="0.2">
      <c r="B99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35.5703125" customWidth="1"/>
    <col min="2" max="2" width="10.85546875" customWidth="1"/>
    <col min="3" max="3" width="20.5703125" customWidth="1"/>
    <col min="4" max="4" width="18.28515625" customWidth="1"/>
    <col min="5" max="5" width="27.28515625" customWidth="1"/>
    <col min="13" max="13" width="44" customWidth="1"/>
  </cols>
  <sheetData>
    <row r="1" spans="1:14" x14ac:dyDescent="0.2">
      <c r="A1" s="31" t="s">
        <v>0</v>
      </c>
      <c r="B1" s="32" t="s">
        <v>1783</v>
      </c>
      <c r="C1" s="14" t="s">
        <v>1803</v>
      </c>
      <c r="D1" s="33" t="s">
        <v>1816</v>
      </c>
      <c r="E1" s="34" t="s">
        <v>1805</v>
      </c>
    </row>
    <row r="2" spans="1:14" x14ac:dyDescent="0.2">
      <c r="A2" s="35" t="s">
        <v>18</v>
      </c>
      <c r="B2" s="15">
        <v>43831</v>
      </c>
      <c r="C2" s="3">
        <f t="shared" ref="C2:E2" si="0">SUMIFS(C$14:C$1000,$B$14:$B$1000,$B2)</f>
        <v>813</v>
      </c>
      <c r="D2" s="9">
        <f t="shared" si="0"/>
        <v>1683827417</v>
      </c>
      <c r="E2" s="3">
        <f t="shared" si="0"/>
        <v>61481973</v>
      </c>
    </row>
    <row r="3" spans="1:14" x14ac:dyDescent="0.2">
      <c r="A3" s="35" t="s">
        <v>18</v>
      </c>
      <c r="B3" s="15">
        <v>43862</v>
      </c>
      <c r="C3" s="3">
        <f t="shared" ref="C3:E3" si="1">SUMIFS(C$14:C$1000,$B$14:$B$1000,$B3)</f>
        <v>1009</v>
      </c>
      <c r="D3" s="9">
        <f t="shared" si="1"/>
        <v>2124717956</v>
      </c>
      <c r="E3" s="3">
        <f t="shared" si="1"/>
        <v>74373766</v>
      </c>
    </row>
    <row r="4" spans="1:14" x14ac:dyDescent="0.2">
      <c r="A4" s="35" t="s">
        <v>18</v>
      </c>
      <c r="B4" s="15">
        <v>43891</v>
      </c>
      <c r="C4" s="3">
        <f t="shared" ref="C4:E4" si="2">SUMIFS(C$14:C$1000,$B$14:$B$1000,$B4)</f>
        <v>1019</v>
      </c>
      <c r="D4" s="9">
        <f t="shared" si="2"/>
        <v>2132934692</v>
      </c>
      <c r="E4" s="3">
        <f t="shared" si="2"/>
        <v>65519162</v>
      </c>
    </row>
    <row r="5" spans="1:14" x14ac:dyDescent="0.2">
      <c r="A5" s="35" t="s">
        <v>18</v>
      </c>
      <c r="B5" s="15">
        <v>43922</v>
      </c>
      <c r="C5" s="3">
        <f t="shared" ref="C5:E5" si="3">SUMIFS(C$14:C$1000,$B$14:$B$1000,$B5)</f>
        <v>33</v>
      </c>
      <c r="D5" s="9">
        <f t="shared" si="3"/>
        <v>38744730</v>
      </c>
      <c r="E5" s="3">
        <f t="shared" si="3"/>
        <v>1647443</v>
      </c>
    </row>
    <row r="6" spans="1:14" x14ac:dyDescent="0.2">
      <c r="A6" s="35" t="s">
        <v>18</v>
      </c>
      <c r="B6" s="15">
        <v>43952</v>
      </c>
      <c r="C6" s="3">
        <f t="shared" ref="C6:E6" si="4">SUMIFS(C$14:C$1000,$B$14:$B$1000,$B6)</f>
        <v>309</v>
      </c>
      <c r="D6" s="9">
        <f t="shared" si="4"/>
        <v>369090679</v>
      </c>
      <c r="E6" s="3">
        <f t="shared" si="4"/>
        <v>18373194</v>
      </c>
    </row>
    <row r="7" spans="1:14" x14ac:dyDescent="0.2">
      <c r="A7" s="35" t="s">
        <v>18</v>
      </c>
      <c r="B7" s="15">
        <v>43983</v>
      </c>
      <c r="C7" s="3">
        <f t="shared" ref="C7:E7" si="5">SUMIFS(C$14:C$1000,$B$14:$B$1000,$B7)</f>
        <v>622</v>
      </c>
      <c r="D7" s="9">
        <f t="shared" si="5"/>
        <v>739173049</v>
      </c>
      <c r="E7" s="3">
        <f t="shared" si="5"/>
        <v>25637352</v>
      </c>
    </row>
    <row r="8" spans="1:14" x14ac:dyDescent="0.2">
      <c r="A8" s="35" t="s">
        <v>18</v>
      </c>
      <c r="B8" s="15">
        <v>44013</v>
      </c>
      <c r="C8" s="3">
        <f t="shared" ref="C8:E8" si="6">SUMIFS(C$14:C$1000,$B$14:$B$1000,$B8)</f>
        <v>998</v>
      </c>
      <c r="D8" s="9">
        <f t="shared" si="6"/>
        <v>1448011773</v>
      </c>
      <c r="E8" s="3">
        <f t="shared" si="6"/>
        <v>56938647</v>
      </c>
    </row>
    <row r="9" spans="1:14" x14ac:dyDescent="0.2">
      <c r="A9" s="35" t="s">
        <v>18</v>
      </c>
      <c r="B9" s="15">
        <v>44044</v>
      </c>
      <c r="C9" s="3">
        <f t="shared" ref="C9:E9" si="7">SUMIFS(C$14:C$1000,$B$14:$B$1000,$B9)</f>
        <v>1014</v>
      </c>
      <c r="D9" s="9">
        <f t="shared" si="7"/>
        <v>1403586376</v>
      </c>
      <c r="E9" s="3">
        <f t="shared" si="7"/>
        <v>59109710</v>
      </c>
      <c r="N9" s="36"/>
    </row>
    <row r="10" spans="1:14" x14ac:dyDescent="0.2">
      <c r="A10" s="35" t="s">
        <v>18</v>
      </c>
      <c r="B10" s="15">
        <v>44075</v>
      </c>
      <c r="C10" s="3">
        <f t="shared" ref="C10:E10" si="8">SUMIFS(C$14:C$1000,$B$14:$B$1000,$B10)</f>
        <v>295</v>
      </c>
      <c r="D10" s="9">
        <f t="shared" si="8"/>
        <v>568247537</v>
      </c>
      <c r="E10" s="3">
        <f t="shared" si="8"/>
        <v>20160228</v>
      </c>
    </row>
    <row r="11" spans="1:14" x14ac:dyDescent="0.2">
      <c r="A11" s="35" t="s">
        <v>18</v>
      </c>
      <c r="B11" s="15">
        <v>44105</v>
      </c>
      <c r="C11" s="3">
        <f t="shared" ref="C11:E11" si="9">SUMIFS(C$14:C$1000,$B$14:$B$1000,$B11)</f>
        <v>815</v>
      </c>
      <c r="D11" s="9">
        <f t="shared" si="9"/>
        <v>1417366314</v>
      </c>
      <c r="E11" s="3">
        <f t="shared" si="9"/>
        <v>54396732</v>
      </c>
    </row>
    <row r="12" spans="1:14" x14ac:dyDescent="0.2">
      <c r="A12" s="35" t="s">
        <v>18</v>
      </c>
      <c r="B12" s="15">
        <v>44136</v>
      </c>
      <c r="C12" s="3">
        <f t="shared" ref="C12:E12" si="10">SUMIFS(C$14:C$1000,$B$14:$B$1000,$B12)</f>
        <v>606</v>
      </c>
      <c r="D12" s="9">
        <f t="shared" si="10"/>
        <v>1008667609</v>
      </c>
      <c r="E12" s="3">
        <f t="shared" si="10"/>
        <v>40840321</v>
      </c>
    </row>
    <row r="13" spans="1:14" x14ac:dyDescent="0.2">
      <c r="A13" s="35" t="s">
        <v>18</v>
      </c>
      <c r="B13" s="15">
        <v>44166</v>
      </c>
      <c r="C13" s="3">
        <f t="shared" ref="C13:E13" si="11">SUMIFS(C$14:C$1000,$B$14:$B$1000,$B13)</f>
        <v>1007</v>
      </c>
      <c r="D13" s="9">
        <f t="shared" si="11"/>
        <v>1616136406</v>
      </c>
      <c r="E13" s="3">
        <f t="shared" si="11"/>
        <v>73062806</v>
      </c>
    </row>
    <row r="14" spans="1:14" x14ac:dyDescent="0.2">
      <c r="A14" s="4" t="s">
        <v>19</v>
      </c>
      <c r="B14" s="15">
        <v>44044</v>
      </c>
      <c r="C14" s="7">
        <v>13</v>
      </c>
      <c r="D14" s="8">
        <v>9679211</v>
      </c>
      <c r="E14" s="7">
        <v>408152</v>
      </c>
    </row>
    <row r="15" spans="1:14" x14ac:dyDescent="0.2">
      <c r="A15" s="4" t="s">
        <v>19</v>
      </c>
      <c r="B15" s="15">
        <v>44075</v>
      </c>
      <c r="C15" s="7">
        <v>6</v>
      </c>
      <c r="D15" s="8">
        <v>693660</v>
      </c>
      <c r="E15" s="7">
        <v>27216</v>
      </c>
    </row>
    <row r="16" spans="1:14" x14ac:dyDescent="0.2">
      <c r="A16" s="4" t="s">
        <v>19</v>
      </c>
      <c r="B16" s="15">
        <v>44105</v>
      </c>
      <c r="C16" s="7">
        <v>22</v>
      </c>
      <c r="D16" s="8">
        <v>2349660</v>
      </c>
      <c r="E16" s="7">
        <v>90607</v>
      </c>
    </row>
    <row r="17" spans="1:5" x14ac:dyDescent="0.2">
      <c r="A17" s="4" t="s">
        <v>19</v>
      </c>
      <c r="B17" s="15">
        <v>44136</v>
      </c>
      <c r="C17" s="7">
        <v>17</v>
      </c>
      <c r="D17" s="8">
        <v>13796371</v>
      </c>
      <c r="E17" s="7">
        <v>561000</v>
      </c>
    </row>
    <row r="18" spans="1:5" x14ac:dyDescent="0.2">
      <c r="A18" s="5" t="s">
        <v>19</v>
      </c>
      <c r="B18" s="32">
        <v>44166</v>
      </c>
      <c r="C18" s="14">
        <v>22</v>
      </c>
      <c r="D18" s="33">
        <v>15853075</v>
      </c>
      <c r="E18" s="14">
        <v>726000</v>
      </c>
    </row>
    <row r="19" spans="1:5" x14ac:dyDescent="0.2">
      <c r="A19" s="4" t="s">
        <v>23</v>
      </c>
      <c r="B19" s="15">
        <v>43831</v>
      </c>
      <c r="C19" s="7">
        <v>19</v>
      </c>
      <c r="D19" s="8">
        <v>21952926</v>
      </c>
      <c r="E19" s="7">
        <v>798000</v>
      </c>
    </row>
    <row r="20" spans="1:5" x14ac:dyDescent="0.2">
      <c r="A20" s="4" t="s">
        <v>23</v>
      </c>
      <c r="B20" s="15">
        <v>43862</v>
      </c>
      <c r="C20" s="7">
        <v>29</v>
      </c>
      <c r="D20" s="8">
        <v>53808137</v>
      </c>
      <c r="E20" s="7">
        <v>1885000</v>
      </c>
    </row>
    <row r="21" spans="1:5" x14ac:dyDescent="0.2">
      <c r="A21" s="4" t="s">
        <v>23</v>
      </c>
      <c r="B21" s="15">
        <v>43891</v>
      </c>
      <c r="C21" s="7">
        <v>27</v>
      </c>
      <c r="D21" s="8">
        <v>53101377</v>
      </c>
      <c r="E21" s="7">
        <v>1620000</v>
      </c>
    </row>
    <row r="22" spans="1:5" x14ac:dyDescent="0.2">
      <c r="A22" s="4" t="s">
        <v>23</v>
      </c>
      <c r="B22" s="15">
        <v>43952</v>
      </c>
      <c r="C22" s="7">
        <v>13</v>
      </c>
      <c r="D22" s="8">
        <v>10439425</v>
      </c>
      <c r="E22" s="7">
        <v>592206</v>
      </c>
    </row>
    <row r="23" spans="1:5" x14ac:dyDescent="0.2">
      <c r="A23" s="4" t="s">
        <v>23</v>
      </c>
      <c r="B23" s="15">
        <v>43983</v>
      </c>
      <c r="C23" s="7">
        <v>30</v>
      </c>
      <c r="D23" s="8">
        <v>9136395</v>
      </c>
      <c r="E23" s="7">
        <v>304800</v>
      </c>
    </row>
    <row r="24" spans="1:5" x14ac:dyDescent="0.2">
      <c r="A24" s="4" t="s">
        <v>23</v>
      </c>
      <c r="B24" s="15">
        <v>44013</v>
      </c>
      <c r="C24" s="7">
        <v>23</v>
      </c>
      <c r="D24" s="8">
        <v>32266974</v>
      </c>
      <c r="E24" s="7">
        <v>1282218</v>
      </c>
    </row>
    <row r="25" spans="1:5" x14ac:dyDescent="0.2">
      <c r="A25" s="4" t="s">
        <v>23</v>
      </c>
      <c r="B25" s="15">
        <v>44044</v>
      </c>
      <c r="C25" s="7">
        <v>20</v>
      </c>
      <c r="D25" s="8">
        <v>26966400</v>
      </c>
      <c r="E25" s="7">
        <v>1139554</v>
      </c>
    </row>
    <row r="26" spans="1:5" x14ac:dyDescent="0.2">
      <c r="A26" s="4" t="s">
        <v>23</v>
      </c>
      <c r="B26" s="15">
        <v>44105</v>
      </c>
      <c r="C26" s="7">
        <v>26</v>
      </c>
      <c r="D26" s="8">
        <v>44360575</v>
      </c>
      <c r="E26" s="7">
        <v>1710636</v>
      </c>
    </row>
    <row r="27" spans="1:5" x14ac:dyDescent="0.2">
      <c r="A27" s="4" t="s">
        <v>23</v>
      </c>
      <c r="B27" s="15">
        <v>44136</v>
      </c>
      <c r="C27" s="7">
        <v>19</v>
      </c>
      <c r="D27" s="8">
        <v>33642488</v>
      </c>
      <c r="E27" s="7">
        <v>1368000</v>
      </c>
    </row>
    <row r="28" spans="1:5" x14ac:dyDescent="0.2">
      <c r="A28" s="4" t="s">
        <v>23</v>
      </c>
      <c r="B28" s="15">
        <v>44166</v>
      </c>
      <c r="C28" s="7">
        <v>23</v>
      </c>
      <c r="D28" s="8">
        <v>36160734</v>
      </c>
      <c r="E28" s="7">
        <v>1656000</v>
      </c>
    </row>
    <row r="29" spans="1:5" x14ac:dyDescent="0.2">
      <c r="A29" s="4" t="s">
        <v>27</v>
      </c>
      <c r="B29" s="15">
        <v>43952</v>
      </c>
      <c r="C29" s="7">
        <v>12</v>
      </c>
      <c r="D29" s="8">
        <v>3881048</v>
      </c>
      <c r="E29" s="7">
        <v>228384</v>
      </c>
    </row>
    <row r="30" spans="1:5" x14ac:dyDescent="0.2">
      <c r="A30" s="4" t="s">
        <v>27</v>
      </c>
      <c r="B30" s="15">
        <v>43983</v>
      </c>
      <c r="C30" s="7">
        <v>30</v>
      </c>
      <c r="D30" s="8">
        <v>10071617</v>
      </c>
      <c r="E30" s="7">
        <v>336000</v>
      </c>
    </row>
    <row r="31" spans="1:5" x14ac:dyDescent="0.2">
      <c r="A31" s="4" t="s">
        <v>27</v>
      </c>
      <c r="B31" s="15">
        <v>44013</v>
      </c>
      <c r="C31" s="7">
        <v>23</v>
      </c>
      <c r="D31" s="8">
        <v>10832649</v>
      </c>
      <c r="E31" s="7">
        <v>429909</v>
      </c>
    </row>
    <row r="32" spans="1:5" x14ac:dyDescent="0.2">
      <c r="A32" s="4" t="s">
        <v>27</v>
      </c>
      <c r="B32" s="15">
        <v>44044</v>
      </c>
      <c r="C32" s="7">
        <v>20</v>
      </c>
      <c r="D32" s="8">
        <v>8977479</v>
      </c>
      <c r="E32" s="7">
        <v>379372</v>
      </c>
    </row>
    <row r="33" spans="1:5" x14ac:dyDescent="0.2">
      <c r="A33" s="4" t="s">
        <v>27</v>
      </c>
      <c r="B33" s="15">
        <v>44105</v>
      </c>
      <c r="C33" s="7">
        <v>23</v>
      </c>
      <c r="D33" s="8">
        <v>10576372</v>
      </c>
      <c r="E33" s="7">
        <v>407846</v>
      </c>
    </row>
    <row r="34" spans="1:5" x14ac:dyDescent="0.2">
      <c r="A34" s="4" t="s">
        <v>27</v>
      </c>
      <c r="B34" s="15">
        <v>44136</v>
      </c>
      <c r="C34" s="7">
        <v>20</v>
      </c>
      <c r="D34" s="8">
        <v>9360875</v>
      </c>
      <c r="E34" s="7">
        <v>380640</v>
      </c>
    </row>
    <row r="35" spans="1:5" x14ac:dyDescent="0.2">
      <c r="A35" s="4" t="s">
        <v>27</v>
      </c>
      <c r="B35" s="15">
        <v>44166</v>
      </c>
      <c r="C35" s="7">
        <v>22</v>
      </c>
      <c r="D35" s="8">
        <v>9142901</v>
      </c>
      <c r="E35" s="7">
        <v>418704</v>
      </c>
    </row>
    <row r="36" spans="1:5" x14ac:dyDescent="0.2">
      <c r="A36" s="4" t="s">
        <v>30</v>
      </c>
      <c r="B36" s="15">
        <v>43862</v>
      </c>
      <c r="C36" s="7">
        <v>14</v>
      </c>
      <c r="D36" s="8">
        <v>9817665</v>
      </c>
      <c r="E36" s="7">
        <v>309400</v>
      </c>
    </row>
    <row r="37" spans="1:5" x14ac:dyDescent="0.2">
      <c r="A37" s="4" t="s">
        <v>30</v>
      </c>
      <c r="B37" s="15">
        <v>43891</v>
      </c>
      <c r="C37" s="7">
        <v>31</v>
      </c>
      <c r="D37" s="8">
        <v>22376148</v>
      </c>
      <c r="E37" s="7">
        <v>682644</v>
      </c>
    </row>
    <row r="38" spans="1:5" x14ac:dyDescent="0.2">
      <c r="A38" s="4" t="s">
        <v>30</v>
      </c>
      <c r="B38" s="15">
        <v>43952</v>
      </c>
      <c r="C38" s="7">
        <v>9</v>
      </c>
      <c r="D38" s="8">
        <v>3512560</v>
      </c>
      <c r="E38" s="7">
        <v>198900</v>
      </c>
    </row>
    <row r="39" spans="1:5" x14ac:dyDescent="0.2">
      <c r="A39" s="4" t="s">
        <v>30</v>
      </c>
      <c r="B39" s="15">
        <v>43983</v>
      </c>
      <c r="C39" s="7">
        <v>12</v>
      </c>
      <c r="D39" s="8">
        <v>8171751</v>
      </c>
      <c r="E39" s="7">
        <v>303288</v>
      </c>
    </row>
    <row r="40" spans="1:5" x14ac:dyDescent="0.2">
      <c r="A40" s="4" t="s">
        <v>30</v>
      </c>
      <c r="B40" s="15">
        <v>44013</v>
      </c>
      <c r="C40" s="7">
        <v>19</v>
      </c>
      <c r="D40" s="8">
        <v>11654582</v>
      </c>
      <c r="E40" s="7">
        <v>472065</v>
      </c>
    </row>
    <row r="41" spans="1:5" x14ac:dyDescent="0.2">
      <c r="A41" s="4" t="s">
        <v>30</v>
      </c>
      <c r="B41" s="15">
        <v>44044</v>
      </c>
      <c r="C41" s="7">
        <v>2</v>
      </c>
      <c r="D41" s="8">
        <v>1192179</v>
      </c>
      <c r="E41" s="7">
        <v>50548</v>
      </c>
    </row>
    <row r="42" spans="1:5" x14ac:dyDescent="0.2">
      <c r="A42" s="4" t="s">
        <v>30</v>
      </c>
      <c r="B42" s="15">
        <v>44136</v>
      </c>
      <c r="C42" s="7">
        <v>1</v>
      </c>
      <c r="D42" s="8">
        <v>621501</v>
      </c>
      <c r="E42" s="7">
        <v>25272</v>
      </c>
    </row>
    <row r="43" spans="1:5" x14ac:dyDescent="0.2">
      <c r="A43" s="4" t="s">
        <v>30</v>
      </c>
      <c r="B43" s="15">
        <v>44166</v>
      </c>
      <c r="C43" s="7">
        <v>22</v>
      </c>
      <c r="D43" s="8">
        <v>12140573</v>
      </c>
      <c r="E43" s="7">
        <v>555984</v>
      </c>
    </row>
    <row r="44" spans="1:5" x14ac:dyDescent="0.2">
      <c r="A44" s="4" t="s">
        <v>35</v>
      </c>
      <c r="B44" s="15">
        <v>43831</v>
      </c>
      <c r="C44" s="7">
        <v>21</v>
      </c>
      <c r="D44" s="8">
        <v>17331257</v>
      </c>
      <c r="E44" s="7">
        <v>630000</v>
      </c>
    </row>
    <row r="45" spans="1:5" x14ac:dyDescent="0.2">
      <c r="A45" s="4" t="s">
        <v>35</v>
      </c>
      <c r="B45" s="15">
        <v>43862</v>
      </c>
      <c r="C45" s="7">
        <v>29</v>
      </c>
      <c r="D45" s="8">
        <v>24834525</v>
      </c>
      <c r="E45" s="7">
        <v>870000</v>
      </c>
    </row>
    <row r="46" spans="1:5" x14ac:dyDescent="0.2">
      <c r="A46" s="4" t="s">
        <v>35</v>
      </c>
      <c r="B46" s="15">
        <v>43891</v>
      </c>
      <c r="C46" s="7">
        <v>31</v>
      </c>
      <c r="D46" s="8">
        <v>30484123</v>
      </c>
      <c r="E46" s="7">
        <v>930000</v>
      </c>
    </row>
    <row r="47" spans="1:5" x14ac:dyDescent="0.2">
      <c r="A47" s="4" t="s">
        <v>35</v>
      </c>
      <c r="B47" s="15">
        <v>43952</v>
      </c>
      <c r="C47" s="7">
        <v>7</v>
      </c>
      <c r="D47" s="8">
        <v>3628616</v>
      </c>
      <c r="E47" s="7">
        <v>210000</v>
      </c>
    </row>
    <row r="48" spans="1:5" x14ac:dyDescent="0.2">
      <c r="A48" s="4" t="s">
        <v>35</v>
      </c>
      <c r="B48" s="15">
        <v>43983</v>
      </c>
      <c r="C48" s="7">
        <v>22</v>
      </c>
      <c r="D48" s="8">
        <v>17985031</v>
      </c>
      <c r="E48" s="7">
        <v>660000</v>
      </c>
    </row>
    <row r="49" spans="1:5" x14ac:dyDescent="0.2">
      <c r="A49" s="4" t="s">
        <v>35</v>
      </c>
      <c r="B49" s="15">
        <v>44013</v>
      </c>
      <c r="C49" s="7">
        <v>30</v>
      </c>
      <c r="D49" s="8">
        <v>23715222</v>
      </c>
      <c r="E49" s="7">
        <v>884742</v>
      </c>
    </row>
    <row r="50" spans="1:5" x14ac:dyDescent="0.2">
      <c r="A50" s="4" t="s">
        <v>35</v>
      </c>
      <c r="B50" s="15">
        <v>44044</v>
      </c>
      <c r="C50" s="7">
        <v>31</v>
      </c>
      <c r="D50" s="8">
        <v>22665284</v>
      </c>
      <c r="E50" s="7">
        <v>961000</v>
      </c>
    </row>
    <row r="51" spans="1:5" x14ac:dyDescent="0.2">
      <c r="A51" s="4" t="s">
        <v>35</v>
      </c>
      <c r="B51" s="15">
        <v>44075</v>
      </c>
      <c r="C51" s="7">
        <v>7</v>
      </c>
      <c r="D51" s="8">
        <v>5317561</v>
      </c>
      <c r="E51" s="7">
        <v>210000</v>
      </c>
    </row>
    <row r="52" spans="1:5" x14ac:dyDescent="0.2">
      <c r="A52" s="4" t="s">
        <v>35</v>
      </c>
      <c r="B52" s="15">
        <v>44105</v>
      </c>
      <c r="C52" s="7">
        <v>25</v>
      </c>
      <c r="D52" s="8">
        <v>19449158</v>
      </c>
      <c r="E52" s="7">
        <v>750000</v>
      </c>
    </row>
    <row r="53" spans="1:5" x14ac:dyDescent="0.2">
      <c r="A53" s="4" t="s">
        <v>35</v>
      </c>
      <c r="B53" s="15">
        <v>44136</v>
      </c>
      <c r="C53" s="7">
        <v>12</v>
      </c>
      <c r="D53" s="8">
        <v>8834399</v>
      </c>
      <c r="E53" s="7">
        <v>359232</v>
      </c>
    </row>
    <row r="54" spans="1:5" x14ac:dyDescent="0.2">
      <c r="A54" s="4" t="s">
        <v>35</v>
      </c>
      <c r="B54" s="15">
        <v>44166</v>
      </c>
      <c r="C54" s="7">
        <v>20</v>
      </c>
      <c r="D54" s="8">
        <v>13101715</v>
      </c>
      <c r="E54" s="7">
        <v>600000</v>
      </c>
    </row>
    <row r="55" spans="1:5" x14ac:dyDescent="0.2">
      <c r="A55" s="4" t="s">
        <v>37</v>
      </c>
      <c r="B55" s="15">
        <v>44166</v>
      </c>
      <c r="C55" s="7">
        <v>25</v>
      </c>
      <c r="D55" s="8">
        <v>13232732</v>
      </c>
      <c r="E55" s="7">
        <v>606000</v>
      </c>
    </row>
    <row r="56" spans="1:5" x14ac:dyDescent="0.2">
      <c r="A56" s="4" t="s">
        <v>1788</v>
      </c>
      <c r="B56" s="15">
        <v>43831</v>
      </c>
      <c r="C56" s="7">
        <v>24</v>
      </c>
      <c r="D56" s="8">
        <v>152877510</v>
      </c>
      <c r="E56" s="7">
        <v>5557175</v>
      </c>
    </row>
    <row r="57" spans="1:5" x14ac:dyDescent="0.2">
      <c r="A57" s="4" t="s">
        <v>1788</v>
      </c>
      <c r="B57" s="15">
        <v>43862</v>
      </c>
      <c r="C57" s="7">
        <v>28</v>
      </c>
      <c r="D57" s="8">
        <v>185302437</v>
      </c>
      <c r="E57" s="7">
        <v>6491492</v>
      </c>
    </row>
    <row r="58" spans="1:5" x14ac:dyDescent="0.2">
      <c r="A58" s="4" t="s">
        <v>1788</v>
      </c>
      <c r="B58" s="15">
        <v>43891</v>
      </c>
      <c r="C58" s="7">
        <v>31</v>
      </c>
      <c r="D58" s="8">
        <v>234679897</v>
      </c>
      <c r="E58" s="7">
        <v>7159540</v>
      </c>
    </row>
    <row r="59" spans="1:5" x14ac:dyDescent="0.2">
      <c r="A59" s="4" t="s">
        <v>1810</v>
      </c>
      <c r="B59" s="15">
        <v>43952</v>
      </c>
      <c r="C59" s="7">
        <v>4</v>
      </c>
      <c r="D59" s="8">
        <v>19792452</v>
      </c>
      <c r="E59" s="7">
        <v>800000</v>
      </c>
    </row>
    <row r="60" spans="1:5" x14ac:dyDescent="0.2">
      <c r="A60" s="4" t="s">
        <v>1810</v>
      </c>
      <c r="B60" s="15">
        <v>43983</v>
      </c>
      <c r="C60" s="7">
        <v>8</v>
      </c>
      <c r="D60" s="8">
        <v>41653751</v>
      </c>
      <c r="E60" s="7">
        <v>1545945</v>
      </c>
    </row>
    <row r="61" spans="1:5" x14ac:dyDescent="0.2">
      <c r="A61" s="4" t="s">
        <v>41</v>
      </c>
      <c r="B61" s="15">
        <v>44136</v>
      </c>
      <c r="C61" s="7">
        <v>23</v>
      </c>
      <c r="D61" s="8">
        <v>22082570</v>
      </c>
      <c r="E61" s="7">
        <v>897941</v>
      </c>
    </row>
    <row r="62" spans="1:5" x14ac:dyDescent="0.2">
      <c r="A62" s="4" t="s">
        <v>41</v>
      </c>
      <c r="B62" s="15">
        <v>44166</v>
      </c>
      <c r="C62" s="7">
        <v>28</v>
      </c>
      <c r="D62" s="8">
        <v>22994034</v>
      </c>
      <c r="E62" s="7">
        <v>1053024</v>
      </c>
    </row>
    <row r="63" spans="1:5" x14ac:dyDescent="0.2">
      <c r="A63" s="4" t="s">
        <v>42</v>
      </c>
      <c r="B63" s="15">
        <v>43831</v>
      </c>
      <c r="C63" s="7">
        <v>24</v>
      </c>
      <c r="D63" s="8">
        <v>12425246</v>
      </c>
      <c r="E63" s="7">
        <v>451664</v>
      </c>
    </row>
    <row r="64" spans="1:5" x14ac:dyDescent="0.2">
      <c r="A64" s="4" t="s">
        <v>42</v>
      </c>
      <c r="B64" s="15">
        <v>43862</v>
      </c>
      <c r="C64" s="7">
        <v>29</v>
      </c>
      <c r="D64" s="8">
        <v>15564424</v>
      </c>
      <c r="E64" s="7">
        <v>545251</v>
      </c>
    </row>
    <row r="65" spans="1:5" x14ac:dyDescent="0.2">
      <c r="A65" s="4" t="s">
        <v>42</v>
      </c>
      <c r="B65" s="15">
        <v>43891</v>
      </c>
      <c r="C65" s="7">
        <v>29</v>
      </c>
      <c r="D65" s="8">
        <v>16159863</v>
      </c>
      <c r="E65" s="7">
        <v>493000</v>
      </c>
    </row>
    <row r="66" spans="1:5" x14ac:dyDescent="0.2">
      <c r="A66" s="4" t="s">
        <v>42</v>
      </c>
      <c r="B66" s="15">
        <v>43952</v>
      </c>
      <c r="C66" s="7">
        <v>11</v>
      </c>
      <c r="D66" s="8">
        <v>3153937</v>
      </c>
      <c r="E66" s="7">
        <v>191081</v>
      </c>
    </row>
    <row r="67" spans="1:5" x14ac:dyDescent="0.2">
      <c r="A67" s="4" t="s">
        <v>42</v>
      </c>
      <c r="B67" s="15">
        <v>43983</v>
      </c>
      <c r="C67" s="7">
        <v>14</v>
      </c>
      <c r="D67" s="8">
        <v>6294760</v>
      </c>
      <c r="E67" s="7">
        <v>210000</v>
      </c>
    </row>
    <row r="68" spans="1:5" x14ac:dyDescent="0.2">
      <c r="A68" s="4" t="s">
        <v>42</v>
      </c>
      <c r="B68" s="15">
        <v>44013</v>
      </c>
      <c r="C68" s="7">
        <v>10</v>
      </c>
      <c r="D68" s="8">
        <v>4892038</v>
      </c>
      <c r="E68" s="7">
        <v>178066</v>
      </c>
    </row>
    <row r="69" spans="1:5" x14ac:dyDescent="0.2">
      <c r="A69" s="4" t="s">
        <v>42</v>
      </c>
      <c r="B69" s="15">
        <v>44044</v>
      </c>
      <c r="C69" s="7">
        <v>27</v>
      </c>
      <c r="D69" s="8">
        <v>5949295</v>
      </c>
      <c r="E69" s="7">
        <v>252248</v>
      </c>
    </row>
    <row r="70" spans="1:5" x14ac:dyDescent="0.2">
      <c r="A70" s="4" t="s">
        <v>42</v>
      </c>
      <c r="B70" s="15">
        <v>44105</v>
      </c>
      <c r="C70" s="7">
        <v>12</v>
      </c>
      <c r="D70" s="8">
        <v>1579584</v>
      </c>
      <c r="E70" s="7">
        <v>60912</v>
      </c>
    </row>
    <row r="71" spans="1:5" x14ac:dyDescent="0.2">
      <c r="A71" s="4" t="s">
        <v>43</v>
      </c>
      <c r="B71" s="15">
        <v>44044</v>
      </c>
      <c r="C71" s="7">
        <v>8</v>
      </c>
      <c r="D71" s="8">
        <v>41113120</v>
      </c>
      <c r="E71" s="7">
        <v>1726396</v>
      </c>
    </row>
    <row r="72" spans="1:5" x14ac:dyDescent="0.2">
      <c r="A72" s="4" t="s">
        <v>43</v>
      </c>
      <c r="B72" s="15">
        <v>44075</v>
      </c>
      <c r="C72" s="7">
        <v>7</v>
      </c>
      <c r="D72" s="8">
        <v>44669582</v>
      </c>
      <c r="E72" s="7">
        <v>1650792</v>
      </c>
    </row>
    <row r="73" spans="1:5" x14ac:dyDescent="0.2">
      <c r="A73" s="4" t="s">
        <v>43</v>
      </c>
      <c r="B73" s="15">
        <v>44105</v>
      </c>
      <c r="C73" s="7">
        <v>30</v>
      </c>
      <c r="D73" s="8">
        <v>171320541</v>
      </c>
      <c r="E73" s="7">
        <v>6606476</v>
      </c>
    </row>
    <row r="74" spans="1:5" x14ac:dyDescent="0.2">
      <c r="A74" s="4" t="s">
        <v>43</v>
      </c>
      <c r="B74" s="15">
        <v>44136</v>
      </c>
      <c r="C74" s="7">
        <v>18</v>
      </c>
      <c r="D74" s="8">
        <v>104684798</v>
      </c>
      <c r="E74" s="7">
        <v>4256784</v>
      </c>
    </row>
    <row r="75" spans="1:5" x14ac:dyDescent="0.2">
      <c r="A75" s="4" t="s">
        <v>43</v>
      </c>
      <c r="B75" s="15">
        <v>44166</v>
      </c>
      <c r="C75" s="7">
        <v>25</v>
      </c>
      <c r="D75" s="8">
        <v>129916608</v>
      </c>
      <c r="E75" s="7">
        <v>5949600</v>
      </c>
    </row>
    <row r="76" spans="1:5" x14ac:dyDescent="0.2">
      <c r="A76" s="4" t="s">
        <v>45</v>
      </c>
      <c r="B76" s="15">
        <v>43831</v>
      </c>
      <c r="C76" s="7">
        <v>24</v>
      </c>
      <c r="D76" s="8">
        <v>17799669</v>
      </c>
      <c r="E76" s="7">
        <v>647027</v>
      </c>
    </row>
    <row r="77" spans="1:5" x14ac:dyDescent="0.2">
      <c r="A77" s="4" t="s">
        <v>45</v>
      </c>
      <c r="B77" s="15">
        <v>43862</v>
      </c>
      <c r="C77" s="7">
        <v>29</v>
      </c>
      <c r="D77" s="8">
        <v>17423417</v>
      </c>
      <c r="E77" s="7">
        <v>610375</v>
      </c>
    </row>
    <row r="78" spans="1:5" x14ac:dyDescent="0.2">
      <c r="A78" s="4" t="s">
        <v>45</v>
      </c>
      <c r="B78" s="15">
        <v>43891</v>
      </c>
      <c r="C78" s="7">
        <v>31</v>
      </c>
      <c r="D78" s="8">
        <v>23618607</v>
      </c>
      <c r="E78" s="7">
        <v>720549</v>
      </c>
    </row>
    <row r="79" spans="1:5" x14ac:dyDescent="0.2">
      <c r="A79" s="4" t="s">
        <v>45</v>
      </c>
      <c r="B79" s="15">
        <v>43952</v>
      </c>
      <c r="C79" s="7">
        <v>23</v>
      </c>
      <c r="D79" s="8">
        <v>5361666</v>
      </c>
      <c r="E79" s="7">
        <v>294021</v>
      </c>
    </row>
    <row r="80" spans="1:5" x14ac:dyDescent="0.2">
      <c r="A80" s="4" t="s">
        <v>45</v>
      </c>
      <c r="B80" s="15">
        <v>43983</v>
      </c>
      <c r="C80" s="7">
        <v>21</v>
      </c>
      <c r="D80" s="8">
        <v>12033764</v>
      </c>
      <c r="E80" s="7">
        <v>401459</v>
      </c>
    </row>
    <row r="81" spans="1:5" x14ac:dyDescent="0.2">
      <c r="A81" s="4" t="s">
        <v>45</v>
      </c>
      <c r="B81" s="15">
        <v>44013</v>
      </c>
      <c r="C81" s="7">
        <v>24</v>
      </c>
      <c r="D81" s="8">
        <v>6143599</v>
      </c>
      <c r="E81" s="7">
        <v>218674</v>
      </c>
    </row>
    <row r="82" spans="1:5" x14ac:dyDescent="0.2">
      <c r="A82" s="4" t="s">
        <v>45</v>
      </c>
      <c r="B82" s="15">
        <v>44044</v>
      </c>
      <c r="C82" s="7">
        <v>22</v>
      </c>
      <c r="D82" s="8">
        <v>1930086</v>
      </c>
      <c r="E82" s="7">
        <v>81835</v>
      </c>
    </row>
    <row r="83" spans="1:5" x14ac:dyDescent="0.2">
      <c r="A83" s="4" t="s">
        <v>45</v>
      </c>
      <c r="B83" s="15">
        <v>44075</v>
      </c>
      <c r="C83" s="7">
        <v>10</v>
      </c>
      <c r="D83" s="8">
        <v>1143961</v>
      </c>
      <c r="E83" s="7">
        <v>40706</v>
      </c>
    </row>
    <row r="84" spans="1:5" x14ac:dyDescent="0.2">
      <c r="A84" s="4" t="s">
        <v>45</v>
      </c>
      <c r="B84" s="15">
        <v>44105</v>
      </c>
      <c r="C84" s="7">
        <v>19</v>
      </c>
      <c r="D84" s="8">
        <v>993908</v>
      </c>
      <c r="E84" s="7">
        <v>38327</v>
      </c>
    </row>
    <row r="85" spans="1:5" x14ac:dyDescent="0.2">
      <c r="A85" s="4" t="s">
        <v>45</v>
      </c>
      <c r="B85" s="15">
        <v>44166</v>
      </c>
      <c r="C85" s="7">
        <v>6</v>
      </c>
      <c r="D85" s="8">
        <v>189189</v>
      </c>
      <c r="E85" s="7">
        <v>8664</v>
      </c>
    </row>
    <row r="86" spans="1:5" x14ac:dyDescent="0.2">
      <c r="A86" s="4" t="s">
        <v>48</v>
      </c>
      <c r="B86" s="15">
        <v>43831</v>
      </c>
      <c r="C86" s="7">
        <v>23</v>
      </c>
      <c r="D86" s="8">
        <v>7842614</v>
      </c>
      <c r="E86" s="7">
        <v>285083</v>
      </c>
    </row>
    <row r="87" spans="1:5" x14ac:dyDescent="0.2">
      <c r="A87" s="4" t="s">
        <v>48</v>
      </c>
      <c r="B87" s="15">
        <v>43862</v>
      </c>
      <c r="C87" s="7">
        <v>29</v>
      </c>
      <c r="D87" s="8">
        <v>10287516</v>
      </c>
      <c r="E87" s="7">
        <v>360391</v>
      </c>
    </row>
    <row r="88" spans="1:5" x14ac:dyDescent="0.2">
      <c r="A88" s="4" t="s">
        <v>48</v>
      </c>
      <c r="B88" s="15">
        <v>43891</v>
      </c>
      <c r="C88" s="7">
        <v>9</v>
      </c>
      <c r="D88" s="8">
        <v>3432723</v>
      </c>
      <c r="E88" s="7">
        <v>104724</v>
      </c>
    </row>
    <row r="89" spans="1:5" x14ac:dyDescent="0.2">
      <c r="A89" s="4" t="s">
        <v>48</v>
      </c>
      <c r="B89" s="15">
        <v>43952</v>
      </c>
      <c r="C89" s="7">
        <v>13</v>
      </c>
      <c r="D89" s="8">
        <v>2594938</v>
      </c>
      <c r="E89" s="7">
        <v>144625</v>
      </c>
    </row>
    <row r="90" spans="1:5" x14ac:dyDescent="0.2">
      <c r="A90" s="4" t="s">
        <v>48</v>
      </c>
      <c r="B90" s="15">
        <v>43983</v>
      </c>
      <c r="C90" s="7">
        <v>17</v>
      </c>
      <c r="D90" s="8">
        <v>4586182</v>
      </c>
      <c r="E90" s="7">
        <v>153000</v>
      </c>
    </row>
    <row r="91" spans="1:5" x14ac:dyDescent="0.2">
      <c r="A91" s="4" t="s">
        <v>48</v>
      </c>
      <c r="B91" s="15">
        <v>44013</v>
      </c>
      <c r="C91" s="7">
        <v>21</v>
      </c>
      <c r="D91" s="8">
        <v>1564743</v>
      </c>
      <c r="E91" s="7">
        <v>61872</v>
      </c>
    </row>
    <row r="92" spans="1:5" x14ac:dyDescent="0.2">
      <c r="A92" s="4" t="s">
        <v>48</v>
      </c>
      <c r="B92" s="15">
        <v>44044</v>
      </c>
      <c r="C92" s="7">
        <v>20</v>
      </c>
      <c r="D92" s="8">
        <v>1403407</v>
      </c>
      <c r="E92" s="7">
        <v>59504</v>
      </c>
    </row>
    <row r="93" spans="1:5" x14ac:dyDescent="0.2">
      <c r="A93" s="4" t="s">
        <v>48</v>
      </c>
      <c r="B93" s="15">
        <v>44075</v>
      </c>
      <c r="C93" s="7">
        <v>10</v>
      </c>
      <c r="D93" s="8">
        <v>850784</v>
      </c>
      <c r="E93" s="7">
        <v>30255</v>
      </c>
    </row>
    <row r="94" spans="1:5" x14ac:dyDescent="0.2">
      <c r="A94" s="4" t="s">
        <v>48</v>
      </c>
      <c r="B94" s="15">
        <v>44105</v>
      </c>
      <c r="C94" s="7">
        <v>15</v>
      </c>
      <c r="D94" s="8">
        <v>1107564</v>
      </c>
      <c r="E94" s="7">
        <v>42709</v>
      </c>
    </row>
    <row r="95" spans="1:5" x14ac:dyDescent="0.2">
      <c r="A95" s="4" t="s">
        <v>48</v>
      </c>
      <c r="B95" s="15">
        <v>44136</v>
      </c>
      <c r="C95" s="7">
        <v>10</v>
      </c>
      <c r="D95" s="8">
        <v>759612</v>
      </c>
      <c r="E95" s="7">
        <v>30888</v>
      </c>
    </row>
    <row r="96" spans="1:5" x14ac:dyDescent="0.2">
      <c r="A96" s="4" t="s">
        <v>48</v>
      </c>
      <c r="B96" s="15">
        <v>44166</v>
      </c>
      <c r="C96" s="7">
        <v>12</v>
      </c>
      <c r="D96" s="8">
        <v>771429</v>
      </c>
      <c r="E96" s="7">
        <v>35328</v>
      </c>
    </row>
    <row r="97" spans="1:5" x14ac:dyDescent="0.2">
      <c r="A97" s="4" t="s">
        <v>50</v>
      </c>
      <c r="B97" s="15">
        <v>43831</v>
      </c>
      <c r="C97" s="7">
        <v>21</v>
      </c>
      <c r="D97" s="8">
        <v>1451781</v>
      </c>
      <c r="E97" s="7">
        <v>52773</v>
      </c>
    </row>
    <row r="98" spans="1:5" x14ac:dyDescent="0.2">
      <c r="A98" s="4" t="s">
        <v>50</v>
      </c>
      <c r="B98" s="15">
        <v>43862</v>
      </c>
      <c r="C98" s="7">
        <v>27</v>
      </c>
      <c r="D98" s="8">
        <v>1944029</v>
      </c>
      <c r="E98" s="7">
        <v>68103</v>
      </c>
    </row>
    <row r="99" spans="1:5" x14ac:dyDescent="0.2">
      <c r="A99" s="4" t="s">
        <v>50</v>
      </c>
      <c r="B99" s="15">
        <v>43891</v>
      </c>
      <c r="C99" s="7">
        <v>18</v>
      </c>
      <c r="D99" s="8">
        <v>1439932</v>
      </c>
      <c r="E99" s="7">
        <v>43929</v>
      </c>
    </row>
    <row r="100" spans="1:5" x14ac:dyDescent="0.2">
      <c r="A100" s="4" t="s">
        <v>50</v>
      </c>
      <c r="B100" s="15">
        <v>44013</v>
      </c>
      <c r="C100" s="7">
        <v>13</v>
      </c>
      <c r="D100" s="8">
        <v>300778</v>
      </c>
      <c r="E100" s="7">
        <v>11304</v>
      </c>
    </row>
    <row r="101" spans="1:5" x14ac:dyDescent="0.2">
      <c r="A101" s="4" t="s">
        <v>50</v>
      </c>
      <c r="B101" s="15">
        <v>44044</v>
      </c>
      <c r="C101" s="7">
        <v>5</v>
      </c>
      <c r="D101" s="8">
        <v>102430</v>
      </c>
      <c r="E101" s="7">
        <v>4343</v>
      </c>
    </row>
    <row r="102" spans="1:5" x14ac:dyDescent="0.2">
      <c r="A102" s="4" t="s">
        <v>50</v>
      </c>
      <c r="B102" s="15">
        <v>44166</v>
      </c>
      <c r="C102" s="7">
        <v>1</v>
      </c>
      <c r="D102" s="8">
        <v>19391</v>
      </c>
      <c r="E102" s="7">
        <v>888</v>
      </c>
    </row>
    <row r="103" spans="1:5" x14ac:dyDescent="0.2">
      <c r="A103" s="4" t="s">
        <v>52</v>
      </c>
      <c r="B103" s="15">
        <v>43831</v>
      </c>
      <c r="C103" s="7">
        <v>24</v>
      </c>
      <c r="D103" s="8">
        <v>276668494</v>
      </c>
      <c r="E103" s="7">
        <v>10057040</v>
      </c>
    </row>
    <row r="104" spans="1:5" x14ac:dyDescent="0.2">
      <c r="A104" s="4" t="s">
        <v>52</v>
      </c>
      <c r="B104" s="15">
        <v>43862</v>
      </c>
      <c r="C104" s="7">
        <v>29</v>
      </c>
      <c r="D104" s="8">
        <v>346271949</v>
      </c>
      <c r="E104" s="7">
        <v>12130556</v>
      </c>
    </row>
    <row r="105" spans="1:5" x14ac:dyDescent="0.2">
      <c r="A105" s="4" t="s">
        <v>52</v>
      </c>
      <c r="B105" s="15">
        <v>43891</v>
      </c>
      <c r="C105" s="7">
        <v>31</v>
      </c>
      <c r="D105" s="8">
        <v>425685911</v>
      </c>
      <c r="E105" s="7">
        <v>12986691</v>
      </c>
    </row>
    <row r="106" spans="1:5" x14ac:dyDescent="0.2">
      <c r="A106" s="4" t="s">
        <v>52</v>
      </c>
      <c r="B106" s="15">
        <v>43952</v>
      </c>
      <c r="C106" s="7">
        <v>5</v>
      </c>
      <c r="D106" s="8">
        <v>54097323</v>
      </c>
      <c r="E106" s="7">
        <v>2101477</v>
      </c>
    </row>
    <row r="107" spans="1:5" x14ac:dyDescent="0.2">
      <c r="A107" s="4" t="s">
        <v>52</v>
      </c>
      <c r="B107" s="15">
        <v>43983</v>
      </c>
      <c r="C107" s="7">
        <v>24</v>
      </c>
      <c r="D107" s="8">
        <v>143880249</v>
      </c>
      <c r="E107" s="7">
        <v>4800000</v>
      </c>
    </row>
    <row r="108" spans="1:5" x14ac:dyDescent="0.2">
      <c r="A108" s="4" t="s">
        <v>52</v>
      </c>
      <c r="B108" s="15">
        <v>44013</v>
      </c>
      <c r="C108" s="7">
        <v>24</v>
      </c>
      <c r="D108" s="8">
        <v>253726590</v>
      </c>
      <c r="E108" s="7">
        <v>9880844</v>
      </c>
    </row>
    <row r="109" spans="1:5" x14ac:dyDescent="0.2">
      <c r="A109" s="4" t="s">
        <v>52</v>
      </c>
      <c r="B109" s="15">
        <v>44044</v>
      </c>
      <c r="C109" s="7">
        <v>27</v>
      </c>
      <c r="D109" s="8">
        <v>272573093</v>
      </c>
      <c r="E109" s="7">
        <v>11304666</v>
      </c>
    </row>
    <row r="110" spans="1:5" x14ac:dyDescent="0.2">
      <c r="A110" s="4" t="s">
        <v>52</v>
      </c>
      <c r="B110" s="15">
        <v>44075</v>
      </c>
      <c r="C110" s="7">
        <v>14</v>
      </c>
      <c r="D110" s="8">
        <v>165890297</v>
      </c>
      <c r="E110" s="7">
        <v>5842848</v>
      </c>
    </row>
    <row r="111" spans="1:5" x14ac:dyDescent="0.2">
      <c r="A111" s="4" t="s">
        <v>52</v>
      </c>
      <c r="B111" s="15">
        <v>44105</v>
      </c>
      <c r="C111" s="7">
        <v>29</v>
      </c>
      <c r="D111" s="8">
        <v>308613449</v>
      </c>
      <c r="E111" s="7">
        <v>11640934</v>
      </c>
    </row>
    <row r="112" spans="1:5" x14ac:dyDescent="0.2">
      <c r="A112" s="4" t="s">
        <v>52</v>
      </c>
      <c r="B112" s="15">
        <v>44136</v>
      </c>
      <c r="C112" s="7">
        <v>18</v>
      </c>
      <c r="D112" s="8">
        <v>197104042</v>
      </c>
      <c r="E112" s="7">
        <v>7839819</v>
      </c>
    </row>
    <row r="113" spans="1:5" x14ac:dyDescent="0.2">
      <c r="A113" s="4" t="s">
        <v>52</v>
      </c>
      <c r="B113" s="15">
        <v>44166</v>
      </c>
      <c r="C113" s="7">
        <v>23</v>
      </c>
      <c r="D113" s="8">
        <v>213684602</v>
      </c>
      <c r="E113" s="7">
        <v>9572136</v>
      </c>
    </row>
    <row r="114" spans="1:5" x14ac:dyDescent="0.2">
      <c r="A114" s="4" t="s">
        <v>54</v>
      </c>
      <c r="B114" s="15">
        <v>43831</v>
      </c>
      <c r="C114" s="7">
        <v>22</v>
      </c>
      <c r="D114" s="8">
        <v>39731330</v>
      </c>
      <c r="E114" s="7">
        <v>1444254</v>
      </c>
    </row>
    <row r="115" spans="1:5" x14ac:dyDescent="0.2">
      <c r="A115" s="4" t="s">
        <v>54</v>
      </c>
      <c r="B115" s="15">
        <v>43862</v>
      </c>
      <c r="C115" s="7">
        <v>27</v>
      </c>
      <c r="D115" s="8">
        <v>50582189</v>
      </c>
      <c r="E115" s="7">
        <v>1771989</v>
      </c>
    </row>
    <row r="116" spans="1:5" x14ac:dyDescent="0.2">
      <c r="A116" s="4" t="s">
        <v>54</v>
      </c>
      <c r="B116" s="15">
        <v>43891</v>
      </c>
      <c r="C116" s="7">
        <v>29</v>
      </c>
      <c r="D116" s="8">
        <v>62134398</v>
      </c>
      <c r="E116" s="7">
        <v>1895576</v>
      </c>
    </row>
    <row r="117" spans="1:5" x14ac:dyDescent="0.2">
      <c r="A117" s="4" t="s">
        <v>54</v>
      </c>
      <c r="B117" s="15">
        <v>43952</v>
      </c>
      <c r="C117" s="7">
        <v>10</v>
      </c>
      <c r="D117" s="8">
        <v>11806912</v>
      </c>
      <c r="E117" s="7">
        <v>609895</v>
      </c>
    </row>
    <row r="118" spans="1:5" x14ac:dyDescent="0.2">
      <c r="A118" s="4" t="s">
        <v>54</v>
      </c>
      <c r="B118" s="15">
        <v>43983</v>
      </c>
      <c r="C118" s="7">
        <v>15</v>
      </c>
      <c r="D118" s="8">
        <v>14687775</v>
      </c>
      <c r="E118" s="7">
        <v>490000</v>
      </c>
    </row>
    <row r="119" spans="1:5" x14ac:dyDescent="0.2">
      <c r="A119" s="4" t="s">
        <v>54</v>
      </c>
      <c r="B119" s="15">
        <v>44013</v>
      </c>
      <c r="C119" s="7">
        <v>17</v>
      </c>
      <c r="D119" s="8">
        <v>12258247</v>
      </c>
      <c r="E119" s="7">
        <v>522648</v>
      </c>
    </row>
    <row r="120" spans="1:5" x14ac:dyDescent="0.2">
      <c r="A120" s="4" t="s">
        <v>54</v>
      </c>
      <c r="B120" s="15">
        <v>44044</v>
      </c>
      <c r="C120" s="7">
        <v>22</v>
      </c>
      <c r="D120" s="8">
        <v>16148481</v>
      </c>
      <c r="E120" s="7">
        <v>682542</v>
      </c>
    </row>
    <row r="121" spans="1:5" x14ac:dyDescent="0.2">
      <c r="A121" s="4" t="s">
        <v>54</v>
      </c>
      <c r="B121" s="15">
        <v>44075</v>
      </c>
      <c r="C121" s="7">
        <v>14</v>
      </c>
      <c r="D121" s="8">
        <v>12296276</v>
      </c>
      <c r="E121" s="7">
        <v>446997</v>
      </c>
    </row>
    <row r="122" spans="1:5" x14ac:dyDescent="0.2">
      <c r="A122" s="4" t="s">
        <v>54</v>
      </c>
      <c r="B122" s="15">
        <v>44105</v>
      </c>
      <c r="C122" s="7">
        <v>7</v>
      </c>
      <c r="D122" s="8">
        <v>7532986</v>
      </c>
      <c r="E122" s="7">
        <v>290487</v>
      </c>
    </row>
    <row r="123" spans="1:5" x14ac:dyDescent="0.2">
      <c r="A123" s="4" t="s">
        <v>54</v>
      </c>
      <c r="B123" s="15">
        <v>44136</v>
      </c>
      <c r="C123" s="7">
        <v>18</v>
      </c>
      <c r="D123" s="8">
        <v>31541308</v>
      </c>
      <c r="E123" s="7">
        <v>1282560</v>
      </c>
    </row>
    <row r="124" spans="1:5" x14ac:dyDescent="0.2">
      <c r="A124" s="4" t="s">
        <v>54</v>
      </c>
      <c r="B124" s="15">
        <v>44166</v>
      </c>
      <c r="C124" s="7">
        <v>22</v>
      </c>
      <c r="D124" s="8">
        <v>34069700</v>
      </c>
      <c r="E124" s="7">
        <v>1560240</v>
      </c>
    </row>
    <row r="125" spans="1:5" x14ac:dyDescent="0.2">
      <c r="A125" s="4" t="s">
        <v>56</v>
      </c>
      <c r="B125" s="15">
        <v>43831</v>
      </c>
      <c r="C125" s="7">
        <v>23</v>
      </c>
      <c r="D125" s="8">
        <v>61065611</v>
      </c>
      <c r="E125" s="7">
        <v>2498631</v>
      </c>
    </row>
    <row r="126" spans="1:5" x14ac:dyDescent="0.2">
      <c r="A126" s="4" t="s">
        <v>56</v>
      </c>
      <c r="B126" s="15">
        <v>43862</v>
      </c>
      <c r="C126" s="7">
        <v>27</v>
      </c>
      <c r="D126" s="8">
        <v>83592383</v>
      </c>
      <c r="E126" s="7">
        <v>2928398</v>
      </c>
    </row>
    <row r="127" spans="1:5" x14ac:dyDescent="0.2">
      <c r="A127" s="4" t="s">
        <v>56</v>
      </c>
      <c r="B127" s="15">
        <v>43891</v>
      </c>
      <c r="C127" s="7">
        <v>29</v>
      </c>
      <c r="D127" s="8">
        <v>99802071</v>
      </c>
      <c r="E127" s="7">
        <v>3044730</v>
      </c>
    </row>
    <row r="128" spans="1:5" x14ac:dyDescent="0.2">
      <c r="A128" s="4" t="s">
        <v>56</v>
      </c>
      <c r="B128" s="15">
        <v>43922</v>
      </c>
      <c r="C128" s="7">
        <v>1</v>
      </c>
      <c r="D128" s="8">
        <v>2152862</v>
      </c>
      <c r="E128" s="7">
        <v>109674</v>
      </c>
    </row>
    <row r="129" spans="1:5" x14ac:dyDescent="0.2">
      <c r="A129" s="4" t="s">
        <v>56</v>
      </c>
      <c r="B129" s="15">
        <v>43952</v>
      </c>
      <c r="C129" s="7">
        <v>11</v>
      </c>
      <c r="D129" s="8">
        <v>17698309</v>
      </c>
      <c r="E129" s="7">
        <v>944002</v>
      </c>
    </row>
    <row r="130" spans="1:5" x14ac:dyDescent="0.2">
      <c r="A130" s="4" t="s">
        <v>56</v>
      </c>
      <c r="B130" s="15">
        <v>43983</v>
      </c>
      <c r="C130" s="7">
        <v>24</v>
      </c>
      <c r="D130" s="8">
        <v>8470410</v>
      </c>
      <c r="E130" s="7">
        <v>282582</v>
      </c>
    </row>
    <row r="131" spans="1:5" x14ac:dyDescent="0.2">
      <c r="A131" s="4" t="s">
        <v>56</v>
      </c>
      <c r="B131" s="15">
        <v>44013</v>
      </c>
      <c r="C131" s="7">
        <v>22</v>
      </c>
      <c r="D131" s="8">
        <v>52109465</v>
      </c>
      <c r="E131" s="7">
        <v>2072611</v>
      </c>
    </row>
    <row r="132" spans="1:5" x14ac:dyDescent="0.2">
      <c r="A132" s="4" t="s">
        <v>56</v>
      </c>
      <c r="B132" s="15">
        <v>44044</v>
      </c>
      <c r="C132" s="7">
        <v>25</v>
      </c>
      <c r="D132" s="8">
        <v>58126666</v>
      </c>
      <c r="E132" s="7">
        <v>2464550</v>
      </c>
    </row>
    <row r="133" spans="1:5" x14ac:dyDescent="0.2">
      <c r="A133" s="4" t="s">
        <v>60</v>
      </c>
      <c r="B133" s="15">
        <v>43831</v>
      </c>
      <c r="C133" s="7">
        <v>22</v>
      </c>
      <c r="D133" s="8">
        <v>8200160</v>
      </c>
      <c r="E133" s="7">
        <v>298080</v>
      </c>
    </row>
    <row r="134" spans="1:5" x14ac:dyDescent="0.2">
      <c r="A134" s="4" t="s">
        <v>60</v>
      </c>
      <c r="B134" s="15">
        <v>43862</v>
      </c>
      <c r="C134" s="7">
        <v>29</v>
      </c>
      <c r="D134" s="8">
        <v>11166173</v>
      </c>
      <c r="E134" s="7">
        <v>391172</v>
      </c>
    </row>
    <row r="135" spans="1:5" x14ac:dyDescent="0.2">
      <c r="A135" s="4" t="s">
        <v>60</v>
      </c>
      <c r="B135" s="15">
        <v>43891</v>
      </c>
      <c r="C135" s="7">
        <v>30</v>
      </c>
      <c r="D135" s="8">
        <v>13217129</v>
      </c>
      <c r="E135" s="7">
        <v>403224</v>
      </c>
    </row>
    <row r="136" spans="1:5" x14ac:dyDescent="0.2">
      <c r="A136" s="4" t="s">
        <v>60</v>
      </c>
      <c r="B136" s="15">
        <v>43952</v>
      </c>
      <c r="C136" s="7">
        <v>5</v>
      </c>
      <c r="D136" s="8">
        <v>1038305</v>
      </c>
      <c r="E136" s="7">
        <v>62955</v>
      </c>
    </row>
    <row r="137" spans="1:5" x14ac:dyDescent="0.2">
      <c r="A137" s="4" t="s">
        <v>60</v>
      </c>
      <c r="B137" s="15">
        <v>44013</v>
      </c>
      <c r="C137" s="7">
        <v>18</v>
      </c>
      <c r="D137" s="8">
        <v>5704439</v>
      </c>
      <c r="E137" s="7">
        <v>222384</v>
      </c>
    </row>
    <row r="138" spans="1:5" x14ac:dyDescent="0.2">
      <c r="A138" s="4" t="s">
        <v>60</v>
      </c>
      <c r="B138" s="15">
        <v>44044</v>
      </c>
      <c r="C138" s="7">
        <v>21</v>
      </c>
      <c r="D138" s="8">
        <v>6365312</v>
      </c>
      <c r="E138" s="7">
        <v>269887</v>
      </c>
    </row>
    <row r="139" spans="1:5" x14ac:dyDescent="0.2">
      <c r="A139" s="4" t="s">
        <v>60</v>
      </c>
      <c r="B139" s="15">
        <v>44075</v>
      </c>
      <c r="C139" s="7">
        <v>3</v>
      </c>
      <c r="D139" s="8">
        <v>1054378</v>
      </c>
      <c r="E139" s="7">
        <v>34344</v>
      </c>
    </row>
    <row r="140" spans="1:5" x14ac:dyDescent="0.2">
      <c r="A140" s="4" t="s">
        <v>60</v>
      </c>
      <c r="B140" s="15">
        <v>44105</v>
      </c>
      <c r="C140" s="7">
        <v>21</v>
      </c>
      <c r="D140" s="8">
        <v>6630311</v>
      </c>
      <c r="E140" s="7">
        <v>255678</v>
      </c>
    </row>
    <row r="141" spans="1:5" x14ac:dyDescent="0.2">
      <c r="A141" s="4" t="s">
        <v>60</v>
      </c>
      <c r="B141" s="15">
        <v>44136</v>
      </c>
      <c r="C141" s="7">
        <v>17</v>
      </c>
      <c r="D141" s="8">
        <v>5389881</v>
      </c>
      <c r="E141" s="7">
        <v>219168</v>
      </c>
    </row>
    <row r="142" spans="1:5" x14ac:dyDescent="0.2">
      <c r="A142" s="4" t="s">
        <v>60</v>
      </c>
      <c r="B142" s="15">
        <v>44166</v>
      </c>
      <c r="C142" s="7">
        <v>25</v>
      </c>
      <c r="D142" s="8">
        <v>7092220</v>
      </c>
      <c r="E142" s="7">
        <v>324792</v>
      </c>
    </row>
    <row r="143" spans="1:5" x14ac:dyDescent="0.2">
      <c r="A143" s="4" t="s">
        <v>62</v>
      </c>
      <c r="B143" s="15">
        <v>44044</v>
      </c>
      <c r="C143" s="7">
        <v>1</v>
      </c>
      <c r="D143" s="8">
        <v>508149</v>
      </c>
      <c r="E143" s="7">
        <v>20109</v>
      </c>
    </row>
    <row r="144" spans="1:5" x14ac:dyDescent="0.2">
      <c r="A144" s="4" t="s">
        <v>62</v>
      </c>
      <c r="B144" s="15">
        <v>44105</v>
      </c>
      <c r="C144" s="7">
        <v>10</v>
      </c>
      <c r="D144" s="8">
        <v>5253683</v>
      </c>
      <c r="E144" s="7">
        <v>202592</v>
      </c>
    </row>
    <row r="145" spans="1:5" x14ac:dyDescent="0.2">
      <c r="A145" s="4" t="s">
        <v>62</v>
      </c>
      <c r="B145" s="15">
        <v>44136</v>
      </c>
      <c r="C145" s="7">
        <v>24</v>
      </c>
      <c r="D145" s="8">
        <v>12833724</v>
      </c>
      <c r="E145" s="7">
        <v>521856</v>
      </c>
    </row>
    <row r="146" spans="1:5" x14ac:dyDescent="0.2">
      <c r="A146" s="4" t="s">
        <v>62</v>
      </c>
      <c r="B146" s="15">
        <v>44166</v>
      </c>
      <c r="C146" s="7">
        <v>24</v>
      </c>
      <c r="D146" s="8">
        <v>11395348</v>
      </c>
      <c r="E146" s="7">
        <v>521856</v>
      </c>
    </row>
    <row r="147" spans="1:5" x14ac:dyDescent="0.2">
      <c r="A147" s="4" t="s">
        <v>64</v>
      </c>
      <c r="B147" s="15">
        <v>44166</v>
      </c>
      <c r="C147" s="7">
        <v>20</v>
      </c>
      <c r="D147" s="8">
        <v>10806295</v>
      </c>
      <c r="E147" s="7">
        <v>494880</v>
      </c>
    </row>
    <row r="148" spans="1:5" x14ac:dyDescent="0.2">
      <c r="A148" s="4" t="s">
        <v>66</v>
      </c>
      <c r="B148" s="15">
        <v>43831</v>
      </c>
      <c r="C148" s="7">
        <v>24</v>
      </c>
      <c r="D148" s="8">
        <v>66325567</v>
      </c>
      <c r="E148" s="7">
        <v>2410968</v>
      </c>
    </row>
    <row r="149" spans="1:5" x14ac:dyDescent="0.2">
      <c r="A149" s="4" t="s">
        <v>66</v>
      </c>
      <c r="B149" s="15">
        <v>43862</v>
      </c>
      <c r="C149" s="7">
        <v>29</v>
      </c>
      <c r="D149" s="8">
        <v>81871636</v>
      </c>
      <c r="E149" s="7">
        <v>2868117</v>
      </c>
    </row>
    <row r="150" spans="1:5" x14ac:dyDescent="0.2">
      <c r="A150" s="4" t="s">
        <v>66</v>
      </c>
      <c r="B150" s="15">
        <v>43891</v>
      </c>
      <c r="C150" s="7">
        <v>30</v>
      </c>
      <c r="D150" s="8">
        <v>97187549</v>
      </c>
      <c r="E150" s="7">
        <v>2964967</v>
      </c>
    </row>
    <row r="151" spans="1:5" x14ac:dyDescent="0.2">
      <c r="A151" s="4" t="s">
        <v>66</v>
      </c>
      <c r="B151" s="15">
        <v>43952</v>
      </c>
      <c r="C151" s="7">
        <v>2</v>
      </c>
      <c r="D151" s="8">
        <v>4664887</v>
      </c>
      <c r="E151" s="7">
        <v>200000</v>
      </c>
    </row>
    <row r="152" spans="1:5" x14ac:dyDescent="0.2">
      <c r="A152" s="4" t="s">
        <v>66</v>
      </c>
      <c r="B152" s="15">
        <v>43983</v>
      </c>
      <c r="C152" s="7">
        <v>9</v>
      </c>
      <c r="D152" s="8">
        <v>12629937</v>
      </c>
      <c r="E152" s="7">
        <v>450000</v>
      </c>
    </row>
    <row r="153" spans="1:5" x14ac:dyDescent="0.2">
      <c r="A153" s="4" t="s">
        <v>66</v>
      </c>
      <c r="B153" s="15">
        <v>44013</v>
      </c>
      <c r="C153" s="7">
        <v>20</v>
      </c>
      <c r="D153" s="8">
        <v>50724226</v>
      </c>
      <c r="E153" s="7">
        <v>1966094</v>
      </c>
    </row>
    <row r="154" spans="1:5" x14ac:dyDescent="0.2">
      <c r="A154" s="4" t="s">
        <v>66</v>
      </c>
      <c r="B154" s="15">
        <v>44044</v>
      </c>
      <c r="C154" s="7">
        <v>22</v>
      </c>
      <c r="D154" s="8">
        <v>36321059</v>
      </c>
      <c r="E154" s="7">
        <v>1540000</v>
      </c>
    </row>
    <row r="155" spans="1:5" x14ac:dyDescent="0.2">
      <c r="A155" s="4" t="s">
        <v>66</v>
      </c>
      <c r="B155" s="15">
        <v>44075</v>
      </c>
      <c r="C155" s="7">
        <v>9</v>
      </c>
      <c r="D155" s="8">
        <v>719434</v>
      </c>
      <c r="E155" s="7">
        <v>27000</v>
      </c>
    </row>
    <row r="156" spans="1:5" x14ac:dyDescent="0.2">
      <c r="A156" s="4" t="s">
        <v>66</v>
      </c>
      <c r="B156" s="15">
        <v>44105</v>
      </c>
      <c r="C156" s="7">
        <v>19</v>
      </c>
      <c r="D156" s="8">
        <v>15193352</v>
      </c>
      <c r="E156" s="7">
        <v>585887</v>
      </c>
    </row>
    <row r="157" spans="1:5" x14ac:dyDescent="0.2">
      <c r="A157" s="4" t="s">
        <v>66</v>
      </c>
      <c r="B157" s="15">
        <v>44136</v>
      </c>
      <c r="C157" s="7">
        <v>24</v>
      </c>
      <c r="D157" s="8">
        <v>32452606</v>
      </c>
      <c r="E157" s="7">
        <v>1319616</v>
      </c>
    </row>
    <row r="158" spans="1:5" x14ac:dyDescent="0.2">
      <c r="A158" s="4" t="s">
        <v>66</v>
      </c>
      <c r="B158" s="15">
        <v>44166</v>
      </c>
      <c r="C158" s="7">
        <v>26</v>
      </c>
      <c r="D158" s="8">
        <v>31216671</v>
      </c>
      <c r="E158" s="7">
        <v>1429584</v>
      </c>
    </row>
    <row r="159" spans="1:5" x14ac:dyDescent="0.2">
      <c r="A159" s="4" t="s">
        <v>1796</v>
      </c>
      <c r="B159" s="15">
        <v>43831</v>
      </c>
      <c r="C159" s="7">
        <v>5</v>
      </c>
      <c r="D159" s="8">
        <v>522358</v>
      </c>
      <c r="E159" s="7">
        <v>18988</v>
      </c>
    </row>
    <row r="160" spans="1:5" x14ac:dyDescent="0.2">
      <c r="A160" s="4" t="s">
        <v>1796</v>
      </c>
      <c r="B160" s="15">
        <v>43862</v>
      </c>
      <c r="C160" s="7">
        <v>27</v>
      </c>
      <c r="D160" s="8">
        <v>2190833</v>
      </c>
      <c r="E160" s="7">
        <v>76749</v>
      </c>
    </row>
    <row r="161" spans="1:5" x14ac:dyDescent="0.2">
      <c r="A161" s="4" t="s">
        <v>1796</v>
      </c>
      <c r="B161" s="15">
        <v>43891</v>
      </c>
      <c r="C161" s="7">
        <v>31</v>
      </c>
      <c r="D161" s="8">
        <v>2725379</v>
      </c>
      <c r="E161" s="7">
        <v>83145</v>
      </c>
    </row>
    <row r="162" spans="1:5" x14ac:dyDescent="0.2">
      <c r="A162" s="4" t="s">
        <v>1796</v>
      </c>
      <c r="B162" s="15">
        <v>44013</v>
      </c>
      <c r="C162" s="7">
        <v>15</v>
      </c>
      <c r="D162" s="8">
        <v>433738</v>
      </c>
      <c r="E162" s="7">
        <v>18493</v>
      </c>
    </row>
    <row r="163" spans="1:5" x14ac:dyDescent="0.2">
      <c r="A163" s="4" t="s">
        <v>1796</v>
      </c>
      <c r="B163" s="15">
        <v>44044</v>
      </c>
      <c r="C163" s="7">
        <v>5</v>
      </c>
      <c r="D163" s="8">
        <v>148114</v>
      </c>
      <c r="E163" s="7">
        <v>6280</v>
      </c>
    </row>
    <row r="164" spans="1:5" x14ac:dyDescent="0.2">
      <c r="A164" s="4" t="s">
        <v>1796</v>
      </c>
      <c r="B164" s="15">
        <v>44075</v>
      </c>
      <c r="C164" s="7">
        <v>4</v>
      </c>
      <c r="D164" s="8">
        <v>114442</v>
      </c>
      <c r="E164" s="7">
        <v>4704</v>
      </c>
    </row>
    <row r="165" spans="1:5" x14ac:dyDescent="0.2">
      <c r="A165" s="4" t="s">
        <v>68</v>
      </c>
      <c r="B165" s="15">
        <v>43831</v>
      </c>
      <c r="C165" s="7">
        <v>24</v>
      </c>
      <c r="D165" s="8">
        <v>82850014</v>
      </c>
      <c r="E165" s="7">
        <v>3011640</v>
      </c>
    </row>
    <row r="166" spans="1:5" x14ac:dyDescent="0.2">
      <c r="A166" s="4" t="s">
        <v>68</v>
      </c>
      <c r="B166" s="15">
        <v>43862</v>
      </c>
      <c r="C166" s="7">
        <v>29</v>
      </c>
      <c r="D166" s="8">
        <v>103122424</v>
      </c>
      <c r="E166" s="7">
        <v>3612572</v>
      </c>
    </row>
    <row r="167" spans="1:5" x14ac:dyDescent="0.2">
      <c r="A167" s="4" t="s">
        <v>68</v>
      </c>
      <c r="B167" s="15">
        <v>43891</v>
      </c>
      <c r="C167" s="7">
        <v>30</v>
      </c>
      <c r="D167" s="8">
        <v>120690055</v>
      </c>
      <c r="E167" s="7">
        <v>3681974</v>
      </c>
    </row>
    <row r="168" spans="1:5" x14ac:dyDescent="0.2">
      <c r="A168" s="4" t="s">
        <v>68</v>
      </c>
      <c r="B168" s="15">
        <v>43952</v>
      </c>
      <c r="C168" s="7">
        <v>2</v>
      </c>
      <c r="D168" s="8">
        <v>5831109</v>
      </c>
      <c r="E168" s="7">
        <v>250000</v>
      </c>
    </row>
    <row r="169" spans="1:5" x14ac:dyDescent="0.2">
      <c r="A169" s="4" t="s">
        <v>68</v>
      </c>
      <c r="B169" s="15">
        <v>43983</v>
      </c>
      <c r="C169" s="7">
        <v>14</v>
      </c>
      <c r="D169" s="8">
        <v>38731808</v>
      </c>
      <c r="E169" s="7">
        <v>1400000</v>
      </c>
    </row>
    <row r="170" spans="1:5" x14ac:dyDescent="0.2">
      <c r="A170" s="4" t="s">
        <v>68</v>
      </c>
      <c r="B170" s="15">
        <v>44013</v>
      </c>
      <c r="C170" s="7">
        <v>22</v>
      </c>
      <c r="D170" s="8">
        <v>69169399</v>
      </c>
      <c r="E170" s="7">
        <v>2703379</v>
      </c>
    </row>
    <row r="171" spans="1:5" x14ac:dyDescent="0.2">
      <c r="A171" s="4" t="s">
        <v>68</v>
      </c>
      <c r="B171" s="15">
        <v>44044</v>
      </c>
      <c r="C171" s="7">
        <v>19</v>
      </c>
      <c r="D171" s="8">
        <v>49292866</v>
      </c>
      <c r="E171" s="7">
        <v>2090000</v>
      </c>
    </row>
    <row r="172" spans="1:5" x14ac:dyDescent="0.2">
      <c r="A172" s="4" t="s">
        <v>68</v>
      </c>
      <c r="B172" s="15">
        <v>44105</v>
      </c>
      <c r="C172" s="7">
        <v>10</v>
      </c>
      <c r="D172" s="8">
        <v>7422423</v>
      </c>
      <c r="E172" s="7">
        <v>286224</v>
      </c>
    </row>
    <row r="173" spans="1:5" x14ac:dyDescent="0.2">
      <c r="A173" s="4" t="s">
        <v>68</v>
      </c>
      <c r="B173" s="15">
        <v>44136</v>
      </c>
      <c r="C173" s="7">
        <v>24</v>
      </c>
      <c r="D173" s="8">
        <v>18131530</v>
      </c>
      <c r="E173" s="7">
        <v>737280</v>
      </c>
    </row>
    <row r="174" spans="1:5" x14ac:dyDescent="0.2">
      <c r="A174" s="4" t="s">
        <v>68</v>
      </c>
      <c r="B174" s="15">
        <v>44166</v>
      </c>
      <c r="C174" s="7">
        <v>24</v>
      </c>
      <c r="D174" s="8">
        <v>16099388</v>
      </c>
      <c r="E174" s="7">
        <v>737280</v>
      </c>
    </row>
    <row r="175" spans="1:5" x14ac:dyDescent="0.2">
      <c r="A175" s="4" t="s">
        <v>69</v>
      </c>
      <c r="B175" s="15">
        <v>43831</v>
      </c>
      <c r="C175" s="7">
        <v>24</v>
      </c>
      <c r="D175" s="8">
        <v>8583099</v>
      </c>
      <c r="E175" s="7">
        <v>312000</v>
      </c>
    </row>
    <row r="176" spans="1:5" x14ac:dyDescent="0.2">
      <c r="A176" s="4" t="s">
        <v>69</v>
      </c>
      <c r="B176" s="15">
        <v>43862</v>
      </c>
      <c r="C176" s="7">
        <v>29</v>
      </c>
      <c r="D176" s="8">
        <v>10761627</v>
      </c>
      <c r="E176" s="7">
        <v>377000</v>
      </c>
    </row>
    <row r="177" spans="1:5" x14ac:dyDescent="0.2">
      <c r="A177" s="4" t="s">
        <v>69</v>
      </c>
      <c r="B177" s="15">
        <v>43891</v>
      </c>
      <c r="C177" s="7">
        <v>31</v>
      </c>
      <c r="D177" s="8">
        <v>13209787</v>
      </c>
      <c r="E177" s="7">
        <v>403000</v>
      </c>
    </row>
    <row r="178" spans="1:5" x14ac:dyDescent="0.2">
      <c r="A178" s="4" t="s">
        <v>69</v>
      </c>
      <c r="B178" s="15">
        <v>43952</v>
      </c>
      <c r="C178" s="7">
        <v>2</v>
      </c>
      <c r="D178" s="8">
        <v>606435</v>
      </c>
      <c r="E178" s="7">
        <v>26000</v>
      </c>
    </row>
    <row r="179" spans="1:5" x14ac:dyDescent="0.2">
      <c r="A179" s="4" t="s">
        <v>69</v>
      </c>
      <c r="B179" s="15">
        <v>43983</v>
      </c>
      <c r="C179" s="7">
        <v>14</v>
      </c>
      <c r="D179" s="8">
        <v>6197089</v>
      </c>
      <c r="E179" s="7">
        <v>224000</v>
      </c>
    </row>
    <row r="180" spans="1:5" x14ac:dyDescent="0.2">
      <c r="A180" s="4" t="s">
        <v>69</v>
      </c>
      <c r="B180" s="15">
        <v>44013</v>
      </c>
      <c r="C180" s="7">
        <v>30</v>
      </c>
      <c r="D180" s="8">
        <v>10276596</v>
      </c>
      <c r="E180" s="7">
        <v>383388</v>
      </c>
    </row>
    <row r="181" spans="1:5" x14ac:dyDescent="0.2">
      <c r="A181" s="4" t="s">
        <v>69</v>
      </c>
      <c r="B181" s="15">
        <v>44044</v>
      </c>
      <c r="C181" s="7">
        <v>20</v>
      </c>
      <c r="D181" s="8">
        <v>6028352</v>
      </c>
      <c r="E181" s="7">
        <v>255600</v>
      </c>
    </row>
    <row r="182" spans="1:5" x14ac:dyDescent="0.2">
      <c r="A182" s="4" t="s">
        <v>69</v>
      </c>
      <c r="B182" s="15">
        <v>44075</v>
      </c>
      <c r="C182" s="7">
        <v>9</v>
      </c>
      <c r="D182" s="8">
        <v>719434</v>
      </c>
      <c r="E182" s="7">
        <v>27000</v>
      </c>
    </row>
    <row r="183" spans="1:5" x14ac:dyDescent="0.2">
      <c r="A183" s="4" t="s">
        <v>69</v>
      </c>
      <c r="B183" s="15">
        <v>44105</v>
      </c>
      <c r="C183" s="7">
        <v>3</v>
      </c>
      <c r="D183" s="8">
        <v>217453</v>
      </c>
      <c r="E183" s="7">
        <v>8385</v>
      </c>
    </row>
    <row r="184" spans="1:5" x14ac:dyDescent="0.2">
      <c r="A184" s="4" t="s">
        <v>69</v>
      </c>
      <c r="B184" s="15">
        <v>44136</v>
      </c>
      <c r="C184" s="7">
        <v>12</v>
      </c>
      <c r="D184" s="8">
        <v>7373017</v>
      </c>
      <c r="E184" s="7">
        <v>299808</v>
      </c>
    </row>
    <row r="185" spans="1:5" x14ac:dyDescent="0.2">
      <c r="A185" s="4" t="s">
        <v>69</v>
      </c>
      <c r="B185" s="15">
        <v>44166</v>
      </c>
      <c r="C185" s="7">
        <v>24</v>
      </c>
      <c r="D185" s="8">
        <v>13093330</v>
      </c>
      <c r="E185" s="7">
        <v>599616</v>
      </c>
    </row>
    <row r="186" spans="1:5" x14ac:dyDescent="0.2">
      <c r="A186" s="4" t="s">
        <v>1789</v>
      </c>
      <c r="B186" s="15">
        <v>43831</v>
      </c>
      <c r="C186" s="7">
        <v>24</v>
      </c>
      <c r="D186" s="8">
        <v>51190657</v>
      </c>
      <c r="E186" s="7">
        <v>2094576</v>
      </c>
    </row>
    <row r="187" spans="1:5" x14ac:dyDescent="0.2">
      <c r="A187" s="4" t="s">
        <v>1789</v>
      </c>
      <c r="B187" s="15">
        <v>43862</v>
      </c>
      <c r="C187" s="7">
        <v>26</v>
      </c>
      <c r="D187" s="8">
        <v>56554906</v>
      </c>
      <c r="E187" s="7">
        <v>2230122</v>
      </c>
    </row>
    <row r="188" spans="1:5" x14ac:dyDescent="0.2">
      <c r="A188" s="4" t="s">
        <v>1789</v>
      </c>
      <c r="B188" s="15">
        <v>43891</v>
      </c>
      <c r="C188" s="7">
        <v>10</v>
      </c>
      <c r="D188" s="8">
        <v>24406252</v>
      </c>
      <c r="E188" s="7">
        <v>864273</v>
      </c>
    </row>
    <row r="189" spans="1:5" x14ac:dyDescent="0.2">
      <c r="A189" s="4" t="s">
        <v>1789</v>
      </c>
      <c r="B189" s="15">
        <v>44075</v>
      </c>
      <c r="C189" s="7">
        <v>15</v>
      </c>
      <c r="D189" s="8">
        <v>24812171</v>
      </c>
      <c r="E189" s="7">
        <v>1019872</v>
      </c>
    </row>
    <row r="190" spans="1:5" x14ac:dyDescent="0.2">
      <c r="A190" s="4" t="s">
        <v>1789</v>
      </c>
      <c r="B190" s="15">
        <v>44105</v>
      </c>
      <c r="C190" s="7">
        <v>27</v>
      </c>
      <c r="D190" s="8">
        <v>48441168</v>
      </c>
      <c r="E190" s="7">
        <v>1867992</v>
      </c>
    </row>
    <row r="191" spans="1:5" x14ac:dyDescent="0.2">
      <c r="A191" s="4" t="s">
        <v>1789</v>
      </c>
      <c r="B191" s="15">
        <v>44136</v>
      </c>
      <c r="C191" s="7">
        <v>21</v>
      </c>
      <c r="D191" s="8">
        <v>33735718</v>
      </c>
      <c r="E191" s="7">
        <v>1371791</v>
      </c>
    </row>
    <row r="192" spans="1:5" x14ac:dyDescent="0.2">
      <c r="A192" s="4" t="s">
        <v>1789</v>
      </c>
      <c r="B192" s="15">
        <v>44166</v>
      </c>
      <c r="C192" s="7">
        <v>25</v>
      </c>
      <c r="D192" s="8">
        <v>37800545</v>
      </c>
      <c r="E192" s="7">
        <v>1731096</v>
      </c>
    </row>
    <row r="193" spans="1:5" x14ac:dyDescent="0.2">
      <c r="A193" s="4" t="s">
        <v>1800</v>
      </c>
      <c r="B193" s="15">
        <v>44105</v>
      </c>
      <c r="C193" s="7">
        <v>26</v>
      </c>
      <c r="D193" s="8">
        <v>89123201</v>
      </c>
      <c r="E193" s="7">
        <v>3436776</v>
      </c>
    </row>
    <row r="194" spans="1:5" x14ac:dyDescent="0.2">
      <c r="A194" s="4" t="s">
        <v>73</v>
      </c>
      <c r="B194" s="15">
        <v>43862</v>
      </c>
      <c r="C194" s="7">
        <v>1</v>
      </c>
      <c r="D194" s="8">
        <v>122060</v>
      </c>
      <c r="E194" s="7">
        <v>4276</v>
      </c>
    </row>
    <row r="195" spans="1:5" x14ac:dyDescent="0.2">
      <c r="A195" s="4" t="s">
        <v>73</v>
      </c>
      <c r="B195" s="15">
        <v>43891</v>
      </c>
      <c r="C195" s="7">
        <v>8</v>
      </c>
      <c r="D195" s="8">
        <v>3577000</v>
      </c>
      <c r="E195" s="7">
        <v>109126</v>
      </c>
    </row>
    <row r="196" spans="1:5" x14ac:dyDescent="0.2">
      <c r="A196" s="4" t="s">
        <v>73</v>
      </c>
      <c r="B196" s="15">
        <v>43952</v>
      </c>
      <c r="C196" s="7">
        <v>3</v>
      </c>
      <c r="D196" s="8">
        <v>854515</v>
      </c>
      <c r="E196" s="7">
        <v>37167</v>
      </c>
    </row>
    <row r="197" spans="1:5" x14ac:dyDescent="0.2">
      <c r="A197" s="4" t="s">
        <v>73</v>
      </c>
      <c r="B197" s="15">
        <v>43983</v>
      </c>
      <c r="C197" s="7">
        <v>17</v>
      </c>
      <c r="D197" s="8">
        <v>5954581</v>
      </c>
      <c r="E197" s="7">
        <v>199686</v>
      </c>
    </row>
    <row r="198" spans="1:5" x14ac:dyDescent="0.2">
      <c r="A198" s="4" t="s">
        <v>73</v>
      </c>
      <c r="B198" s="15">
        <v>44013</v>
      </c>
      <c r="C198" s="7">
        <v>23</v>
      </c>
      <c r="D198" s="8">
        <v>7236812</v>
      </c>
      <c r="E198" s="7">
        <v>287948</v>
      </c>
    </row>
    <row r="199" spans="1:5" x14ac:dyDescent="0.2">
      <c r="A199" s="4" t="s">
        <v>73</v>
      </c>
      <c r="B199" s="15">
        <v>44044</v>
      </c>
      <c r="C199" s="7">
        <v>24</v>
      </c>
      <c r="D199" s="8">
        <v>5354266</v>
      </c>
      <c r="E199" s="7">
        <v>227019</v>
      </c>
    </row>
    <row r="200" spans="1:5" x14ac:dyDescent="0.2">
      <c r="A200" s="4" t="s">
        <v>73</v>
      </c>
      <c r="B200" s="15">
        <v>44075</v>
      </c>
      <c r="C200" s="7">
        <v>11</v>
      </c>
      <c r="D200" s="8">
        <v>1336271</v>
      </c>
      <c r="E200" s="7">
        <v>46992</v>
      </c>
    </row>
    <row r="201" spans="1:5" x14ac:dyDescent="0.2">
      <c r="A201" s="4" t="s">
        <v>73</v>
      </c>
      <c r="B201" s="15">
        <v>44105</v>
      </c>
      <c r="C201" s="7">
        <v>9</v>
      </c>
      <c r="D201" s="8">
        <v>928962</v>
      </c>
      <c r="E201" s="7">
        <v>35822</v>
      </c>
    </row>
    <row r="202" spans="1:5" x14ac:dyDescent="0.2">
      <c r="A202" s="4" t="s">
        <v>73</v>
      </c>
      <c r="B202" s="15">
        <v>44166</v>
      </c>
      <c r="C202" s="7">
        <v>3</v>
      </c>
      <c r="D202" s="8">
        <v>279853</v>
      </c>
      <c r="E202" s="7">
        <v>12816</v>
      </c>
    </row>
    <row r="203" spans="1:5" x14ac:dyDescent="0.2">
      <c r="A203" s="4" t="s">
        <v>75</v>
      </c>
      <c r="B203" s="15">
        <v>43952</v>
      </c>
      <c r="C203" s="7">
        <v>3</v>
      </c>
      <c r="D203" s="8">
        <v>650160</v>
      </c>
      <c r="E203" s="7">
        <v>25674</v>
      </c>
    </row>
    <row r="204" spans="1:5" x14ac:dyDescent="0.2">
      <c r="A204" s="4" t="s">
        <v>75</v>
      </c>
      <c r="B204" s="15">
        <v>43983</v>
      </c>
      <c r="C204" s="7">
        <v>29</v>
      </c>
      <c r="D204" s="8">
        <v>7024214</v>
      </c>
      <c r="E204" s="7">
        <v>248182</v>
      </c>
    </row>
    <row r="205" spans="1:5" x14ac:dyDescent="0.2">
      <c r="A205" s="4" t="s">
        <v>75</v>
      </c>
      <c r="B205" s="15">
        <v>44013</v>
      </c>
      <c r="C205" s="7">
        <v>30</v>
      </c>
      <c r="D205" s="8">
        <v>6765162</v>
      </c>
      <c r="E205" s="7">
        <v>252387</v>
      </c>
    </row>
    <row r="206" spans="1:5" x14ac:dyDescent="0.2">
      <c r="A206" s="4" t="s">
        <v>75</v>
      </c>
      <c r="B206" s="15">
        <v>44044</v>
      </c>
      <c r="C206" s="7">
        <v>28</v>
      </c>
      <c r="D206" s="8">
        <v>6055239</v>
      </c>
      <c r="E206" s="7">
        <v>239624</v>
      </c>
    </row>
    <row r="207" spans="1:5" x14ac:dyDescent="0.2">
      <c r="A207" s="4" t="s">
        <v>374</v>
      </c>
      <c r="B207" s="15">
        <v>43952</v>
      </c>
      <c r="C207" s="7">
        <v>3</v>
      </c>
      <c r="D207" s="8">
        <v>280409</v>
      </c>
      <c r="E207" s="7">
        <v>11073</v>
      </c>
    </row>
    <row r="208" spans="1:5" x14ac:dyDescent="0.2">
      <c r="A208" s="4" t="s">
        <v>374</v>
      </c>
      <c r="B208" s="15">
        <v>43983</v>
      </c>
      <c r="C208" s="7">
        <v>29</v>
      </c>
      <c r="D208" s="8">
        <v>3029489</v>
      </c>
      <c r="E208" s="7">
        <v>107039</v>
      </c>
    </row>
    <row r="209" spans="1:5" x14ac:dyDescent="0.2">
      <c r="A209" s="4" t="s">
        <v>374</v>
      </c>
      <c r="B209" s="15">
        <v>44013</v>
      </c>
      <c r="C209" s="7">
        <v>30</v>
      </c>
      <c r="D209" s="8">
        <v>2917762</v>
      </c>
      <c r="E209" s="7">
        <v>108852</v>
      </c>
    </row>
    <row r="210" spans="1:5" x14ac:dyDescent="0.2">
      <c r="A210" s="4" t="s">
        <v>374</v>
      </c>
      <c r="B210" s="15">
        <v>44044</v>
      </c>
      <c r="C210" s="7">
        <v>28</v>
      </c>
      <c r="D210" s="8">
        <v>2830212</v>
      </c>
      <c r="E210" s="7">
        <v>112000</v>
      </c>
    </row>
    <row r="211" spans="1:5" x14ac:dyDescent="0.2">
      <c r="A211" s="4" t="s">
        <v>77</v>
      </c>
      <c r="B211" s="15">
        <v>43952</v>
      </c>
      <c r="C211" s="7">
        <v>3</v>
      </c>
      <c r="D211" s="8">
        <v>1424988</v>
      </c>
      <c r="E211" s="7">
        <v>56271</v>
      </c>
    </row>
    <row r="212" spans="1:5" x14ac:dyDescent="0.2">
      <c r="A212" s="4" t="s">
        <v>77</v>
      </c>
      <c r="B212" s="15">
        <v>43983</v>
      </c>
      <c r="C212" s="7">
        <v>29</v>
      </c>
      <c r="D212" s="8">
        <v>15395324</v>
      </c>
      <c r="E212" s="7">
        <v>543953</v>
      </c>
    </row>
    <row r="213" spans="1:5" x14ac:dyDescent="0.2">
      <c r="A213" s="4" t="s">
        <v>77</v>
      </c>
      <c r="B213" s="15">
        <v>44013</v>
      </c>
      <c r="C213" s="7">
        <v>30</v>
      </c>
      <c r="D213" s="8">
        <v>14827547</v>
      </c>
      <c r="E213" s="7">
        <v>553170</v>
      </c>
    </row>
    <row r="214" spans="1:5" x14ac:dyDescent="0.2">
      <c r="A214" s="4" t="s">
        <v>77</v>
      </c>
      <c r="B214" s="15">
        <v>44044</v>
      </c>
      <c r="C214" s="7">
        <v>28</v>
      </c>
      <c r="D214" s="8">
        <v>13271573</v>
      </c>
      <c r="E214" s="7">
        <v>525196</v>
      </c>
    </row>
    <row r="215" spans="1:5" x14ac:dyDescent="0.2">
      <c r="A215" s="4" t="s">
        <v>77</v>
      </c>
      <c r="B215" s="15">
        <v>44166</v>
      </c>
      <c r="C215" s="7">
        <v>19</v>
      </c>
      <c r="D215" s="8">
        <v>12944495</v>
      </c>
      <c r="E215" s="7">
        <v>592800</v>
      </c>
    </row>
    <row r="216" spans="1:5" x14ac:dyDescent="0.2">
      <c r="A216" s="4" t="s">
        <v>79</v>
      </c>
      <c r="B216" s="15">
        <v>43831</v>
      </c>
      <c r="C216" s="7">
        <v>13</v>
      </c>
      <c r="D216" s="8">
        <v>4625712</v>
      </c>
      <c r="E216" s="7">
        <v>168147</v>
      </c>
    </row>
    <row r="217" spans="1:5" x14ac:dyDescent="0.2">
      <c r="A217" s="4" t="s">
        <v>79</v>
      </c>
      <c r="B217" s="15">
        <v>43862</v>
      </c>
      <c r="C217" s="7">
        <v>29</v>
      </c>
      <c r="D217" s="8">
        <v>11052305</v>
      </c>
      <c r="E217" s="7">
        <v>387183</v>
      </c>
    </row>
    <row r="218" spans="1:5" x14ac:dyDescent="0.2">
      <c r="A218" s="4" t="s">
        <v>79</v>
      </c>
      <c r="B218" s="15">
        <v>43891</v>
      </c>
      <c r="C218" s="7">
        <v>30</v>
      </c>
      <c r="D218" s="8">
        <v>13052777</v>
      </c>
      <c r="E218" s="7">
        <v>398210</v>
      </c>
    </row>
    <row r="219" spans="1:5" x14ac:dyDescent="0.2">
      <c r="A219" s="4" t="s">
        <v>79</v>
      </c>
      <c r="B219" s="15">
        <v>44013</v>
      </c>
      <c r="C219" s="7">
        <v>1</v>
      </c>
      <c r="D219" s="8">
        <v>74380</v>
      </c>
      <c r="E219" s="7">
        <v>3171</v>
      </c>
    </row>
    <row r="220" spans="1:5" x14ac:dyDescent="0.2">
      <c r="A220" s="4" t="s">
        <v>79</v>
      </c>
      <c r="B220" s="15">
        <v>44044</v>
      </c>
      <c r="C220" s="7">
        <v>31</v>
      </c>
      <c r="D220" s="8">
        <v>2452682</v>
      </c>
      <c r="E220" s="7">
        <v>97060</v>
      </c>
    </row>
    <row r="221" spans="1:5" x14ac:dyDescent="0.2">
      <c r="A221" s="4" t="s">
        <v>79</v>
      </c>
      <c r="B221" s="15">
        <v>44105</v>
      </c>
      <c r="C221" s="7">
        <v>26</v>
      </c>
      <c r="D221" s="8">
        <v>1994776</v>
      </c>
      <c r="E221" s="7">
        <v>76922</v>
      </c>
    </row>
    <row r="222" spans="1:5" x14ac:dyDescent="0.2">
      <c r="A222" s="4" t="s">
        <v>79</v>
      </c>
      <c r="B222" s="15">
        <v>44136</v>
      </c>
      <c r="C222" s="7">
        <v>12</v>
      </c>
      <c r="D222" s="8">
        <v>936087</v>
      </c>
      <c r="E222" s="7">
        <v>38064</v>
      </c>
    </row>
    <row r="223" spans="1:5" x14ac:dyDescent="0.2">
      <c r="A223" s="4" t="s">
        <v>79</v>
      </c>
      <c r="B223" s="15">
        <v>44166</v>
      </c>
      <c r="C223" s="7">
        <v>10</v>
      </c>
      <c r="D223" s="8">
        <v>690722</v>
      </c>
      <c r="E223" s="7">
        <v>31632</v>
      </c>
    </row>
    <row r="224" spans="1:5" x14ac:dyDescent="0.2">
      <c r="A224" s="4" t="s">
        <v>80</v>
      </c>
      <c r="B224" s="15">
        <v>43952</v>
      </c>
      <c r="C224" s="7">
        <v>3</v>
      </c>
      <c r="D224" s="8">
        <v>643018</v>
      </c>
      <c r="E224" s="7">
        <v>25392</v>
      </c>
    </row>
    <row r="225" spans="1:5" x14ac:dyDescent="0.2">
      <c r="A225" s="4" t="s">
        <v>80</v>
      </c>
      <c r="B225" s="15">
        <v>43983</v>
      </c>
      <c r="C225" s="7">
        <v>29</v>
      </c>
      <c r="D225" s="8">
        <v>6947061</v>
      </c>
      <c r="E225" s="7">
        <v>245456</v>
      </c>
    </row>
    <row r="226" spans="1:5" x14ac:dyDescent="0.2">
      <c r="A226" s="4" t="s">
        <v>80</v>
      </c>
      <c r="B226" s="15">
        <v>44013</v>
      </c>
      <c r="C226" s="7">
        <v>30</v>
      </c>
      <c r="D226" s="8">
        <v>6690854</v>
      </c>
      <c r="E226" s="7">
        <v>249615</v>
      </c>
    </row>
    <row r="227" spans="1:5" x14ac:dyDescent="0.2">
      <c r="A227" s="4" t="s">
        <v>80</v>
      </c>
      <c r="B227" s="15">
        <v>44044</v>
      </c>
      <c r="C227" s="7">
        <v>28</v>
      </c>
      <c r="D227" s="8">
        <v>5995804</v>
      </c>
      <c r="E227" s="7">
        <v>237272</v>
      </c>
    </row>
    <row r="228" spans="1:5" x14ac:dyDescent="0.2">
      <c r="A228" s="4" t="s">
        <v>81</v>
      </c>
      <c r="B228" s="15">
        <v>44013</v>
      </c>
      <c r="C228" s="7">
        <v>30</v>
      </c>
      <c r="D228" s="8">
        <v>3066378</v>
      </c>
      <c r="E228" s="7">
        <v>114397</v>
      </c>
    </row>
    <row r="229" spans="1:5" x14ac:dyDescent="0.2">
      <c r="A229" s="4" t="s">
        <v>81</v>
      </c>
      <c r="B229" s="15">
        <v>44044</v>
      </c>
      <c r="C229" s="7">
        <v>31</v>
      </c>
      <c r="D229" s="8">
        <v>3038662</v>
      </c>
      <c r="E229" s="7">
        <v>120249</v>
      </c>
    </row>
    <row r="230" spans="1:5" x14ac:dyDescent="0.2">
      <c r="A230" s="4" t="s">
        <v>1814</v>
      </c>
      <c r="B230" s="15">
        <v>43831</v>
      </c>
      <c r="C230" s="7">
        <v>24</v>
      </c>
      <c r="D230" s="8">
        <v>1234893</v>
      </c>
      <c r="E230" s="7">
        <v>44889</v>
      </c>
    </row>
    <row r="231" spans="1:5" x14ac:dyDescent="0.2">
      <c r="A231" s="4" t="s">
        <v>1814</v>
      </c>
      <c r="B231" s="15">
        <v>43862</v>
      </c>
      <c r="C231" s="7">
        <v>29</v>
      </c>
      <c r="D231" s="8">
        <v>1617897</v>
      </c>
      <c r="E231" s="7">
        <v>56678</v>
      </c>
    </row>
    <row r="232" spans="1:5" x14ac:dyDescent="0.2">
      <c r="A232" s="4" t="s">
        <v>1814</v>
      </c>
      <c r="B232" s="15">
        <v>43891</v>
      </c>
      <c r="C232" s="7">
        <v>24</v>
      </c>
      <c r="D232" s="8">
        <v>1408137</v>
      </c>
      <c r="E232" s="7">
        <v>42959</v>
      </c>
    </row>
    <row r="233" spans="1:5" x14ac:dyDescent="0.2">
      <c r="A233" s="4" t="s">
        <v>82</v>
      </c>
      <c r="B233" s="15">
        <v>44136</v>
      </c>
      <c r="C233" s="7">
        <v>28</v>
      </c>
      <c r="D233" s="8">
        <v>12396148</v>
      </c>
      <c r="E233" s="7">
        <v>504063</v>
      </c>
    </row>
    <row r="234" spans="1:5" x14ac:dyDescent="0.2">
      <c r="A234" s="4" t="s">
        <v>82</v>
      </c>
      <c r="B234" s="15">
        <v>44166</v>
      </c>
      <c r="C234" s="7">
        <v>26</v>
      </c>
      <c r="D234" s="8">
        <v>9905945</v>
      </c>
      <c r="E234" s="7">
        <v>453648</v>
      </c>
    </row>
    <row r="235" spans="1:5" x14ac:dyDescent="0.2">
      <c r="A235" s="4" t="s">
        <v>84</v>
      </c>
      <c r="B235" s="15">
        <v>43831</v>
      </c>
      <c r="C235" s="7">
        <v>24</v>
      </c>
      <c r="D235" s="8">
        <v>216522180</v>
      </c>
      <c r="E235" s="7">
        <v>7870691</v>
      </c>
    </row>
    <row r="236" spans="1:5" x14ac:dyDescent="0.2">
      <c r="A236" s="4" t="s">
        <v>84</v>
      </c>
      <c r="B236" s="15">
        <v>43862</v>
      </c>
      <c r="C236" s="7">
        <v>29</v>
      </c>
      <c r="D236" s="8">
        <v>271644373</v>
      </c>
      <c r="E236" s="7">
        <v>9516212</v>
      </c>
    </row>
    <row r="237" spans="1:5" x14ac:dyDescent="0.2">
      <c r="A237" s="4" t="s">
        <v>84</v>
      </c>
      <c r="B237" s="15">
        <v>43891</v>
      </c>
      <c r="C237" s="7">
        <v>7</v>
      </c>
      <c r="D237" s="8">
        <v>55790390</v>
      </c>
      <c r="E237" s="7">
        <v>1914790</v>
      </c>
    </row>
    <row r="238" spans="1:5" x14ac:dyDescent="0.2">
      <c r="A238" s="4" t="s">
        <v>84</v>
      </c>
      <c r="B238" s="15">
        <v>43922</v>
      </c>
      <c r="C238" s="7">
        <v>1</v>
      </c>
      <c r="D238" s="8">
        <v>6619590</v>
      </c>
      <c r="E238" s="7">
        <v>337224</v>
      </c>
    </row>
    <row r="239" spans="1:5" x14ac:dyDescent="0.2">
      <c r="A239" s="4" t="s">
        <v>84</v>
      </c>
      <c r="B239" s="15">
        <v>43952</v>
      </c>
      <c r="C239" s="7">
        <v>6</v>
      </c>
      <c r="D239" s="8">
        <v>35795316</v>
      </c>
      <c r="E239" s="7">
        <v>1886306</v>
      </c>
    </row>
    <row r="240" spans="1:5" x14ac:dyDescent="0.2">
      <c r="A240" s="4" t="s">
        <v>84</v>
      </c>
      <c r="B240" s="15">
        <v>43983</v>
      </c>
      <c r="C240" s="7">
        <v>7</v>
      </c>
      <c r="D240" s="8">
        <v>61099064</v>
      </c>
      <c r="E240" s="7">
        <v>2191257</v>
      </c>
    </row>
    <row r="241" spans="1:5" x14ac:dyDescent="0.2">
      <c r="A241" s="4" t="s">
        <v>84</v>
      </c>
      <c r="B241" s="15">
        <v>44013</v>
      </c>
      <c r="C241" s="7">
        <v>21</v>
      </c>
      <c r="D241" s="8">
        <v>164203134</v>
      </c>
      <c r="E241" s="7">
        <v>6477183</v>
      </c>
    </row>
    <row r="242" spans="1:5" x14ac:dyDescent="0.2">
      <c r="A242" s="4" t="s">
        <v>84</v>
      </c>
      <c r="B242" s="15">
        <v>44044</v>
      </c>
      <c r="C242" s="7">
        <v>12</v>
      </c>
      <c r="D242" s="8">
        <v>90957955</v>
      </c>
      <c r="E242" s="7">
        <v>3856585</v>
      </c>
    </row>
    <row r="243" spans="1:5" x14ac:dyDescent="0.2">
      <c r="A243" s="4" t="s">
        <v>84</v>
      </c>
      <c r="B243" s="15">
        <v>44075</v>
      </c>
      <c r="C243" s="7">
        <v>15</v>
      </c>
      <c r="D243" s="8">
        <v>37801361</v>
      </c>
      <c r="E243" s="7">
        <v>1407600</v>
      </c>
    </row>
    <row r="244" spans="1:5" x14ac:dyDescent="0.2">
      <c r="A244" s="4" t="s">
        <v>84</v>
      </c>
      <c r="B244" s="15">
        <v>44105</v>
      </c>
      <c r="C244" s="7">
        <v>24</v>
      </c>
      <c r="D244" s="8">
        <v>54415638</v>
      </c>
      <c r="E244" s="7">
        <v>2098380</v>
      </c>
    </row>
    <row r="245" spans="1:5" x14ac:dyDescent="0.2">
      <c r="A245" s="4" t="s">
        <v>84</v>
      </c>
      <c r="B245" s="15">
        <v>44136</v>
      </c>
      <c r="C245" s="7">
        <v>4</v>
      </c>
      <c r="D245" s="8">
        <v>9231026</v>
      </c>
      <c r="E245" s="7">
        <v>375360</v>
      </c>
    </row>
    <row r="246" spans="1:5" x14ac:dyDescent="0.2">
      <c r="A246" s="4" t="s">
        <v>84</v>
      </c>
      <c r="B246" s="15">
        <v>44166</v>
      </c>
      <c r="C246" s="7">
        <v>26</v>
      </c>
      <c r="D246" s="8">
        <v>173067893</v>
      </c>
      <c r="E246" s="7">
        <v>7925736</v>
      </c>
    </row>
    <row r="247" spans="1:5" x14ac:dyDescent="0.2">
      <c r="A247" s="4" t="s">
        <v>87</v>
      </c>
      <c r="B247" s="15">
        <v>44044</v>
      </c>
      <c r="C247" s="7">
        <v>13</v>
      </c>
      <c r="D247" s="8">
        <v>13436480</v>
      </c>
      <c r="E247" s="7">
        <v>569702</v>
      </c>
    </row>
    <row r="248" spans="1:5" x14ac:dyDescent="0.2">
      <c r="A248" s="4" t="s">
        <v>87</v>
      </c>
      <c r="B248" s="15">
        <v>44075</v>
      </c>
      <c r="C248" s="7">
        <v>14</v>
      </c>
      <c r="D248" s="8">
        <v>3664070</v>
      </c>
      <c r="E248" s="7">
        <v>135408</v>
      </c>
    </row>
    <row r="249" spans="1:5" x14ac:dyDescent="0.2">
      <c r="A249" s="4" t="s">
        <v>87</v>
      </c>
      <c r="B249" s="15">
        <v>44105</v>
      </c>
      <c r="C249" s="7">
        <v>15</v>
      </c>
      <c r="D249" s="8">
        <v>3505355</v>
      </c>
      <c r="E249" s="7">
        <v>135173</v>
      </c>
    </row>
    <row r="250" spans="1:5" x14ac:dyDescent="0.2">
      <c r="A250" s="4" t="s">
        <v>87</v>
      </c>
      <c r="B250" s="15">
        <v>44136</v>
      </c>
      <c r="C250" s="7">
        <v>10</v>
      </c>
      <c r="D250" s="8">
        <v>2378583</v>
      </c>
      <c r="E250" s="7">
        <v>96720</v>
      </c>
    </row>
    <row r="251" spans="1:5" x14ac:dyDescent="0.2">
      <c r="A251" s="4" t="s">
        <v>87</v>
      </c>
      <c r="B251" s="15">
        <v>44166</v>
      </c>
      <c r="C251" s="7">
        <v>21</v>
      </c>
      <c r="D251" s="8">
        <v>4435193</v>
      </c>
      <c r="E251" s="7">
        <v>203112</v>
      </c>
    </row>
    <row r="252" spans="1:5" x14ac:dyDescent="0.2">
      <c r="A252" s="4" t="s">
        <v>1810</v>
      </c>
      <c r="B252" s="15">
        <v>43831</v>
      </c>
      <c r="C252" s="7">
        <v>21</v>
      </c>
      <c r="D252" s="8">
        <v>15408258</v>
      </c>
      <c r="E252" s="7">
        <v>560098</v>
      </c>
    </row>
    <row r="253" spans="1:5" x14ac:dyDescent="0.2">
      <c r="A253" s="4" t="s">
        <v>1810</v>
      </c>
      <c r="B253" s="15">
        <v>43862</v>
      </c>
      <c r="C253" s="7">
        <v>26</v>
      </c>
      <c r="D253" s="8">
        <v>20359857</v>
      </c>
      <c r="E253" s="7">
        <v>713244</v>
      </c>
    </row>
    <row r="254" spans="1:5" x14ac:dyDescent="0.2">
      <c r="A254" s="4" t="s">
        <v>1810</v>
      </c>
      <c r="B254" s="15">
        <v>43891</v>
      </c>
      <c r="C254" s="7">
        <v>30</v>
      </c>
      <c r="D254" s="8">
        <v>25708048</v>
      </c>
      <c r="E254" s="7">
        <v>784293</v>
      </c>
    </row>
    <row r="255" spans="1:5" x14ac:dyDescent="0.2">
      <c r="A255" s="4" t="s">
        <v>1810</v>
      </c>
      <c r="B255" s="15">
        <v>43922</v>
      </c>
      <c r="C255" s="7">
        <v>1</v>
      </c>
      <c r="D255" s="8">
        <v>474821</v>
      </c>
      <c r="E255" s="7">
        <v>24189</v>
      </c>
    </row>
    <row r="256" spans="1:5" x14ac:dyDescent="0.2">
      <c r="A256" s="4" t="s">
        <v>1810</v>
      </c>
      <c r="B256" s="15">
        <v>43952</v>
      </c>
      <c r="C256" s="7">
        <v>3</v>
      </c>
      <c r="D256" s="8">
        <v>1368897</v>
      </c>
      <c r="E256" s="7">
        <v>59540</v>
      </c>
    </row>
    <row r="257" spans="1:5" x14ac:dyDescent="0.2">
      <c r="A257" s="4" t="s">
        <v>1810</v>
      </c>
      <c r="B257" s="15">
        <v>43983</v>
      </c>
      <c r="C257" s="7">
        <v>15</v>
      </c>
      <c r="D257" s="8">
        <v>7646842</v>
      </c>
      <c r="E257" s="7">
        <v>266796</v>
      </c>
    </row>
    <row r="258" spans="1:5" x14ac:dyDescent="0.2">
      <c r="A258" s="4" t="s">
        <v>1810</v>
      </c>
      <c r="B258" s="15">
        <v>44013</v>
      </c>
      <c r="C258" s="7">
        <v>23</v>
      </c>
      <c r="D258" s="8">
        <v>11325329</v>
      </c>
      <c r="E258" s="7">
        <v>449376</v>
      </c>
    </row>
    <row r="259" spans="1:5" x14ac:dyDescent="0.2">
      <c r="A259" s="4" t="s">
        <v>1810</v>
      </c>
      <c r="B259" s="15">
        <v>44044</v>
      </c>
      <c r="C259" s="7">
        <v>12</v>
      </c>
      <c r="D259" s="8">
        <v>6906149</v>
      </c>
      <c r="E259" s="7">
        <v>291376</v>
      </c>
    </row>
    <row r="260" spans="1:5" x14ac:dyDescent="0.2">
      <c r="A260" s="4" t="s">
        <v>1810</v>
      </c>
      <c r="B260" s="15">
        <v>44075</v>
      </c>
      <c r="C260" s="7">
        <v>7</v>
      </c>
      <c r="D260" s="8">
        <v>2606925</v>
      </c>
      <c r="E260" s="7">
        <v>95576</v>
      </c>
    </row>
    <row r="261" spans="1:5" x14ac:dyDescent="0.2">
      <c r="A261" s="4" t="s">
        <v>1810</v>
      </c>
      <c r="B261" s="15">
        <v>44105</v>
      </c>
      <c r="C261" s="7">
        <v>26</v>
      </c>
      <c r="D261" s="8">
        <v>15761631</v>
      </c>
      <c r="E261" s="7">
        <v>607801</v>
      </c>
    </row>
    <row r="262" spans="1:5" x14ac:dyDescent="0.2">
      <c r="A262" s="4" t="s">
        <v>1810</v>
      </c>
      <c r="B262" s="15">
        <v>44136</v>
      </c>
      <c r="C262" s="7">
        <v>10</v>
      </c>
      <c r="D262" s="8">
        <v>6164248</v>
      </c>
      <c r="E262" s="7">
        <v>250656</v>
      </c>
    </row>
    <row r="263" spans="1:5" x14ac:dyDescent="0.2">
      <c r="A263" s="4" t="s">
        <v>1810</v>
      </c>
      <c r="B263" s="15">
        <v>44166</v>
      </c>
      <c r="C263" s="7">
        <v>19</v>
      </c>
      <c r="D263" s="8">
        <v>9769163</v>
      </c>
      <c r="E263" s="7">
        <v>447384</v>
      </c>
    </row>
    <row r="264" spans="1:5" x14ac:dyDescent="0.2">
      <c r="A264" s="4" t="s">
        <v>90</v>
      </c>
      <c r="B264" s="15">
        <v>44136</v>
      </c>
      <c r="C264" s="7">
        <v>11</v>
      </c>
      <c r="D264" s="8">
        <v>6654720</v>
      </c>
      <c r="E264" s="7">
        <v>270600</v>
      </c>
    </row>
    <row r="265" spans="1:5" x14ac:dyDescent="0.2">
      <c r="A265" s="4" t="s">
        <v>90</v>
      </c>
      <c r="B265" s="15">
        <v>44166</v>
      </c>
      <c r="C265" s="7">
        <v>22</v>
      </c>
      <c r="D265" s="8">
        <v>11817747</v>
      </c>
      <c r="E265" s="7">
        <v>541200</v>
      </c>
    </row>
    <row r="266" spans="1:5" x14ac:dyDescent="0.2">
      <c r="A266" s="4" t="s">
        <v>91</v>
      </c>
      <c r="B266" s="15">
        <v>43952</v>
      </c>
      <c r="C266" s="7">
        <v>11</v>
      </c>
      <c r="D266" s="8">
        <v>4780555</v>
      </c>
      <c r="E266" s="7">
        <v>279534</v>
      </c>
    </row>
    <row r="267" spans="1:5" x14ac:dyDescent="0.2">
      <c r="A267" s="4" t="s">
        <v>91</v>
      </c>
      <c r="B267" s="15">
        <v>44013</v>
      </c>
      <c r="C267" s="7">
        <v>17</v>
      </c>
      <c r="D267" s="8">
        <v>8820850</v>
      </c>
      <c r="E267" s="7">
        <v>376090</v>
      </c>
    </row>
    <row r="268" spans="1:5" x14ac:dyDescent="0.2">
      <c r="A268" s="4" t="s">
        <v>91</v>
      </c>
      <c r="B268" s="15">
        <v>44044</v>
      </c>
      <c r="C268" s="7">
        <v>23</v>
      </c>
      <c r="D268" s="8">
        <v>11960878</v>
      </c>
      <c r="E268" s="7">
        <v>507137</v>
      </c>
    </row>
    <row r="269" spans="1:5" x14ac:dyDescent="0.2">
      <c r="A269" s="4" t="s">
        <v>91</v>
      </c>
      <c r="B269" s="15">
        <v>44075</v>
      </c>
      <c r="C269" s="7">
        <v>15</v>
      </c>
      <c r="D269" s="8">
        <v>3366203</v>
      </c>
      <c r="E269" s="7">
        <v>123120</v>
      </c>
    </row>
    <row r="270" spans="1:5" x14ac:dyDescent="0.2">
      <c r="A270" s="4" t="s">
        <v>91</v>
      </c>
      <c r="B270" s="15">
        <v>44105</v>
      </c>
      <c r="C270" s="7">
        <v>11</v>
      </c>
      <c r="D270" s="8">
        <v>2181496</v>
      </c>
      <c r="E270" s="7">
        <v>84123</v>
      </c>
    </row>
    <row r="271" spans="1:5" x14ac:dyDescent="0.2">
      <c r="A271" s="4" t="s">
        <v>91</v>
      </c>
      <c r="B271" s="15">
        <v>44136</v>
      </c>
      <c r="C271" s="7">
        <v>1</v>
      </c>
      <c r="D271" s="8">
        <v>201855</v>
      </c>
      <c r="E271" s="7">
        <v>8208</v>
      </c>
    </row>
    <row r="272" spans="1:5" x14ac:dyDescent="0.2">
      <c r="A272" s="4" t="s">
        <v>91</v>
      </c>
      <c r="B272" s="15">
        <v>44166</v>
      </c>
      <c r="C272" s="7">
        <v>5</v>
      </c>
      <c r="D272" s="8">
        <v>896157</v>
      </c>
      <c r="E272" s="7">
        <v>41040</v>
      </c>
    </row>
    <row r="273" spans="1:14" x14ac:dyDescent="0.2">
      <c r="A273" s="4" t="s">
        <v>92</v>
      </c>
      <c r="B273" s="15">
        <v>44136</v>
      </c>
      <c r="C273" s="7">
        <v>30</v>
      </c>
      <c r="D273" s="8">
        <v>12043487</v>
      </c>
      <c r="E273" s="7">
        <v>489723</v>
      </c>
    </row>
    <row r="274" spans="1:14" x14ac:dyDescent="0.2">
      <c r="A274" s="4" t="s">
        <v>92</v>
      </c>
      <c r="B274" s="15">
        <v>44166</v>
      </c>
      <c r="C274" s="7">
        <v>28</v>
      </c>
      <c r="D274" s="8">
        <v>10095658</v>
      </c>
      <c r="E274" s="7">
        <v>462336</v>
      </c>
      <c r="N274" s="36"/>
    </row>
    <row r="275" spans="1:14" x14ac:dyDescent="0.2">
      <c r="A275" s="4" t="s">
        <v>94</v>
      </c>
      <c r="B275" s="15">
        <v>44166</v>
      </c>
      <c r="C275" s="7">
        <v>26</v>
      </c>
      <c r="D275" s="8">
        <v>123996003</v>
      </c>
      <c r="E275" s="7">
        <v>4992000</v>
      </c>
      <c r="N275" s="36"/>
    </row>
    <row r="276" spans="1:14" x14ac:dyDescent="0.2">
      <c r="A276" s="4" t="s">
        <v>96</v>
      </c>
      <c r="B276" s="15">
        <v>43831</v>
      </c>
      <c r="C276" s="7">
        <v>6</v>
      </c>
      <c r="D276" s="8">
        <v>4513389</v>
      </c>
      <c r="E276" s="7">
        <v>164064</v>
      </c>
      <c r="N276" s="36"/>
    </row>
    <row r="277" spans="1:14" x14ac:dyDescent="0.2">
      <c r="A277" s="4" t="s">
        <v>96</v>
      </c>
      <c r="B277" s="15">
        <v>43862</v>
      </c>
      <c r="C277" s="7">
        <v>1</v>
      </c>
      <c r="D277" s="8">
        <v>811346</v>
      </c>
      <c r="E277" s="7">
        <v>28423</v>
      </c>
      <c r="N277" s="36"/>
    </row>
    <row r="278" spans="1:14" x14ac:dyDescent="0.2">
      <c r="A278" s="4" t="s">
        <v>96</v>
      </c>
      <c r="B278" s="15">
        <v>43891</v>
      </c>
      <c r="C278" s="7">
        <v>27</v>
      </c>
      <c r="D278" s="8">
        <v>24818993</v>
      </c>
      <c r="E278" s="7">
        <v>757170</v>
      </c>
      <c r="N278" s="36"/>
    </row>
    <row r="279" spans="1:14" x14ac:dyDescent="0.2">
      <c r="A279" s="4" t="s">
        <v>96</v>
      </c>
      <c r="B279" s="15">
        <v>43952</v>
      </c>
      <c r="C279" s="7">
        <v>12</v>
      </c>
      <c r="D279" s="8">
        <v>6104554</v>
      </c>
      <c r="E279" s="7">
        <v>347699</v>
      </c>
      <c r="N279" s="36"/>
    </row>
    <row r="280" spans="1:14" x14ac:dyDescent="0.2">
      <c r="A280" s="4" t="s">
        <v>96</v>
      </c>
      <c r="B280" s="15">
        <v>43983</v>
      </c>
      <c r="C280" s="7">
        <v>9</v>
      </c>
      <c r="D280" s="8">
        <v>7206029</v>
      </c>
      <c r="E280" s="7">
        <v>257167</v>
      </c>
      <c r="N280" s="36"/>
    </row>
    <row r="281" spans="1:14" x14ac:dyDescent="0.2">
      <c r="A281" s="4" t="s">
        <v>96</v>
      </c>
      <c r="B281" s="15">
        <v>44013</v>
      </c>
      <c r="C281" s="7">
        <v>14</v>
      </c>
      <c r="D281" s="8">
        <v>9253343</v>
      </c>
      <c r="E281" s="7">
        <v>394530</v>
      </c>
      <c r="N281" s="36"/>
    </row>
    <row r="282" spans="1:14" x14ac:dyDescent="0.2">
      <c r="A282" s="4" t="s">
        <v>96</v>
      </c>
      <c r="B282" s="15">
        <v>44044</v>
      </c>
      <c r="C282" s="7">
        <v>20</v>
      </c>
      <c r="D282" s="8">
        <v>13309356</v>
      </c>
      <c r="E282" s="7">
        <v>564312</v>
      </c>
      <c r="N282" s="36"/>
    </row>
    <row r="283" spans="1:14" x14ac:dyDescent="0.2">
      <c r="A283" s="4" t="s">
        <v>96</v>
      </c>
      <c r="B283" s="15">
        <v>44136</v>
      </c>
      <c r="C283" s="7">
        <v>1</v>
      </c>
      <c r="D283" s="8">
        <v>691737</v>
      </c>
      <c r="E283" s="7">
        <v>28128</v>
      </c>
      <c r="N283" s="36"/>
    </row>
    <row r="284" spans="1:14" x14ac:dyDescent="0.2">
      <c r="A284" s="4" t="s">
        <v>96</v>
      </c>
      <c r="B284" s="15">
        <v>44166</v>
      </c>
      <c r="C284" s="7">
        <v>24</v>
      </c>
      <c r="D284" s="8">
        <v>14671301</v>
      </c>
      <c r="E284" s="7">
        <v>671880</v>
      </c>
      <c r="N284" s="36"/>
    </row>
    <row r="285" spans="1:14" x14ac:dyDescent="0.2">
      <c r="A285" s="4" t="s">
        <v>98</v>
      </c>
      <c r="B285" s="15">
        <v>43831</v>
      </c>
      <c r="C285" s="7">
        <v>22</v>
      </c>
      <c r="D285" s="8">
        <v>9582424</v>
      </c>
      <c r="E285" s="7">
        <v>348326</v>
      </c>
      <c r="N285" s="36"/>
    </row>
    <row r="286" spans="1:14" x14ac:dyDescent="0.2">
      <c r="A286" s="4" t="s">
        <v>98</v>
      </c>
      <c r="B286" s="15">
        <v>43862</v>
      </c>
      <c r="C286" s="7">
        <v>29</v>
      </c>
      <c r="D286" s="8">
        <v>13099612</v>
      </c>
      <c r="E286" s="7">
        <v>458904</v>
      </c>
      <c r="N286" s="36"/>
    </row>
    <row r="287" spans="1:14" x14ac:dyDescent="0.2">
      <c r="A287" s="4" t="s">
        <v>98</v>
      </c>
      <c r="B287" s="15">
        <v>43891</v>
      </c>
      <c r="C287" s="7">
        <v>30</v>
      </c>
      <c r="D287" s="8">
        <v>15535627</v>
      </c>
      <c r="E287" s="7">
        <v>473956</v>
      </c>
      <c r="N287" s="36"/>
    </row>
    <row r="288" spans="1:14" x14ac:dyDescent="0.2">
      <c r="A288" s="4" t="s">
        <v>98</v>
      </c>
      <c r="B288" s="15">
        <v>43952</v>
      </c>
      <c r="C288" s="7">
        <v>13</v>
      </c>
      <c r="D288" s="8">
        <v>3685332</v>
      </c>
      <c r="E288" s="7">
        <v>205575</v>
      </c>
      <c r="N288" s="36"/>
    </row>
    <row r="289" spans="1:14" x14ac:dyDescent="0.2">
      <c r="A289" s="4" t="s">
        <v>98</v>
      </c>
      <c r="B289" s="15">
        <v>43983</v>
      </c>
      <c r="C289" s="7">
        <v>17</v>
      </c>
      <c r="D289" s="8">
        <v>5605334</v>
      </c>
      <c r="E289" s="7">
        <v>187000</v>
      </c>
      <c r="N289" s="36"/>
    </row>
    <row r="290" spans="1:14" x14ac:dyDescent="0.2">
      <c r="A290" s="4" t="s">
        <v>98</v>
      </c>
      <c r="B290" s="15">
        <v>44013</v>
      </c>
      <c r="C290" s="7">
        <v>20</v>
      </c>
      <c r="D290" s="8">
        <v>3231133</v>
      </c>
      <c r="E290" s="7">
        <v>137764</v>
      </c>
      <c r="N290" s="36"/>
    </row>
    <row r="291" spans="1:14" x14ac:dyDescent="0.2">
      <c r="A291" s="4" t="s">
        <v>98</v>
      </c>
      <c r="B291" s="15">
        <v>44044</v>
      </c>
      <c r="C291" s="7">
        <v>21</v>
      </c>
      <c r="D291" s="8">
        <v>3386372</v>
      </c>
      <c r="E291" s="7">
        <v>143581</v>
      </c>
      <c r="N291" s="36"/>
    </row>
    <row r="292" spans="1:14" x14ac:dyDescent="0.2">
      <c r="A292" s="4" t="s">
        <v>98</v>
      </c>
      <c r="B292" s="15">
        <v>44105</v>
      </c>
      <c r="C292" s="7">
        <v>3</v>
      </c>
      <c r="D292" s="8">
        <v>495794</v>
      </c>
      <c r="E292" s="7">
        <v>19118</v>
      </c>
      <c r="N292" s="36"/>
    </row>
    <row r="293" spans="1:14" x14ac:dyDescent="0.2">
      <c r="A293" s="4" t="s">
        <v>100</v>
      </c>
      <c r="B293" s="15">
        <v>43831</v>
      </c>
      <c r="C293" s="7">
        <v>24</v>
      </c>
      <c r="D293" s="8">
        <v>41254280</v>
      </c>
      <c r="E293" s="7">
        <v>1499614</v>
      </c>
      <c r="N293" s="36"/>
    </row>
    <row r="294" spans="1:14" x14ac:dyDescent="0.2">
      <c r="A294" s="4" t="s">
        <v>100</v>
      </c>
      <c r="B294" s="15">
        <v>43862</v>
      </c>
      <c r="C294" s="7">
        <v>29</v>
      </c>
      <c r="D294" s="8">
        <v>70076606</v>
      </c>
      <c r="E294" s="7">
        <v>2454915</v>
      </c>
      <c r="N294" s="36"/>
    </row>
    <row r="295" spans="1:14" x14ac:dyDescent="0.2">
      <c r="A295" s="4" t="s">
        <v>100</v>
      </c>
      <c r="B295" s="15">
        <v>43891</v>
      </c>
      <c r="C295" s="7">
        <v>31</v>
      </c>
      <c r="D295" s="8">
        <v>113271177</v>
      </c>
      <c r="E295" s="7">
        <v>3455641</v>
      </c>
      <c r="N295" s="36"/>
    </row>
    <row r="296" spans="1:14" x14ac:dyDescent="0.2">
      <c r="A296" s="4" t="s">
        <v>100</v>
      </c>
      <c r="B296" s="15">
        <v>43952</v>
      </c>
      <c r="C296" s="7">
        <v>34</v>
      </c>
      <c r="D296" s="8">
        <v>10277047</v>
      </c>
      <c r="E296" s="7">
        <v>483258</v>
      </c>
      <c r="N296" s="36"/>
    </row>
    <row r="297" spans="1:14" x14ac:dyDescent="0.2">
      <c r="A297" s="4" t="s">
        <v>100</v>
      </c>
      <c r="B297" s="15">
        <v>43983</v>
      </c>
      <c r="C297" s="7">
        <v>28</v>
      </c>
      <c r="D297" s="8">
        <v>57800627</v>
      </c>
      <c r="E297" s="7">
        <v>1954686</v>
      </c>
      <c r="N297" s="36"/>
    </row>
    <row r="298" spans="1:14" x14ac:dyDescent="0.2">
      <c r="A298" s="4" t="s">
        <v>100</v>
      </c>
      <c r="B298" s="15">
        <v>44013</v>
      </c>
      <c r="C298" s="7">
        <v>25</v>
      </c>
      <c r="D298" s="8">
        <v>100405219</v>
      </c>
      <c r="E298" s="7">
        <v>4012296</v>
      </c>
      <c r="N298" s="36"/>
    </row>
    <row r="299" spans="1:14" x14ac:dyDescent="0.2">
      <c r="A299" s="4" t="s">
        <v>100</v>
      </c>
      <c r="B299" s="15">
        <v>44044</v>
      </c>
      <c r="C299" s="7">
        <v>24</v>
      </c>
      <c r="D299" s="8">
        <v>105903670</v>
      </c>
      <c r="E299" s="7">
        <v>4490278</v>
      </c>
      <c r="N299" s="36"/>
    </row>
    <row r="300" spans="1:14" x14ac:dyDescent="0.2">
      <c r="A300" s="4" t="s">
        <v>100</v>
      </c>
      <c r="B300" s="15">
        <v>44075</v>
      </c>
      <c r="C300" s="7">
        <v>10</v>
      </c>
      <c r="D300" s="8">
        <v>32145262</v>
      </c>
      <c r="E300" s="7">
        <v>1133213</v>
      </c>
      <c r="N300" s="36"/>
    </row>
    <row r="301" spans="1:14" x14ac:dyDescent="0.2">
      <c r="A301" s="4" t="s">
        <v>100</v>
      </c>
      <c r="B301" s="15">
        <v>44105</v>
      </c>
      <c r="C301" s="7">
        <v>22</v>
      </c>
      <c r="D301" s="8">
        <v>45668777</v>
      </c>
      <c r="E301" s="7">
        <v>1761083</v>
      </c>
      <c r="N301" s="36"/>
    </row>
    <row r="302" spans="1:14" x14ac:dyDescent="0.2">
      <c r="A302" s="4" t="s">
        <v>100</v>
      </c>
      <c r="B302" s="15">
        <v>44136</v>
      </c>
      <c r="C302" s="7">
        <v>14</v>
      </c>
      <c r="D302" s="8">
        <v>12445950</v>
      </c>
      <c r="E302" s="7">
        <v>506088</v>
      </c>
      <c r="N302" s="36"/>
    </row>
    <row r="303" spans="1:14" x14ac:dyDescent="0.2">
      <c r="A303" s="4" t="s">
        <v>100</v>
      </c>
      <c r="B303" s="15">
        <v>44166</v>
      </c>
      <c r="C303" s="7">
        <v>26</v>
      </c>
      <c r="D303" s="8">
        <v>32123833</v>
      </c>
      <c r="E303" s="7">
        <v>1471128</v>
      </c>
      <c r="N303" s="36"/>
    </row>
    <row r="304" spans="1:14" x14ac:dyDescent="0.2">
      <c r="A304" s="4" t="s">
        <v>102</v>
      </c>
      <c r="B304" s="15">
        <v>43952</v>
      </c>
      <c r="C304" s="7">
        <v>4</v>
      </c>
      <c r="D304" s="8">
        <v>1070891</v>
      </c>
      <c r="E304" s="7">
        <v>43473</v>
      </c>
      <c r="N304" s="36"/>
    </row>
    <row r="305" spans="1:14" x14ac:dyDescent="0.2">
      <c r="A305" s="4" t="s">
        <v>102</v>
      </c>
      <c r="B305" s="15">
        <v>43983</v>
      </c>
      <c r="C305" s="7">
        <v>13</v>
      </c>
      <c r="D305" s="8">
        <v>4127278</v>
      </c>
      <c r="E305" s="7">
        <v>144170</v>
      </c>
      <c r="N305" s="36"/>
    </row>
    <row r="306" spans="1:14" x14ac:dyDescent="0.2">
      <c r="A306" s="4" t="s">
        <v>102</v>
      </c>
      <c r="B306" s="15">
        <v>44013</v>
      </c>
      <c r="C306" s="7">
        <v>25</v>
      </c>
      <c r="D306" s="8">
        <v>6830741</v>
      </c>
      <c r="E306" s="7">
        <v>272549</v>
      </c>
      <c r="N306" s="36"/>
    </row>
    <row r="307" spans="1:14" x14ac:dyDescent="0.2">
      <c r="A307" s="4" t="s">
        <v>102</v>
      </c>
      <c r="B307" s="15">
        <v>44044</v>
      </c>
      <c r="C307" s="7">
        <v>24</v>
      </c>
      <c r="D307" s="8">
        <v>6277411</v>
      </c>
      <c r="E307" s="7">
        <v>266160</v>
      </c>
      <c r="N307" s="36"/>
    </row>
    <row r="308" spans="1:14" x14ac:dyDescent="0.2">
      <c r="A308" s="4" t="s">
        <v>102</v>
      </c>
      <c r="B308" s="15">
        <v>44105</v>
      </c>
      <c r="C308" s="7">
        <v>6</v>
      </c>
      <c r="D308" s="8">
        <v>434907</v>
      </c>
      <c r="E308" s="7">
        <v>16770</v>
      </c>
      <c r="N308" s="36"/>
    </row>
    <row r="309" spans="1:14" x14ac:dyDescent="0.2">
      <c r="A309" s="4" t="s">
        <v>102</v>
      </c>
      <c r="B309" s="15">
        <v>44166</v>
      </c>
      <c r="C309" s="7">
        <v>4</v>
      </c>
      <c r="D309" s="8">
        <v>262034</v>
      </c>
      <c r="E309" s="7">
        <v>12000</v>
      </c>
      <c r="N309" s="36"/>
    </row>
    <row r="310" spans="1:14" x14ac:dyDescent="0.2">
      <c r="A310" s="4" t="s">
        <v>1785</v>
      </c>
      <c r="B310" s="15">
        <v>43831</v>
      </c>
      <c r="C310" s="7">
        <v>24</v>
      </c>
      <c r="D310" s="8">
        <v>954539</v>
      </c>
      <c r="E310" s="7">
        <v>34698</v>
      </c>
      <c r="N310" s="36"/>
    </row>
    <row r="311" spans="1:14" x14ac:dyDescent="0.2">
      <c r="A311" s="4" t="s">
        <v>1785</v>
      </c>
      <c r="B311" s="15">
        <v>43862</v>
      </c>
      <c r="C311" s="7">
        <v>15</v>
      </c>
      <c r="D311" s="8">
        <v>661568</v>
      </c>
      <c r="E311" s="7">
        <v>23176</v>
      </c>
      <c r="N311" s="36"/>
    </row>
    <row r="312" spans="1:14" x14ac:dyDescent="0.2">
      <c r="A312" s="4" t="s">
        <v>1785</v>
      </c>
      <c r="B312" s="15">
        <v>43891</v>
      </c>
      <c r="C312" s="7">
        <v>15</v>
      </c>
      <c r="D312" s="8">
        <v>762529</v>
      </c>
      <c r="E312" s="7">
        <v>23263</v>
      </c>
      <c r="N312" s="36"/>
    </row>
    <row r="313" spans="1:14" x14ac:dyDescent="0.2">
      <c r="A313" s="4" t="s">
        <v>1785</v>
      </c>
      <c r="B313" s="15">
        <v>44013</v>
      </c>
      <c r="C313" s="7">
        <v>4</v>
      </c>
      <c r="D313" s="8">
        <v>20151</v>
      </c>
      <c r="E313" s="7">
        <v>859</v>
      </c>
      <c r="N313" s="36"/>
    </row>
    <row r="314" spans="1:14" x14ac:dyDescent="0.2">
      <c r="A314" s="4" t="s">
        <v>1794</v>
      </c>
      <c r="B314" s="15">
        <v>43831</v>
      </c>
      <c r="C314" s="7">
        <v>13</v>
      </c>
      <c r="D314" s="8">
        <v>586841</v>
      </c>
      <c r="E314" s="7">
        <v>21332</v>
      </c>
      <c r="N314" s="36"/>
    </row>
    <row r="315" spans="1:14" x14ac:dyDescent="0.2">
      <c r="A315" s="4" t="s">
        <v>104</v>
      </c>
      <c r="B315" s="15">
        <v>43952</v>
      </c>
      <c r="C315" s="7">
        <v>4</v>
      </c>
      <c r="D315" s="8">
        <v>1146390</v>
      </c>
      <c r="E315" s="7">
        <v>46538</v>
      </c>
      <c r="M315" s="35"/>
      <c r="N315" s="36"/>
    </row>
    <row r="316" spans="1:14" x14ac:dyDescent="0.2">
      <c r="A316" s="4" t="s">
        <v>104</v>
      </c>
      <c r="B316" s="15">
        <v>43983</v>
      </c>
      <c r="C316" s="7">
        <v>13</v>
      </c>
      <c r="D316" s="8">
        <v>4418309</v>
      </c>
      <c r="E316" s="7">
        <v>154336</v>
      </c>
      <c r="N316" s="36"/>
    </row>
    <row r="317" spans="1:14" x14ac:dyDescent="0.2">
      <c r="A317" s="4" t="s">
        <v>104</v>
      </c>
      <c r="B317" s="15">
        <v>44013</v>
      </c>
      <c r="C317" s="7">
        <v>25</v>
      </c>
      <c r="D317" s="8">
        <v>7312404</v>
      </c>
      <c r="E317" s="7">
        <v>291768</v>
      </c>
      <c r="N317" s="36"/>
    </row>
    <row r="318" spans="1:14" x14ac:dyDescent="0.2">
      <c r="A318" s="4" t="s">
        <v>104</v>
      </c>
      <c r="B318" s="15">
        <v>44044</v>
      </c>
      <c r="C318" s="7">
        <v>24</v>
      </c>
      <c r="D318" s="8">
        <v>6720056</v>
      </c>
      <c r="E318" s="7">
        <v>284928</v>
      </c>
      <c r="N318" s="36"/>
    </row>
    <row r="319" spans="1:14" x14ac:dyDescent="0.2">
      <c r="A319" s="4" t="s">
        <v>104</v>
      </c>
      <c r="B319" s="15">
        <v>44105</v>
      </c>
      <c r="C319" s="7">
        <v>7</v>
      </c>
      <c r="D319" s="8">
        <v>507392</v>
      </c>
      <c r="E319" s="7">
        <v>19566</v>
      </c>
      <c r="N319" s="36"/>
    </row>
    <row r="320" spans="1:14" x14ac:dyDescent="0.2">
      <c r="A320" s="4" t="s">
        <v>104</v>
      </c>
      <c r="B320" s="15">
        <v>44166</v>
      </c>
      <c r="C320" s="7">
        <v>4</v>
      </c>
      <c r="D320" s="8">
        <v>262034</v>
      </c>
      <c r="E320" s="7">
        <v>12000</v>
      </c>
      <c r="N320" s="36"/>
    </row>
    <row r="321" spans="1:14" x14ac:dyDescent="0.2">
      <c r="A321" s="4" t="s">
        <v>1791</v>
      </c>
      <c r="B321" s="15">
        <v>43831</v>
      </c>
      <c r="C321" s="7">
        <v>3</v>
      </c>
      <c r="D321" s="8">
        <v>213917</v>
      </c>
      <c r="E321" s="7">
        <v>7776</v>
      </c>
      <c r="N321" s="36"/>
    </row>
    <row r="322" spans="1:14" x14ac:dyDescent="0.2">
      <c r="A322" s="4" t="s">
        <v>1786</v>
      </c>
      <c r="B322" s="15">
        <v>43831</v>
      </c>
      <c r="C322" s="7">
        <v>24</v>
      </c>
      <c r="D322" s="8">
        <v>1240395</v>
      </c>
      <c r="E322" s="7">
        <v>45089</v>
      </c>
      <c r="N322" s="36"/>
    </row>
    <row r="323" spans="1:14" x14ac:dyDescent="0.2">
      <c r="A323" s="4" t="s">
        <v>1786</v>
      </c>
      <c r="B323" s="15">
        <v>43862</v>
      </c>
      <c r="C323" s="7">
        <v>24</v>
      </c>
      <c r="D323" s="8">
        <v>1280462</v>
      </c>
      <c r="E323" s="7">
        <v>44857</v>
      </c>
      <c r="N323" s="36"/>
    </row>
    <row r="324" spans="1:14" x14ac:dyDescent="0.2">
      <c r="A324" s="4" t="s">
        <v>105</v>
      </c>
      <c r="B324" s="15">
        <v>43831</v>
      </c>
      <c r="C324" s="7">
        <v>24</v>
      </c>
      <c r="D324" s="8">
        <v>89873795</v>
      </c>
      <c r="E324" s="7">
        <v>3266958</v>
      </c>
      <c r="N324" s="36"/>
    </row>
    <row r="325" spans="1:14" x14ac:dyDescent="0.2">
      <c r="A325" s="4" t="s">
        <v>105</v>
      </c>
      <c r="B325" s="15">
        <v>43862</v>
      </c>
      <c r="C325" s="7">
        <v>27</v>
      </c>
      <c r="D325" s="8">
        <v>104960950</v>
      </c>
      <c r="E325" s="7">
        <v>3676979</v>
      </c>
      <c r="N325" s="36"/>
    </row>
    <row r="326" spans="1:14" x14ac:dyDescent="0.2">
      <c r="A326" s="4" t="s">
        <v>105</v>
      </c>
      <c r="B326" s="15">
        <v>43891</v>
      </c>
      <c r="C326" s="7">
        <v>28</v>
      </c>
      <c r="D326" s="8">
        <v>125088553</v>
      </c>
      <c r="E326" s="7">
        <v>3816162</v>
      </c>
    </row>
    <row r="327" spans="1:14" x14ac:dyDescent="0.2">
      <c r="A327" s="4" t="s">
        <v>105</v>
      </c>
      <c r="B327" s="15">
        <v>43922</v>
      </c>
      <c r="C327" s="7">
        <v>1</v>
      </c>
      <c r="D327" s="8">
        <v>2670516</v>
      </c>
      <c r="E327" s="7">
        <v>136045</v>
      </c>
    </row>
    <row r="328" spans="1:14" x14ac:dyDescent="0.2">
      <c r="A328" s="4" t="s">
        <v>105</v>
      </c>
      <c r="B328" s="15">
        <v>44013</v>
      </c>
      <c r="C328" s="7">
        <v>16</v>
      </c>
      <c r="D328" s="8">
        <v>15243321</v>
      </c>
      <c r="E328" s="7">
        <v>649921</v>
      </c>
    </row>
    <row r="329" spans="1:14" x14ac:dyDescent="0.2">
      <c r="A329" s="4" t="s">
        <v>105</v>
      </c>
      <c r="B329" s="15">
        <v>44044</v>
      </c>
      <c r="C329" s="7">
        <v>15</v>
      </c>
      <c r="D329" s="8">
        <v>34787820</v>
      </c>
      <c r="E329" s="7">
        <v>1468698</v>
      </c>
    </row>
    <row r="330" spans="1:14" x14ac:dyDescent="0.2">
      <c r="A330" s="4" t="s">
        <v>105</v>
      </c>
      <c r="B330" s="15">
        <v>44075</v>
      </c>
      <c r="C330" s="7">
        <v>15</v>
      </c>
      <c r="D330" s="8">
        <v>49760445</v>
      </c>
      <c r="E330" s="7">
        <v>1756008</v>
      </c>
    </row>
    <row r="331" spans="1:14" x14ac:dyDescent="0.2">
      <c r="A331" s="4" t="s">
        <v>105</v>
      </c>
      <c r="B331" s="15">
        <v>44105</v>
      </c>
      <c r="C331" s="7">
        <v>25</v>
      </c>
      <c r="D331" s="8">
        <v>70366310</v>
      </c>
      <c r="E331" s="7">
        <v>2713471</v>
      </c>
    </row>
    <row r="332" spans="1:14" x14ac:dyDescent="0.2">
      <c r="A332" s="4" t="s">
        <v>105</v>
      </c>
      <c r="B332" s="15">
        <v>44166</v>
      </c>
      <c r="C332" s="7">
        <v>1</v>
      </c>
      <c r="D332" s="8">
        <v>2601477</v>
      </c>
      <c r="E332" s="7">
        <v>119136</v>
      </c>
    </row>
    <row r="333" spans="1:14" x14ac:dyDescent="0.2">
      <c r="A333" s="4" t="s">
        <v>109</v>
      </c>
      <c r="B333" s="15">
        <v>43922</v>
      </c>
      <c r="C333" s="7">
        <v>10</v>
      </c>
      <c r="D333" s="8">
        <v>2917546</v>
      </c>
      <c r="E333" s="7">
        <v>108995</v>
      </c>
    </row>
    <row r="334" spans="1:14" x14ac:dyDescent="0.2">
      <c r="A334" s="4" t="s">
        <v>109</v>
      </c>
      <c r="B334" s="15">
        <v>43983</v>
      </c>
      <c r="C334" s="7">
        <v>14</v>
      </c>
      <c r="D334" s="8">
        <v>2517904</v>
      </c>
      <c r="E334" s="7">
        <v>84000</v>
      </c>
    </row>
    <row r="335" spans="1:14" x14ac:dyDescent="0.2">
      <c r="A335" s="4" t="s">
        <v>109</v>
      </c>
      <c r="B335" s="15">
        <v>44013</v>
      </c>
      <c r="C335" s="7">
        <v>10</v>
      </c>
      <c r="D335" s="8">
        <v>1767044</v>
      </c>
      <c r="E335" s="7">
        <v>59630</v>
      </c>
    </row>
    <row r="336" spans="1:14" x14ac:dyDescent="0.2">
      <c r="A336" s="4" t="s">
        <v>109</v>
      </c>
      <c r="B336" s="15">
        <v>44044</v>
      </c>
      <c r="C336" s="7">
        <v>23</v>
      </c>
      <c r="D336" s="8">
        <v>642576</v>
      </c>
      <c r="E336" s="7">
        <v>27245</v>
      </c>
    </row>
    <row r="337" spans="1:5" x14ac:dyDescent="0.2">
      <c r="A337" s="4" t="s">
        <v>109</v>
      </c>
      <c r="B337" s="15">
        <v>44105</v>
      </c>
      <c r="C337" s="7">
        <v>3</v>
      </c>
      <c r="D337" s="8">
        <v>83502</v>
      </c>
      <c r="E337" s="7">
        <v>3220</v>
      </c>
    </row>
    <row r="338" spans="1:5" x14ac:dyDescent="0.2">
      <c r="A338" s="4" t="s">
        <v>111</v>
      </c>
      <c r="B338" s="15">
        <v>43831</v>
      </c>
      <c r="C338" s="7">
        <v>2</v>
      </c>
      <c r="D338" s="8">
        <v>830002</v>
      </c>
      <c r="E338" s="7">
        <v>30171</v>
      </c>
    </row>
    <row r="339" spans="1:5" x14ac:dyDescent="0.2">
      <c r="A339" s="4" t="s">
        <v>111</v>
      </c>
      <c r="B339" s="15">
        <v>43922</v>
      </c>
      <c r="C339" s="7">
        <v>1</v>
      </c>
      <c r="D339" s="8">
        <v>277406</v>
      </c>
      <c r="E339" s="7">
        <v>14132</v>
      </c>
    </row>
    <row r="340" spans="1:5" x14ac:dyDescent="0.2">
      <c r="A340" s="4" t="s">
        <v>111</v>
      </c>
      <c r="B340" s="15">
        <v>44013</v>
      </c>
      <c r="C340" s="7">
        <v>15</v>
      </c>
      <c r="D340" s="8">
        <v>3239940</v>
      </c>
      <c r="E340" s="7">
        <v>138139</v>
      </c>
    </row>
    <row r="341" spans="1:5" x14ac:dyDescent="0.2">
      <c r="A341" s="4" t="s">
        <v>111</v>
      </c>
      <c r="B341" s="15">
        <v>44044</v>
      </c>
      <c r="C341" s="7">
        <v>11</v>
      </c>
      <c r="D341" s="8">
        <v>2326340</v>
      </c>
      <c r="E341" s="7">
        <v>98636</v>
      </c>
    </row>
    <row r="342" spans="1:5" x14ac:dyDescent="0.2">
      <c r="A342" s="4" t="s">
        <v>111</v>
      </c>
      <c r="B342" s="15">
        <v>44075</v>
      </c>
      <c r="C342" s="7">
        <v>11</v>
      </c>
      <c r="D342" s="8">
        <v>1433864</v>
      </c>
      <c r="E342" s="7">
        <v>50424</v>
      </c>
    </row>
    <row r="343" spans="1:5" x14ac:dyDescent="0.2">
      <c r="A343" s="4" t="s">
        <v>111</v>
      </c>
      <c r="B343" s="15">
        <v>44105</v>
      </c>
      <c r="C343" s="7">
        <v>26</v>
      </c>
      <c r="D343" s="8">
        <v>2834437</v>
      </c>
      <c r="E343" s="7">
        <v>109301</v>
      </c>
    </row>
    <row r="344" spans="1:5" x14ac:dyDescent="0.2">
      <c r="A344" s="4" t="s">
        <v>111</v>
      </c>
      <c r="B344" s="15">
        <v>44136</v>
      </c>
      <c r="C344" s="7">
        <v>12</v>
      </c>
      <c r="D344" s="8">
        <v>1329764</v>
      </c>
      <c r="E344" s="7">
        <v>54072</v>
      </c>
    </row>
    <row r="345" spans="1:5" x14ac:dyDescent="0.2">
      <c r="A345" s="4" t="s">
        <v>111</v>
      </c>
      <c r="B345" s="15">
        <v>44166</v>
      </c>
      <c r="C345" s="7">
        <v>8</v>
      </c>
      <c r="D345" s="8">
        <v>759899</v>
      </c>
      <c r="E345" s="7">
        <v>34800</v>
      </c>
    </row>
    <row r="346" spans="1:5" x14ac:dyDescent="0.2">
      <c r="A346" s="4" t="s">
        <v>1817</v>
      </c>
      <c r="B346" s="15">
        <v>43831</v>
      </c>
      <c r="C346" s="7">
        <v>22</v>
      </c>
      <c r="D346" s="8">
        <v>14525244</v>
      </c>
      <c r="E346" s="7">
        <v>528000</v>
      </c>
    </row>
    <row r="347" spans="1:5" x14ac:dyDescent="0.2">
      <c r="A347" s="4" t="s">
        <v>1817</v>
      </c>
      <c r="B347" s="15">
        <v>43862</v>
      </c>
      <c r="C347" s="7">
        <v>29</v>
      </c>
      <c r="D347" s="8">
        <v>19867620</v>
      </c>
      <c r="E347" s="7">
        <v>696000</v>
      </c>
    </row>
    <row r="348" spans="1:5" x14ac:dyDescent="0.2">
      <c r="A348" s="4" t="s">
        <v>1817</v>
      </c>
      <c r="B348" s="15">
        <v>43891</v>
      </c>
      <c r="C348" s="7">
        <v>31</v>
      </c>
      <c r="D348" s="8">
        <v>24387299</v>
      </c>
      <c r="E348" s="7">
        <v>744000</v>
      </c>
    </row>
    <row r="349" spans="1:5" x14ac:dyDescent="0.2">
      <c r="A349" s="4" t="s">
        <v>1817</v>
      </c>
      <c r="B349" s="15">
        <v>43922</v>
      </c>
      <c r="C349" s="7">
        <v>1</v>
      </c>
      <c r="D349" s="8">
        <v>2527043</v>
      </c>
      <c r="E349" s="7">
        <v>128736</v>
      </c>
    </row>
    <row r="350" spans="1:5" x14ac:dyDescent="0.2">
      <c r="A350" s="4" t="s">
        <v>1817</v>
      </c>
      <c r="B350" s="15">
        <v>44013</v>
      </c>
      <c r="C350" s="7">
        <v>24</v>
      </c>
      <c r="D350" s="8">
        <v>14229133</v>
      </c>
      <c r="E350" s="7">
        <v>566235</v>
      </c>
    </row>
    <row r="351" spans="1:5" x14ac:dyDescent="0.2">
      <c r="A351" s="4" t="s">
        <v>1817</v>
      </c>
      <c r="B351" s="15">
        <v>44044</v>
      </c>
      <c r="C351" s="7">
        <v>30</v>
      </c>
      <c r="D351" s="8">
        <v>17021706</v>
      </c>
      <c r="E351" s="7">
        <v>720000</v>
      </c>
    </row>
    <row r="352" spans="1:5" x14ac:dyDescent="0.2">
      <c r="A352" s="4" t="s">
        <v>1817</v>
      </c>
      <c r="B352" s="15">
        <v>44075</v>
      </c>
      <c r="C352" s="7">
        <v>8</v>
      </c>
      <c r="D352" s="8">
        <v>625595</v>
      </c>
      <c r="E352" s="7">
        <v>24000</v>
      </c>
    </row>
    <row r="353" spans="1:5" x14ac:dyDescent="0.2">
      <c r="A353" s="4" t="s">
        <v>1817</v>
      </c>
      <c r="B353" s="15">
        <v>44105</v>
      </c>
      <c r="C353" s="7">
        <v>9</v>
      </c>
      <c r="D353" s="8">
        <v>652361</v>
      </c>
      <c r="E353" s="7">
        <v>25156</v>
      </c>
    </row>
    <row r="354" spans="1:5" x14ac:dyDescent="0.2">
      <c r="A354" s="4" t="s">
        <v>1817</v>
      </c>
      <c r="B354" s="15">
        <v>44136</v>
      </c>
      <c r="C354" s="7">
        <v>20</v>
      </c>
      <c r="D354" s="8">
        <v>11804382</v>
      </c>
      <c r="E354" s="7">
        <v>480000</v>
      </c>
    </row>
    <row r="355" spans="1:5" x14ac:dyDescent="0.2">
      <c r="A355" s="4" t="s">
        <v>1817</v>
      </c>
      <c r="B355" s="15">
        <v>44166</v>
      </c>
      <c r="C355" s="7">
        <v>23</v>
      </c>
      <c r="D355" s="8">
        <v>24107156</v>
      </c>
      <c r="E355" s="7">
        <v>1104000</v>
      </c>
    </row>
    <row r="356" spans="1:5" x14ac:dyDescent="0.2">
      <c r="A356" s="4" t="s">
        <v>113</v>
      </c>
      <c r="B356" s="15">
        <v>43831</v>
      </c>
      <c r="C356" s="7">
        <v>9</v>
      </c>
      <c r="D356" s="8">
        <v>25626602</v>
      </c>
      <c r="E356" s="7">
        <v>931540</v>
      </c>
    </row>
    <row r="357" spans="1:5" x14ac:dyDescent="0.2">
      <c r="A357" s="4" t="s">
        <v>113</v>
      </c>
      <c r="B357" s="15">
        <v>43862</v>
      </c>
      <c r="C357" s="7">
        <v>14</v>
      </c>
      <c r="D357" s="8">
        <v>41447423</v>
      </c>
      <c r="E357" s="7">
        <v>1451981</v>
      </c>
    </row>
    <row r="358" spans="1:5" x14ac:dyDescent="0.2">
      <c r="A358" s="4" t="s">
        <v>113</v>
      </c>
      <c r="B358" s="15">
        <v>43891</v>
      </c>
      <c r="C358" s="7">
        <v>29</v>
      </c>
      <c r="D358" s="8">
        <v>98572217</v>
      </c>
      <c r="E358" s="7">
        <v>3007210</v>
      </c>
    </row>
    <row r="359" spans="1:5" x14ac:dyDescent="0.2">
      <c r="A359" s="4" t="s">
        <v>113</v>
      </c>
      <c r="B359" s="15">
        <v>43952</v>
      </c>
      <c r="C359" s="7">
        <v>4</v>
      </c>
      <c r="D359" s="8">
        <v>9573978</v>
      </c>
      <c r="E359" s="7">
        <v>366757</v>
      </c>
    </row>
    <row r="360" spans="1:5" x14ac:dyDescent="0.2">
      <c r="A360" s="4" t="s">
        <v>113</v>
      </c>
      <c r="B360" s="15">
        <v>43983</v>
      </c>
      <c r="C360" s="7">
        <v>4</v>
      </c>
      <c r="D360" s="8">
        <v>10984394</v>
      </c>
      <c r="E360" s="7">
        <v>407677</v>
      </c>
    </row>
    <row r="361" spans="1:5" x14ac:dyDescent="0.2">
      <c r="A361" s="4" t="s">
        <v>113</v>
      </c>
      <c r="B361" s="15">
        <v>44013</v>
      </c>
      <c r="C361" s="7">
        <v>15</v>
      </c>
      <c r="D361" s="8">
        <v>35230672</v>
      </c>
      <c r="E361" s="7">
        <v>1502112</v>
      </c>
    </row>
    <row r="362" spans="1:5" x14ac:dyDescent="0.2">
      <c r="A362" s="4" t="s">
        <v>113</v>
      </c>
      <c r="B362" s="15">
        <v>44044</v>
      </c>
      <c r="C362" s="7">
        <v>15</v>
      </c>
      <c r="D362" s="8">
        <v>36086670</v>
      </c>
      <c r="E362" s="7">
        <v>1530062</v>
      </c>
    </row>
    <row r="363" spans="1:5" x14ac:dyDescent="0.2">
      <c r="A363" s="4" t="s">
        <v>113</v>
      </c>
      <c r="B363" s="15">
        <v>44075</v>
      </c>
      <c r="C363" s="7">
        <v>2</v>
      </c>
      <c r="D363" s="8">
        <v>4525140</v>
      </c>
      <c r="E363" s="7">
        <v>186000</v>
      </c>
    </row>
    <row r="364" spans="1:5" x14ac:dyDescent="0.2">
      <c r="A364" s="4" t="s">
        <v>113</v>
      </c>
      <c r="B364" s="15">
        <v>44105</v>
      </c>
      <c r="C364" s="7">
        <v>29</v>
      </c>
      <c r="D364" s="8">
        <v>67315578</v>
      </c>
      <c r="E364" s="7">
        <v>2595828</v>
      </c>
    </row>
    <row r="365" spans="1:5" x14ac:dyDescent="0.2">
      <c r="A365" s="4" t="s">
        <v>113</v>
      </c>
      <c r="B365" s="15">
        <v>44136</v>
      </c>
      <c r="C365" s="7">
        <v>14</v>
      </c>
      <c r="D365" s="8">
        <v>33069975</v>
      </c>
      <c r="E365" s="7">
        <v>1344720</v>
      </c>
    </row>
    <row r="366" spans="1:5" x14ac:dyDescent="0.2">
      <c r="A366" s="4" t="s">
        <v>113</v>
      </c>
      <c r="B366" s="15">
        <v>44166</v>
      </c>
      <c r="C366" s="7">
        <v>28</v>
      </c>
      <c r="D366" s="8">
        <v>58734989</v>
      </c>
      <c r="E366" s="7">
        <v>2689800</v>
      </c>
    </row>
    <row r="367" spans="1:5" x14ac:dyDescent="0.2">
      <c r="A367" s="4" t="s">
        <v>116</v>
      </c>
      <c r="B367" s="15">
        <v>43831</v>
      </c>
      <c r="C367" s="7">
        <v>21</v>
      </c>
      <c r="D367" s="8">
        <v>14024371</v>
      </c>
      <c r="E367" s="7">
        <v>509793</v>
      </c>
    </row>
    <row r="368" spans="1:5" x14ac:dyDescent="0.2">
      <c r="A368" s="4" t="s">
        <v>116</v>
      </c>
      <c r="B368" s="15">
        <v>43862</v>
      </c>
      <c r="C368" s="7">
        <v>29</v>
      </c>
      <c r="D368" s="8">
        <v>20586279</v>
      </c>
      <c r="E368" s="7">
        <v>721176</v>
      </c>
    </row>
    <row r="369" spans="1:5" x14ac:dyDescent="0.2">
      <c r="A369" s="4" t="s">
        <v>116</v>
      </c>
      <c r="B369" s="15">
        <v>43891</v>
      </c>
      <c r="C369" s="7">
        <v>29</v>
      </c>
      <c r="D369" s="8">
        <v>24197674</v>
      </c>
      <c r="E369" s="7">
        <v>738215</v>
      </c>
    </row>
    <row r="370" spans="1:5" x14ac:dyDescent="0.2">
      <c r="A370" s="4" t="s">
        <v>116</v>
      </c>
      <c r="B370" s="15">
        <v>43952</v>
      </c>
      <c r="C370" s="7">
        <v>4</v>
      </c>
      <c r="D370" s="8">
        <v>1861775</v>
      </c>
      <c r="E370" s="7">
        <v>69784</v>
      </c>
    </row>
    <row r="371" spans="1:5" x14ac:dyDescent="0.2">
      <c r="A371" s="4" t="s">
        <v>116</v>
      </c>
      <c r="B371" s="15">
        <v>43983</v>
      </c>
      <c r="C371" s="7">
        <v>16</v>
      </c>
      <c r="D371" s="8">
        <v>8502843</v>
      </c>
      <c r="E371" s="7">
        <v>283664</v>
      </c>
    </row>
    <row r="372" spans="1:5" x14ac:dyDescent="0.2">
      <c r="A372" s="4" t="s">
        <v>116</v>
      </c>
      <c r="B372" s="15">
        <v>44013</v>
      </c>
      <c r="C372" s="7">
        <v>20</v>
      </c>
      <c r="D372" s="8">
        <v>12338674</v>
      </c>
      <c r="E372" s="7">
        <v>484722</v>
      </c>
    </row>
    <row r="373" spans="1:5" x14ac:dyDescent="0.2">
      <c r="A373" s="4" t="s">
        <v>116</v>
      </c>
      <c r="B373" s="15">
        <v>44044</v>
      </c>
      <c r="C373" s="7">
        <v>12</v>
      </c>
      <c r="D373" s="8">
        <v>6898171</v>
      </c>
      <c r="E373" s="7">
        <v>292480</v>
      </c>
    </row>
    <row r="374" spans="1:5" x14ac:dyDescent="0.2">
      <c r="A374" s="4" t="s">
        <v>116</v>
      </c>
      <c r="B374" s="15">
        <v>44105</v>
      </c>
      <c r="C374" s="7">
        <v>18</v>
      </c>
      <c r="D374" s="8">
        <v>9857905</v>
      </c>
      <c r="E374" s="7">
        <v>380141</v>
      </c>
    </row>
    <row r="375" spans="1:5" x14ac:dyDescent="0.2">
      <c r="A375" s="4" t="s">
        <v>116</v>
      </c>
      <c r="B375" s="15">
        <v>44136</v>
      </c>
      <c r="C375" s="7">
        <v>9</v>
      </c>
      <c r="D375" s="8">
        <v>5311972</v>
      </c>
      <c r="E375" s="7">
        <v>216000</v>
      </c>
    </row>
    <row r="376" spans="1:5" x14ac:dyDescent="0.2">
      <c r="A376" s="4" t="s">
        <v>116</v>
      </c>
      <c r="B376" s="15">
        <v>44166</v>
      </c>
      <c r="C376" s="7">
        <v>6</v>
      </c>
      <c r="D376" s="8">
        <v>1328514</v>
      </c>
      <c r="E376" s="7">
        <v>60840</v>
      </c>
    </row>
    <row r="377" spans="1:5" x14ac:dyDescent="0.2">
      <c r="A377" s="4" t="s">
        <v>1801</v>
      </c>
      <c r="B377" s="15">
        <v>44136</v>
      </c>
      <c r="C377" s="7">
        <v>23</v>
      </c>
      <c r="D377" s="8">
        <v>84843993</v>
      </c>
      <c r="E377" s="7">
        <v>3450000</v>
      </c>
    </row>
    <row r="378" spans="1:5" x14ac:dyDescent="0.2">
      <c r="A378" s="4" t="s">
        <v>1801</v>
      </c>
      <c r="B378" s="15">
        <v>44166</v>
      </c>
      <c r="C378" s="7">
        <v>25</v>
      </c>
      <c r="D378" s="8">
        <v>81885720</v>
      </c>
      <c r="E378" s="7">
        <v>3750000</v>
      </c>
    </row>
    <row r="379" spans="1:5" x14ac:dyDescent="0.2">
      <c r="A379" s="4" t="s">
        <v>1795</v>
      </c>
      <c r="B379" s="15">
        <v>43831</v>
      </c>
      <c r="C379" s="7">
        <v>24</v>
      </c>
      <c r="D379" s="8">
        <v>70978432</v>
      </c>
      <c r="E379" s="7">
        <v>2580102</v>
      </c>
    </row>
    <row r="380" spans="1:5" x14ac:dyDescent="0.2">
      <c r="A380" s="4" t="s">
        <v>1795</v>
      </c>
      <c r="B380" s="15">
        <v>43862</v>
      </c>
      <c r="C380" s="7">
        <v>18</v>
      </c>
      <c r="D380" s="8">
        <v>55248026</v>
      </c>
      <c r="E380" s="7">
        <v>1935442</v>
      </c>
    </row>
    <row r="381" spans="1:5" x14ac:dyDescent="0.2">
      <c r="A381" s="4" t="s">
        <v>1795</v>
      </c>
      <c r="B381" s="15">
        <v>43891</v>
      </c>
      <c r="C381" s="7">
        <v>9</v>
      </c>
      <c r="D381" s="8">
        <v>28175022</v>
      </c>
      <c r="E381" s="7">
        <v>966999</v>
      </c>
    </row>
    <row r="382" spans="1:5" x14ac:dyDescent="0.2">
      <c r="A382" s="4" t="s">
        <v>1795</v>
      </c>
      <c r="B382" s="15">
        <v>43952</v>
      </c>
      <c r="C382" s="7">
        <v>11</v>
      </c>
      <c r="D382" s="8">
        <v>21011726</v>
      </c>
      <c r="E382" s="7">
        <v>1179285</v>
      </c>
    </row>
    <row r="383" spans="1:5" x14ac:dyDescent="0.2">
      <c r="A383" s="4" t="s">
        <v>1795</v>
      </c>
      <c r="B383" s="15">
        <v>43983</v>
      </c>
      <c r="C383" s="7">
        <v>11</v>
      </c>
      <c r="D383" s="8">
        <v>30574552</v>
      </c>
      <c r="E383" s="7">
        <v>1020000</v>
      </c>
    </row>
    <row r="384" spans="1:5" x14ac:dyDescent="0.2">
      <c r="A384" s="4" t="s">
        <v>1795</v>
      </c>
      <c r="B384" s="15">
        <v>44013</v>
      </c>
      <c r="C384" s="7">
        <v>23</v>
      </c>
      <c r="D384" s="8">
        <v>61194869</v>
      </c>
      <c r="E384" s="7">
        <v>2428141</v>
      </c>
    </row>
    <row r="385" spans="1:5" x14ac:dyDescent="0.2">
      <c r="A385" s="4" t="s">
        <v>1795</v>
      </c>
      <c r="B385" s="15">
        <v>44044</v>
      </c>
      <c r="C385" s="7">
        <v>18</v>
      </c>
      <c r="D385" s="8">
        <v>45091115</v>
      </c>
      <c r="E385" s="7">
        <v>1904471</v>
      </c>
    </row>
    <row r="386" spans="1:5" x14ac:dyDescent="0.2">
      <c r="A386" s="4" t="s">
        <v>1795</v>
      </c>
      <c r="B386" s="15">
        <v>44075</v>
      </c>
      <c r="C386" s="7">
        <v>13</v>
      </c>
      <c r="D386" s="8">
        <v>15840076</v>
      </c>
      <c r="E386" s="7">
        <v>561600</v>
      </c>
    </row>
    <row r="387" spans="1:5" x14ac:dyDescent="0.2">
      <c r="A387" s="4" t="s">
        <v>1795</v>
      </c>
      <c r="B387" s="15">
        <v>44105</v>
      </c>
      <c r="C387" s="7">
        <v>6</v>
      </c>
      <c r="D387" s="8">
        <v>6721629</v>
      </c>
      <c r="E387" s="7">
        <v>259200</v>
      </c>
    </row>
    <row r="388" spans="1:5" x14ac:dyDescent="0.2">
      <c r="A388" s="4" t="s">
        <v>117</v>
      </c>
      <c r="B388" s="15">
        <v>43831</v>
      </c>
      <c r="C388" s="7">
        <v>4</v>
      </c>
      <c r="D388" s="8">
        <v>1667982</v>
      </c>
      <c r="E388" s="7">
        <v>60632</v>
      </c>
    </row>
    <row r="389" spans="1:5" x14ac:dyDescent="0.2">
      <c r="A389" s="4" t="s">
        <v>117</v>
      </c>
      <c r="B389" s="15">
        <v>43862</v>
      </c>
      <c r="C389" s="7">
        <v>29</v>
      </c>
      <c r="D389" s="8">
        <v>12236141</v>
      </c>
      <c r="E389" s="7">
        <v>428655</v>
      </c>
    </row>
    <row r="390" spans="1:5" x14ac:dyDescent="0.2">
      <c r="A390" s="4" t="s">
        <v>117</v>
      </c>
      <c r="B390" s="15">
        <v>43891</v>
      </c>
      <c r="C390" s="7">
        <v>27</v>
      </c>
      <c r="D390" s="8">
        <v>13107222</v>
      </c>
      <c r="E390" s="7">
        <v>399871</v>
      </c>
    </row>
    <row r="391" spans="1:5" x14ac:dyDescent="0.2">
      <c r="A391" s="4" t="s">
        <v>117</v>
      </c>
      <c r="B391" s="15">
        <v>43952</v>
      </c>
      <c r="C391" s="7">
        <v>11</v>
      </c>
      <c r="D391" s="8">
        <v>2492297</v>
      </c>
      <c r="E391" s="7">
        <v>144952</v>
      </c>
    </row>
    <row r="392" spans="1:5" x14ac:dyDescent="0.2">
      <c r="A392" s="4" t="s">
        <v>117</v>
      </c>
      <c r="B392" s="15">
        <v>44013</v>
      </c>
      <c r="C392" s="7">
        <v>17</v>
      </c>
      <c r="D392" s="8">
        <v>5189849</v>
      </c>
      <c r="E392" s="7">
        <v>221277</v>
      </c>
    </row>
    <row r="393" spans="1:5" x14ac:dyDescent="0.2">
      <c r="A393" s="4" t="s">
        <v>117</v>
      </c>
      <c r="B393" s="15">
        <v>44044</v>
      </c>
      <c r="C393" s="7">
        <v>23</v>
      </c>
      <c r="D393" s="8">
        <v>7130885</v>
      </c>
      <c r="E393" s="7">
        <v>302347</v>
      </c>
    </row>
    <row r="394" spans="1:5" x14ac:dyDescent="0.2">
      <c r="A394" s="4" t="s">
        <v>117</v>
      </c>
      <c r="B394" s="15">
        <v>44075</v>
      </c>
      <c r="C394" s="7">
        <v>11</v>
      </c>
      <c r="D394" s="8">
        <v>1358793</v>
      </c>
      <c r="E394" s="7">
        <v>47784</v>
      </c>
    </row>
    <row r="395" spans="1:5" x14ac:dyDescent="0.2">
      <c r="A395" s="4" t="s">
        <v>117</v>
      </c>
      <c r="B395" s="15">
        <v>44105</v>
      </c>
      <c r="C395" s="7">
        <v>15</v>
      </c>
      <c r="D395" s="8">
        <v>1574365</v>
      </c>
      <c r="E395" s="7">
        <v>60710</v>
      </c>
    </row>
    <row r="396" spans="1:5" x14ac:dyDescent="0.2">
      <c r="A396" s="4" t="s">
        <v>117</v>
      </c>
      <c r="B396" s="15">
        <v>44136</v>
      </c>
      <c r="C396" s="7">
        <v>2</v>
      </c>
      <c r="D396" s="8">
        <v>213659</v>
      </c>
      <c r="E396" s="7">
        <v>8688</v>
      </c>
    </row>
    <row r="397" spans="1:5" x14ac:dyDescent="0.2">
      <c r="A397" s="4" t="s">
        <v>117</v>
      </c>
      <c r="B397" s="15">
        <v>44166</v>
      </c>
      <c r="C397" s="7">
        <v>5</v>
      </c>
      <c r="D397" s="8">
        <v>474282</v>
      </c>
      <c r="E397" s="7">
        <v>21720</v>
      </c>
    </row>
    <row r="398" spans="1:5" x14ac:dyDescent="0.2">
      <c r="A398" s="4" t="s">
        <v>120</v>
      </c>
      <c r="B398" s="15">
        <v>43831</v>
      </c>
      <c r="C398" s="7">
        <v>24</v>
      </c>
      <c r="D398" s="8">
        <v>198384163</v>
      </c>
      <c r="E398" s="7">
        <v>6869075</v>
      </c>
    </row>
    <row r="399" spans="1:5" x14ac:dyDescent="0.2">
      <c r="A399" s="4" t="s">
        <v>120</v>
      </c>
      <c r="B399" s="15">
        <v>43862</v>
      </c>
      <c r="C399" s="7">
        <v>29</v>
      </c>
      <c r="D399" s="8">
        <v>224186583</v>
      </c>
      <c r="E399" s="7">
        <v>7453175</v>
      </c>
    </row>
    <row r="400" spans="1:5" x14ac:dyDescent="0.2">
      <c r="A400" s="4" t="s">
        <v>120</v>
      </c>
      <c r="B400" s="15">
        <v>43891</v>
      </c>
      <c r="C400" s="7">
        <v>31</v>
      </c>
      <c r="D400" s="8">
        <v>68626555</v>
      </c>
      <c r="E400" s="7">
        <v>1933916</v>
      </c>
    </row>
    <row r="401" spans="1:5" x14ac:dyDescent="0.2">
      <c r="A401" s="4" t="s">
        <v>120</v>
      </c>
      <c r="B401" s="15">
        <v>43952</v>
      </c>
      <c r="C401" s="7">
        <v>3</v>
      </c>
      <c r="D401" s="8">
        <v>15626979</v>
      </c>
      <c r="E401" s="7">
        <v>679693</v>
      </c>
    </row>
    <row r="402" spans="1:5" x14ac:dyDescent="0.2">
      <c r="A402" s="4" t="s">
        <v>120</v>
      </c>
      <c r="B402" s="15">
        <v>43983</v>
      </c>
      <c r="C402" s="7">
        <v>23</v>
      </c>
      <c r="D402" s="8">
        <v>42573607</v>
      </c>
      <c r="E402" s="7">
        <v>1437161</v>
      </c>
    </row>
    <row r="403" spans="1:5" x14ac:dyDescent="0.2">
      <c r="A403" s="4" t="s">
        <v>120</v>
      </c>
      <c r="B403" s="15">
        <v>44013</v>
      </c>
      <c r="C403" s="7">
        <v>23</v>
      </c>
      <c r="D403" s="8">
        <v>112778222</v>
      </c>
      <c r="E403" s="7">
        <v>4393432</v>
      </c>
    </row>
    <row r="404" spans="1:5" x14ac:dyDescent="0.2">
      <c r="A404" s="4" t="s">
        <v>120</v>
      </c>
      <c r="B404" s="15">
        <v>44044</v>
      </c>
      <c r="C404" s="7">
        <v>24</v>
      </c>
      <c r="D404" s="8">
        <v>138870857</v>
      </c>
      <c r="E404" s="7">
        <v>5888075</v>
      </c>
    </row>
    <row r="405" spans="1:5" x14ac:dyDescent="0.2">
      <c r="A405" s="4" t="s">
        <v>120</v>
      </c>
      <c r="B405" s="15">
        <v>44075</v>
      </c>
      <c r="C405" s="7">
        <v>11</v>
      </c>
      <c r="D405" s="8">
        <v>56015218</v>
      </c>
      <c r="E405" s="7">
        <v>1969875</v>
      </c>
    </row>
    <row r="406" spans="1:5" x14ac:dyDescent="0.2">
      <c r="A406" s="4" t="s">
        <v>120</v>
      </c>
      <c r="B406" s="15">
        <v>44105</v>
      </c>
      <c r="C406" s="7">
        <v>20</v>
      </c>
      <c r="D406" s="8">
        <v>50424346</v>
      </c>
      <c r="E406" s="7">
        <v>1944467</v>
      </c>
    </row>
    <row r="407" spans="1:5" x14ac:dyDescent="0.2">
      <c r="A407" s="4" t="s">
        <v>120</v>
      </c>
      <c r="B407" s="15">
        <v>44136</v>
      </c>
      <c r="C407" s="7">
        <v>1</v>
      </c>
      <c r="D407" s="8">
        <v>1097217</v>
      </c>
      <c r="E407" s="7">
        <v>44616</v>
      </c>
    </row>
    <row r="408" spans="1:5" x14ac:dyDescent="0.2">
      <c r="A408" s="4" t="s">
        <v>120</v>
      </c>
      <c r="B408" s="15">
        <v>44166</v>
      </c>
      <c r="C408" s="7">
        <v>15</v>
      </c>
      <c r="D408" s="8">
        <v>35274534</v>
      </c>
      <c r="E408" s="7">
        <v>1615416</v>
      </c>
    </row>
    <row r="409" spans="1:5" x14ac:dyDescent="0.2">
      <c r="A409" s="4" t="s">
        <v>1787</v>
      </c>
      <c r="B409" s="15">
        <v>43831</v>
      </c>
      <c r="C409" s="7">
        <v>22</v>
      </c>
      <c r="D409" s="8">
        <v>57923896</v>
      </c>
      <c r="E409" s="7">
        <v>2105563</v>
      </c>
    </row>
    <row r="410" spans="1:5" x14ac:dyDescent="0.2">
      <c r="A410" s="4" t="s">
        <v>1787</v>
      </c>
      <c r="B410" s="15">
        <v>43862</v>
      </c>
      <c r="C410" s="7">
        <v>29</v>
      </c>
      <c r="D410" s="8">
        <v>79453067</v>
      </c>
      <c r="E410" s="7">
        <v>2783390</v>
      </c>
    </row>
    <row r="411" spans="1:5" x14ac:dyDescent="0.2">
      <c r="A411" s="4" t="s">
        <v>1787</v>
      </c>
      <c r="B411" s="15">
        <v>43891</v>
      </c>
      <c r="C411" s="7">
        <v>28</v>
      </c>
      <c r="D411" s="8">
        <v>88085088</v>
      </c>
      <c r="E411" s="7">
        <v>2687272</v>
      </c>
    </row>
    <row r="412" spans="1:5" x14ac:dyDescent="0.2">
      <c r="A412" s="4" t="s">
        <v>1787</v>
      </c>
      <c r="B412" s="15">
        <v>44013</v>
      </c>
      <c r="C412" s="7">
        <v>7</v>
      </c>
      <c r="D412" s="8">
        <v>9958848</v>
      </c>
      <c r="E412" s="7">
        <v>424610</v>
      </c>
    </row>
    <row r="413" spans="1:5" x14ac:dyDescent="0.2">
      <c r="A413" s="4" t="s">
        <v>1787</v>
      </c>
      <c r="B413" s="15">
        <v>44044</v>
      </c>
      <c r="C413" s="7">
        <v>13</v>
      </c>
      <c r="D413" s="8">
        <v>18250120</v>
      </c>
      <c r="E413" s="7">
        <v>769459</v>
      </c>
    </row>
    <row r="414" spans="1:5" x14ac:dyDescent="0.2">
      <c r="A414" s="4" t="s">
        <v>1787</v>
      </c>
      <c r="B414" s="15">
        <v>44075</v>
      </c>
      <c r="C414" s="7">
        <v>11</v>
      </c>
      <c r="D414" s="8">
        <v>17536003</v>
      </c>
      <c r="E414" s="7">
        <v>615800</v>
      </c>
    </row>
    <row r="415" spans="1:5" x14ac:dyDescent="0.2">
      <c r="A415" s="4" t="s">
        <v>1787</v>
      </c>
      <c r="B415" s="15">
        <v>44105</v>
      </c>
      <c r="C415" s="7">
        <v>26</v>
      </c>
      <c r="D415" s="8">
        <v>35634009</v>
      </c>
      <c r="E415" s="7">
        <v>1374121</v>
      </c>
    </row>
    <row r="416" spans="1:5" x14ac:dyDescent="0.2">
      <c r="A416" s="4" t="s">
        <v>1787</v>
      </c>
      <c r="B416" s="15">
        <v>44136</v>
      </c>
      <c r="C416" s="7">
        <v>11</v>
      </c>
      <c r="D416" s="8">
        <v>15321497</v>
      </c>
      <c r="E416" s="7">
        <v>623016</v>
      </c>
    </row>
    <row r="417" spans="1:5" x14ac:dyDescent="0.2">
      <c r="A417" s="4" t="s">
        <v>1787</v>
      </c>
      <c r="B417" s="15">
        <v>44166</v>
      </c>
      <c r="C417" s="7">
        <v>27</v>
      </c>
      <c r="D417" s="8">
        <v>35813276</v>
      </c>
      <c r="E417" s="7">
        <v>1640088</v>
      </c>
    </row>
    <row r="418" spans="1:5" x14ac:dyDescent="0.2">
      <c r="A418" s="4" t="s">
        <v>1790</v>
      </c>
      <c r="B418" s="15">
        <v>43862</v>
      </c>
      <c r="C418" s="7">
        <v>1</v>
      </c>
      <c r="D418" s="8">
        <v>10082563</v>
      </c>
      <c r="E418" s="7">
        <v>383000</v>
      </c>
    </row>
    <row r="419" spans="1:5" x14ac:dyDescent="0.2">
      <c r="A419" s="4" t="s">
        <v>1790</v>
      </c>
      <c r="B419" s="15">
        <v>43891</v>
      </c>
      <c r="C419" s="7">
        <v>2</v>
      </c>
      <c r="D419" s="8">
        <v>22219510</v>
      </c>
      <c r="E419" s="7">
        <v>762599</v>
      </c>
    </row>
    <row r="420" spans="1:5" x14ac:dyDescent="0.2">
      <c r="A420" s="4" t="s">
        <v>1790</v>
      </c>
      <c r="B420" s="15">
        <v>43952</v>
      </c>
      <c r="C420" s="7">
        <v>12</v>
      </c>
      <c r="D420" s="8">
        <v>83000892</v>
      </c>
      <c r="E420" s="7">
        <v>4567090</v>
      </c>
    </row>
    <row r="421" spans="1:5" x14ac:dyDescent="0.2">
      <c r="A421" s="4" t="s">
        <v>1790</v>
      </c>
      <c r="B421" s="15">
        <v>43983</v>
      </c>
      <c r="C421" s="7">
        <v>7</v>
      </c>
      <c r="D421" s="8">
        <v>71805694</v>
      </c>
      <c r="E421" s="7">
        <v>2575825</v>
      </c>
    </row>
    <row r="422" spans="1:5" x14ac:dyDescent="0.2">
      <c r="A422" s="4" t="s">
        <v>1790</v>
      </c>
      <c r="B422" s="15">
        <v>44013</v>
      </c>
      <c r="C422" s="7">
        <v>19</v>
      </c>
      <c r="D422" s="8">
        <v>181487328</v>
      </c>
      <c r="E422" s="7">
        <v>7097600</v>
      </c>
    </row>
    <row r="423" spans="1:5" x14ac:dyDescent="0.2">
      <c r="A423" s="4" t="s">
        <v>1790</v>
      </c>
      <c r="B423" s="15">
        <v>44044</v>
      </c>
      <c r="C423" s="7">
        <v>17</v>
      </c>
      <c r="D423" s="8">
        <v>146298396</v>
      </c>
      <c r="E423" s="7">
        <v>6203000</v>
      </c>
    </row>
    <row r="424" spans="1:5" x14ac:dyDescent="0.2">
      <c r="A424" s="4" t="s">
        <v>1790</v>
      </c>
      <c r="B424" s="15">
        <v>44075</v>
      </c>
      <c r="C424" s="7">
        <v>7</v>
      </c>
      <c r="D424" s="8">
        <v>77605865</v>
      </c>
      <c r="E424" s="7">
        <v>2481024</v>
      </c>
    </row>
    <row r="425" spans="1:5" x14ac:dyDescent="0.2">
      <c r="A425" s="4" t="s">
        <v>1790</v>
      </c>
      <c r="B425" s="15">
        <v>44105</v>
      </c>
      <c r="C425" s="7">
        <v>20</v>
      </c>
      <c r="D425" s="8">
        <v>183719873</v>
      </c>
      <c r="E425" s="7">
        <v>7084620</v>
      </c>
    </row>
    <row r="426" spans="1:5" x14ac:dyDescent="0.2">
      <c r="A426" s="4" t="s">
        <v>1790</v>
      </c>
      <c r="B426" s="15">
        <v>44136</v>
      </c>
      <c r="C426" s="7">
        <v>21</v>
      </c>
      <c r="D426" s="8">
        <v>183043464</v>
      </c>
      <c r="E426" s="7">
        <v>7443072</v>
      </c>
    </row>
    <row r="427" spans="1:5" x14ac:dyDescent="0.2">
      <c r="A427" s="4" t="s">
        <v>1790</v>
      </c>
      <c r="B427" s="15">
        <v>44166</v>
      </c>
      <c r="C427" s="7">
        <v>27</v>
      </c>
      <c r="D427" s="8">
        <v>204238970</v>
      </c>
      <c r="E427" s="7">
        <v>9353232</v>
      </c>
    </row>
    <row r="428" spans="1:5" x14ac:dyDescent="0.2">
      <c r="A428" s="4" t="s">
        <v>1818</v>
      </c>
      <c r="B428" s="15">
        <v>43831</v>
      </c>
      <c r="C428" s="7">
        <v>24</v>
      </c>
      <c r="D428" s="8">
        <v>16994728</v>
      </c>
      <c r="E428" s="7">
        <v>617767</v>
      </c>
    </row>
    <row r="429" spans="1:5" x14ac:dyDescent="0.2">
      <c r="A429" s="4" t="s">
        <v>1818</v>
      </c>
      <c r="B429" s="15">
        <v>43862</v>
      </c>
      <c r="C429" s="7">
        <v>23</v>
      </c>
      <c r="D429" s="8">
        <v>16868009</v>
      </c>
      <c r="E429" s="7">
        <v>590918</v>
      </c>
    </row>
    <row r="430" spans="1:5" x14ac:dyDescent="0.2">
      <c r="A430" s="4" t="s">
        <v>1798</v>
      </c>
      <c r="B430" s="15">
        <v>43983</v>
      </c>
      <c r="C430" s="7">
        <v>9</v>
      </c>
      <c r="D430" s="8">
        <v>12124740</v>
      </c>
      <c r="E430" s="7">
        <v>432000</v>
      </c>
    </row>
    <row r="431" spans="1:5" x14ac:dyDescent="0.2">
      <c r="A431" s="4" t="s">
        <v>1798</v>
      </c>
      <c r="B431" s="15">
        <v>44013</v>
      </c>
      <c r="C431" s="7">
        <v>26</v>
      </c>
      <c r="D431" s="8">
        <v>31620296</v>
      </c>
      <c r="E431" s="7">
        <v>1226842</v>
      </c>
    </row>
    <row r="432" spans="1:5" x14ac:dyDescent="0.2">
      <c r="A432" s="4" t="s">
        <v>1798</v>
      </c>
      <c r="B432" s="15">
        <v>44044</v>
      </c>
      <c r="C432" s="7">
        <v>23</v>
      </c>
      <c r="D432" s="8">
        <v>26118817</v>
      </c>
      <c r="E432" s="7">
        <v>1104000</v>
      </c>
    </row>
    <row r="433" spans="1:5" x14ac:dyDescent="0.2">
      <c r="A433" s="4" t="s">
        <v>1798</v>
      </c>
      <c r="B433" s="15">
        <v>44075</v>
      </c>
      <c r="C433" s="7">
        <v>9</v>
      </c>
      <c r="D433" s="8">
        <v>719434</v>
      </c>
      <c r="E433" s="7">
        <v>27000</v>
      </c>
    </row>
    <row r="434" spans="1:5" x14ac:dyDescent="0.2">
      <c r="A434" s="4" t="s">
        <v>1798</v>
      </c>
      <c r="B434" s="15">
        <v>44105</v>
      </c>
      <c r="C434" s="7">
        <v>20</v>
      </c>
      <c r="D434" s="8">
        <v>14496920</v>
      </c>
      <c r="E434" s="7">
        <v>559031</v>
      </c>
    </row>
    <row r="435" spans="1:5" x14ac:dyDescent="0.2">
      <c r="A435" s="4" t="s">
        <v>1798</v>
      </c>
      <c r="B435" s="15">
        <v>44136</v>
      </c>
      <c r="C435" s="7">
        <v>20</v>
      </c>
      <c r="D435" s="8">
        <v>23608763</v>
      </c>
      <c r="E435" s="7">
        <v>960000</v>
      </c>
    </row>
    <row r="436" spans="1:5" x14ac:dyDescent="0.2">
      <c r="A436" s="4" t="s">
        <v>1798</v>
      </c>
      <c r="B436" s="15">
        <v>44166</v>
      </c>
      <c r="C436" s="7">
        <v>26</v>
      </c>
      <c r="D436" s="8">
        <v>27251568</v>
      </c>
      <c r="E436" s="7">
        <v>1248000</v>
      </c>
    </row>
    <row r="437" spans="1:5" x14ac:dyDescent="0.2">
      <c r="A437" s="4" t="s">
        <v>1797</v>
      </c>
      <c r="B437" s="15">
        <v>43862</v>
      </c>
      <c r="C437" s="7">
        <v>14</v>
      </c>
      <c r="D437" s="8">
        <v>11989081</v>
      </c>
      <c r="E437" s="7">
        <v>420000</v>
      </c>
    </row>
    <row r="438" spans="1:5" x14ac:dyDescent="0.2">
      <c r="A438" s="4" t="s">
        <v>1797</v>
      </c>
      <c r="B438" s="15">
        <v>43891</v>
      </c>
      <c r="C438" s="7">
        <v>29</v>
      </c>
      <c r="D438" s="8">
        <v>28408144</v>
      </c>
      <c r="E438" s="7">
        <v>866666</v>
      </c>
    </row>
    <row r="439" spans="1:5" x14ac:dyDescent="0.2">
      <c r="A439" s="4" t="s">
        <v>1797</v>
      </c>
      <c r="B439" s="15">
        <v>43952</v>
      </c>
      <c r="C439" s="7">
        <v>4</v>
      </c>
      <c r="D439" s="8">
        <v>2968867</v>
      </c>
      <c r="E439" s="7">
        <v>120000</v>
      </c>
    </row>
    <row r="440" spans="1:5" x14ac:dyDescent="0.2">
      <c r="A440" s="4" t="s">
        <v>1797</v>
      </c>
      <c r="B440" s="15">
        <v>43983</v>
      </c>
      <c r="C440" s="7">
        <v>5</v>
      </c>
      <c r="D440" s="8">
        <v>3836806</v>
      </c>
      <c r="E440" s="7">
        <v>128000</v>
      </c>
    </row>
    <row r="441" spans="1:5" x14ac:dyDescent="0.2">
      <c r="A441" s="4" t="s">
        <v>1797</v>
      </c>
      <c r="B441" s="15">
        <v>44013</v>
      </c>
      <c r="C441" s="7">
        <v>6</v>
      </c>
      <c r="D441" s="8">
        <v>4767473</v>
      </c>
      <c r="E441" s="7">
        <v>158097</v>
      </c>
    </row>
    <row r="442" spans="1:5" x14ac:dyDescent="0.2">
      <c r="A442" s="4" t="s">
        <v>131</v>
      </c>
      <c r="B442" s="15">
        <v>43922</v>
      </c>
      <c r="C442" s="7">
        <v>10</v>
      </c>
      <c r="D442" s="8">
        <v>7988769</v>
      </c>
      <c r="E442" s="7">
        <v>298448</v>
      </c>
    </row>
    <row r="443" spans="1:5" x14ac:dyDescent="0.2">
      <c r="A443" s="4" t="s">
        <v>131</v>
      </c>
      <c r="B443" s="15">
        <v>43952</v>
      </c>
      <c r="C443" s="7">
        <v>1</v>
      </c>
      <c r="D443" s="8">
        <v>720775</v>
      </c>
      <c r="E443" s="7">
        <v>31350</v>
      </c>
    </row>
    <row r="444" spans="1:5" x14ac:dyDescent="0.2">
      <c r="A444" s="4" t="s">
        <v>131</v>
      </c>
      <c r="B444" s="15">
        <v>43983</v>
      </c>
      <c r="C444" s="7">
        <v>6</v>
      </c>
      <c r="D444" s="8">
        <v>5035808</v>
      </c>
      <c r="E444" s="7">
        <v>168000</v>
      </c>
    </row>
    <row r="445" spans="1:5" x14ac:dyDescent="0.2">
      <c r="A445" s="4" t="s">
        <v>131</v>
      </c>
      <c r="B445" s="15">
        <v>44013</v>
      </c>
      <c r="C445" s="7">
        <v>23</v>
      </c>
      <c r="D445" s="8">
        <v>17640940</v>
      </c>
      <c r="E445" s="7">
        <v>676972</v>
      </c>
    </row>
    <row r="446" spans="1:5" x14ac:dyDescent="0.2">
      <c r="A446" s="4" t="s">
        <v>131</v>
      </c>
      <c r="B446" s="15">
        <v>44044</v>
      </c>
      <c r="C446" s="7">
        <v>24</v>
      </c>
      <c r="D446" s="8">
        <v>16889530</v>
      </c>
      <c r="E446" s="7">
        <v>713981</v>
      </c>
    </row>
    <row r="447" spans="1:5" x14ac:dyDescent="0.2">
      <c r="A447" s="4" t="s">
        <v>131</v>
      </c>
      <c r="B447" s="15">
        <v>44105</v>
      </c>
      <c r="C447" s="7">
        <v>26</v>
      </c>
      <c r="D447" s="8">
        <v>18371656</v>
      </c>
      <c r="E447" s="7">
        <v>708449</v>
      </c>
    </row>
    <row r="448" spans="1:5" x14ac:dyDescent="0.2">
      <c r="A448" s="4" t="s">
        <v>131</v>
      </c>
      <c r="B448" s="15">
        <v>44136</v>
      </c>
      <c r="C448" s="7">
        <v>22</v>
      </c>
      <c r="D448" s="8">
        <v>15414162</v>
      </c>
      <c r="E448" s="7">
        <v>626784</v>
      </c>
    </row>
    <row r="449" spans="1:5" x14ac:dyDescent="0.2">
      <c r="A449" s="4" t="s">
        <v>131</v>
      </c>
      <c r="B449" s="15">
        <v>44166</v>
      </c>
      <c r="C449" s="7">
        <v>21</v>
      </c>
      <c r="D449" s="8">
        <v>13012099</v>
      </c>
      <c r="E449" s="7">
        <v>595896</v>
      </c>
    </row>
    <row r="450" spans="1:5" x14ac:dyDescent="0.2">
      <c r="A450" s="4" t="s">
        <v>1815</v>
      </c>
      <c r="B450" s="15">
        <v>43831</v>
      </c>
      <c r="C450" s="7">
        <v>24</v>
      </c>
      <c r="D450" s="8">
        <v>22696617</v>
      </c>
      <c r="E450" s="7">
        <v>928681</v>
      </c>
    </row>
    <row r="451" spans="1:5" x14ac:dyDescent="0.2">
      <c r="A451" s="4" t="s">
        <v>1815</v>
      </c>
      <c r="B451" s="15">
        <v>43862</v>
      </c>
      <c r="C451" s="7">
        <v>25</v>
      </c>
      <c r="D451" s="8">
        <v>22098622</v>
      </c>
      <c r="E451" s="7">
        <v>871412</v>
      </c>
    </row>
    <row r="452" spans="1:5" x14ac:dyDescent="0.2">
      <c r="A452" s="4" t="s">
        <v>1815</v>
      </c>
      <c r="B452" s="15">
        <v>43891</v>
      </c>
      <c r="C452" s="7">
        <v>31</v>
      </c>
      <c r="D452" s="8">
        <v>21751103</v>
      </c>
      <c r="E452" s="7">
        <v>746939</v>
      </c>
    </row>
    <row r="453" spans="1:5" x14ac:dyDescent="0.2">
      <c r="A453" s="4" t="s">
        <v>1815</v>
      </c>
      <c r="B453" s="15">
        <v>43952</v>
      </c>
      <c r="C453" s="7">
        <v>3</v>
      </c>
      <c r="D453" s="8">
        <v>1616515</v>
      </c>
      <c r="E453" s="7">
        <v>79143</v>
      </c>
    </row>
    <row r="454" spans="1:5" x14ac:dyDescent="0.2">
      <c r="A454" s="4" t="s">
        <v>134</v>
      </c>
      <c r="B454" s="15">
        <v>44105</v>
      </c>
      <c r="C454" s="7">
        <v>25</v>
      </c>
      <c r="D454" s="8">
        <v>12974743</v>
      </c>
      <c r="E454" s="7">
        <v>500333</v>
      </c>
    </row>
    <row r="455" spans="1:5" x14ac:dyDescent="0.2">
      <c r="A455" s="4" t="s">
        <v>134</v>
      </c>
      <c r="B455" s="15">
        <v>44136</v>
      </c>
      <c r="C455" s="7">
        <v>21</v>
      </c>
      <c r="D455" s="8">
        <v>11093168</v>
      </c>
      <c r="E455" s="7">
        <v>451080</v>
      </c>
    </row>
    <row r="456" spans="1:5" x14ac:dyDescent="0.2">
      <c r="A456" s="4" t="s">
        <v>134</v>
      </c>
      <c r="B456" s="15">
        <v>44166</v>
      </c>
      <c r="C456" s="7">
        <v>22</v>
      </c>
      <c r="D456" s="8">
        <v>10318911</v>
      </c>
      <c r="E456" s="7">
        <v>472560</v>
      </c>
    </row>
    <row r="457" spans="1:5" x14ac:dyDescent="0.2">
      <c r="A457" s="4" t="s">
        <v>135</v>
      </c>
      <c r="B457" s="15">
        <v>43831</v>
      </c>
      <c r="C457" s="7">
        <v>22</v>
      </c>
      <c r="D457" s="8">
        <v>12096640</v>
      </c>
      <c r="E457" s="7">
        <v>439719</v>
      </c>
    </row>
    <row r="458" spans="1:5" x14ac:dyDescent="0.2">
      <c r="A458" s="4" t="s">
        <v>135</v>
      </c>
      <c r="B458" s="15">
        <v>43862</v>
      </c>
      <c r="C458" s="7">
        <v>27</v>
      </c>
      <c r="D458" s="8">
        <v>25338580</v>
      </c>
      <c r="E458" s="7">
        <v>887658</v>
      </c>
    </row>
    <row r="459" spans="1:5" x14ac:dyDescent="0.2">
      <c r="A459" s="4" t="s">
        <v>135</v>
      </c>
      <c r="B459" s="15">
        <v>43891</v>
      </c>
      <c r="C459" s="7">
        <v>26</v>
      </c>
      <c r="D459" s="8">
        <v>27952845</v>
      </c>
      <c r="E459" s="7">
        <v>852776</v>
      </c>
    </row>
    <row r="460" spans="1:5" x14ac:dyDescent="0.2">
      <c r="A460" s="4" t="s">
        <v>135</v>
      </c>
      <c r="B460" s="15">
        <v>44013</v>
      </c>
      <c r="C460" s="7">
        <v>15</v>
      </c>
      <c r="D460" s="8">
        <v>4909228</v>
      </c>
      <c r="E460" s="7">
        <v>209312</v>
      </c>
    </row>
    <row r="461" spans="1:5" x14ac:dyDescent="0.2">
      <c r="A461" s="4" t="s">
        <v>135</v>
      </c>
      <c r="B461" s="15">
        <v>44044</v>
      </c>
      <c r="C461" s="7">
        <v>5</v>
      </c>
      <c r="D461" s="8">
        <v>1937516</v>
      </c>
      <c r="E461" s="7">
        <v>82150</v>
      </c>
    </row>
    <row r="462" spans="1:5" x14ac:dyDescent="0.2">
      <c r="A462" s="4" t="s">
        <v>135</v>
      </c>
      <c r="B462" s="15">
        <v>44075</v>
      </c>
      <c r="C462" s="7">
        <v>6</v>
      </c>
      <c r="D462" s="8">
        <v>2205098</v>
      </c>
      <c r="E462" s="7">
        <v>86448</v>
      </c>
    </row>
    <row r="463" spans="1:5" x14ac:dyDescent="0.2">
      <c r="A463" s="4" t="s">
        <v>135</v>
      </c>
      <c r="B463" s="15">
        <v>44105</v>
      </c>
      <c r="C463" s="7">
        <v>26</v>
      </c>
      <c r="D463" s="8">
        <v>8809319</v>
      </c>
      <c r="E463" s="7">
        <v>339705</v>
      </c>
    </row>
    <row r="464" spans="1:5" x14ac:dyDescent="0.2">
      <c r="A464" s="4" t="s">
        <v>135</v>
      </c>
      <c r="B464" s="15">
        <v>44136</v>
      </c>
      <c r="C464" s="7">
        <v>9</v>
      </c>
      <c r="D464" s="8">
        <v>2978245</v>
      </c>
      <c r="E464" s="7">
        <v>121104</v>
      </c>
    </row>
    <row r="465" spans="1:5" x14ac:dyDescent="0.2">
      <c r="A465" s="4" t="s">
        <v>135</v>
      </c>
      <c r="B465" s="15">
        <v>44166</v>
      </c>
      <c r="C465" s="7">
        <v>21</v>
      </c>
      <c r="D465" s="8">
        <v>6414076</v>
      </c>
      <c r="E465" s="7">
        <v>293736</v>
      </c>
    </row>
    <row r="466" spans="1:5" x14ac:dyDescent="0.2">
      <c r="A466" s="4" t="s">
        <v>137</v>
      </c>
      <c r="B466" s="15">
        <v>43922</v>
      </c>
      <c r="C466" s="7">
        <v>7</v>
      </c>
      <c r="D466" s="8">
        <v>13116177</v>
      </c>
      <c r="E466" s="7">
        <v>490000</v>
      </c>
    </row>
    <row r="467" spans="1:5" x14ac:dyDescent="0.2">
      <c r="A467" s="4" t="s">
        <v>137</v>
      </c>
      <c r="B467" s="15">
        <v>43952</v>
      </c>
      <c r="C467" s="7">
        <v>1</v>
      </c>
      <c r="D467" s="8">
        <v>2099763</v>
      </c>
      <c r="E467" s="7">
        <v>70000</v>
      </c>
    </row>
    <row r="468" spans="1:5" x14ac:dyDescent="0.2">
      <c r="A468" s="4" t="s">
        <v>137</v>
      </c>
      <c r="B468" s="15">
        <v>43983</v>
      </c>
      <c r="C468" s="7">
        <v>4</v>
      </c>
      <c r="D468" s="8">
        <v>4375636</v>
      </c>
      <c r="E468" s="7">
        <v>144354</v>
      </c>
    </row>
    <row r="469" spans="1:5" x14ac:dyDescent="0.2">
      <c r="A469" s="4" t="s">
        <v>137</v>
      </c>
      <c r="B469" s="15">
        <v>44013</v>
      </c>
      <c r="C469" s="7">
        <v>26</v>
      </c>
      <c r="D469" s="8">
        <v>23748160</v>
      </c>
      <c r="E469" s="7">
        <v>894572</v>
      </c>
    </row>
    <row r="470" spans="1:5" x14ac:dyDescent="0.2">
      <c r="A470" s="4" t="s">
        <v>137</v>
      </c>
      <c r="B470" s="15">
        <v>44044</v>
      </c>
      <c r="C470" s="7">
        <v>19</v>
      </c>
      <c r="D470" s="8">
        <v>33608772</v>
      </c>
      <c r="E470" s="7">
        <v>1425000</v>
      </c>
    </row>
    <row r="471" spans="1:5" x14ac:dyDescent="0.2">
      <c r="A471" s="4" t="s">
        <v>137</v>
      </c>
      <c r="B471" s="15">
        <v>44105</v>
      </c>
      <c r="C471" s="7">
        <v>30</v>
      </c>
      <c r="D471" s="8">
        <v>66397053</v>
      </c>
      <c r="E471" s="7">
        <v>2560408</v>
      </c>
    </row>
    <row r="472" spans="1:5" x14ac:dyDescent="0.2">
      <c r="A472" s="4" t="s">
        <v>137</v>
      </c>
      <c r="B472" s="15">
        <v>44136</v>
      </c>
      <c r="C472" s="7">
        <v>11</v>
      </c>
      <c r="D472" s="8">
        <v>23533806</v>
      </c>
      <c r="E472" s="7">
        <v>956952</v>
      </c>
    </row>
    <row r="473" spans="1:5" x14ac:dyDescent="0.2">
      <c r="A473" s="4" t="s">
        <v>137</v>
      </c>
      <c r="B473" s="15">
        <v>44166</v>
      </c>
      <c r="C473" s="7">
        <v>31</v>
      </c>
      <c r="D473" s="8">
        <v>58759486</v>
      </c>
      <c r="E473" s="7">
        <v>2642030</v>
      </c>
    </row>
    <row r="474" spans="1:5" x14ac:dyDescent="0.2">
      <c r="A474" s="4" t="s">
        <v>139</v>
      </c>
      <c r="B474" s="15">
        <v>43831</v>
      </c>
      <c r="C474" s="7">
        <v>22</v>
      </c>
      <c r="D474" s="8">
        <v>33521128</v>
      </c>
      <c r="E474" s="7">
        <v>1218510</v>
      </c>
    </row>
    <row r="475" spans="1:5" x14ac:dyDescent="0.2">
      <c r="A475" s="4" t="s">
        <v>139</v>
      </c>
      <c r="B475" s="15">
        <v>43862</v>
      </c>
      <c r="C475" s="7">
        <v>8</v>
      </c>
      <c r="D475" s="8">
        <v>12714506</v>
      </c>
      <c r="E475" s="7">
        <v>445413</v>
      </c>
    </row>
    <row r="476" spans="1:5" x14ac:dyDescent="0.2">
      <c r="A476" s="4" t="s">
        <v>139</v>
      </c>
      <c r="B476" s="15">
        <v>43891</v>
      </c>
      <c r="C476" s="7">
        <v>28</v>
      </c>
      <c r="D476" s="8">
        <v>50256847</v>
      </c>
      <c r="E476" s="7">
        <v>1533220</v>
      </c>
    </row>
    <row r="477" spans="1:5" x14ac:dyDescent="0.2">
      <c r="A477" s="4" t="s">
        <v>139</v>
      </c>
      <c r="B477" s="15">
        <v>43952</v>
      </c>
      <c r="C477" s="7">
        <v>12</v>
      </c>
      <c r="D477" s="8">
        <v>9007115</v>
      </c>
      <c r="E477" s="7">
        <v>532338</v>
      </c>
    </row>
    <row r="478" spans="1:5" x14ac:dyDescent="0.2">
      <c r="A478" s="4" t="s">
        <v>139</v>
      </c>
      <c r="B478" s="15">
        <v>43983</v>
      </c>
      <c r="C478" s="7">
        <v>17</v>
      </c>
      <c r="D478" s="8">
        <v>18702391</v>
      </c>
      <c r="E478" s="7">
        <v>650532</v>
      </c>
    </row>
    <row r="479" spans="1:5" x14ac:dyDescent="0.2">
      <c r="A479" s="4" t="s">
        <v>139</v>
      </c>
      <c r="B479" s="15">
        <v>44013</v>
      </c>
      <c r="C479" s="7">
        <v>12</v>
      </c>
      <c r="D479" s="8">
        <v>11610228</v>
      </c>
      <c r="E479" s="7">
        <v>420830</v>
      </c>
    </row>
    <row r="480" spans="1:5" x14ac:dyDescent="0.2">
      <c r="A480" s="4" t="s">
        <v>139</v>
      </c>
      <c r="B480" s="15">
        <v>44044</v>
      </c>
      <c r="C480" s="7">
        <v>16</v>
      </c>
      <c r="D480" s="8">
        <v>5829058</v>
      </c>
      <c r="E480" s="7">
        <v>247150</v>
      </c>
    </row>
    <row r="481" spans="1:5" x14ac:dyDescent="0.2">
      <c r="A481" s="4" t="s">
        <v>139</v>
      </c>
      <c r="B481" s="15">
        <v>44166</v>
      </c>
      <c r="C481" s="7">
        <v>19</v>
      </c>
      <c r="D481" s="8">
        <v>20182406</v>
      </c>
      <c r="E481" s="7">
        <v>924264</v>
      </c>
    </row>
    <row r="482" spans="1:5" x14ac:dyDescent="0.2">
      <c r="A482" s="4" t="s">
        <v>1793</v>
      </c>
      <c r="B482" s="15">
        <v>43831</v>
      </c>
      <c r="C482" s="7">
        <v>23</v>
      </c>
      <c r="D482" s="8">
        <v>1728696</v>
      </c>
      <c r="E482" s="7">
        <v>62839</v>
      </c>
    </row>
    <row r="483" spans="1:5" x14ac:dyDescent="0.2">
      <c r="A483" s="4" t="s">
        <v>1793</v>
      </c>
      <c r="B483" s="15">
        <v>43862</v>
      </c>
      <c r="C483" s="7">
        <v>29</v>
      </c>
      <c r="D483" s="8">
        <v>11818150</v>
      </c>
      <c r="E483" s="7">
        <v>414012</v>
      </c>
    </row>
    <row r="484" spans="1:5" x14ac:dyDescent="0.2">
      <c r="A484" s="4" t="s">
        <v>1793</v>
      </c>
      <c r="B484" s="15">
        <v>43891</v>
      </c>
      <c r="C484" s="7">
        <v>31</v>
      </c>
      <c r="D484" s="8">
        <v>13830734</v>
      </c>
      <c r="E484" s="7">
        <v>421943</v>
      </c>
    </row>
    <row r="485" spans="1:5" x14ac:dyDescent="0.2">
      <c r="A485" s="4" t="s">
        <v>1793</v>
      </c>
      <c r="B485" s="15">
        <v>43952</v>
      </c>
      <c r="C485" s="7">
        <v>12</v>
      </c>
      <c r="D485" s="8">
        <v>2920003</v>
      </c>
      <c r="E485" s="7">
        <v>171756</v>
      </c>
    </row>
    <row r="486" spans="1:5" x14ac:dyDescent="0.2">
      <c r="A486" s="4" t="s">
        <v>1793</v>
      </c>
      <c r="B486" s="15">
        <v>43983</v>
      </c>
      <c r="C486" s="7">
        <v>17</v>
      </c>
      <c r="D486" s="8">
        <v>7354003</v>
      </c>
      <c r="E486" s="7">
        <v>245337</v>
      </c>
    </row>
    <row r="487" spans="1:5" x14ac:dyDescent="0.2">
      <c r="A487" s="4" t="s">
        <v>1793</v>
      </c>
      <c r="B487" s="15">
        <v>44013</v>
      </c>
      <c r="C487" s="7">
        <v>22</v>
      </c>
      <c r="D487" s="8">
        <v>2303064</v>
      </c>
      <c r="E487" s="7">
        <v>95557</v>
      </c>
    </row>
    <row r="488" spans="1:5" x14ac:dyDescent="0.2">
      <c r="A488" s="4" t="s">
        <v>1793</v>
      </c>
      <c r="B488" s="15">
        <v>44044</v>
      </c>
      <c r="C488" s="7">
        <v>25</v>
      </c>
      <c r="D488" s="8">
        <v>2450279</v>
      </c>
      <c r="E488" s="7">
        <v>103891</v>
      </c>
    </row>
    <row r="489" spans="1:5" x14ac:dyDescent="0.2">
      <c r="A489" s="4" t="s">
        <v>1793</v>
      </c>
      <c r="B489" s="15">
        <v>44075</v>
      </c>
      <c r="C489" s="7">
        <v>11</v>
      </c>
      <c r="D489" s="8">
        <v>1419934</v>
      </c>
      <c r="E489" s="7">
        <v>50622</v>
      </c>
    </row>
    <row r="490" spans="1:5" x14ac:dyDescent="0.2">
      <c r="A490" s="4" t="s">
        <v>1793</v>
      </c>
      <c r="B490" s="15">
        <v>44105</v>
      </c>
      <c r="C490" s="7">
        <v>18</v>
      </c>
      <c r="D490" s="8">
        <v>1072192</v>
      </c>
      <c r="E490" s="7">
        <v>41345</v>
      </c>
    </row>
    <row r="491" spans="1:5" x14ac:dyDescent="0.2">
      <c r="A491" s="4" t="s">
        <v>1793</v>
      </c>
      <c r="B491" s="15">
        <v>44136</v>
      </c>
      <c r="C491" s="7">
        <v>11</v>
      </c>
      <c r="D491" s="8">
        <v>515261</v>
      </c>
      <c r="E491" s="7">
        <v>20952</v>
      </c>
    </row>
    <row r="492" spans="1:5" x14ac:dyDescent="0.2">
      <c r="A492" s="4" t="s">
        <v>1793</v>
      </c>
      <c r="B492" s="15">
        <v>44166</v>
      </c>
      <c r="C492" s="7">
        <v>20</v>
      </c>
      <c r="D492" s="8">
        <v>980532</v>
      </c>
      <c r="E492" s="7">
        <v>44904</v>
      </c>
    </row>
    <row r="493" spans="1:5" x14ac:dyDescent="0.2">
      <c r="B493" s="22"/>
      <c r="C493" s="3"/>
      <c r="D493" s="9"/>
    </row>
    <row r="494" spans="1:5" x14ac:dyDescent="0.2">
      <c r="B494" s="22"/>
      <c r="C494" s="3"/>
      <c r="D494" s="9"/>
    </row>
    <row r="495" spans="1:5" x14ac:dyDescent="0.2">
      <c r="B495" s="22"/>
      <c r="C495" s="3"/>
      <c r="D495" s="9"/>
    </row>
    <row r="496" spans="1:5" x14ac:dyDescent="0.2">
      <c r="B496" s="22"/>
      <c r="C496" s="3"/>
      <c r="D496" s="9"/>
    </row>
    <row r="497" spans="2:4" x14ac:dyDescent="0.2">
      <c r="B497" s="22"/>
      <c r="C497" s="3"/>
      <c r="D497" s="9"/>
    </row>
    <row r="498" spans="2:4" x14ac:dyDescent="0.2">
      <c r="B498" s="22"/>
      <c r="C498" s="3"/>
      <c r="D498" s="9"/>
    </row>
    <row r="499" spans="2:4" x14ac:dyDescent="0.2">
      <c r="B499" s="22"/>
      <c r="C499" s="3"/>
      <c r="D499" s="9"/>
    </row>
    <row r="500" spans="2:4" x14ac:dyDescent="0.2">
      <c r="B500" s="22"/>
      <c r="C500" s="3"/>
      <c r="D500" s="9"/>
    </row>
    <row r="501" spans="2:4" x14ac:dyDescent="0.2">
      <c r="B501" s="22"/>
      <c r="C501" s="3"/>
      <c r="D501" s="9"/>
    </row>
    <row r="502" spans="2:4" x14ac:dyDescent="0.2">
      <c r="B502" s="22"/>
      <c r="C502" s="3"/>
      <c r="D502" s="9"/>
    </row>
    <row r="503" spans="2:4" x14ac:dyDescent="0.2">
      <c r="B503" s="22"/>
      <c r="C503" s="3"/>
      <c r="D503" s="9"/>
    </row>
    <row r="504" spans="2:4" x14ac:dyDescent="0.2">
      <c r="B504" s="22"/>
      <c r="C504" s="3"/>
      <c r="D504" s="9"/>
    </row>
    <row r="505" spans="2:4" x14ac:dyDescent="0.2">
      <c r="B505" s="22"/>
      <c r="C505" s="3"/>
      <c r="D505" s="9"/>
    </row>
    <row r="506" spans="2:4" x14ac:dyDescent="0.2">
      <c r="B506" s="22"/>
      <c r="C506" s="3"/>
      <c r="D506" s="9"/>
    </row>
    <row r="507" spans="2:4" x14ac:dyDescent="0.2">
      <c r="B507" s="22"/>
      <c r="C507" s="3"/>
      <c r="D507" s="9"/>
    </row>
    <row r="508" spans="2:4" x14ac:dyDescent="0.2">
      <c r="B508" s="22"/>
      <c r="C508" s="3"/>
      <c r="D508" s="9"/>
    </row>
    <row r="509" spans="2:4" x14ac:dyDescent="0.2">
      <c r="B509" s="22"/>
      <c r="C509" s="3"/>
      <c r="D509" s="9"/>
    </row>
    <row r="510" spans="2:4" x14ac:dyDescent="0.2">
      <c r="B510" s="22"/>
      <c r="C510" s="3"/>
      <c r="D510" s="9"/>
    </row>
    <row r="511" spans="2:4" x14ac:dyDescent="0.2">
      <c r="B511" s="22"/>
      <c r="C511" s="3"/>
      <c r="D511" s="9"/>
    </row>
    <row r="512" spans="2:4" x14ac:dyDescent="0.2">
      <c r="B512" s="22"/>
      <c r="C512" s="3"/>
      <c r="D512" s="9"/>
    </row>
    <row r="513" spans="2:4" x14ac:dyDescent="0.2">
      <c r="B513" s="22"/>
      <c r="C513" s="3"/>
      <c r="D513" s="9"/>
    </row>
    <row r="514" spans="2:4" x14ac:dyDescent="0.2">
      <c r="B514" s="22"/>
      <c r="C514" s="3"/>
      <c r="D514" s="9"/>
    </row>
    <row r="515" spans="2:4" x14ac:dyDescent="0.2">
      <c r="B515" s="22"/>
      <c r="C515" s="3"/>
      <c r="D515" s="9"/>
    </row>
    <row r="516" spans="2:4" x14ac:dyDescent="0.2">
      <c r="B516" s="22"/>
      <c r="C516" s="3"/>
      <c r="D516" s="9"/>
    </row>
    <row r="517" spans="2:4" x14ac:dyDescent="0.2">
      <c r="B517" s="22"/>
      <c r="C517" s="3"/>
      <c r="D517" s="9"/>
    </row>
    <row r="518" spans="2:4" x14ac:dyDescent="0.2">
      <c r="B518" s="22"/>
      <c r="C518" s="3"/>
      <c r="D518" s="9"/>
    </row>
    <row r="519" spans="2:4" x14ac:dyDescent="0.2">
      <c r="B519" s="22"/>
      <c r="C519" s="3"/>
      <c r="D519" s="9"/>
    </row>
    <row r="520" spans="2:4" x14ac:dyDescent="0.2">
      <c r="B520" s="22"/>
      <c r="C520" s="3"/>
      <c r="D520" s="9"/>
    </row>
    <row r="521" spans="2:4" x14ac:dyDescent="0.2">
      <c r="B521" s="22"/>
      <c r="C521" s="3"/>
      <c r="D521" s="9"/>
    </row>
    <row r="522" spans="2:4" x14ac:dyDescent="0.2">
      <c r="B522" s="22"/>
      <c r="C522" s="3"/>
      <c r="D522" s="9"/>
    </row>
    <row r="523" spans="2:4" x14ac:dyDescent="0.2">
      <c r="B523" s="22"/>
      <c r="C523" s="3"/>
      <c r="D523" s="9"/>
    </row>
    <row r="524" spans="2:4" x14ac:dyDescent="0.2">
      <c r="B524" s="22"/>
      <c r="C524" s="3"/>
      <c r="D524" s="9"/>
    </row>
    <row r="525" spans="2:4" x14ac:dyDescent="0.2">
      <c r="B525" s="22"/>
      <c r="C525" s="3"/>
      <c r="D525" s="9"/>
    </row>
    <row r="526" spans="2:4" x14ac:dyDescent="0.2">
      <c r="B526" s="22"/>
      <c r="C526" s="3"/>
      <c r="D526" s="9"/>
    </row>
    <row r="527" spans="2:4" x14ac:dyDescent="0.2">
      <c r="B527" s="22"/>
      <c r="C527" s="3"/>
      <c r="D527" s="9"/>
    </row>
    <row r="528" spans="2:4" x14ac:dyDescent="0.2">
      <c r="B528" s="22"/>
      <c r="C528" s="3"/>
      <c r="D528" s="9"/>
    </row>
    <row r="529" spans="2:4" x14ac:dyDescent="0.2">
      <c r="B529" s="22"/>
      <c r="C529" s="3"/>
      <c r="D529" s="9"/>
    </row>
    <row r="530" spans="2:4" x14ac:dyDescent="0.2">
      <c r="B530" s="22"/>
      <c r="C530" s="3"/>
      <c r="D530" s="9"/>
    </row>
    <row r="531" spans="2:4" x14ac:dyDescent="0.2">
      <c r="B531" s="22"/>
      <c r="C531" s="3"/>
      <c r="D531" s="9"/>
    </row>
    <row r="532" spans="2:4" x14ac:dyDescent="0.2">
      <c r="B532" s="22"/>
      <c r="C532" s="3"/>
      <c r="D532" s="9"/>
    </row>
    <row r="533" spans="2:4" x14ac:dyDescent="0.2">
      <c r="B533" s="22"/>
      <c r="C533" s="3"/>
      <c r="D533" s="9"/>
    </row>
    <row r="534" spans="2:4" x14ac:dyDescent="0.2">
      <c r="B534" s="22"/>
      <c r="C534" s="3"/>
      <c r="D534" s="9"/>
    </row>
    <row r="535" spans="2:4" x14ac:dyDescent="0.2">
      <c r="B535" s="22"/>
      <c r="C535" s="3"/>
      <c r="D535" s="9"/>
    </row>
    <row r="536" spans="2:4" x14ac:dyDescent="0.2">
      <c r="B536" s="22"/>
      <c r="C536" s="3"/>
      <c r="D536" s="9"/>
    </row>
    <row r="537" spans="2:4" x14ac:dyDescent="0.2">
      <c r="B537" s="22"/>
      <c r="C537" s="3"/>
      <c r="D537" s="9"/>
    </row>
    <row r="538" spans="2:4" x14ac:dyDescent="0.2">
      <c r="B538" s="22"/>
      <c r="C538" s="3"/>
      <c r="D538" s="9"/>
    </row>
    <row r="539" spans="2:4" x14ac:dyDescent="0.2">
      <c r="B539" s="22"/>
      <c r="C539" s="3"/>
      <c r="D539" s="9"/>
    </row>
    <row r="540" spans="2:4" x14ac:dyDescent="0.2">
      <c r="B540" s="22"/>
      <c r="C540" s="3"/>
      <c r="D540" s="9"/>
    </row>
    <row r="541" spans="2:4" x14ac:dyDescent="0.2">
      <c r="B541" s="22"/>
      <c r="C541" s="3"/>
      <c r="D541" s="9"/>
    </row>
    <row r="542" spans="2:4" x14ac:dyDescent="0.2">
      <c r="B542" s="22"/>
      <c r="C542" s="3"/>
      <c r="D542" s="9"/>
    </row>
    <row r="543" spans="2:4" x14ac:dyDescent="0.2">
      <c r="B543" s="22"/>
      <c r="C543" s="3"/>
      <c r="D543" s="9"/>
    </row>
    <row r="544" spans="2:4" x14ac:dyDescent="0.2">
      <c r="B544" s="22"/>
      <c r="C544" s="3"/>
      <c r="D544" s="9"/>
    </row>
    <row r="545" spans="2:4" x14ac:dyDescent="0.2">
      <c r="B545" s="22"/>
      <c r="C545" s="3"/>
      <c r="D545" s="9"/>
    </row>
    <row r="546" spans="2:4" x14ac:dyDescent="0.2">
      <c r="B546" s="22"/>
      <c r="C546" s="3"/>
      <c r="D546" s="9"/>
    </row>
    <row r="547" spans="2:4" x14ac:dyDescent="0.2">
      <c r="B547" s="22"/>
      <c r="C547" s="3"/>
      <c r="D547" s="9"/>
    </row>
    <row r="548" spans="2:4" x14ac:dyDescent="0.2">
      <c r="B548" s="22"/>
      <c r="C548" s="3"/>
      <c r="D548" s="9"/>
    </row>
    <row r="549" spans="2:4" x14ac:dyDescent="0.2">
      <c r="B549" s="22"/>
      <c r="C549" s="3"/>
      <c r="D549" s="9"/>
    </row>
    <row r="550" spans="2:4" x14ac:dyDescent="0.2">
      <c r="B550" s="22"/>
      <c r="C550" s="3"/>
      <c r="D550" s="9"/>
    </row>
    <row r="551" spans="2:4" x14ac:dyDescent="0.2">
      <c r="B551" s="22"/>
      <c r="C551" s="3"/>
      <c r="D551" s="9"/>
    </row>
    <row r="552" spans="2:4" x14ac:dyDescent="0.2">
      <c r="B552" s="22"/>
      <c r="C552" s="3"/>
      <c r="D552" s="9"/>
    </row>
    <row r="553" spans="2:4" x14ac:dyDescent="0.2">
      <c r="B553" s="22"/>
      <c r="C553" s="3"/>
      <c r="D553" s="9"/>
    </row>
    <row r="554" spans="2:4" x14ac:dyDescent="0.2">
      <c r="B554" s="22"/>
      <c r="C554" s="3"/>
      <c r="D554" s="9"/>
    </row>
    <row r="555" spans="2:4" x14ac:dyDescent="0.2">
      <c r="B555" s="22"/>
      <c r="C555" s="3"/>
      <c r="D555" s="9"/>
    </row>
    <row r="556" spans="2:4" x14ac:dyDescent="0.2">
      <c r="B556" s="22"/>
      <c r="C556" s="3"/>
      <c r="D556" s="9"/>
    </row>
    <row r="557" spans="2:4" x14ac:dyDescent="0.2">
      <c r="B557" s="22"/>
      <c r="C557" s="3"/>
      <c r="D557" s="9"/>
    </row>
    <row r="558" spans="2:4" x14ac:dyDescent="0.2">
      <c r="B558" s="22"/>
      <c r="C558" s="3"/>
      <c r="D558" s="9"/>
    </row>
    <row r="559" spans="2:4" x14ac:dyDescent="0.2">
      <c r="B559" s="22"/>
      <c r="C559" s="3"/>
      <c r="D559" s="9"/>
    </row>
    <row r="560" spans="2:4" x14ac:dyDescent="0.2">
      <c r="B560" s="22"/>
      <c r="C560" s="3"/>
      <c r="D560" s="9"/>
    </row>
    <row r="561" spans="2:4" x14ac:dyDescent="0.2">
      <c r="B561" s="22"/>
      <c r="C561" s="3"/>
      <c r="D561" s="9"/>
    </row>
    <row r="562" spans="2:4" x14ac:dyDescent="0.2">
      <c r="B562" s="22"/>
      <c r="C562" s="3"/>
      <c r="D562" s="9"/>
    </row>
    <row r="563" spans="2:4" x14ac:dyDescent="0.2">
      <c r="B563" s="22"/>
      <c r="C563" s="3"/>
      <c r="D563" s="9"/>
    </row>
    <row r="564" spans="2:4" x14ac:dyDescent="0.2">
      <c r="B564" s="22"/>
      <c r="C564" s="3"/>
      <c r="D564" s="9"/>
    </row>
    <row r="565" spans="2:4" x14ac:dyDescent="0.2">
      <c r="B565" s="22"/>
      <c r="C565" s="3"/>
      <c r="D565" s="9"/>
    </row>
    <row r="566" spans="2:4" x14ac:dyDescent="0.2">
      <c r="B566" s="22"/>
      <c r="C566" s="3"/>
      <c r="D566" s="9"/>
    </row>
    <row r="567" spans="2:4" x14ac:dyDescent="0.2">
      <c r="B567" s="22"/>
      <c r="C567" s="3"/>
      <c r="D567" s="9"/>
    </row>
    <row r="568" spans="2:4" x14ac:dyDescent="0.2">
      <c r="B568" s="22"/>
      <c r="C568" s="3"/>
      <c r="D568" s="9"/>
    </row>
    <row r="569" spans="2:4" x14ac:dyDescent="0.2">
      <c r="B569" s="22"/>
      <c r="C569" s="3"/>
      <c r="D569" s="9"/>
    </row>
    <row r="570" spans="2:4" x14ac:dyDescent="0.2">
      <c r="B570" s="22"/>
      <c r="C570" s="3"/>
      <c r="D570" s="9"/>
    </row>
    <row r="571" spans="2:4" x14ac:dyDescent="0.2">
      <c r="B571" s="22"/>
      <c r="C571" s="3"/>
      <c r="D571" s="9"/>
    </row>
    <row r="572" spans="2:4" x14ac:dyDescent="0.2">
      <c r="B572" s="22"/>
      <c r="C572" s="3"/>
      <c r="D572" s="9"/>
    </row>
    <row r="573" spans="2:4" x14ac:dyDescent="0.2">
      <c r="B573" s="22"/>
      <c r="C573" s="3"/>
      <c r="D573" s="9"/>
    </row>
    <row r="574" spans="2:4" x14ac:dyDescent="0.2">
      <c r="B574" s="22"/>
      <c r="C574" s="3"/>
      <c r="D574" s="9"/>
    </row>
    <row r="575" spans="2:4" x14ac:dyDescent="0.2">
      <c r="B575" s="22"/>
      <c r="C575" s="3"/>
      <c r="D575" s="9"/>
    </row>
    <row r="576" spans="2:4" x14ac:dyDescent="0.2">
      <c r="B576" s="22"/>
      <c r="C576" s="3"/>
      <c r="D576" s="9"/>
    </row>
    <row r="577" spans="2:4" x14ac:dyDescent="0.2">
      <c r="B577" s="22"/>
      <c r="C577" s="3"/>
      <c r="D577" s="9"/>
    </row>
    <row r="578" spans="2:4" x14ac:dyDescent="0.2">
      <c r="B578" s="22"/>
      <c r="C578" s="3"/>
      <c r="D578" s="9"/>
    </row>
    <row r="579" spans="2:4" x14ac:dyDescent="0.2">
      <c r="B579" s="22"/>
      <c r="C579" s="3"/>
      <c r="D579" s="9"/>
    </row>
    <row r="580" spans="2:4" x14ac:dyDescent="0.2">
      <c r="B580" s="22"/>
      <c r="C580" s="3"/>
      <c r="D580" s="9"/>
    </row>
    <row r="581" spans="2:4" x14ac:dyDescent="0.2">
      <c r="B581" s="22"/>
      <c r="C581" s="3"/>
      <c r="D581" s="9"/>
    </row>
    <row r="582" spans="2:4" x14ac:dyDescent="0.2">
      <c r="B582" s="22"/>
      <c r="C582" s="3"/>
      <c r="D582" s="9"/>
    </row>
    <row r="583" spans="2:4" x14ac:dyDescent="0.2">
      <c r="B583" s="22"/>
      <c r="C583" s="3"/>
      <c r="D583" s="9"/>
    </row>
    <row r="584" spans="2:4" x14ac:dyDescent="0.2">
      <c r="B584" s="22"/>
      <c r="C584" s="3"/>
      <c r="D584" s="9"/>
    </row>
    <row r="585" spans="2:4" x14ac:dyDescent="0.2">
      <c r="B585" s="22"/>
      <c r="C585" s="3"/>
      <c r="D585" s="9"/>
    </row>
    <row r="586" spans="2:4" x14ac:dyDescent="0.2">
      <c r="B586" s="22"/>
      <c r="C586" s="3"/>
      <c r="D586" s="9"/>
    </row>
    <row r="587" spans="2:4" x14ac:dyDescent="0.2">
      <c r="B587" s="22"/>
      <c r="C587" s="3"/>
      <c r="D587" s="9"/>
    </row>
    <row r="588" spans="2:4" x14ac:dyDescent="0.2">
      <c r="B588" s="22"/>
      <c r="C588" s="3"/>
      <c r="D588" s="9"/>
    </row>
    <row r="589" spans="2:4" x14ac:dyDescent="0.2">
      <c r="B589" s="22"/>
      <c r="C589" s="3"/>
      <c r="D589" s="9"/>
    </row>
    <row r="590" spans="2:4" x14ac:dyDescent="0.2">
      <c r="B590" s="22"/>
      <c r="C590" s="3"/>
      <c r="D590" s="9"/>
    </row>
    <row r="591" spans="2:4" x14ac:dyDescent="0.2">
      <c r="B591" s="22"/>
      <c r="C591" s="3"/>
      <c r="D591" s="9"/>
    </row>
    <row r="592" spans="2:4" x14ac:dyDescent="0.2">
      <c r="B592" s="22"/>
      <c r="C592" s="3"/>
      <c r="D592" s="9"/>
    </row>
    <row r="593" spans="2:4" x14ac:dyDescent="0.2">
      <c r="B593" s="22"/>
      <c r="C593" s="3"/>
      <c r="D593" s="9"/>
    </row>
    <row r="594" spans="2:4" x14ac:dyDescent="0.2">
      <c r="B594" s="22"/>
      <c r="C594" s="3"/>
      <c r="D594" s="9"/>
    </row>
    <row r="595" spans="2:4" x14ac:dyDescent="0.2">
      <c r="B595" s="22"/>
      <c r="C595" s="3"/>
      <c r="D595" s="9"/>
    </row>
    <row r="596" spans="2:4" x14ac:dyDescent="0.2">
      <c r="B596" s="22"/>
      <c r="C596" s="3"/>
      <c r="D596" s="9"/>
    </row>
    <row r="597" spans="2:4" x14ac:dyDescent="0.2">
      <c r="B597" s="22"/>
      <c r="C597" s="3"/>
      <c r="D597" s="9"/>
    </row>
    <row r="598" spans="2:4" x14ac:dyDescent="0.2">
      <c r="B598" s="22"/>
      <c r="C598" s="3"/>
      <c r="D598" s="9"/>
    </row>
    <row r="599" spans="2:4" x14ac:dyDescent="0.2">
      <c r="B599" s="22"/>
      <c r="C599" s="3"/>
      <c r="D599" s="9"/>
    </row>
    <row r="600" spans="2:4" x14ac:dyDescent="0.2">
      <c r="B600" s="22"/>
      <c r="C600" s="3"/>
      <c r="D600" s="9"/>
    </row>
    <row r="601" spans="2:4" x14ac:dyDescent="0.2">
      <c r="B601" s="22"/>
      <c r="C601" s="3"/>
      <c r="D601" s="9"/>
    </row>
    <row r="602" spans="2:4" x14ac:dyDescent="0.2">
      <c r="B602" s="22"/>
      <c r="C602" s="3"/>
      <c r="D602" s="9"/>
    </row>
    <row r="603" spans="2:4" x14ac:dyDescent="0.2">
      <c r="B603" s="22"/>
      <c r="C603" s="3"/>
      <c r="D603" s="9"/>
    </row>
    <row r="604" spans="2:4" x14ac:dyDescent="0.2">
      <c r="B604" s="22"/>
      <c r="C604" s="3"/>
      <c r="D604" s="9"/>
    </row>
    <row r="605" spans="2:4" x14ac:dyDescent="0.2">
      <c r="B605" s="22"/>
      <c r="C605" s="3"/>
      <c r="D605" s="9"/>
    </row>
    <row r="606" spans="2:4" x14ac:dyDescent="0.2">
      <c r="B606" s="22"/>
      <c r="C606" s="3"/>
      <c r="D606" s="9"/>
    </row>
    <row r="607" spans="2:4" x14ac:dyDescent="0.2">
      <c r="B607" s="22"/>
      <c r="C607" s="3"/>
      <c r="D607" s="9"/>
    </row>
    <row r="608" spans="2:4" x14ac:dyDescent="0.2">
      <c r="B608" s="22"/>
      <c r="C608" s="3"/>
      <c r="D608" s="9"/>
    </row>
    <row r="609" spans="2:4" x14ac:dyDescent="0.2">
      <c r="B609" s="22"/>
      <c r="C609" s="3"/>
      <c r="D609" s="9"/>
    </row>
    <row r="610" spans="2:4" x14ac:dyDescent="0.2">
      <c r="B610" s="22"/>
      <c r="C610" s="3"/>
      <c r="D610" s="9"/>
    </row>
    <row r="611" spans="2:4" x14ac:dyDescent="0.2">
      <c r="B611" s="22"/>
      <c r="C611" s="3"/>
      <c r="D611" s="9"/>
    </row>
    <row r="612" spans="2:4" x14ac:dyDescent="0.2">
      <c r="B612" s="22"/>
      <c r="C612" s="3"/>
      <c r="D612" s="9"/>
    </row>
    <row r="613" spans="2:4" x14ac:dyDescent="0.2">
      <c r="B613" s="22"/>
      <c r="C613" s="3"/>
      <c r="D613" s="9"/>
    </row>
    <row r="614" spans="2:4" x14ac:dyDescent="0.2">
      <c r="B614" s="22"/>
      <c r="C614" s="3"/>
      <c r="D614" s="9"/>
    </row>
    <row r="615" spans="2:4" x14ac:dyDescent="0.2">
      <c r="B615" s="22"/>
      <c r="C615" s="3"/>
      <c r="D615" s="9"/>
    </row>
    <row r="616" spans="2:4" x14ac:dyDescent="0.2">
      <c r="B616" s="22"/>
      <c r="C616" s="3"/>
      <c r="D616" s="9"/>
    </row>
    <row r="617" spans="2:4" x14ac:dyDescent="0.2">
      <c r="B617" s="22"/>
      <c r="C617" s="3"/>
      <c r="D617" s="9"/>
    </row>
    <row r="618" spans="2:4" x14ac:dyDescent="0.2">
      <c r="B618" s="22"/>
      <c r="C618" s="3"/>
      <c r="D618" s="9"/>
    </row>
    <row r="619" spans="2:4" x14ac:dyDescent="0.2">
      <c r="B619" s="22"/>
      <c r="C619" s="3"/>
      <c r="D619" s="9"/>
    </row>
    <row r="620" spans="2:4" x14ac:dyDescent="0.2">
      <c r="B620" s="22"/>
      <c r="C620" s="3"/>
      <c r="D620" s="9"/>
    </row>
    <row r="621" spans="2:4" x14ac:dyDescent="0.2">
      <c r="B621" s="22"/>
      <c r="C621" s="3"/>
      <c r="D621" s="9"/>
    </row>
    <row r="622" spans="2:4" x14ac:dyDescent="0.2">
      <c r="B622" s="22"/>
      <c r="C622" s="3"/>
      <c r="D622" s="9"/>
    </row>
    <row r="623" spans="2:4" x14ac:dyDescent="0.2">
      <c r="B623" s="22"/>
      <c r="C623" s="3"/>
      <c r="D623" s="9"/>
    </row>
    <row r="624" spans="2:4" x14ac:dyDescent="0.2">
      <c r="B624" s="22"/>
      <c r="C624" s="3"/>
      <c r="D624" s="9"/>
    </row>
    <row r="625" spans="2:4" x14ac:dyDescent="0.2">
      <c r="B625" s="22"/>
      <c r="C625" s="3"/>
      <c r="D625" s="9"/>
    </row>
    <row r="626" spans="2:4" x14ac:dyDescent="0.2">
      <c r="B626" s="22"/>
      <c r="C626" s="3"/>
      <c r="D626" s="9"/>
    </row>
    <row r="627" spans="2:4" x14ac:dyDescent="0.2">
      <c r="B627" s="22"/>
      <c r="C627" s="3"/>
      <c r="D627" s="9"/>
    </row>
    <row r="628" spans="2:4" x14ac:dyDescent="0.2">
      <c r="B628" s="22"/>
      <c r="C628" s="3"/>
      <c r="D628" s="9"/>
    </row>
    <row r="629" spans="2:4" x14ac:dyDescent="0.2">
      <c r="B629" s="22"/>
      <c r="C629" s="3"/>
      <c r="D629" s="9"/>
    </row>
    <row r="630" spans="2:4" x14ac:dyDescent="0.2">
      <c r="B630" s="22"/>
      <c r="C630" s="3"/>
      <c r="D630" s="9"/>
    </row>
    <row r="631" spans="2:4" x14ac:dyDescent="0.2">
      <c r="B631" s="22"/>
      <c r="C631" s="3"/>
      <c r="D631" s="9"/>
    </row>
    <row r="632" spans="2:4" x14ac:dyDescent="0.2">
      <c r="B632" s="22"/>
      <c r="C632" s="3"/>
      <c r="D632" s="9"/>
    </row>
    <row r="633" spans="2:4" x14ac:dyDescent="0.2">
      <c r="B633" s="22"/>
      <c r="C633" s="3"/>
      <c r="D633" s="9"/>
    </row>
    <row r="634" spans="2:4" x14ac:dyDescent="0.2">
      <c r="B634" s="22"/>
      <c r="C634" s="3"/>
      <c r="D634" s="9"/>
    </row>
    <row r="635" spans="2:4" x14ac:dyDescent="0.2">
      <c r="B635" s="22"/>
      <c r="C635" s="3"/>
      <c r="D635" s="9"/>
    </row>
    <row r="636" spans="2:4" x14ac:dyDescent="0.2">
      <c r="B636" s="22"/>
      <c r="C636" s="3"/>
      <c r="D636" s="9"/>
    </row>
    <row r="637" spans="2:4" x14ac:dyDescent="0.2">
      <c r="B637" s="22"/>
      <c r="C637" s="3"/>
      <c r="D637" s="9"/>
    </row>
    <row r="638" spans="2:4" x14ac:dyDescent="0.2">
      <c r="B638" s="22"/>
      <c r="C638" s="3"/>
      <c r="D638" s="9"/>
    </row>
    <row r="639" spans="2:4" x14ac:dyDescent="0.2">
      <c r="B639" s="22"/>
      <c r="C639" s="3"/>
      <c r="D639" s="9"/>
    </row>
    <row r="640" spans="2:4" x14ac:dyDescent="0.2">
      <c r="B640" s="22"/>
      <c r="C640" s="3"/>
      <c r="D640" s="9"/>
    </row>
    <row r="641" spans="2:4" x14ac:dyDescent="0.2">
      <c r="B641" s="22"/>
      <c r="C641" s="3"/>
      <c r="D641" s="9"/>
    </row>
    <row r="642" spans="2:4" x14ac:dyDescent="0.2">
      <c r="B642" s="22"/>
      <c r="C642" s="3"/>
      <c r="D642" s="9"/>
    </row>
    <row r="643" spans="2:4" x14ac:dyDescent="0.2">
      <c r="B643" s="22"/>
      <c r="C643" s="3"/>
      <c r="D643" s="9"/>
    </row>
    <row r="644" spans="2:4" x14ac:dyDescent="0.2">
      <c r="B644" s="22"/>
      <c r="C644" s="3"/>
      <c r="D644" s="9"/>
    </row>
    <row r="645" spans="2:4" x14ac:dyDescent="0.2">
      <c r="B645" s="22"/>
      <c r="C645" s="3"/>
      <c r="D645" s="9"/>
    </row>
    <row r="646" spans="2:4" x14ac:dyDescent="0.2">
      <c r="B646" s="22"/>
      <c r="C646" s="3"/>
      <c r="D646" s="9"/>
    </row>
    <row r="647" spans="2:4" x14ac:dyDescent="0.2">
      <c r="B647" s="22"/>
      <c r="C647" s="3"/>
      <c r="D647" s="9"/>
    </row>
    <row r="648" spans="2:4" x14ac:dyDescent="0.2">
      <c r="B648" s="22"/>
      <c r="C648" s="3"/>
      <c r="D648" s="9"/>
    </row>
    <row r="649" spans="2:4" x14ac:dyDescent="0.2">
      <c r="B649" s="22"/>
      <c r="C649" s="3"/>
      <c r="D649" s="9"/>
    </row>
    <row r="650" spans="2:4" x14ac:dyDescent="0.2">
      <c r="B650" s="22"/>
      <c r="C650" s="3"/>
      <c r="D650" s="9"/>
    </row>
    <row r="651" spans="2:4" x14ac:dyDescent="0.2">
      <c r="B651" s="22"/>
      <c r="C651" s="3"/>
      <c r="D651" s="9"/>
    </row>
    <row r="652" spans="2:4" x14ac:dyDescent="0.2">
      <c r="B652" s="22"/>
      <c r="C652" s="3"/>
      <c r="D652" s="9"/>
    </row>
    <row r="653" spans="2:4" x14ac:dyDescent="0.2">
      <c r="B653" s="22"/>
      <c r="C653" s="3"/>
      <c r="D653" s="9"/>
    </row>
    <row r="654" spans="2:4" x14ac:dyDescent="0.2">
      <c r="B654" s="22"/>
      <c r="C654" s="3"/>
      <c r="D654" s="9"/>
    </row>
    <row r="655" spans="2:4" x14ac:dyDescent="0.2">
      <c r="B655" s="22"/>
      <c r="C655" s="3"/>
      <c r="D655" s="9"/>
    </row>
    <row r="656" spans="2:4" x14ac:dyDescent="0.2">
      <c r="B656" s="22"/>
      <c r="C656" s="3"/>
      <c r="D656" s="9"/>
    </row>
    <row r="657" spans="2:4" x14ac:dyDescent="0.2">
      <c r="B657" s="22"/>
      <c r="C657" s="3"/>
      <c r="D657" s="9"/>
    </row>
    <row r="658" spans="2:4" x14ac:dyDescent="0.2">
      <c r="B658" s="22"/>
      <c r="C658" s="3"/>
      <c r="D658" s="9"/>
    </row>
    <row r="659" spans="2:4" x14ac:dyDescent="0.2">
      <c r="B659" s="22"/>
      <c r="C659" s="3"/>
      <c r="D659" s="9"/>
    </row>
    <row r="660" spans="2:4" x14ac:dyDescent="0.2">
      <c r="B660" s="22"/>
      <c r="C660" s="3"/>
      <c r="D660" s="9"/>
    </row>
    <row r="661" spans="2:4" x14ac:dyDescent="0.2">
      <c r="B661" s="22"/>
      <c r="C661" s="3"/>
      <c r="D661" s="9"/>
    </row>
    <row r="662" spans="2:4" x14ac:dyDescent="0.2">
      <c r="B662" s="22"/>
      <c r="C662" s="3"/>
      <c r="D662" s="9"/>
    </row>
    <row r="663" spans="2:4" x14ac:dyDescent="0.2">
      <c r="B663" s="22"/>
      <c r="C663" s="3"/>
      <c r="D663" s="9"/>
    </row>
    <row r="664" spans="2:4" x14ac:dyDescent="0.2">
      <c r="B664" s="22"/>
      <c r="C664" s="3"/>
      <c r="D664" s="9"/>
    </row>
    <row r="665" spans="2:4" x14ac:dyDescent="0.2">
      <c r="B665" s="22"/>
      <c r="C665" s="3"/>
      <c r="D665" s="9"/>
    </row>
    <row r="666" spans="2:4" x14ac:dyDescent="0.2">
      <c r="B666" s="22"/>
      <c r="C666" s="3"/>
      <c r="D666" s="9"/>
    </row>
    <row r="667" spans="2:4" x14ac:dyDescent="0.2">
      <c r="B667" s="22"/>
      <c r="C667" s="3"/>
      <c r="D667" s="9"/>
    </row>
    <row r="668" spans="2:4" x14ac:dyDescent="0.2">
      <c r="B668" s="22"/>
      <c r="C668" s="3"/>
      <c r="D668" s="9"/>
    </row>
    <row r="669" spans="2:4" x14ac:dyDescent="0.2">
      <c r="B669" s="22"/>
      <c r="C669" s="3"/>
      <c r="D669" s="9"/>
    </row>
    <row r="670" spans="2:4" x14ac:dyDescent="0.2">
      <c r="B670" s="22"/>
      <c r="C670" s="3"/>
      <c r="D670" s="9"/>
    </row>
    <row r="671" spans="2:4" x14ac:dyDescent="0.2">
      <c r="B671" s="22"/>
      <c r="C671" s="3"/>
      <c r="D671" s="9"/>
    </row>
    <row r="672" spans="2:4" x14ac:dyDescent="0.2">
      <c r="B672" s="22"/>
      <c r="C672" s="3"/>
      <c r="D672" s="9"/>
    </row>
    <row r="673" spans="2:4" x14ac:dyDescent="0.2">
      <c r="B673" s="22"/>
      <c r="C673" s="3"/>
      <c r="D673" s="9"/>
    </row>
    <row r="674" spans="2:4" x14ac:dyDescent="0.2">
      <c r="B674" s="22"/>
      <c r="C674" s="3"/>
      <c r="D674" s="9"/>
    </row>
    <row r="675" spans="2:4" x14ac:dyDescent="0.2">
      <c r="B675" s="22"/>
      <c r="C675" s="3"/>
      <c r="D675" s="9"/>
    </row>
    <row r="676" spans="2:4" x14ac:dyDescent="0.2">
      <c r="B676" s="22"/>
      <c r="C676" s="3"/>
      <c r="D676" s="9"/>
    </row>
    <row r="677" spans="2:4" x14ac:dyDescent="0.2">
      <c r="B677" s="22"/>
      <c r="C677" s="3"/>
      <c r="D677" s="9"/>
    </row>
    <row r="678" spans="2:4" x14ac:dyDescent="0.2">
      <c r="B678" s="22"/>
      <c r="C678" s="3"/>
      <c r="D678" s="9"/>
    </row>
    <row r="679" spans="2:4" x14ac:dyDescent="0.2">
      <c r="B679" s="22"/>
      <c r="C679" s="3"/>
      <c r="D679" s="9"/>
    </row>
    <row r="680" spans="2:4" x14ac:dyDescent="0.2">
      <c r="B680" s="22"/>
      <c r="C680" s="3"/>
      <c r="D680" s="9"/>
    </row>
    <row r="681" spans="2:4" x14ac:dyDescent="0.2">
      <c r="B681" s="22"/>
      <c r="C681" s="3"/>
      <c r="D681" s="9"/>
    </row>
    <row r="682" spans="2:4" x14ac:dyDescent="0.2">
      <c r="B682" s="22"/>
      <c r="C682" s="3"/>
      <c r="D682" s="9"/>
    </row>
    <row r="683" spans="2:4" x14ac:dyDescent="0.2">
      <c r="B683" s="22"/>
      <c r="C683" s="3"/>
      <c r="D683" s="9"/>
    </row>
    <row r="684" spans="2:4" x14ac:dyDescent="0.2">
      <c r="B684" s="22"/>
      <c r="C684" s="3"/>
      <c r="D684" s="9"/>
    </row>
    <row r="685" spans="2:4" x14ac:dyDescent="0.2">
      <c r="B685" s="22"/>
      <c r="C685" s="3"/>
      <c r="D685" s="9"/>
    </row>
    <row r="686" spans="2:4" x14ac:dyDescent="0.2">
      <c r="B686" s="22"/>
      <c r="C686" s="3"/>
      <c r="D686" s="9"/>
    </row>
    <row r="687" spans="2:4" x14ac:dyDescent="0.2">
      <c r="B687" s="22"/>
      <c r="C687" s="3"/>
      <c r="D687" s="9"/>
    </row>
    <row r="688" spans="2:4" x14ac:dyDescent="0.2">
      <c r="B688" s="22"/>
      <c r="C688" s="3"/>
      <c r="D688" s="9"/>
    </row>
    <row r="689" spans="2:4" x14ac:dyDescent="0.2">
      <c r="B689" s="22"/>
      <c r="C689" s="3"/>
      <c r="D689" s="9"/>
    </row>
    <row r="690" spans="2:4" x14ac:dyDescent="0.2">
      <c r="B690" s="22"/>
      <c r="C690" s="3"/>
      <c r="D690" s="9"/>
    </row>
    <row r="691" spans="2:4" x14ac:dyDescent="0.2">
      <c r="B691" s="22"/>
      <c r="C691" s="3"/>
      <c r="D691" s="9"/>
    </row>
    <row r="692" spans="2:4" x14ac:dyDescent="0.2">
      <c r="B692" s="22"/>
      <c r="C692" s="3"/>
      <c r="D692" s="9"/>
    </row>
    <row r="693" spans="2:4" x14ac:dyDescent="0.2">
      <c r="B693" s="22"/>
      <c r="C693" s="3"/>
      <c r="D693" s="9"/>
    </row>
    <row r="694" spans="2:4" x14ac:dyDescent="0.2">
      <c r="B694" s="22"/>
      <c r="C694" s="3"/>
      <c r="D694" s="9"/>
    </row>
    <row r="695" spans="2:4" x14ac:dyDescent="0.2">
      <c r="B695" s="22"/>
      <c r="C695" s="3"/>
      <c r="D695" s="9"/>
    </row>
    <row r="696" spans="2:4" x14ac:dyDescent="0.2">
      <c r="B696" s="22"/>
      <c r="C696" s="3"/>
      <c r="D696" s="9"/>
    </row>
    <row r="697" spans="2:4" x14ac:dyDescent="0.2">
      <c r="B697" s="22"/>
      <c r="C697" s="3"/>
      <c r="D697" s="9"/>
    </row>
    <row r="698" spans="2:4" x14ac:dyDescent="0.2">
      <c r="B698" s="22"/>
      <c r="C698" s="3"/>
      <c r="D698" s="9"/>
    </row>
    <row r="699" spans="2:4" x14ac:dyDescent="0.2">
      <c r="B699" s="22"/>
      <c r="C699" s="3"/>
      <c r="D699" s="9"/>
    </row>
    <row r="700" spans="2:4" x14ac:dyDescent="0.2">
      <c r="B700" s="22"/>
      <c r="C700" s="3"/>
      <c r="D700" s="9"/>
    </row>
    <row r="701" spans="2:4" x14ac:dyDescent="0.2">
      <c r="B701" s="22"/>
      <c r="C701" s="3"/>
      <c r="D701" s="9"/>
    </row>
    <row r="702" spans="2:4" x14ac:dyDescent="0.2">
      <c r="B702" s="22"/>
      <c r="C702" s="3"/>
      <c r="D702" s="9"/>
    </row>
    <row r="703" spans="2:4" x14ac:dyDescent="0.2">
      <c r="B703" s="22"/>
      <c r="C703" s="3"/>
      <c r="D703" s="9"/>
    </row>
    <row r="704" spans="2:4" x14ac:dyDescent="0.2">
      <c r="B704" s="22"/>
      <c r="C704" s="3"/>
      <c r="D704" s="9"/>
    </row>
    <row r="705" spans="2:4" x14ac:dyDescent="0.2">
      <c r="B705" s="22"/>
      <c r="C705" s="3"/>
      <c r="D705" s="9"/>
    </row>
    <row r="706" spans="2:4" x14ac:dyDescent="0.2">
      <c r="B706" s="22"/>
      <c r="C706" s="3"/>
      <c r="D706" s="9"/>
    </row>
    <row r="707" spans="2:4" x14ac:dyDescent="0.2">
      <c r="B707" s="22"/>
      <c r="C707" s="3"/>
      <c r="D707" s="9"/>
    </row>
    <row r="708" spans="2:4" x14ac:dyDescent="0.2">
      <c r="B708" s="22"/>
      <c r="C708" s="3"/>
      <c r="D708" s="9"/>
    </row>
    <row r="709" spans="2:4" x14ac:dyDescent="0.2">
      <c r="B709" s="22"/>
      <c r="C709" s="3"/>
      <c r="D709" s="9"/>
    </row>
    <row r="710" spans="2:4" x14ac:dyDescent="0.2">
      <c r="B710" s="22"/>
      <c r="C710" s="3"/>
      <c r="D710" s="9"/>
    </row>
    <row r="711" spans="2:4" x14ac:dyDescent="0.2">
      <c r="B711" s="22"/>
      <c r="C711" s="3"/>
      <c r="D711" s="9"/>
    </row>
    <row r="712" spans="2:4" x14ac:dyDescent="0.2">
      <c r="B712" s="22"/>
      <c r="C712" s="3"/>
      <c r="D712" s="9"/>
    </row>
    <row r="713" spans="2:4" x14ac:dyDescent="0.2">
      <c r="B713" s="22"/>
      <c r="C713" s="3"/>
      <c r="D713" s="9"/>
    </row>
    <row r="714" spans="2:4" x14ac:dyDescent="0.2">
      <c r="B714" s="22"/>
      <c r="C714" s="3"/>
      <c r="D714" s="9"/>
    </row>
    <row r="715" spans="2:4" x14ac:dyDescent="0.2">
      <c r="B715" s="22"/>
      <c r="C715" s="3"/>
      <c r="D715" s="9"/>
    </row>
    <row r="716" spans="2:4" x14ac:dyDescent="0.2">
      <c r="B716" s="22"/>
      <c r="C716" s="3"/>
      <c r="D716" s="9"/>
    </row>
    <row r="717" spans="2:4" x14ac:dyDescent="0.2">
      <c r="B717" s="22"/>
      <c r="C717" s="3"/>
      <c r="D717" s="9"/>
    </row>
    <row r="718" spans="2:4" x14ac:dyDescent="0.2">
      <c r="B718" s="22"/>
      <c r="C718" s="3"/>
      <c r="D718" s="9"/>
    </row>
    <row r="719" spans="2:4" x14ac:dyDescent="0.2">
      <c r="B719" s="22"/>
      <c r="C719" s="3"/>
      <c r="D719" s="9"/>
    </row>
    <row r="720" spans="2:4" x14ac:dyDescent="0.2">
      <c r="B720" s="22"/>
      <c r="C720" s="3"/>
      <c r="D720" s="9"/>
    </row>
    <row r="721" spans="2:4" x14ac:dyDescent="0.2">
      <c r="B721" s="22"/>
      <c r="C721" s="3"/>
      <c r="D721" s="9"/>
    </row>
    <row r="722" spans="2:4" x14ac:dyDescent="0.2">
      <c r="B722" s="22"/>
      <c r="C722" s="3"/>
      <c r="D722" s="9"/>
    </row>
    <row r="723" spans="2:4" x14ac:dyDescent="0.2">
      <c r="B723" s="22"/>
      <c r="C723" s="3"/>
      <c r="D723" s="9"/>
    </row>
    <row r="724" spans="2:4" x14ac:dyDescent="0.2">
      <c r="B724" s="22"/>
      <c r="C724" s="3"/>
      <c r="D724" s="9"/>
    </row>
    <row r="725" spans="2:4" x14ac:dyDescent="0.2">
      <c r="B725" s="22"/>
      <c r="C725" s="3"/>
      <c r="D725" s="9"/>
    </row>
    <row r="726" spans="2:4" x14ac:dyDescent="0.2">
      <c r="B726" s="22"/>
      <c r="C726" s="3"/>
      <c r="D726" s="9"/>
    </row>
    <row r="727" spans="2:4" x14ac:dyDescent="0.2">
      <c r="B727" s="22"/>
      <c r="C727" s="3"/>
      <c r="D727" s="9"/>
    </row>
    <row r="728" spans="2:4" x14ac:dyDescent="0.2">
      <c r="B728" s="22"/>
      <c r="C728" s="3"/>
      <c r="D728" s="9"/>
    </row>
    <row r="729" spans="2:4" x14ac:dyDescent="0.2">
      <c r="B729" s="22"/>
      <c r="C729" s="3"/>
      <c r="D729" s="9"/>
    </row>
    <row r="730" spans="2:4" x14ac:dyDescent="0.2">
      <c r="B730" s="22"/>
      <c r="C730" s="3"/>
      <c r="D730" s="9"/>
    </row>
    <row r="731" spans="2:4" x14ac:dyDescent="0.2">
      <c r="B731" s="22"/>
      <c r="C731" s="3"/>
      <c r="D731" s="9"/>
    </row>
    <row r="732" spans="2:4" x14ac:dyDescent="0.2">
      <c r="B732" s="22"/>
      <c r="C732" s="3"/>
      <c r="D732" s="9"/>
    </row>
    <row r="733" spans="2:4" x14ac:dyDescent="0.2">
      <c r="B733" s="22"/>
      <c r="C733" s="3"/>
      <c r="D733" s="9"/>
    </row>
    <row r="734" spans="2:4" x14ac:dyDescent="0.2">
      <c r="B734" s="22"/>
      <c r="C734" s="3"/>
      <c r="D734" s="9"/>
    </row>
    <row r="735" spans="2:4" x14ac:dyDescent="0.2">
      <c r="B735" s="22"/>
      <c r="C735" s="3"/>
      <c r="D735" s="9"/>
    </row>
    <row r="736" spans="2:4" x14ac:dyDescent="0.2">
      <c r="B736" s="22"/>
      <c r="C736" s="3"/>
      <c r="D736" s="9"/>
    </row>
    <row r="737" spans="2:4" x14ac:dyDescent="0.2">
      <c r="B737" s="22"/>
      <c r="C737" s="3"/>
      <c r="D737" s="9"/>
    </row>
    <row r="738" spans="2:4" x14ac:dyDescent="0.2">
      <c r="B738" s="22"/>
      <c r="C738" s="3"/>
      <c r="D738" s="9"/>
    </row>
    <row r="739" spans="2:4" x14ac:dyDescent="0.2">
      <c r="B739" s="22"/>
      <c r="C739" s="3"/>
      <c r="D739" s="9"/>
    </row>
    <row r="740" spans="2:4" x14ac:dyDescent="0.2">
      <c r="B740" s="22"/>
      <c r="C740" s="3"/>
      <c r="D740" s="9"/>
    </row>
    <row r="741" spans="2:4" x14ac:dyDescent="0.2">
      <c r="B741" s="22"/>
      <c r="C741" s="3"/>
      <c r="D741" s="9"/>
    </row>
    <row r="742" spans="2:4" x14ac:dyDescent="0.2">
      <c r="B742" s="22"/>
      <c r="C742" s="3"/>
      <c r="D742" s="9"/>
    </row>
    <row r="743" spans="2:4" x14ac:dyDescent="0.2">
      <c r="B743" s="22"/>
      <c r="C743" s="3"/>
      <c r="D743" s="9"/>
    </row>
    <row r="744" spans="2:4" x14ac:dyDescent="0.2">
      <c r="B744" s="22"/>
      <c r="C744" s="3"/>
      <c r="D744" s="9"/>
    </row>
    <row r="745" spans="2:4" x14ac:dyDescent="0.2">
      <c r="B745" s="22"/>
      <c r="C745" s="3"/>
      <c r="D745" s="9"/>
    </row>
    <row r="746" spans="2:4" x14ac:dyDescent="0.2">
      <c r="B746" s="22"/>
      <c r="C746" s="3"/>
      <c r="D746" s="9"/>
    </row>
    <row r="747" spans="2:4" x14ac:dyDescent="0.2">
      <c r="B747" s="22"/>
      <c r="C747" s="3"/>
      <c r="D747" s="9"/>
    </row>
    <row r="748" spans="2:4" x14ac:dyDescent="0.2">
      <c r="B748" s="22"/>
      <c r="C748" s="3"/>
      <c r="D748" s="9"/>
    </row>
    <row r="749" spans="2:4" x14ac:dyDescent="0.2">
      <c r="B749" s="22"/>
      <c r="C749" s="3"/>
      <c r="D749" s="9"/>
    </row>
    <row r="750" spans="2:4" x14ac:dyDescent="0.2">
      <c r="B750" s="22"/>
      <c r="C750" s="3"/>
      <c r="D750" s="9"/>
    </row>
    <row r="751" spans="2:4" x14ac:dyDescent="0.2">
      <c r="B751" s="22"/>
      <c r="C751" s="3"/>
      <c r="D751" s="9"/>
    </row>
    <row r="752" spans="2:4" x14ac:dyDescent="0.2">
      <c r="B752" s="22"/>
      <c r="C752" s="3"/>
      <c r="D752" s="9"/>
    </row>
    <row r="753" spans="2:4" x14ac:dyDescent="0.2">
      <c r="B753" s="22"/>
      <c r="C753" s="3"/>
      <c r="D753" s="9"/>
    </row>
    <row r="754" spans="2:4" x14ac:dyDescent="0.2">
      <c r="B754" s="22"/>
      <c r="C754" s="3"/>
      <c r="D754" s="9"/>
    </row>
    <row r="755" spans="2:4" x14ac:dyDescent="0.2">
      <c r="B755" s="22"/>
      <c r="C755" s="3"/>
      <c r="D755" s="9"/>
    </row>
    <row r="756" spans="2:4" x14ac:dyDescent="0.2">
      <c r="B756" s="22"/>
      <c r="C756" s="3"/>
      <c r="D756" s="9"/>
    </row>
    <row r="757" spans="2:4" x14ac:dyDescent="0.2">
      <c r="B757" s="22"/>
      <c r="C757" s="3"/>
      <c r="D757" s="9"/>
    </row>
    <row r="758" spans="2:4" x14ac:dyDescent="0.2">
      <c r="B758" s="22"/>
      <c r="C758" s="3"/>
      <c r="D758" s="9"/>
    </row>
    <row r="759" spans="2:4" x14ac:dyDescent="0.2">
      <c r="B759" s="22"/>
      <c r="C759" s="3"/>
      <c r="D759" s="9"/>
    </row>
    <row r="760" spans="2:4" x14ac:dyDescent="0.2">
      <c r="B760" s="22"/>
      <c r="C760" s="3"/>
      <c r="D760" s="9"/>
    </row>
    <row r="761" spans="2:4" x14ac:dyDescent="0.2">
      <c r="B761" s="22"/>
      <c r="C761" s="3"/>
      <c r="D761" s="9"/>
    </row>
    <row r="762" spans="2:4" x14ac:dyDescent="0.2">
      <c r="B762" s="22"/>
      <c r="C762" s="3"/>
      <c r="D762" s="9"/>
    </row>
    <row r="763" spans="2:4" x14ac:dyDescent="0.2">
      <c r="B763" s="22"/>
      <c r="C763" s="3"/>
      <c r="D763" s="9"/>
    </row>
    <row r="764" spans="2:4" x14ac:dyDescent="0.2">
      <c r="B764" s="22"/>
      <c r="C764" s="3"/>
      <c r="D764" s="9"/>
    </row>
    <row r="765" spans="2:4" x14ac:dyDescent="0.2">
      <c r="B765" s="22"/>
      <c r="C765" s="3"/>
      <c r="D765" s="9"/>
    </row>
    <row r="766" spans="2:4" x14ac:dyDescent="0.2">
      <c r="B766" s="22"/>
      <c r="C766" s="3"/>
      <c r="D766" s="9"/>
    </row>
    <row r="767" spans="2:4" x14ac:dyDescent="0.2">
      <c r="B767" s="22"/>
      <c r="C767" s="3"/>
      <c r="D767" s="9"/>
    </row>
    <row r="768" spans="2:4" x14ac:dyDescent="0.2">
      <c r="B768" s="22"/>
      <c r="C768" s="3"/>
      <c r="D768" s="9"/>
    </row>
    <row r="769" spans="2:4" x14ac:dyDescent="0.2">
      <c r="B769" s="22"/>
      <c r="C769" s="3"/>
      <c r="D769" s="9"/>
    </row>
    <row r="770" spans="2:4" x14ac:dyDescent="0.2">
      <c r="B770" s="22"/>
      <c r="C770" s="3"/>
      <c r="D770" s="9"/>
    </row>
    <row r="771" spans="2:4" x14ac:dyDescent="0.2">
      <c r="B771" s="22"/>
      <c r="C771" s="3"/>
      <c r="D771" s="9"/>
    </row>
    <row r="772" spans="2:4" x14ac:dyDescent="0.2">
      <c r="B772" s="22"/>
      <c r="C772" s="3"/>
      <c r="D772" s="9"/>
    </row>
    <row r="773" spans="2:4" x14ac:dyDescent="0.2">
      <c r="B773" s="22"/>
      <c r="C773" s="3"/>
      <c r="D773" s="9"/>
    </row>
    <row r="774" spans="2:4" x14ac:dyDescent="0.2">
      <c r="B774" s="22"/>
      <c r="C774" s="3"/>
      <c r="D774" s="9"/>
    </row>
    <row r="775" spans="2:4" x14ac:dyDescent="0.2">
      <c r="B775" s="22"/>
      <c r="C775" s="3"/>
      <c r="D775" s="9"/>
    </row>
    <row r="776" spans="2:4" x14ac:dyDescent="0.2">
      <c r="B776" s="22"/>
      <c r="C776" s="3"/>
      <c r="D776" s="9"/>
    </row>
    <row r="777" spans="2:4" x14ac:dyDescent="0.2">
      <c r="B777" s="22"/>
      <c r="C777" s="3"/>
      <c r="D777" s="9"/>
    </row>
    <row r="778" spans="2:4" x14ac:dyDescent="0.2">
      <c r="B778" s="22"/>
      <c r="C778" s="3"/>
      <c r="D778" s="9"/>
    </row>
    <row r="779" spans="2:4" x14ac:dyDescent="0.2">
      <c r="B779" s="22"/>
      <c r="C779" s="3"/>
      <c r="D779" s="9"/>
    </row>
    <row r="780" spans="2:4" x14ac:dyDescent="0.2">
      <c r="B780" s="22"/>
      <c r="C780" s="3"/>
      <c r="D780" s="9"/>
    </row>
    <row r="781" spans="2:4" x14ac:dyDescent="0.2">
      <c r="B781" s="22"/>
      <c r="C781" s="3"/>
      <c r="D781" s="9"/>
    </row>
    <row r="782" spans="2:4" x14ac:dyDescent="0.2">
      <c r="B782" s="22"/>
      <c r="C782" s="3"/>
      <c r="D782" s="9"/>
    </row>
    <row r="783" spans="2:4" x14ac:dyDescent="0.2">
      <c r="B783" s="22"/>
      <c r="C783" s="3"/>
      <c r="D783" s="9"/>
    </row>
    <row r="784" spans="2:4" x14ac:dyDescent="0.2">
      <c r="B784" s="22"/>
      <c r="C784" s="3"/>
      <c r="D784" s="9"/>
    </row>
    <row r="785" spans="2:4" x14ac:dyDescent="0.2">
      <c r="B785" s="22"/>
      <c r="C785" s="3"/>
      <c r="D785" s="9"/>
    </row>
    <row r="786" spans="2:4" x14ac:dyDescent="0.2">
      <c r="B786" s="22"/>
      <c r="C786" s="3"/>
      <c r="D786" s="9"/>
    </row>
    <row r="787" spans="2:4" x14ac:dyDescent="0.2">
      <c r="B787" s="22"/>
      <c r="C787" s="3"/>
      <c r="D787" s="9"/>
    </row>
    <row r="788" spans="2:4" x14ac:dyDescent="0.2">
      <c r="B788" s="22"/>
      <c r="C788" s="3"/>
      <c r="D788" s="9"/>
    </row>
    <row r="789" spans="2:4" x14ac:dyDescent="0.2">
      <c r="B789" s="22"/>
      <c r="C789" s="3"/>
      <c r="D789" s="9"/>
    </row>
    <row r="790" spans="2:4" x14ac:dyDescent="0.2">
      <c r="B790" s="22"/>
      <c r="C790" s="3"/>
      <c r="D790" s="9"/>
    </row>
    <row r="791" spans="2:4" x14ac:dyDescent="0.2">
      <c r="B791" s="22"/>
      <c r="C791" s="3"/>
      <c r="D791" s="9"/>
    </row>
    <row r="792" spans="2:4" x14ac:dyDescent="0.2">
      <c r="B792" s="22"/>
      <c r="C792" s="3"/>
      <c r="D792" s="9"/>
    </row>
    <row r="793" spans="2:4" x14ac:dyDescent="0.2">
      <c r="B793" s="22"/>
      <c r="C793" s="3"/>
      <c r="D793" s="9"/>
    </row>
    <row r="794" spans="2:4" x14ac:dyDescent="0.2">
      <c r="B794" s="22"/>
      <c r="C794" s="3"/>
      <c r="D794" s="9"/>
    </row>
    <row r="795" spans="2:4" x14ac:dyDescent="0.2">
      <c r="B795" s="22"/>
      <c r="C795" s="3"/>
      <c r="D795" s="9"/>
    </row>
    <row r="796" spans="2:4" x14ac:dyDescent="0.2">
      <c r="B796" s="22"/>
      <c r="C796" s="3"/>
      <c r="D796" s="9"/>
    </row>
    <row r="797" spans="2:4" x14ac:dyDescent="0.2">
      <c r="B797" s="22"/>
      <c r="C797" s="3"/>
      <c r="D797" s="9"/>
    </row>
    <row r="798" spans="2:4" x14ac:dyDescent="0.2">
      <c r="B798" s="22"/>
      <c r="C798" s="3"/>
      <c r="D798" s="9"/>
    </row>
    <row r="799" spans="2:4" x14ac:dyDescent="0.2">
      <c r="B799" s="22"/>
      <c r="C799" s="3"/>
      <c r="D799" s="9"/>
    </row>
    <row r="800" spans="2:4" x14ac:dyDescent="0.2">
      <c r="B800" s="22"/>
      <c r="C800" s="3"/>
      <c r="D800" s="9"/>
    </row>
    <row r="801" spans="2:4" x14ac:dyDescent="0.2">
      <c r="B801" s="22"/>
      <c r="C801" s="3"/>
      <c r="D801" s="9"/>
    </row>
    <row r="802" spans="2:4" x14ac:dyDescent="0.2">
      <c r="B802" s="22"/>
      <c r="C802" s="3"/>
      <c r="D802" s="9"/>
    </row>
    <row r="803" spans="2:4" x14ac:dyDescent="0.2">
      <c r="B803" s="22"/>
      <c r="C803" s="3"/>
      <c r="D803" s="9"/>
    </row>
    <row r="804" spans="2:4" x14ac:dyDescent="0.2">
      <c r="B804" s="22"/>
      <c r="C804" s="3"/>
      <c r="D804" s="9"/>
    </row>
    <row r="805" spans="2:4" x14ac:dyDescent="0.2">
      <c r="B805" s="22"/>
      <c r="C805" s="3"/>
      <c r="D805" s="9"/>
    </row>
    <row r="806" spans="2:4" x14ac:dyDescent="0.2">
      <c r="B806" s="22"/>
      <c r="C806" s="3"/>
      <c r="D806" s="9"/>
    </row>
    <row r="807" spans="2:4" x14ac:dyDescent="0.2">
      <c r="B807" s="22"/>
      <c r="C807" s="3"/>
      <c r="D807" s="9"/>
    </row>
    <row r="808" spans="2:4" x14ac:dyDescent="0.2">
      <c r="B808" s="22"/>
      <c r="C808" s="3"/>
      <c r="D808" s="9"/>
    </row>
    <row r="809" spans="2:4" x14ac:dyDescent="0.2">
      <c r="B809" s="22"/>
      <c r="C809" s="3"/>
      <c r="D809" s="9"/>
    </row>
    <row r="810" spans="2:4" x14ac:dyDescent="0.2">
      <c r="B810" s="22"/>
      <c r="C810" s="3"/>
      <c r="D810" s="9"/>
    </row>
    <row r="811" spans="2:4" x14ac:dyDescent="0.2">
      <c r="B811" s="22"/>
      <c r="C811" s="3"/>
      <c r="D811" s="9"/>
    </row>
    <row r="812" spans="2:4" x14ac:dyDescent="0.2">
      <c r="B812" s="22"/>
      <c r="C812" s="3"/>
      <c r="D812" s="9"/>
    </row>
    <row r="813" spans="2:4" x14ac:dyDescent="0.2">
      <c r="B813" s="22"/>
      <c r="C813" s="3"/>
      <c r="D813" s="9"/>
    </row>
    <row r="814" spans="2:4" x14ac:dyDescent="0.2">
      <c r="B814" s="22"/>
      <c r="C814" s="3"/>
      <c r="D814" s="9"/>
    </row>
    <row r="815" spans="2:4" x14ac:dyDescent="0.2">
      <c r="B815" s="22"/>
      <c r="C815" s="3"/>
      <c r="D815" s="9"/>
    </row>
    <row r="816" spans="2:4" x14ac:dyDescent="0.2">
      <c r="B816" s="22"/>
      <c r="C816" s="3"/>
      <c r="D816" s="9"/>
    </row>
    <row r="817" spans="2:4" x14ac:dyDescent="0.2">
      <c r="B817" s="22"/>
      <c r="C817" s="3"/>
      <c r="D817" s="9"/>
    </row>
    <row r="818" spans="2:4" x14ac:dyDescent="0.2">
      <c r="B818" s="22"/>
      <c r="C818" s="3"/>
      <c r="D818" s="9"/>
    </row>
    <row r="819" spans="2:4" x14ac:dyDescent="0.2">
      <c r="B819" s="22"/>
      <c r="C819" s="3"/>
      <c r="D819" s="9"/>
    </row>
    <row r="820" spans="2:4" x14ac:dyDescent="0.2">
      <c r="B820" s="22"/>
      <c r="C820" s="3"/>
      <c r="D820" s="9"/>
    </row>
    <row r="821" spans="2:4" x14ac:dyDescent="0.2">
      <c r="B821" s="22"/>
      <c r="C821" s="3"/>
      <c r="D821" s="9"/>
    </row>
    <row r="822" spans="2:4" x14ac:dyDescent="0.2">
      <c r="B822" s="22"/>
      <c r="C822" s="3"/>
      <c r="D822" s="9"/>
    </row>
    <row r="823" spans="2:4" x14ac:dyDescent="0.2">
      <c r="B823" s="22"/>
      <c r="C823" s="3"/>
      <c r="D823" s="9"/>
    </row>
    <row r="824" spans="2:4" x14ac:dyDescent="0.2">
      <c r="B824" s="22"/>
      <c r="C824" s="3"/>
      <c r="D824" s="9"/>
    </row>
    <row r="825" spans="2:4" x14ac:dyDescent="0.2">
      <c r="B825" s="22"/>
      <c r="C825" s="3"/>
      <c r="D825" s="9"/>
    </row>
    <row r="826" spans="2:4" x14ac:dyDescent="0.2">
      <c r="B826" s="22"/>
      <c r="C826" s="3"/>
      <c r="D826" s="9"/>
    </row>
    <row r="827" spans="2:4" x14ac:dyDescent="0.2">
      <c r="B827" s="22"/>
      <c r="C827" s="3"/>
      <c r="D827" s="9"/>
    </row>
    <row r="828" spans="2:4" x14ac:dyDescent="0.2">
      <c r="B828" s="22"/>
      <c r="C828" s="3"/>
      <c r="D828" s="9"/>
    </row>
    <row r="829" spans="2:4" x14ac:dyDescent="0.2">
      <c r="B829" s="22"/>
      <c r="C829" s="3"/>
      <c r="D829" s="9"/>
    </row>
    <row r="830" spans="2:4" x14ac:dyDescent="0.2">
      <c r="B830" s="22"/>
      <c r="C830" s="3"/>
      <c r="D830" s="9"/>
    </row>
    <row r="831" spans="2:4" x14ac:dyDescent="0.2">
      <c r="B831" s="22"/>
      <c r="C831" s="3"/>
      <c r="D831" s="9"/>
    </row>
    <row r="832" spans="2:4" x14ac:dyDescent="0.2">
      <c r="B832" s="22"/>
      <c r="C832" s="3"/>
      <c r="D832" s="9"/>
    </row>
    <row r="833" spans="2:4" x14ac:dyDescent="0.2">
      <c r="B833" s="22"/>
      <c r="C833" s="3"/>
      <c r="D833" s="9"/>
    </row>
    <row r="834" spans="2:4" x14ac:dyDescent="0.2">
      <c r="B834" s="22"/>
      <c r="C834" s="3"/>
      <c r="D834" s="9"/>
    </row>
    <row r="835" spans="2:4" x14ac:dyDescent="0.2">
      <c r="B835" s="22"/>
      <c r="C835" s="3"/>
      <c r="D835" s="9"/>
    </row>
    <row r="836" spans="2:4" x14ac:dyDescent="0.2">
      <c r="B836" s="22"/>
      <c r="C836" s="3"/>
      <c r="D836" s="9"/>
    </row>
    <row r="837" spans="2:4" x14ac:dyDescent="0.2">
      <c r="B837" s="22"/>
      <c r="C837" s="3"/>
      <c r="D837" s="9"/>
    </row>
    <row r="838" spans="2:4" x14ac:dyDescent="0.2">
      <c r="B838" s="22"/>
      <c r="C838" s="3"/>
      <c r="D838" s="9"/>
    </row>
    <row r="839" spans="2:4" x14ac:dyDescent="0.2">
      <c r="B839" s="22"/>
      <c r="C839" s="3"/>
      <c r="D839" s="9"/>
    </row>
    <row r="840" spans="2:4" x14ac:dyDescent="0.2">
      <c r="B840" s="22"/>
      <c r="C840" s="3"/>
      <c r="D840" s="9"/>
    </row>
    <row r="841" spans="2:4" x14ac:dyDescent="0.2">
      <c r="B841" s="22"/>
      <c r="C841" s="3"/>
      <c r="D841" s="9"/>
    </row>
    <row r="842" spans="2:4" x14ac:dyDescent="0.2">
      <c r="B842" s="22"/>
      <c r="C842" s="3"/>
      <c r="D842" s="9"/>
    </row>
    <row r="843" spans="2:4" x14ac:dyDescent="0.2">
      <c r="B843" s="22"/>
      <c r="C843" s="3"/>
      <c r="D843" s="9"/>
    </row>
    <row r="844" spans="2:4" x14ac:dyDescent="0.2">
      <c r="B844" s="22"/>
      <c r="C844" s="3"/>
      <c r="D844" s="9"/>
    </row>
    <row r="845" spans="2:4" x14ac:dyDescent="0.2">
      <c r="B845" s="22"/>
      <c r="C845" s="3"/>
      <c r="D845" s="9"/>
    </row>
    <row r="846" spans="2:4" x14ac:dyDescent="0.2">
      <c r="B846" s="22"/>
      <c r="C846" s="3"/>
      <c r="D846" s="9"/>
    </row>
    <row r="847" spans="2:4" x14ac:dyDescent="0.2">
      <c r="B847" s="22"/>
      <c r="C847" s="3"/>
      <c r="D847" s="9"/>
    </row>
    <row r="848" spans="2:4" x14ac:dyDescent="0.2">
      <c r="B848" s="22"/>
      <c r="C848" s="3"/>
      <c r="D848" s="9"/>
    </row>
    <row r="849" spans="2:4" x14ac:dyDescent="0.2">
      <c r="B849" s="22"/>
      <c r="C849" s="3"/>
      <c r="D849" s="9"/>
    </row>
    <row r="850" spans="2:4" x14ac:dyDescent="0.2">
      <c r="B850" s="22"/>
      <c r="C850" s="3"/>
      <c r="D850" s="9"/>
    </row>
    <row r="851" spans="2:4" x14ac:dyDescent="0.2">
      <c r="B851" s="22"/>
      <c r="C851" s="3"/>
      <c r="D851" s="9"/>
    </row>
    <row r="852" spans="2:4" x14ac:dyDescent="0.2">
      <c r="B852" s="22"/>
      <c r="C852" s="3"/>
      <c r="D852" s="9"/>
    </row>
    <row r="853" spans="2:4" x14ac:dyDescent="0.2">
      <c r="B853" s="22"/>
      <c r="C853" s="3"/>
      <c r="D853" s="9"/>
    </row>
    <row r="854" spans="2:4" x14ac:dyDescent="0.2">
      <c r="B854" s="22"/>
      <c r="C854" s="3"/>
      <c r="D854" s="9"/>
    </row>
    <row r="855" spans="2:4" x14ac:dyDescent="0.2">
      <c r="B855" s="22"/>
      <c r="C855" s="3"/>
      <c r="D855" s="9"/>
    </row>
    <row r="856" spans="2:4" x14ac:dyDescent="0.2">
      <c r="B856" s="22"/>
      <c r="C856" s="3"/>
      <c r="D856" s="9"/>
    </row>
    <row r="857" spans="2:4" x14ac:dyDescent="0.2">
      <c r="B857" s="22"/>
      <c r="C857" s="3"/>
      <c r="D857" s="9"/>
    </row>
    <row r="858" spans="2:4" x14ac:dyDescent="0.2">
      <c r="B858" s="22"/>
      <c r="C858" s="3"/>
      <c r="D858" s="9"/>
    </row>
    <row r="859" spans="2:4" x14ac:dyDescent="0.2">
      <c r="B859" s="22"/>
      <c r="C859" s="3"/>
      <c r="D859" s="9"/>
    </row>
    <row r="860" spans="2:4" x14ac:dyDescent="0.2">
      <c r="B860" s="22"/>
      <c r="C860" s="3"/>
      <c r="D860" s="9"/>
    </row>
    <row r="861" spans="2:4" x14ac:dyDescent="0.2">
      <c r="B861" s="22"/>
      <c r="C861" s="3"/>
      <c r="D861" s="9"/>
    </row>
    <row r="862" spans="2:4" x14ac:dyDescent="0.2">
      <c r="B862" s="22"/>
      <c r="C862" s="3"/>
      <c r="D862" s="9"/>
    </row>
    <row r="863" spans="2:4" x14ac:dyDescent="0.2">
      <c r="B863" s="22"/>
      <c r="C863" s="3"/>
      <c r="D863" s="9"/>
    </row>
    <row r="864" spans="2:4" x14ac:dyDescent="0.2">
      <c r="B864" s="22"/>
      <c r="C864" s="3"/>
      <c r="D864" s="9"/>
    </row>
    <row r="865" spans="2:4" x14ac:dyDescent="0.2">
      <c r="B865" s="22"/>
      <c r="C865" s="3"/>
      <c r="D865" s="9"/>
    </row>
    <row r="866" spans="2:4" x14ac:dyDescent="0.2">
      <c r="B866" s="22"/>
      <c r="C866" s="3"/>
      <c r="D866" s="9"/>
    </row>
    <row r="867" spans="2:4" x14ac:dyDescent="0.2">
      <c r="B867" s="22"/>
      <c r="C867" s="3"/>
      <c r="D867" s="9"/>
    </row>
    <row r="868" spans="2:4" x14ac:dyDescent="0.2">
      <c r="B868" s="22"/>
      <c r="C868" s="3"/>
      <c r="D868" s="9"/>
    </row>
    <row r="869" spans="2:4" x14ac:dyDescent="0.2">
      <c r="B869" s="22"/>
      <c r="C869" s="3"/>
      <c r="D869" s="9"/>
    </row>
    <row r="870" spans="2:4" x14ac:dyDescent="0.2">
      <c r="B870" s="22"/>
      <c r="C870" s="3"/>
      <c r="D870" s="9"/>
    </row>
    <row r="871" spans="2:4" x14ac:dyDescent="0.2">
      <c r="B871" s="22"/>
      <c r="C871" s="3"/>
      <c r="D871" s="9"/>
    </row>
    <row r="872" spans="2:4" x14ac:dyDescent="0.2">
      <c r="B872" s="22"/>
      <c r="C872" s="3"/>
      <c r="D872" s="9"/>
    </row>
    <row r="873" spans="2:4" x14ac:dyDescent="0.2">
      <c r="B873" s="22"/>
      <c r="C873" s="3"/>
      <c r="D873" s="9"/>
    </row>
    <row r="874" spans="2:4" x14ac:dyDescent="0.2">
      <c r="B874" s="22"/>
      <c r="C874" s="3"/>
      <c r="D874" s="9"/>
    </row>
    <row r="875" spans="2:4" x14ac:dyDescent="0.2">
      <c r="B875" s="22"/>
      <c r="C875" s="3"/>
      <c r="D875" s="9"/>
    </row>
    <row r="876" spans="2:4" x14ac:dyDescent="0.2">
      <c r="B876" s="22"/>
      <c r="C876" s="3"/>
      <c r="D876" s="9"/>
    </row>
    <row r="877" spans="2:4" x14ac:dyDescent="0.2">
      <c r="B877" s="22"/>
      <c r="C877" s="3"/>
      <c r="D877" s="9"/>
    </row>
    <row r="878" spans="2:4" x14ac:dyDescent="0.2">
      <c r="B878" s="22"/>
      <c r="C878" s="3"/>
      <c r="D878" s="9"/>
    </row>
    <row r="879" spans="2:4" x14ac:dyDescent="0.2">
      <c r="B879" s="22"/>
      <c r="C879" s="3"/>
      <c r="D879" s="9"/>
    </row>
    <row r="880" spans="2:4" x14ac:dyDescent="0.2">
      <c r="B880" s="22"/>
      <c r="C880" s="3"/>
      <c r="D880" s="9"/>
    </row>
    <row r="881" spans="2:4" x14ac:dyDescent="0.2">
      <c r="B881" s="22"/>
      <c r="C881" s="3"/>
      <c r="D881" s="9"/>
    </row>
    <row r="882" spans="2:4" x14ac:dyDescent="0.2">
      <c r="B882" s="22"/>
      <c r="C882" s="3"/>
      <c r="D882" s="9"/>
    </row>
    <row r="883" spans="2:4" x14ac:dyDescent="0.2">
      <c r="B883" s="22"/>
      <c r="C883" s="3"/>
      <c r="D883" s="9"/>
    </row>
    <row r="884" spans="2:4" x14ac:dyDescent="0.2">
      <c r="B884" s="22"/>
      <c r="C884" s="3"/>
      <c r="D884" s="9"/>
    </row>
    <row r="885" spans="2:4" x14ac:dyDescent="0.2">
      <c r="B885" s="22"/>
      <c r="C885" s="3"/>
      <c r="D885" s="9"/>
    </row>
    <row r="886" spans="2:4" x14ac:dyDescent="0.2">
      <c r="B886" s="22"/>
      <c r="C886" s="3"/>
      <c r="D886" s="9"/>
    </row>
    <row r="887" spans="2:4" x14ac:dyDescent="0.2">
      <c r="B887" s="22"/>
      <c r="C887" s="3"/>
      <c r="D887" s="9"/>
    </row>
    <row r="888" spans="2:4" x14ac:dyDescent="0.2">
      <c r="B888" s="22"/>
      <c r="C888" s="3"/>
      <c r="D888" s="9"/>
    </row>
    <row r="889" spans="2:4" x14ac:dyDescent="0.2">
      <c r="B889" s="22"/>
      <c r="C889" s="3"/>
      <c r="D889" s="9"/>
    </row>
    <row r="890" spans="2:4" x14ac:dyDescent="0.2">
      <c r="B890" s="22"/>
      <c r="C890" s="3"/>
      <c r="D890" s="9"/>
    </row>
    <row r="891" spans="2:4" x14ac:dyDescent="0.2">
      <c r="B891" s="22"/>
      <c r="C891" s="3"/>
      <c r="D891" s="9"/>
    </row>
    <row r="892" spans="2:4" x14ac:dyDescent="0.2">
      <c r="B892" s="22"/>
      <c r="C892" s="3"/>
      <c r="D892" s="9"/>
    </row>
    <row r="893" spans="2:4" x14ac:dyDescent="0.2">
      <c r="B893" s="22"/>
      <c r="C893" s="3"/>
      <c r="D893" s="9"/>
    </row>
    <row r="894" spans="2:4" x14ac:dyDescent="0.2">
      <c r="B894" s="22"/>
      <c r="C894" s="3"/>
      <c r="D894" s="9"/>
    </row>
    <row r="895" spans="2:4" x14ac:dyDescent="0.2">
      <c r="B895" s="22"/>
      <c r="C895" s="3"/>
      <c r="D895" s="9"/>
    </row>
    <row r="896" spans="2:4" x14ac:dyDescent="0.2">
      <c r="B896" s="22"/>
      <c r="C896" s="3"/>
      <c r="D896" s="9"/>
    </row>
    <row r="897" spans="2:4" x14ac:dyDescent="0.2">
      <c r="B897" s="22"/>
      <c r="C897" s="3"/>
      <c r="D897" s="9"/>
    </row>
    <row r="898" spans="2:4" x14ac:dyDescent="0.2">
      <c r="B898" s="22"/>
      <c r="C898" s="3"/>
      <c r="D898" s="9"/>
    </row>
    <row r="899" spans="2:4" x14ac:dyDescent="0.2">
      <c r="B899" s="22"/>
      <c r="C899" s="3"/>
      <c r="D899" s="9"/>
    </row>
    <row r="900" spans="2:4" x14ac:dyDescent="0.2">
      <c r="B900" s="22"/>
      <c r="C900" s="3"/>
      <c r="D900" s="9"/>
    </row>
    <row r="901" spans="2:4" x14ac:dyDescent="0.2">
      <c r="B901" s="22"/>
      <c r="C901" s="3"/>
      <c r="D901" s="9"/>
    </row>
    <row r="902" spans="2:4" x14ac:dyDescent="0.2">
      <c r="B902" s="22"/>
      <c r="C902" s="3"/>
      <c r="D902" s="9"/>
    </row>
    <row r="903" spans="2:4" x14ac:dyDescent="0.2">
      <c r="B903" s="22"/>
      <c r="C903" s="3"/>
      <c r="D903" s="9"/>
    </row>
    <row r="904" spans="2:4" x14ac:dyDescent="0.2">
      <c r="B904" s="22"/>
      <c r="C904" s="3"/>
      <c r="D904" s="9"/>
    </row>
    <row r="905" spans="2:4" x14ac:dyDescent="0.2">
      <c r="B905" s="22"/>
      <c r="C905" s="3"/>
      <c r="D905" s="9"/>
    </row>
    <row r="906" spans="2:4" x14ac:dyDescent="0.2">
      <c r="B906" s="22"/>
      <c r="C906" s="3"/>
      <c r="D906" s="9"/>
    </row>
    <row r="907" spans="2:4" x14ac:dyDescent="0.2">
      <c r="B907" s="22"/>
      <c r="C907" s="3"/>
      <c r="D907" s="9"/>
    </row>
    <row r="908" spans="2:4" x14ac:dyDescent="0.2">
      <c r="B908" s="22"/>
      <c r="C908" s="3"/>
      <c r="D908" s="9"/>
    </row>
    <row r="909" spans="2:4" x14ac:dyDescent="0.2">
      <c r="B909" s="22"/>
      <c r="C909" s="3"/>
      <c r="D909" s="9"/>
    </row>
    <row r="910" spans="2:4" x14ac:dyDescent="0.2">
      <c r="B910" s="22"/>
      <c r="C910" s="3"/>
      <c r="D910" s="9"/>
    </row>
    <row r="911" spans="2:4" x14ac:dyDescent="0.2">
      <c r="B911" s="22"/>
      <c r="C911" s="3"/>
      <c r="D911" s="9"/>
    </row>
    <row r="912" spans="2:4" x14ac:dyDescent="0.2">
      <c r="B912" s="22"/>
      <c r="C912" s="3"/>
      <c r="D912" s="9"/>
    </row>
    <row r="913" spans="2:4" x14ac:dyDescent="0.2">
      <c r="B913" s="22"/>
      <c r="C913" s="3"/>
      <c r="D913" s="9"/>
    </row>
    <row r="914" spans="2:4" x14ac:dyDescent="0.2">
      <c r="B914" s="22"/>
      <c r="C914" s="3"/>
      <c r="D914" s="9"/>
    </row>
    <row r="915" spans="2:4" x14ac:dyDescent="0.2">
      <c r="B915" s="22"/>
      <c r="C915" s="3"/>
      <c r="D915" s="9"/>
    </row>
    <row r="916" spans="2:4" x14ac:dyDescent="0.2">
      <c r="B916" s="22"/>
      <c r="C916" s="3"/>
      <c r="D916" s="9"/>
    </row>
    <row r="917" spans="2:4" x14ac:dyDescent="0.2">
      <c r="B917" s="22"/>
      <c r="C917" s="3"/>
      <c r="D917" s="9"/>
    </row>
    <row r="918" spans="2:4" x14ac:dyDescent="0.2">
      <c r="B918" s="22"/>
      <c r="C918" s="3"/>
      <c r="D918" s="9"/>
    </row>
    <row r="919" spans="2:4" x14ac:dyDescent="0.2">
      <c r="B919" s="22"/>
      <c r="C919" s="3"/>
      <c r="D919" s="9"/>
    </row>
    <row r="920" spans="2:4" x14ac:dyDescent="0.2">
      <c r="B920" s="22"/>
      <c r="C920" s="3"/>
      <c r="D920" s="9"/>
    </row>
    <row r="921" spans="2:4" x14ac:dyDescent="0.2">
      <c r="B921" s="22"/>
      <c r="C921" s="3"/>
      <c r="D921" s="9"/>
    </row>
    <row r="922" spans="2:4" x14ac:dyDescent="0.2">
      <c r="B922" s="22"/>
      <c r="C922" s="3"/>
      <c r="D922" s="9"/>
    </row>
    <row r="923" spans="2:4" x14ac:dyDescent="0.2">
      <c r="B923" s="22"/>
      <c r="C923" s="3"/>
      <c r="D923" s="9"/>
    </row>
    <row r="924" spans="2:4" x14ac:dyDescent="0.2">
      <c r="B924" s="22"/>
      <c r="C924" s="3"/>
      <c r="D924" s="9"/>
    </row>
    <row r="925" spans="2:4" x14ac:dyDescent="0.2">
      <c r="B925" s="22"/>
      <c r="C925" s="3"/>
      <c r="D925" s="9"/>
    </row>
    <row r="926" spans="2:4" x14ac:dyDescent="0.2">
      <c r="B926" s="22"/>
      <c r="C926" s="3"/>
      <c r="D926" s="9"/>
    </row>
    <row r="927" spans="2:4" x14ac:dyDescent="0.2">
      <c r="B927" s="22"/>
      <c r="C927" s="3"/>
      <c r="D927" s="9"/>
    </row>
    <row r="928" spans="2:4" x14ac:dyDescent="0.2">
      <c r="B928" s="22"/>
      <c r="C928" s="3"/>
      <c r="D928" s="9"/>
    </row>
    <row r="929" spans="2:4" x14ac:dyDescent="0.2">
      <c r="B929" s="22"/>
      <c r="C929" s="3"/>
      <c r="D929" s="9"/>
    </row>
    <row r="930" spans="2:4" x14ac:dyDescent="0.2">
      <c r="B930" s="22"/>
      <c r="C930" s="3"/>
      <c r="D930" s="9"/>
    </row>
    <row r="931" spans="2:4" x14ac:dyDescent="0.2">
      <c r="B931" s="22"/>
      <c r="C931" s="3"/>
      <c r="D931" s="9"/>
    </row>
    <row r="932" spans="2:4" x14ac:dyDescent="0.2">
      <c r="B932" s="22"/>
      <c r="C932" s="3"/>
      <c r="D932" s="9"/>
    </row>
    <row r="933" spans="2:4" x14ac:dyDescent="0.2">
      <c r="B933" s="22"/>
      <c r="C933" s="3"/>
      <c r="D933" s="9"/>
    </row>
    <row r="934" spans="2:4" x14ac:dyDescent="0.2">
      <c r="B934" s="22"/>
      <c r="C934" s="3"/>
      <c r="D934" s="9"/>
    </row>
    <row r="935" spans="2:4" x14ac:dyDescent="0.2">
      <c r="B935" s="22"/>
      <c r="C935" s="3"/>
      <c r="D935" s="9"/>
    </row>
    <row r="936" spans="2:4" x14ac:dyDescent="0.2">
      <c r="B936" s="22"/>
      <c r="C936" s="3"/>
      <c r="D936" s="9"/>
    </row>
    <row r="937" spans="2:4" x14ac:dyDescent="0.2">
      <c r="B937" s="22"/>
      <c r="C937" s="3"/>
      <c r="D937" s="9"/>
    </row>
    <row r="938" spans="2:4" x14ac:dyDescent="0.2">
      <c r="B938" s="22"/>
      <c r="C938" s="3"/>
      <c r="D938" s="9"/>
    </row>
    <row r="939" spans="2:4" x14ac:dyDescent="0.2">
      <c r="B939" s="22"/>
      <c r="C939" s="3"/>
      <c r="D939" s="9"/>
    </row>
    <row r="940" spans="2:4" x14ac:dyDescent="0.2">
      <c r="B940" s="22"/>
      <c r="C940" s="3"/>
      <c r="D940" s="9"/>
    </row>
    <row r="941" spans="2:4" x14ac:dyDescent="0.2">
      <c r="B941" s="22"/>
      <c r="C941" s="3"/>
      <c r="D941" s="9"/>
    </row>
    <row r="942" spans="2:4" x14ac:dyDescent="0.2">
      <c r="B942" s="22"/>
      <c r="C942" s="3"/>
      <c r="D942" s="9"/>
    </row>
    <row r="943" spans="2:4" x14ac:dyDescent="0.2">
      <c r="B943" s="22"/>
      <c r="C943" s="3"/>
      <c r="D943" s="9"/>
    </row>
    <row r="944" spans="2:4" x14ac:dyDescent="0.2">
      <c r="B944" s="22"/>
      <c r="C944" s="3"/>
      <c r="D944" s="9"/>
    </row>
    <row r="945" spans="2:4" x14ac:dyDescent="0.2">
      <c r="B945" s="22"/>
      <c r="C945" s="3"/>
      <c r="D945" s="9"/>
    </row>
    <row r="946" spans="2:4" x14ac:dyDescent="0.2">
      <c r="B946" s="22"/>
      <c r="C946" s="3"/>
      <c r="D946" s="9"/>
    </row>
    <row r="947" spans="2:4" x14ac:dyDescent="0.2">
      <c r="B947" s="22"/>
      <c r="C947" s="3"/>
      <c r="D947" s="9"/>
    </row>
    <row r="948" spans="2:4" x14ac:dyDescent="0.2">
      <c r="B948" s="22"/>
      <c r="C948" s="3"/>
      <c r="D948" s="9"/>
    </row>
    <row r="949" spans="2:4" x14ac:dyDescent="0.2">
      <c r="B949" s="22"/>
      <c r="C949" s="3"/>
      <c r="D949" s="9"/>
    </row>
    <row r="950" spans="2:4" x14ac:dyDescent="0.2">
      <c r="B950" s="22"/>
      <c r="C950" s="3"/>
      <c r="D950" s="9"/>
    </row>
    <row r="951" spans="2:4" x14ac:dyDescent="0.2">
      <c r="B951" s="22"/>
      <c r="C951" s="3"/>
      <c r="D951" s="9"/>
    </row>
    <row r="952" spans="2:4" x14ac:dyDescent="0.2">
      <c r="B952" s="22"/>
      <c r="C952" s="3"/>
      <c r="D952" s="9"/>
    </row>
    <row r="953" spans="2:4" x14ac:dyDescent="0.2">
      <c r="B953" s="22"/>
      <c r="C953" s="3"/>
      <c r="D953" s="9"/>
    </row>
    <row r="954" spans="2:4" x14ac:dyDescent="0.2">
      <c r="B954" s="22"/>
      <c r="C954" s="3"/>
      <c r="D954" s="9"/>
    </row>
    <row r="955" spans="2:4" x14ac:dyDescent="0.2">
      <c r="B955" s="22"/>
      <c r="C955" s="3"/>
      <c r="D955" s="9"/>
    </row>
    <row r="956" spans="2:4" x14ac:dyDescent="0.2">
      <c r="B956" s="22"/>
      <c r="C956" s="3"/>
      <c r="D956" s="9"/>
    </row>
    <row r="957" spans="2:4" x14ac:dyDescent="0.2">
      <c r="B957" s="22"/>
      <c r="C957" s="3"/>
      <c r="D957" s="9"/>
    </row>
    <row r="958" spans="2:4" x14ac:dyDescent="0.2">
      <c r="B958" s="22"/>
      <c r="C958" s="3"/>
      <c r="D958" s="9"/>
    </row>
    <row r="959" spans="2:4" x14ac:dyDescent="0.2">
      <c r="B959" s="22"/>
      <c r="C959" s="3"/>
      <c r="D959" s="9"/>
    </row>
    <row r="960" spans="2:4" x14ac:dyDescent="0.2">
      <c r="B960" s="22"/>
      <c r="C960" s="3"/>
      <c r="D960" s="9"/>
    </row>
    <row r="961" spans="2:4" x14ac:dyDescent="0.2">
      <c r="B961" s="22"/>
      <c r="C961" s="3"/>
      <c r="D961" s="9"/>
    </row>
    <row r="962" spans="2:4" x14ac:dyDescent="0.2">
      <c r="B962" s="22"/>
      <c r="C962" s="3"/>
      <c r="D962" s="9"/>
    </row>
    <row r="963" spans="2:4" x14ac:dyDescent="0.2">
      <c r="B963" s="22"/>
      <c r="C963" s="3"/>
      <c r="D963" s="9"/>
    </row>
    <row r="964" spans="2:4" x14ac:dyDescent="0.2">
      <c r="B964" s="22"/>
      <c r="C964" s="3"/>
      <c r="D964" s="9"/>
    </row>
    <row r="965" spans="2:4" x14ac:dyDescent="0.2">
      <c r="B965" s="22"/>
      <c r="C965" s="3"/>
      <c r="D965" s="9"/>
    </row>
    <row r="966" spans="2:4" x14ac:dyDescent="0.2">
      <c r="B966" s="22"/>
      <c r="C966" s="3"/>
      <c r="D966" s="9"/>
    </row>
    <row r="967" spans="2:4" x14ac:dyDescent="0.2">
      <c r="B967" s="22"/>
      <c r="C967" s="3"/>
      <c r="D967" s="9"/>
    </row>
    <row r="968" spans="2:4" x14ac:dyDescent="0.2">
      <c r="B968" s="22"/>
      <c r="C968" s="3"/>
      <c r="D968" s="9"/>
    </row>
    <row r="969" spans="2:4" x14ac:dyDescent="0.2">
      <c r="B969" s="22"/>
      <c r="C969" s="3"/>
      <c r="D969" s="9"/>
    </row>
    <row r="970" spans="2:4" x14ac:dyDescent="0.2">
      <c r="B970" s="22"/>
      <c r="C970" s="3"/>
      <c r="D970" s="9"/>
    </row>
    <row r="971" spans="2:4" x14ac:dyDescent="0.2">
      <c r="B971" s="22"/>
      <c r="C971" s="3"/>
      <c r="D971" s="9"/>
    </row>
    <row r="972" spans="2:4" x14ac:dyDescent="0.2">
      <c r="B972" s="22"/>
      <c r="C972" s="3"/>
      <c r="D972" s="9"/>
    </row>
    <row r="973" spans="2:4" x14ac:dyDescent="0.2">
      <c r="B973" s="22"/>
      <c r="C973" s="3"/>
      <c r="D973" s="9"/>
    </row>
    <row r="974" spans="2:4" x14ac:dyDescent="0.2">
      <c r="B974" s="22"/>
      <c r="C974" s="3"/>
      <c r="D974" s="9"/>
    </row>
    <row r="975" spans="2:4" x14ac:dyDescent="0.2">
      <c r="B975" s="22"/>
      <c r="C975" s="3"/>
      <c r="D975" s="9"/>
    </row>
    <row r="976" spans="2:4" x14ac:dyDescent="0.2">
      <c r="B976" s="22"/>
      <c r="C976" s="3"/>
      <c r="D976" s="9"/>
    </row>
    <row r="977" spans="2:4" x14ac:dyDescent="0.2">
      <c r="B977" s="22"/>
      <c r="C977" s="3"/>
      <c r="D977" s="9"/>
    </row>
    <row r="978" spans="2:4" x14ac:dyDescent="0.2">
      <c r="B978" s="22"/>
      <c r="C978" s="3"/>
      <c r="D978" s="9"/>
    </row>
    <row r="979" spans="2:4" x14ac:dyDescent="0.2">
      <c r="B979" s="22"/>
      <c r="C979" s="3"/>
      <c r="D979" s="9"/>
    </row>
    <row r="980" spans="2:4" x14ac:dyDescent="0.2">
      <c r="B980" s="22"/>
      <c r="C980" s="3"/>
      <c r="D980" s="9"/>
    </row>
    <row r="981" spans="2:4" x14ac:dyDescent="0.2">
      <c r="B981" s="22"/>
      <c r="C981" s="3"/>
      <c r="D981" s="9"/>
    </row>
    <row r="982" spans="2:4" x14ac:dyDescent="0.2">
      <c r="B982" s="22"/>
      <c r="C982" s="3"/>
      <c r="D982" s="9"/>
    </row>
    <row r="983" spans="2:4" x14ac:dyDescent="0.2">
      <c r="B983" s="22"/>
      <c r="C983" s="3"/>
      <c r="D983" s="9"/>
    </row>
    <row r="984" spans="2:4" x14ac:dyDescent="0.2">
      <c r="B984" s="22"/>
      <c r="C984" s="3"/>
      <c r="D984" s="9"/>
    </row>
    <row r="985" spans="2:4" x14ac:dyDescent="0.2">
      <c r="B985" s="22"/>
      <c r="C985" s="3"/>
      <c r="D985" s="9"/>
    </row>
    <row r="986" spans="2:4" x14ac:dyDescent="0.2">
      <c r="B986" s="22"/>
      <c r="C986" s="3"/>
      <c r="D986" s="9"/>
    </row>
    <row r="987" spans="2:4" x14ac:dyDescent="0.2">
      <c r="B987" s="22"/>
      <c r="C987" s="3"/>
      <c r="D987" s="9"/>
    </row>
    <row r="988" spans="2:4" x14ac:dyDescent="0.2">
      <c r="B988" s="22"/>
      <c r="C988" s="3"/>
      <c r="D988" s="9"/>
    </row>
    <row r="989" spans="2:4" x14ac:dyDescent="0.2">
      <c r="B989" s="22"/>
      <c r="C989" s="3"/>
      <c r="D989" s="9"/>
    </row>
    <row r="990" spans="2:4" x14ac:dyDescent="0.2">
      <c r="B990" s="22"/>
      <c r="C990" s="3"/>
      <c r="D990" s="9"/>
    </row>
    <row r="991" spans="2:4" x14ac:dyDescent="0.2">
      <c r="B991" s="22"/>
      <c r="C991" s="3"/>
      <c r="D991" s="9"/>
    </row>
    <row r="992" spans="2:4" x14ac:dyDescent="0.2">
      <c r="B992" s="22"/>
      <c r="C992" s="3"/>
      <c r="D992" s="9"/>
    </row>
    <row r="993" spans="2:4" x14ac:dyDescent="0.2">
      <c r="B993" s="22"/>
      <c r="C993" s="3"/>
      <c r="D993" s="9"/>
    </row>
    <row r="994" spans="2:4" x14ac:dyDescent="0.2">
      <c r="B994" s="22"/>
      <c r="C994" s="3"/>
      <c r="D994" s="9"/>
    </row>
    <row r="995" spans="2:4" x14ac:dyDescent="0.2">
      <c r="B995" s="22"/>
      <c r="C995" s="3"/>
      <c r="D995" s="9"/>
    </row>
    <row r="996" spans="2:4" x14ac:dyDescent="0.2">
      <c r="B996" s="22"/>
      <c r="C996" s="3"/>
      <c r="D996" s="9"/>
    </row>
    <row r="997" spans="2:4" x14ac:dyDescent="0.2">
      <c r="B997" s="22"/>
      <c r="C997" s="3"/>
      <c r="D997" s="9"/>
    </row>
    <row r="998" spans="2:4" x14ac:dyDescent="0.2">
      <c r="B998" s="22"/>
      <c r="C998" s="3"/>
      <c r="D998" s="9"/>
    </row>
    <row r="999" spans="2:4" x14ac:dyDescent="0.2">
      <c r="B999" s="22"/>
      <c r="C999" s="3"/>
      <c r="D999" s="9"/>
    </row>
    <row r="1000" spans="2:4" x14ac:dyDescent="0.2">
      <c r="B1000" s="22"/>
      <c r="C1000" s="3"/>
      <c r="D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00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35.5703125" customWidth="1"/>
    <col min="2" max="2" width="16.85546875" customWidth="1"/>
    <col min="3" max="3" width="21" customWidth="1"/>
    <col min="4" max="4" width="16" customWidth="1"/>
    <col min="5" max="5" width="28" customWidth="1"/>
  </cols>
  <sheetData>
    <row r="1" spans="1:5" x14ac:dyDescent="0.2">
      <c r="A1" s="4" t="s">
        <v>0</v>
      </c>
      <c r="B1" s="32" t="s">
        <v>1783</v>
      </c>
      <c r="C1" s="14" t="s">
        <v>1803</v>
      </c>
      <c r="D1" s="5" t="s">
        <v>1819</v>
      </c>
      <c r="E1" s="34" t="s">
        <v>1805</v>
      </c>
    </row>
    <row r="2" spans="1:5" x14ac:dyDescent="0.2">
      <c r="A2" s="4" t="s">
        <v>18</v>
      </c>
      <c r="B2" s="15">
        <v>44197</v>
      </c>
      <c r="C2" s="3">
        <f t="shared" ref="C2:C10" si="0">SUMIFS($C$11:$C$1007,$B$11:$B$1007,$B2)</f>
        <v>922</v>
      </c>
      <c r="D2" s="3">
        <f t="shared" ref="D2:D10" si="1">SUMIFS($D$11:$D$1007,$B$11:$B$1007,$B2)</f>
        <v>1378201364</v>
      </c>
      <c r="E2" s="3">
        <f t="shared" ref="E2:E10" si="2">SUMIFS($E$11:$E$1007,$B$11:$B$1007,$B2)</f>
        <v>61533696</v>
      </c>
    </row>
    <row r="3" spans="1:5" x14ac:dyDescent="0.2">
      <c r="A3" s="4" t="s">
        <v>18</v>
      </c>
      <c r="B3" s="15">
        <v>44228</v>
      </c>
      <c r="C3" s="3">
        <f t="shared" si="0"/>
        <v>1034</v>
      </c>
      <c r="D3" s="3">
        <f t="shared" si="1"/>
        <v>1683248500</v>
      </c>
      <c r="E3" s="3">
        <f t="shared" si="2"/>
        <v>71447184</v>
      </c>
    </row>
    <row r="4" spans="1:5" x14ac:dyDescent="0.2">
      <c r="A4" s="4" t="s">
        <v>18</v>
      </c>
      <c r="B4" s="15">
        <v>44256</v>
      </c>
      <c r="C4" s="3">
        <f t="shared" si="0"/>
        <v>452</v>
      </c>
      <c r="D4" s="3">
        <f t="shared" si="1"/>
        <v>729045618</v>
      </c>
      <c r="E4" s="3">
        <f t="shared" si="2"/>
        <v>28392107</v>
      </c>
    </row>
    <row r="5" spans="1:5" x14ac:dyDescent="0.2">
      <c r="A5" s="4" t="s">
        <v>18</v>
      </c>
      <c r="B5" s="15">
        <v>44287</v>
      </c>
      <c r="C5" s="3">
        <f t="shared" si="0"/>
        <v>152</v>
      </c>
      <c r="D5" s="3">
        <f t="shared" si="1"/>
        <v>298494399</v>
      </c>
      <c r="E5" s="3">
        <f t="shared" si="2"/>
        <v>12004153</v>
      </c>
    </row>
    <row r="6" spans="1:5" x14ac:dyDescent="0.2">
      <c r="A6" s="4" t="s">
        <v>18</v>
      </c>
      <c r="B6" s="15">
        <v>44317</v>
      </c>
      <c r="C6" s="3">
        <f t="shared" si="0"/>
        <v>1176</v>
      </c>
      <c r="D6" s="3">
        <f t="shared" si="1"/>
        <v>2181221759</v>
      </c>
      <c r="E6" s="3">
        <f t="shared" si="2"/>
        <v>94484209</v>
      </c>
    </row>
    <row r="7" spans="1:5" x14ac:dyDescent="0.2">
      <c r="A7" s="4" t="s">
        <v>18</v>
      </c>
      <c r="B7" s="15">
        <v>44348</v>
      </c>
      <c r="C7" s="3">
        <f t="shared" si="0"/>
        <v>979</v>
      </c>
      <c r="D7" s="3">
        <f t="shared" si="1"/>
        <v>1695071636</v>
      </c>
      <c r="E7" s="3">
        <f t="shared" si="2"/>
        <v>75304778</v>
      </c>
    </row>
    <row r="8" spans="1:5" x14ac:dyDescent="0.2">
      <c r="A8" s="4" t="s">
        <v>18</v>
      </c>
      <c r="B8" s="15">
        <v>44378</v>
      </c>
      <c r="C8" s="3">
        <f t="shared" si="0"/>
        <v>1174</v>
      </c>
      <c r="D8" s="3">
        <f t="shared" si="1"/>
        <v>2122466376</v>
      </c>
      <c r="E8" s="3">
        <f t="shared" si="2"/>
        <v>96398658</v>
      </c>
    </row>
    <row r="9" spans="1:5" x14ac:dyDescent="0.2">
      <c r="A9" s="4" t="s">
        <v>18</v>
      </c>
      <c r="B9" s="15">
        <v>44409</v>
      </c>
      <c r="C9" s="3">
        <f t="shared" si="0"/>
        <v>747</v>
      </c>
      <c r="D9" s="3">
        <f t="shared" si="1"/>
        <v>1111613929</v>
      </c>
      <c r="E9" s="3">
        <f t="shared" si="2"/>
        <v>45574286</v>
      </c>
    </row>
    <row r="10" spans="1:5" x14ac:dyDescent="0.2">
      <c r="A10" s="4" t="s">
        <v>18</v>
      </c>
      <c r="B10" s="15">
        <v>44440</v>
      </c>
      <c r="C10" s="3">
        <f t="shared" si="0"/>
        <v>903</v>
      </c>
      <c r="D10" s="3">
        <f t="shared" si="1"/>
        <v>1734886777</v>
      </c>
      <c r="E10" s="3">
        <f t="shared" si="2"/>
        <v>73279140</v>
      </c>
    </row>
    <row r="11" spans="1:5" x14ac:dyDescent="0.2">
      <c r="A11" s="4" t="s">
        <v>19</v>
      </c>
      <c r="B11" s="15">
        <v>44197</v>
      </c>
      <c r="C11" s="7">
        <v>14</v>
      </c>
      <c r="D11" s="4">
        <v>10314119</v>
      </c>
      <c r="E11" s="4">
        <v>462000</v>
      </c>
    </row>
    <row r="12" spans="1:5" x14ac:dyDescent="0.2">
      <c r="A12" s="4" t="s">
        <v>22</v>
      </c>
      <c r="B12" s="15">
        <v>44197</v>
      </c>
      <c r="C12" s="7">
        <v>17</v>
      </c>
      <c r="D12" s="4">
        <v>22829298</v>
      </c>
      <c r="E12" s="4">
        <v>1022592</v>
      </c>
    </row>
    <row r="13" spans="1:5" x14ac:dyDescent="0.2">
      <c r="A13" s="4" t="s">
        <v>23</v>
      </c>
      <c r="B13" s="15">
        <v>44197</v>
      </c>
      <c r="C13" s="7">
        <v>18</v>
      </c>
      <c r="D13" s="4">
        <v>28933113</v>
      </c>
      <c r="E13" s="4">
        <v>1296000</v>
      </c>
    </row>
    <row r="14" spans="1:5" x14ac:dyDescent="0.2">
      <c r="A14" s="4" t="s">
        <v>27</v>
      </c>
      <c r="B14" s="15">
        <v>44197</v>
      </c>
      <c r="C14" s="7">
        <v>16</v>
      </c>
      <c r="D14" s="4">
        <v>6798210</v>
      </c>
      <c r="E14" s="4">
        <v>304512</v>
      </c>
    </row>
    <row r="15" spans="1:5" x14ac:dyDescent="0.2">
      <c r="A15" s="4" t="s">
        <v>30</v>
      </c>
      <c r="B15" s="15">
        <v>44197</v>
      </c>
      <c r="C15" s="7">
        <v>13</v>
      </c>
      <c r="D15" s="4">
        <v>7334544</v>
      </c>
      <c r="E15" s="4">
        <v>328536</v>
      </c>
    </row>
    <row r="16" spans="1:5" x14ac:dyDescent="0.2">
      <c r="A16" s="4" t="s">
        <v>35</v>
      </c>
      <c r="B16" s="15">
        <v>44197</v>
      </c>
      <c r="C16" s="7">
        <v>18</v>
      </c>
      <c r="D16" s="4">
        <v>12055464</v>
      </c>
      <c r="E16" s="4">
        <v>540000</v>
      </c>
    </row>
    <row r="17" spans="1:5" x14ac:dyDescent="0.2">
      <c r="A17" s="4" t="s">
        <v>37</v>
      </c>
      <c r="B17" s="15">
        <v>44197</v>
      </c>
      <c r="C17" s="7">
        <v>23</v>
      </c>
      <c r="D17" s="4">
        <v>12458920</v>
      </c>
      <c r="E17" s="4">
        <v>558072</v>
      </c>
    </row>
    <row r="18" spans="1:5" x14ac:dyDescent="0.2">
      <c r="A18" s="4" t="s">
        <v>41</v>
      </c>
      <c r="B18" s="15">
        <v>44197</v>
      </c>
      <c r="C18" s="7">
        <v>18</v>
      </c>
      <c r="D18" s="4">
        <v>15328120</v>
      </c>
      <c r="E18" s="4">
        <v>686592</v>
      </c>
    </row>
    <row r="19" spans="1:5" x14ac:dyDescent="0.2">
      <c r="A19" s="4" t="s">
        <v>42</v>
      </c>
      <c r="B19" s="15">
        <v>44197</v>
      </c>
      <c r="C19" s="7">
        <v>3</v>
      </c>
      <c r="D19" s="4">
        <v>364879</v>
      </c>
      <c r="E19" s="4">
        <v>16344</v>
      </c>
    </row>
    <row r="20" spans="1:5" x14ac:dyDescent="0.2">
      <c r="A20" s="4" t="s">
        <v>43</v>
      </c>
      <c r="B20" s="15">
        <v>44197</v>
      </c>
      <c r="C20" s="7">
        <v>8</v>
      </c>
      <c r="D20" s="4">
        <v>44127820</v>
      </c>
      <c r="E20" s="4">
        <v>1976616</v>
      </c>
    </row>
    <row r="21" spans="1:5" x14ac:dyDescent="0.2">
      <c r="A21" s="4" t="s">
        <v>45</v>
      </c>
      <c r="B21" s="15">
        <v>44197</v>
      </c>
      <c r="C21" s="7">
        <v>1</v>
      </c>
      <c r="D21" s="4">
        <v>114125</v>
      </c>
      <c r="E21" s="4">
        <v>5112</v>
      </c>
    </row>
    <row r="22" spans="1:5" x14ac:dyDescent="0.2">
      <c r="A22" s="4" t="s">
        <v>48</v>
      </c>
      <c r="B22" s="15">
        <v>44197</v>
      </c>
      <c r="C22" s="7">
        <v>1</v>
      </c>
      <c r="D22" s="4">
        <v>70725</v>
      </c>
      <c r="E22" s="4">
        <v>3168</v>
      </c>
    </row>
    <row r="23" spans="1:5" x14ac:dyDescent="0.2">
      <c r="A23" s="4" t="s">
        <v>50</v>
      </c>
      <c r="B23" s="15">
        <v>44197</v>
      </c>
      <c r="C23" s="7">
        <v>18</v>
      </c>
      <c r="D23" s="4">
        <v>356842</v>
      </c>
      <c r="E23" s="4">
        <v>15984</v>
      </c>
    </row>
    <row r="24" spans="1:5" x14ac:dyDescent="0.2">
      <c r="A24" s="4" t="s">
        <v>52</v>
      </c>
      <c r="B24" s="15">
        <v>44197</v>
      </c>
      <c r="C24" s="7">
        <v>21</v>
      </c>
      <c r="D24" s="4">
        <v>199932284</v>
      </c>
      <c r="E24" s="4">
        <v>8760024</v>
      </c>
    </row>
    <row r="25" spans="1:5" x14ac:dyDescent="0.2">
      <c r="A25" s="4" t="s">
        <v>54</v>
      </c>
      <c r="B25" s="15">
        <v>44197</v>
      </c>
      <c r="C25" s="7">
        <v>19</v>
      </c>
      <c r="D25" s="4">
        <v>29957024</v>
      </c>
      <c r="E25" s="4">
        <v>1341864</v>
      </c>
    </row>
    <row r="26" spans="1:5" x14ac:dyDescent="0.2">
      <c r="A26" s="4" t="s">
        <v>56</v>
      </c>
      <c r="B26" s="15">
        <v>44197</v>
      </c>
      <c r="C26" s="7">
        <v>24</v>
      </c>
      <c r="D26" s="4">
        <v>48221856</v>
      </c>
      <c r="E26" s="4">
        <v>2160000</v>
      </c>
    </row>
    <row r="27" spans="1:5" x14ac:dyDescent="0.2">
      <c r="A27" s="4" t="s">
        <v>60</v>
      </c>
      <c r="B27" s="15">
        <v>44197</v>
      </c>
      <c r="C27" s="7">
        <v>17</v>
      </c>
      <c r="D27" s="4">
        <v>4950241</v>
      </c>
      <c r="E27" s="4">
        <v>221736</v>
      </c>
    </row>
    <row r="28" spans="1:5" x14ac:dyDescent="0.2">
      <c r="A28" s="4" t="s">
        <v>62</v>
      </c>
      <c r="B28" s="15">
        <v>44197</v>
      </c>
      <c r="C28" s="7">
        <v>24</v>
      </c>
      <c r="D28" s="4">
        <v>11650400</v>
      </c>
      <c r="E28" s="4">
        <v>521856</v>
      </c>
    </row>
    <row r="29" spans="1:5" x14ac:dyDescent="0.2">
      <c r="A29" s="4" t="s">
        <v>64</v>
      </c>
      <c r="B29" s="15">
        <v>44197</v>
      </c>
      <c r="C29" s="7">
        <v>24</v>
      </c>
      <c r="D29" s="4">
        <v>13257795</v>
      </c>
      <c r="E29" s="4">
        <v>593856</v>
      </c>
    </row>
    <row r="30" spans="1:5" x14ac:dyDescent="0.2">
      <c r="A30" s="4" t="s">
        <v>66</v>
      </c>
      <c r="B30" s="15">
        <v>44197</v>
      </c>
      <c r="C30" s="7">
        <v>18</v>
      </c>
      <c r="D30" s="4">
        <v>22341853</v>
      </c>
      <c r="E30" s="4">
        <v>989712</v>
      </c>
    </row>
    <row r="31" spans="1:5" x14ac:dyDescent="0.2">
      <c r="A31" s="4" t="s">
        <v>1796</v>
      </c>
      <c r="B31" s="15">
        <v>44197</v>
      </c>
      <c r="C31" s="7">
        <v>14</v>
      </c>
      <c r="D31" s="4">
        <v>626296</v>
      </c>
      <c r="E31" s="4">
        <v>27744</v>
      </c>
    </row>
    <row r="32" spans="1:5" x14ac:dyDescent="0.2">
      <c r="A32" s="4" t="s">
        <v>68</v>
      </c>
      <c r="B32" s="15">
        <v>44197</v>
      </c>
      <c r="C32" s="7">
        <v>17</v>
      </c>
      <c r="D32" s="4">
        <v>11789096</v>
      </c>
      <c r="E32" s="4">
        <v>522240</v>
      </c>
    </row>
    <row r="33" spans="1:5" x14ac:dyDescent="0.2">
      <c r="A33" s="4" t="s">
        <v>69</v>
      </c>
      <c r="B33" s="15">
        <v>44197</v>
      </c>
      <c r="C33" s="7">
        <v>13</v>
      </c>
      <c r="D33" s="4">
        <v>7331886</v>
      </c>
      <c r="E33" s="4">
        <v>324792</v>
      </c>
    </row>
    <row r="34" spans="1:5" x14ac:dyDescent="0.2">
      <c r="A34" s="4" t="s">
        <v>1789</v>
      </c>
      <c r="B34" s="15">
        <v>44197</v>
      </c>
      <c r="C34" s="7">
        <v>10</v>
      </c>
      <c r="D34" s="4">
        <v>15991975</v>
      </c>
      <c r="E34" s="4">
        <v>716328</v>
      </c>
    </row>
    <row r="35" spans="1:5" x14ac:dyDescent="0.2">
      <c r="A35" s="4" t="s">
        <v>73</v>
      </c>
      <c r="B35" s="15">
        <v>44197</v>
      </c>
      <c r="C35" s="7">
        <v>19</v>
      </c>
      <c r="D35" s="4">
        <v>3849176</v>
      </c>
      <c r="E35" s="4">
        <v>172416</v>
      </c>
    </row>
    <row r="36" spans="1:5" x14ac:dyDescent="0.2">
      <c r="A36" s="4" t="s">
        <v>77</v>
      </c>
      <c r="B36" s="15">
        <v>44197</v>
      </c>
      <c r="C36" s="7">
        <v>15</v>
      </c>
      <c r="D36" s="4">
        <v>10448069</v>
      </c>
      <c r="E36" s="4">
        <v>468000</v>
      </c>
    </row>
    <row r="37" spans="1:5" x14ac:dyDescent="0.2">
      <c r="A37" s="4" t="s">
        <v>82</v>
      </c>
      <c r="B37" s="15">
        <v>44197</v>
      </c>
      <c r="C37" s="7">
        <v>20</v>
      </c>
      <c r="D37" s="4">
        <v>7533861</v>
      </c>
      <c r="E37" s="4">
        <v>337464</v>
      </c>
    </row>
    <row r="38" spans="1:5" x14ac:dyDescent="0.2">
      <c r="A38" s="4" t="s">
        <v>84</v>
      </c>
      <c r="B38" s="15">
        <v>44197</v>
      </c>
      <c r="C38" s="7">
        <v>21</v>
      </c>
      <c r="D38" s="4">
        <v>142994411</v>
      </c>
      <c r="E38" s="4">
        <v>6405144</v>
      </c>
    </row>
    <row r="39" spans="1:5" x14ac:dyDescent="0.2">
      <c r="A39" s="4" t="s">
        <v>87</v>
      </c>
      <c r="B39" s="15">
        <v>44197</v>
      </c>
      <c r="C39" s="7">
        <v>13</v>
      </c>
      <c r="D39" s="4">
        <v>2807048</v>
      </c>
      <c r="E39" s="4">
        <v>125736</v>
      </c>
    </row>
    <row r="40" spans="1:5" x14ac:dyDescent="0.2">
      <c r="A40" s="4" t="s">
        <v>1810</v>
      </c>
      <c r="B40" s="15">
        <v>44197</v>
      </c>
      <c r="C40" s="7">
        <v>24</v>
      </c>
      <c r="D40" s="4">
        <v>12863448</v>
      </c>
      <c r="E40" s="4">
        <v>576192</v>
      </c>
    </row>
    <row r="41" spans="1:5" x14ac:dyDescent="0.2">
      <c r="A41" s="4" t="s">
        <v>90</v>
      </c>
      <c r="B41" s="15">
        <v>44197</v>
      </c>
      <c r="C41" s="7">
        <v>19</v>
      </c>
      <c r="D41" s="4">
        <v>10434674</v>
      </c>
      <c r="E41" s="4">
        <v>467400</v>
      </c>
    </row>
    <row r="42" spans="1:5" x14ac:dyDescent="0.2">
      <c r="A42" s="4" t="s">
        <v>91</v>
      </c>
      <c r="B42" s="15">
        <v>44197</v>
      </c>
      <c r="C42" s="7">
        <v>19</v>
      </c>
      <c r="D42" s="4">
        <v>9930487</v>
      </c>
      <c r="E42" s="4">
        <v>444816</v>
      </c>
    </row>
    <row r="43" spans="1:5" x14ac:dyDescent="0.2">
      <c r="A43" s="4" t="s">
        <v>92</v>
      </c>
      <c r="B43" s="15">
        <v>44197</v>
      </c>
      <c r="C43" s="7">
        <v>18</v>
      </c>
      <c r="D43" s="4">
        <v>6635327</v>
      </c>
      <c r="E43" s="4">
        <v>297216</v>
      </c>
    </row>
    <row r="44" spans="1:5" x14ac:dyDescent="0.2">
      <c r="A44" s="4" t="s">
        <v>94</v>
      </c>
      <c r="B44" s="15">
        <v>44197</v>
      </c>
      <c r="C44" s="7">
        <v>21</v>
      </c>
      <c r="D44" s="4">
        <v>92023374</v>
      </c>
      <c r="E44" s="4">
        <v>4032000</v>
      </c>
    </row>
    <row r="45" spans="1:5" x14ac:dyDescent="0.2">
      <c r="A45" s="4" t="s">
        <v>96</v>
      </c>
      <c r="B45" s="15">
        <v>44197</v>
      </c>
      <c r="C45" s="7">
        <v>14</v>
      </c>
      <c r="D45" s="4">
        <v>8762983</v>
      </c>
      <c r="E45" s="4">
        <v>392520</v>
      </c>
    </row>
    <row r="46" spans="1:5" x14ac:dyDescent="0.2">
      <c r="A46" s="4" t="s">
        <v>100</v>
      </c>
      <c r="B46" s="15">
        <v>44197</v>
      </c>
      <c r="C46" s="7">
        <v>21</v>
      </c>
      <c r="D46" s="4">
        <v>75852443</v>
      </c>
      <c r="E46" s="4">
        <v>3397656</v>
      </c>
    </row>
    <row r="47" spans="1:5" x14ac:dyDescent="0.2">
      <c r="A47" s="4" t="s">
        <v>102</v>
      </c>
      <c r="B47" s="15">
        <v>44197</v>
      </c>
      <c r="C47" s="7">
        <v>3</v>
      </c>
      <c r="D47" s="4">
        <v>200924</v>
      </c>
      <c r="E47" s="4">
        <v>9000</v>
      </c>
    </row>
    <row r="48" spans="1:5" x14ac:dyDescent="0.2">
      <c r="A48" s="4" t="s">
        <v>104</v>
      </c>
      <c r="B48" s="15">
        <v>44197</v>
      </c>
      <c r="C48" s="7">
        <v>3</v>
      </c>
      <c r="D48" s="4">
        <v>200924</v>
      </c>
      <c r="E48" s="4">
        <v>9000</v>
      </c>
    </row>
    <row r="49" spans="1:5" x14ac:dyDescent="0.2">
      <c r="A49" s="4" t="s">
        <v>105</v>
      </c>
      <c r="B49" s="15">
        <v>44197</v>
      </c>
      <c r="C49" s="7">
        <v>15</v>
      </c>
      <c r="D49" s="4">
        <v>47663554</v>
      </c>
      <c r="E49" s="4">
        <v>2134992</v>
      </c>
    </row>
    <row r="50" spans="1:5" x14ac:dyDescent="0.2">
      <c r="A50" s="4" t="s">
        <v>111</v>
      </c>
      <c r="B50" s="15">
        <v>44197</v>
      </c>
      <c r="C50" s="7">
        <v>20</v>
      </c>
      <c r="D50" s="4">
        <v>4065102</v>
      </c>
      <c r="E50" s="4">
        <v>182088</v>
      </c>
    </row>
    <row r="51" spans="1:5" x14ac:dyDescent="0.2">
      <c r="A51" s="4" t="s">
        <v>1817</v>
      </c>
      <c r="B51" s="15">
        <v>44197</v>
      </c>
      <c r="C51" s="7">
        <v>15</v>
      </c>
      <c r="D51" s="4">
        <v>16073952</v>
      </c>
      <c r="E51" s="4">
        <v>720000</v>
      </c>
    </row>
    <row r="52" spans="1:5" x14ac:dyDescent="0.2">
      <c r="A52" s="4" t="s">
        <v>113</v>
      </c>
      <c r="B52" s="15">
        <v>44197</v>
      </c>
      <c r="C52" s="7">
        <v>14</v>
      </c>
      <c r="D52" s="4">
        <v>28219966</v>
      </c>
      <c r="E52" s="4">
        <v>1264056</v>
      </c>
    </row>
    <row r="53" spans="1:5" x14ac:dyDescent="0.2">
      <c r="A53" s="4" t="s">
        <v>116</v>
      </c>
      <c r="B53" s="15">
        <v>44197</v>
      </c>
      <c r="C53" s="7">
        <v>22</v>
      </c>
      <c r="D53" s="4">
        <v>11845967</v>
      </c>
      <c r="E53" s="4">
        <v>530616</v>
      </c>
    </row>
    <row r="54" spans="1:5" x14ac:dyDescent="0.2">
      <c r="A54" s="4" t="s">
        <v>1801</v>
      </c>
      <c r="B54" s="15">
        <v>44197</v>
      </c>
      <c r="C54" s="7">
        <v>17</v>
      </c>
      <c r="D54" s="4">
        <v>56928579</v>
      </c>
      <c r="E54" s="4">
        <v>2550000</v>
      </c>
    </row>
    <row r="55" spans="1:5" x14ac:dyDescent="0.2">
      <c r="A55" s="4" t="s">
        <v>1795</v>
      </c>
      <c r="B55" s="15">
        <v>44197</v>
      </c>
      <c r="C55" s="7">
        <v>2</v>
      </c>
      <c r="D55" s="4">
        <v>1928874</v>
      </c>
      <c r="E55" s="4">
        <v>86400</v>
      </c>
    </row>
    <row r="56" spans="1:5" x14ac:dyDescent="0.2">
      <c r="A56" s="4" t="s">
        <v>117</v>
      </c>
      <c r="B56" s="15">
        <v>44197</v>
      </c>
      <c r="C56" s="7">
        <v>11</v>
      </c>
      <c r="D56" s="4">
        <v>3033691</v>
      </c>
      <c r="E56" s="4">
        <v>135888</v>
      </c>
    </row>
    <row r="57" spans="1:5" x14ac:dyDescent="0.2">
      <c r="A57" s="4" t="s">
        <v>120</v>
      </c>
      <c r="B57" s="15">
        <v>44197</v>
      </c>
      <c r="C57" s="7">
        <v>20</v>
      </c>
      <c r="D57" s="4">
        <v>64926978</v>
      </c>
      <c r="E57" s="4">
        <v>2908272</v>
      </c>
    </row>
    <row r="58" spans="1:5" x14ac:dyDescent="0.2">
      <c r="A58" s="4" t="s">
        <v>127</v>
      </c>
      <c r="B58" s="15">
        <v>44197</v>
      </c>
      <c r="C58" s="7">
        <v>20</v>
      </c>
      <c r="D58" s="4">
        <v>38566768</v>
      </c>
      <c r="E58" s="4">
        <v>1727520</v>
      </c>
    </row>
    <row r="59" spans="1:5" x14ac:dyDescent="0.2">
      <c r="A59" s="13" t="s">
        <v>0</v>
      </c>
      <c r="B59" s="15">
        <v>44197</v>
      </c>
      <c r="C59" s="7">
        <v>16</v>
      </c>
      <c r="D59" s="4">
        <v>44807212</v>
      </c>
      <c r="E59" s="4">
        <v>2007048</v>
      </c>
    </row>
    <row r="60" spans="1:5" x14ac:dyDescent="0.2">
      <c r="A60" s="4" t="s">
        <v>130</v>
      </c>
      <c r="B60" s="15">
        <v>44197</v>
      </c>
      <c r="C60" s="7">
        <v>21</v>
      </c>
      <c r="D60" s="4">
        <v>18892419</v>
      </c>
      <c r="E60" s="4">
        <v>952560</v>
      </c>
    </row>
    <row r="61" spans="1:5" x14ac:dyDescent="0.2">
      <c r="A61" s="4" t="s">
        <v>1790</v>
      </c>
      <c r="B61" s="15">
        <v>44197</v>
      </c>
      <c r="C61" s="7">
        <v>5</v>
      </c>
      <c r="D61" s="4">
        <v>39563353</v>
      </c>
      <c r="E61" s="4">
        <v>1772160</v>
      </c>
    </row>
    <row r="62" spans="1:5" x14ac:dyDescent="0.2">
      <c r="A62" s="4" t="s">
        <v>1798</v>
      </c>
      <c r="B62" s="15">
        <v>44197</v>
      </c>
      <c r="C62" s="7">
        <v>14</v>
      </c>
      <c r="D62" s="4">
        <v>15002355</v>
      </c>
      <c r="E62" s="4">
        <v>672000</v>
      </c>
    </row>
    <row r="63" spans="1:5" x14ac:dyDescent="0.2">
      <c r="A63" s="4" t="s">
        <v>131</v>
      </c>
      <c r="B63" s="15">
        <v>44197</v>
      </c>
      <c r="C63" s="7">
        <v>18</v>
      </c>
      <c r="D63" s="4">
        <v>11406076</v>
      </c>
      <c r="E63" s="4">
        <v>510912</v>
      </c>
    </row>
    <row r="64" spans="1:5" x14ac:dyDescent="0.2">
      <c r="A64" s="4" t="s">
        <v>134</v>
      </c>
      <c r="B64" s="15">
        <v>44197</v>
      </c>
      <c r="C64" s="7">
        <v>14</v>
      </c>
      <c r="D64" s="4">
        <v>6713554</v>
      </c>
      <c r="E64" s="4">
        <v>300720</v>
      </c>
    </row>
    <row r="65" spans="1:5" x14ac:dyDescent="0.2">
      <c r="A65" s="4" t="s">
        <v>135</v>
      </c>
      <c r="B65" s="15">
        <v>44197</v>
      </c>
      <c r="C65" s="7">
        <v>20</v>
      </c>
      <c r="D65" s="4">
        <v>5011322</v>
      </c>
      <c r="E65" s="4">
        <v>224472</v>
      </c>
    </row>
    <row r="66" spans="1:5" x14ac:dyDescent="0.2">
      <c r="A66" s="4" t="s">
        <v>137</v>
      </c>
      <c r="B66" s="15">
        <v>44197</v>
      </c>
      <c r="C66" s="7">
        <v>17</v>
      </c>
      <c r="D66" s="4">
        <v>32436699</v>
      </c>
      <c r="E66" s="4">
        <v>1452936</v>
      </c>
    </row>
    <row r="67" spans="1:5" x14ac:dyDescent="0.2">
      <c r="A67" s="4" t="s">
        <v>139</v>
      </c>
      <c r="B67" s="15">
        <v>44197</v>
      </c>
      <c r="C67" s="7">
        <v>17</v>
      </c>
      <c r="D67" s="4">
        <v>18692934</v>
      </c>
      <c r="E67" s="4">
        <v>837312</v>
      </c>
    </row>
    <row r="68" spans="1:5" x14ac:dyDescent="0.2">
      <c r="A68" s="4" t="s">
        <v>1793</v>
      </c>
      <c r="B68" s="15">
        <v>44197</v>
      </c>
      <c r="C68" s="7">
        <v>25</v>
      </c>
      <c r="D68" s="4">
        <v>747975</v>
      </c>
      <c r="E68" s="4">
        <v>33504</v>
      </c>
    </row>
    <row r="69" spans="1:5" x14ac:dyDescent="0.2">
      <c r="A69" s="4" t="s">
        <v>19</v>
      </c>
      <c r="B69" s="15">
        <v>44228</v>
      </c>
      <c r="C69" s="4">
        <v>26</v>
      </c>
      <c r="D69" s="4">
        <v>20145058</v>
      </c>
      <c r="E69" s="4">
        <v>858000</v>
      </c>
    </row>
    <row r="70" spans="1:5" x14ac:dyDescent="0.2">
      <c r="A70" s="4" t="s">
        <v>22</v>
      </c>
      <c r="B70" s="15">
        <v>44228</v>
      </c>
      <c r="C70" s="4">
        <v>24</v>
      </c>
      <c r="D70" s="4">
        <v>34918852</v>
      </c>
      <c r="E70" s="4">
        <v>1487232</v>
      </c>
    </row>
    <row r="71" spans="1:5" x14ac:dyDescent="0.2">
      <c r="A71" s="4" t="s">
        <v>23</v>
      </c>
      <c r="B71" s="15">
        <v>44228</v>
      </c>
      <c r="C71" s="4">
        <v>26</v>
      </c>
      <c r="D71" s="4">
        <v>43952853</v>
      </c>
      <c r="E71" s="4">
        <v>1872000</v>
      </c>
    </row>
    <row r="72" spans="1:5" x14ac:dyDescent="0.2">
      <c r="A72" s="4" t="s">
        <v>27</v>
      </c>
      <c r="B72" s="15">
        <v>44228</v>
      </c>
      <c r="C72" s="4">
        <v>22</v>
      </c>
      <c r="D72" s="4">
        <v>9830788</v>
      </c>
      <c r="E72" s="4">
        <v>418704</v>
      </c>
    </row>
    <row r="73" spans="1:5" x14ac:dyDescent="0.2">
      <c r="A73" s="4" t="s">
        <v>30</v>
      </c>
      <c r="B73" s="15">
        <v>44228</v>
      </c>
      <c r="C73" s="4">
        <v>26</v>
      </c>
      <c r="D73" s="4">
        <v>15427452</v>
      </c>
      <c r="E73" s="4">
        <v>657072</v>
      </c>
    </row>
    <row r="74" spans="1:5" x14ac:dyDescent="0.2">
      <c r="A74" s="4" t="s">
        <v>35</v>
      </c>
      <c r="B74" s="15">
        <v>44228</v>
      </c>
      <c r="C74" s="4">
        <v>18</v>
      </c>
      <c r="D74" s="4">
        <v>12484301</v>
      </c>
      <c r="E74" s="4">
        <v>531720</v>
      </c>
    </row>
    <row r="75" spans="1:5" x14ac:dyDescent="0.2">
      <c r="A75" s="4" t="s">
        <v>37</v>
      </c>
      <c r="B75" s="15">
        <v>44228</v>
      </c>
      <c r="C75" s="4">
        <v>20</v>
      </c>
      <c r="D75" s="4">
        <v>11393932</v>
      </c>
      <c r="E75" s="4">
        <v>485280</v>
      </c>
    </row>
    <row r="76" spans="1:5" x14ac:dyDescent="0.2">
      <c r="A76" s="4" t="s">
        <v>1802</v>
      </c>
      <c r="B76" s="15">
        <v>44228</v>
      </c>
      <c r="C76" s="4">
        <v>4</v>
      </c>
      <c r="D76" s="4">
        <v>428259</v>
      </c>
      <c r="E76" s="4">
        <v>18240</v>
      </c>
    </row>
    <row r="77" spans="1:5" x14ac:dyDescent="0.2">
      <c r="A77" s="4" t="s">
        <v>41</v>
      </c>
      <c r="B77" s="15">
        <v>44228</v>
      </c>
      <c r="C77" s="4">
        <v>23</v>
      </c>
      <c r="D77" s="4">
        <v>20384545</v>
      </c>
      <c r="E77" s="4">
        <v>868200</v>
      </c>
    </row>
    <row r="78" spans="1:5" x14ac:dyDescent="0.2">
      <c r="A78" s="4" t="s">
        <v>42</v>
      </c>
      <c r="B78" s="15">
        <v>44228</v>
      </c>
      <c r="C78" s="4">
        <v>16</v>
      </c>
      <c r="D78" s="4">
        <v>5693585</v>
      </c>
      <c r="E78" s="4">
        <v>242496</v>
      </c>
    </row>
    <row r="79" spans="1:5" x14ac:dyDescent="0.2">
      <c r="A79" s="4" t="s">
        <v>43</v>
      </c>
      <c r="B79" s="15">
        <v>44228</v>
      </c>
      <c r="C79" s="4">
        <v>20</v>
      </c>
      <c r="D79" s="4">
        <v>104253914</v>
      </c>
      <c r="E79" s="4">
        <v>4440288</v>
      </c>
    </row>
    <row r="80" spans="1:5" x14ac:dyDescent="0.2">
      <c r="A80" s="4" t="s">
        <v>50</v>
      </c>
      <c r="B80" s="15">
        <v>44228</v>
      </c>
      <c r="C80" s="4">
        <v>24</v>
      </c>
      <c r="D80" s="4">
        <v>500386</v>
      </c>
      <c r="E80" s="4">
        <v>21312</v>
      </c>
    </row>
    <row r="81" spans="1:5" x14ac:dyDescent="0.2">
      <c r="A81" s="4" t="s">
        <v>52</v>
      </c>
      <c r="B81" s="15">
        <v>44228</v>
      </c>
      <c r="C81" s="4">
        <v>26</v>
      </c>
      <c r="D81" s="4">
        <v>260332293</v>
      </c>
      <c r="E81" s="4">
        <v>10845744</v>
      </c>
    </row>
    <row r="82" spans="1:5" x14ac:dyDescent="0.2">
      <c r="A82" s="4" t="s">
        <v>54</v>
      </c>
      <c r="B82" s="15">
        <v>44228</v>
      </c>
      <c r="C82" s="4">
        <v>25</v>
      </c>
      <c r="D82" s="4">
        <v>41237356</v>
      </c>
      <c r="E82" s="4">
        <v>1756344</v>
      </c>
    </row>
    <row r="83" spans="1:5" x14ac:dyDescent="0.2">
      <c r="A83" s="4" t="s">
        <v>56</v>
      </c>
      <c r="B83" s="15">
        <v>44228</v>
      </c>
      <c r="C83" s="4">
        <v>26</v>
      </c>
      <c r="D83" s="4">
        <v>54941067</v>
      </c>
      <c r="E83" s="4">
        <v>2340000</v>
      </c>
    </row>
    <row r="84" spans="1:5" x14ac:dyDescent="0.2">
      <c r="A84" s="4" t="s">
        <v>60</v>
      </c>
      <c r="B84" s="15">
        <v>44228</v>
      </c>
      <c r="C84" s="4">
        <v>9</v>
      </c>
      <c r="D84" s="4">
        <v>2766212</v>
      </c>
      <c r="E84" s="4">
        <v>117816</v>
      </c>
    </row>
    <row r="85" spans="1:5" x14ac:dyDescent="0.2">
      <c r="A85" s="4" t="s">
        <v>62</v>
      </c>
      <c r="B85" s="15">
        <v>44228</v>
      </c>
      <c r="C85" s="4">
        <v>6</v>
      </c>
      <c r="D85" s="4">
        <v>3063176</v>
      </c>
      <c r="E85" s="4">
        <v>130464</v>
      </c>
    </row>
    <row r="86" spans="1:5" x14ac:dyDescent="0.2">
      <c r="A86" s="4" t="s">
        <v>64</v>
      </c>
      <c r="B86" s="15">
        <v>44228</v>
      </c>
      <c r="C86" s="4">
        <v>26</v>
      </c>
      <c r="D86" s="4">
        <v>15105131</v>
      </c>
      <c r="E86" s="4">
        <v>643344</v>
      </c>
    </row>
    <row r="87" spans="1:5" x14ac:dyDescent="0.2">
      <c r="A87" s="4" t="s">
        <v>66</v>
      </c>
      <c r="B87" s="15">
        <v>44228</v>
      </c>
      <c r="C87" s="4">
        <v>16</v>
      </c>
      <c r="D87" s="4">
        <v>20886118</v>
      </c>
      <c r="E87" s="4">
        <v>879744</v>
      </c>
    </row>
    <row r="88" spans="1:5" x14ac:dyDescent="0.2">
      <c r="A88" s="4" t="s">
        <v>1796</v>
      </c>
      <c r="B88" s="15">
        <v>44228</v>
      </c>
      <c r="C88" s="4">
        <v>22</v>
      </c>
      <c r="D88" s="4">
        <v>1076898</v>
      </c>
      <c r="E88" s="4">
        <v>45360</v>
      </c>
    </row>
    <row r="89" spans="1:5" x14ac:dyDescent="0.2">
      <c r="A89" s="4" t="s">
        <v>68</v>
      </c>
      <c r="B89" s="15">
        <v>44228</v>
      </c>
      <c r="C89" s="4">
        <v>13</v>
      </c>
      <c r="D89" s="4">
        <v>9481258</v>
      </c>
      <c r="E89" s="4">
        <v>399360</v>
      </c>
    </row>
    <row r="90" spans="1:5" x14ac:dyDescent="0.2">
      <c r="A90" s="4" t="s">
        <v>69</v>
      </c>
      <c r="B90" s="15">
        <v>44228</v>
      </c>
      <c r="C90" s="4">
        <v>27</v>
      </c>
      <c r="D90" s="4">
        <v>16015008</v>
      </c>
      <c r="E90" s="4">
        <v>674568</v>
      </c>
    </row>
    <row r="91" spans="1:5" x14ac:dyDescent="0.2">
      <c r="A91" s="4" t="s">
        <v>72</v>
      </c>
      <c r="B91" s="15">
        <v>44228</v>
      </c>
      <c r="C91" s="4">
        <v>4</v>
      </c>
      <c r="D91" s="4">
        <v>8752253</v>
      </c>
      <c r="E91" s="4">
        <v>372768</v>
      </c>
    </row>
    <row r="92" spans="1:5" x14ac:dyDescent="0.2">
      <c r="A92" s="4" t="s">
        <v>1789</v>
      </c>
      <c r="B92" s="15">
        <v>44228</v>
      </c>
      <c r="C92" s="4">
        <v>1</v>
      </c>
      <c r="D92" s="4">
        <v>1805448</v>
      </c>
      <c r="E92" s="4">
        <v>76896</v>
      </c>
    </row>
    <row r="93" spans="1:5" x14ac:dyDescent="0.2">
      <c r="A93" s="4" t="s">
        <v>73</v>
      </c>
      <c r="B93" s="15">
        <v>44228</v>
      </c>
      <c r="C93" s="4">
        <v>22</v>
      </c>
      <c r="D93" s="4">
        <v>4894545</v>
      </c>
      <c r="E93" s="4">
        <v>208464</v>
      </c>
    </row>
    <row r="94" spans="1:5" x14ac:dyDescent="0.2">
      <c r="A94" s="4" t="s">
        <v>77</v>
      </c>
      <c r="B94" s="15">
        <v>44228</v>
      </c>
      <c r="C94" s="4">
        <v>26</v>
      </c>
      <c r="D94" s="4">
        <v>19046236</v>
      </c>
      <c r="E94" s="4">
        <v>811200</v>
      </c>
    </row>
    <row r="95" spans="1:5" x14ac:dyDescent="0.2">
      <c r="A95" s="4" t="s">
        <v>80</v>
      </c>
      <c r="B95" s="15">
        <v>44228</v>
      </c>
      <c r="C95" s="4">
        <v>14</v>
      </c>
      <c r="D95" s="4">
        <v>2729585</v>
      </c>
      <c r="E95" s="4">
        <v>116256</v>
      </c>
    </row>
    <row r="96" spans="1:5" x14ac:dyDescent="0.2">
      <c r="A96" s="4" t="s">
        <v>82</v>
      </c>
      <c r="B96" s="15">
        <v>44228</v>
      </c>
      <c r="C96" s="4">
        <v>24</v>
      </c>
      <c r="D96" s="4">
        <v>8697030</v>
      </c>
      <c r="E96" s="4">
        <v>370416</v>
      </c>
    </row>
    <row r="97" spans="1:5" x14ac:dyDescent="0.2">
      <c r="A97" s="4" t="s">
        <v>84</v>
      </c>
      <c r="B97" s="15">
        <v>44228</v>
      </c>
      <c r="C97" s="4">
        <v>23</v>
      </c>
      <c r="D97" s="4">
        <v>165576034</v>
      </c>
      <c r="E97" s="4">
        <v>7052064</v>
      </c>
    </row>
    <row r="98" spans="1:5" x14ac:dyDescent="0.2">
      <c r="A98" s="4" t="s">
        <v>1810</v>
      </c>
      <c r="B98" s="15">
        <v>44228</v>
      </c>
      <c r="C98" s="4">
        <v>19</v>
      </c>
      <c r="D98" s="4">
        <v>10582495</v>
      </c>
      <c r="E98" s="4">
        <v>450720</v>
      </c>
    </row>
    <row r="99" spans="1:5" x14ac:dyDescent="0.2">
      <c r="A99" s="4" t="s">
        <v>90</v>
      </c>
      <c r="B99" s="15">
        <v>44228</v>
      </c>
      <c r="C99" s="4">
        <v>26</v>
      </c>
      <c r="D99" s="4">
        <v>15017225</v>
      </c>
      <c r="E99" s="4">
        <v>639600</v>
      </c>
    </row>
    <row r="100" spans="1:5" x14ac:dyDescent="0.2">
      <c r="A100" s="4" t="s">
        <v>91</v>
      </c>
      <c r="B100" s="15">
        <v>44228</v>
      </c>
      <c r="C100" s="4">
        <v>26</v>
      </c>
      <c r="D100" s="4">
        <v>14418790</v>
      </c>
      <c r="E100" s="4">
        <v>614112</v>
      </c>
    </row>
    <row r="101" spans="1:5" x14ac:dyDescent="0.2">
      <c r="A101" s="4" t="s">
        <v>94</v>
      </c>
      <c r="B101" s="15">
        <v>44228</v>
      </c>
      <c r="C101" s="4">
        <v>26</v>
      </c>
      <c r="D101" s="4">
        <v>119823850</v>
      </c>
      <c r="E101" s="4">
        <v>4992000</v>
      </c>
    </row>
    <row r="102" spans="1:5" x14ac:dyDescent="0.2">
      <c r="A102" s="4" t="s">
        <v>96</v>
      </c>
      <c r="B102" s="15">
        <v>44228</v>
      </c>
      <c r="C102" s="4">
        <v>24</v>
      </c>
      <c r="D102" s="4">
        <v>15834861</v>
      </c>
      <c r="E102" s="4">
        <v>674424</v>
      </c>
    </row>
    <row r="103" spans="1:5" x14ac:dyDescent="0.2">
      <c r="A103" s="4" t="s">
        <v>100</v>
      </c>
      <c r="B103" s="15">
        <v>44228</v>
      </c>
      <c r="C103" s="4">
        <v>26</v>
      </c>
      <c r="D103" s="4">
        <v>103794663</v>
      </c>
      <c r="E103" s="4">
        <v>4420728</v>
      </c>
    </row>
    <row r="104" spans="1:5" x14ac:dyDescent="0.2">
      <c r="A104" s="4" t="s">
        <v>105</v>
      </c>
      <c r="B104" s="15">
        <v>44228</v>
      </c>
      <c r="C104" s="4">
        <v>26</v>
      </c>
      <c r="D104" s="4">
        <v>87063841</v>
      </c>
      <c r="E104" s="4">
        <v>3708144</v>
      </c>
    </row>
    <row r="105" spans="1:5" x14ac:dyDescent="0.2">
      <c r="A105" s="4" t="s">
        <v>111</v>
      </c>
      <c r="B105" s="15">
        <v>44228</v>
      </c>
      <c r="C105" s="4">
        <v>22</v>
      </c>
      <c r="D105" s="4">
        <v>5037673</v>
      </c>
      <c r="E105" s="4">
        <v>214560</v>
      </c>
    </row>
    <row r="106" spans="1:5" x14ac:dyDescent="0.2">
      <c r="A106" s="4" t="s">
        <v>1817</v>
      </c>
      <c r="B106" s="15">
        <v>44228</v>
      </c>
      <c r="C106" s="4">
        <v>26</v>
      </c>
      <c r="D106" s="4">
        <v>29301902</v>
      </c>
      <c r="E106" s="4">
        <v>1248000</v>
      </c>
    </row>
    <row r="107" spans="1:5" x14ac:dyDescent="0.2">
      <c r="A107" s="4" t="s">
        <v>113</v>
      </c>
      <c r="B107" s="15">
        <v>44228</v>
      </c>
      <c r="C107" s="4">
        <v>4</v>
      </c>
      <c r="D107" s="4">
        <v>8433313</v>
      </c>
      <c r="E107" s="4">
        <v>359184</v>
      </c>
    </row>
    <row r="108" spans="1:5" x14ac:dyDescent="0.2">
      <c r="A108" s="4" t="s">
        <v>116</v>
      </c>
      <c r="B108" s="15">
        <v>44228</v>
      </c>
      <c r="C108" s="4">
        <v>26</v>
      </c>
      <c r="D108" s="4">
        <v>14734349</v>
      </c>
      <c r="E108" s="4">
        <v>627552</v>
      </c>
    </row>
    <row r="109" spans="1:5" x14ac:dyDescent="0.2">
      <c r="A109" s="4" t="s">
        <v>1801</v>
      </c>
      <c r="B109" s="15">
        <v>44228</v>
      </c>
      <c r="C109" s="4">
        <v>23</v>
      </c>
      <c r="D109" s="4">
        <v>81002855</v>
      </c>
      <c r="E109" s="4">
        <v>3450000</v>
      </c>
    </row>
    <row r="110" spans="1:5" x14ac:dyDescent="0.2">
      <c r="A110" s="4" t="s">
        <v>117</v>
      </c>
      <c r="B110" s="15">
        <v>44228</v>
      </c>
      <c r="C110" s="4">
        <v>26</v>
      </c>
      <c r="D110" s="4">
        <v>7552565</v>
      </c>
      <c r="E110" s="4">
        <v>321672</v>
      </c>
    </row>
    <row r="111" spans="1:5" x14ac:dyDescent="0.2">
      <c r="A111" s="4" t="s">
        <v>120</v>
      </c>
      <c r="B111" s="15">
        <v>44228</v>
      </c>
      <c r="C111" s="4">
        <v>26</v>
      </c>
      <c r="D111" s="4">
        <v>80306935</v>
      </c>
      <c r="E111" s="4">
        <v>3420360</v>
      </c>
    </row>
    <row r="112" spans="1:5" x14ac:dyDescent="0.2">
      <c r="A112" s="4" t="s">
        <v>126</v>
      </c>
      <c r="B112" s="15">
        <v>44228</v>
      </c>
      <c r="C112" s="4">
        <v>4</v>
      </c>
      <c r="D112" s="4">
        <v>15271363</v>
      </c>
      <c r="E112" s="4">
        <v>650424</v>
      </c>
    </row>
    <row r="113" spans="1:5" x14ac:dyDescent="0.2">
      <c r="A113" s="4" t="s">
        <v>127</v>
      </c>
      <c r="B113" s="15">
        <v>44228</v>
      </c>
      <c r="C113" s="4">
        <v>26</v>
      </c>
      <c r="D113" s="4">
        <v>59501457</v>
      </c>
      <c r="E113" s="4">
        <v>2534232</v>
      </c>
    </row>
    <row r="114" spans="1:5" x14ac:dyDescent="0.2">
      <c r="A114" s="4" t="s">
        <v>130</v>
      </c>
      <c r="B114" s="15">
        <v>44228</v>
      </c>
      <c r="C114" s="4">
        <v>26</v>
      </c>
      <c r="D114" s="4">
        <v>24599863</v>
      </c>
      <c r="E114" s="4">
        <v>1179360</v>
      </c>
    </row>
    <row r="115" spans="1:5" x14ac:dyDescent="0.2">
      <c r="A115" s="4" t="s">
        <v>1798</v>
      </c>
      <c r="B115" s="15">
        <v>44228</v>
      </c>
      <c r="C115" s="4">
        <v>23</v>
      </c>
      <c r="D115" s="4">
        <v>20736731</v>
      </c>
      <c r="E115" s="4">
        <v>883200</v>
      </c>
    </row>
    <row r="116" spans="1:5" x14ac:dyDescent="0.2">
      <c r="A116" s="4" t="s">
        <v>131</v>
      </c>
      <c r="B116" s="15">
        <v>44228</v>
      </c>
      <c r="C116" s="4">
        <v>12</v>
      </c>
      <c r="D116" s="4">
        <v>8279478</v>
      </c>
      <c r="E116" s="4">
        <v>352632</v>
      </c>
    </row>
    <row r="117" spans="1:5" x14ac:dyDescent="0.2">
      <c r="A117" s="4" t="s">
        <v>134</v>
      </c>
      <c r="B117" s="15">
        <v>44228</v>
      </c>
      <c r="C117" s="4">
        <v>13</v>
      </c>
      <c r="D117" s="4">
        <v>6666183</v>
      </c>
      <c r="E117" s="4">
        <v>283920</v>
      </c>
    </row>
    <row r="118" spans="1:5" x14ac:dyDescent="0.2">
      <c r="A118" s="4" t="s">
        <v>135</v>
      </c>
      <c r="B118" s="15">
        <v>44228</v>
      </c>
      <c r="C118" s="4">
        <v>14</v>
      </c>
      <c r="D118" s="4">
        <v>6009707</v>
      </c>
      <c r="E118" s="4">
        <v>255960</v>
      </c>
    </row>
    <row r="119" spans="1:5" x14ac:dyDescent="0.2">
      <c r="A119" s="4" t="s">
        <v>137</v>
      </c>
      <c r="B119" s="15">
        <v>44228</v>
      </c>
      <c r="C119" s="4">
        <v>6</v>
      </c>
      <c r="D119" s="4">
        <v>4555882</v>
      </c>
      <c r="E119" s="4">
        <v>194040</v>
      </c>
    </row>
    <row r="120" spans="1:5" x14ac:dyDescent="0.2">
      <c r="A120" s="4" t="s">
        <v>139</v>
      </c>
      <c r="B120" s="15">
        <v>44228</v>
      </c>
      <c r="C120" s="4">
        <v>25</v>
      </c>
      <c r="D120" s="4">
        <v>28902946</v>
      </c>
      <c r="E120" s="4">
        <v>1231008</v>
      </c>
    </row>
    <row r="121" spans="1:5" x14ac:dyDescent="0.2">
      <c r="A121" s="4" t="s">
        <v>19</v>
      </c>
      <c r="B121" s="15">
        <v>44256</v>
      </c>
      <c r="C121" s="4">
        <v>5</v>
      </c>
      <c r="D121" s="4">
        <v>3347495</v>
      </c>
      <c r="E121" s="4">
        <v>132000</v>
      </c>
    </row>
    <row r="122" spans="1:5" x14ac:dyDescent="0.2">
      <c r="A122" s="4" t="s">
        <v>22</v>
      </c>
      <c r="B122" s="15">
        <v>44256</v>
      </c>
      <c r="C122" s="4">
        <v>17</v>
      </c>
      <c r="D122" s="4">
        <v>26946418</v>
      </c>
      <c r="E122" s="4">
        <v>1051590</v>
      </c>
    </row>
    <row r="123" spans="1:5" x14ac:dyDescent="0.2">
      <c r="A123" s="4" t="s">
        <v>23</v>
      </c>
      <c r="B123" s="15">
        <v>44256</v>
      </c>
      <c r="C123" s="4">
        <v>10</v>
      </c>
      <c r="D123" s="4">
        <v>18361764</v>
      </c>
      <c r="E123" s="4">
        <v>720000</v>
      </c>
    </row>
    <row r="124" spans="1:5" x14ac:dyDescent="0.2">
      <c r="A124" s="4" t="s">
        <v>27</v>
      </c>
      <c r="B124" s="15">
        <v>44256</v>
      </c>
      <c r="C124" s="4">
        <v>10</v>
      </c>
      <c r="D124" s="4">
        <v>4853626</v>
      </c>
      <c r="E124" s="4">
        <v>190320</v>
      </c>
    </row>
    <row r="125" spans="1:5" x14ac:dyDescent="0.2">
      <c r="A125" s="4" t="s">
        <v>30</v>
      </c>
      <c r="B125" s="15">
        <v>44256</v>
      </c>
      <c r="C125" s="4">
        <v>9</v>
      </c>
      <c r="D125" s="4">
        <v>5804086</v>
      </c>
      <c r="E125" s="4">
        <v>227448</v>
      </c>
    </row>
    <row r="126" spans="1:5" x14ac:dyDescent="0.2">
      <c r="A126" s="4" t="s">
        <v>31</v>
      </c>
      <c r="B126" s="15">
        <v>44256</v>
      </c>
      <c r="C126" s="4">
        <v>6</v>
      </c>
      <c r="D126" s="4">
        <v>1358474</v>
      </c>
      <c r="E126" s="4">
        <v>53568</v>
      </c>
    </row>
    <row r="127" spans="1:5" x14ac:dyDescent="0.2">
      <c r="A127" s="4" t="s">
        <v>35</v>
      </c>
      <c r="B127" s="15">
        <v>44256</v>
      </c>
      <c r="C127" s="4">
        <v>5</v>
      </c>
      <c r="D127" s="4">
        <v>3803972</v>
      </c>
      <c r="E127" s="4">
        <v>150000</v>
      </c>
    </row>
    <row r="128" spans="1:5" x14ac:dyDescent="0.2">
      <c r="A128" s="4" t="s">
        <v>37</v>
      </c>
      <c r="B128" s="15">
        <v>44256</v>
      </c>
      <c r="C128" s="4">
        <v>19</v>
      </c>
      <c r="D128" s="4">
        <v>11738562</v>
      </c>
      <c r="E128" s="4">
        <v>461016</v>
      </c>
    </row>
    <row r="129" spans="1:5" x14ac:dyDescent="0.2">
      <c r="A129" s="4" t="s">
        <v>1802</v>
      </c>
      <c r="B129" s="15">
        <v>44256</v>
      </c>
      <c r="C129" s="4">
        <v>15</v>
      </c>
      <c r="D129" s="4">
        <v>1733588</v>
      </c>
      <c r="E129" s="4">
        <v>67989</v>
      </c>
    </row>
    <row r="130" spans="1:5" x14ac:dyDescent="0.2">
      <c r="A130" s="4" t="s">
        <v>41</v>
      </c>
      <c r="B130" s="15">
        <v>44256</v>
      </c>
      <c r="C130" s="4">
        <v>10</v>
      </c>
      <c r="D130" s="4">
        <v>9698709</v>
      </c>
      <c r="E130" s="4">
        <v>373848</v>
      </c>
    </row>
    <row r="131" spans="1:5" x14ac:dyDescent="0.2">
      <c r="A131" s="4" t="s">
        <v>42</v>
      </c>
      <c r="B131" s="15">
        <v>44256</v>
      </c>
      <c r="C131" s="4">
        <v>5</v>
      </c>
      <c r="D131" s="4">
        <v>1914767</v>
      </c>
      <c r="E131" s="4">
        <v>75504</v>
      </c>
    </row>
    <row r="132" spans="1:5" x14ac:dyDescent="0.2">
      <c r="A132" s="4" t="s">
        <v>43</v>
      </c>
      <c r="B132" s="15">
        <v>44256</v>
      </c>
      <c r="C132" s="4">
        <v>6</v>
      </c>
      <c r="D132" s="4">
        <v>32648827</v>
      </c>
      <c r="E132" s="4">
        <v>1275480</v>
      </c>
    </row>
    <row r="133" spans="1:5" x14ac:dyDescent="0.2">
      <c r="A133" s="4" t="s">
        <v>50</v>
      </c>
      <c r="B133" s="15">
        <v>44256</v>
      </c>
      <c r="C133" s="4">
        <v>9</v>
      </c>
      <c r="D133" s="4">
        <v>195623</v>
      </c>
      <c r="E133" s="4">
        <v>7884</v>
      </c>
    </row>
    <row r="134" spans="1:5" x14ac:dyDescent="0.2">
      <c r="A134" s="4" t="s">
        <v>52</v>
      </c>
      <c r="B134" s="15">
        <v>44256</v>
      </c>
      <c r="C134" s="4">
        <v>7</v>
      </c>
      <c r="D134" s="4">
        <v>75468479</v>
      </c>
      <c r="E134" s="4">
        <v>2907448</v>
      </c>
    </row>
    <row r="135" spans="1:5" x14ac:dyDescent="0.2">
      <c r="A135" s="4" t="s">
        <v>56</v>
      </c>
      <c r="B135" s="15">
        <v>44256</v>
      </c>
      <c r="C135" s="4">
        <v>14</v>
      </c>
      <c r="D135" s="4">
        <v>31903704</v>
      </c>
      <c r="E135" s="4">
        <v>1257290</v>
      </c>
    </row>
    <row r="136" spans="1:5" x14ac:dyDescent="0.2">
      <c r="A136" s="4" t="s">
        <v>60</v>
      </c>
      <c r="B136" s="15">
        <v>44256</v>
      </c>
      <c r="C136" s="4">
        <v>5</v>
      </c>
      <c r="D136" s="4">
        <v>1674356</v>
      </c>
      <c r="E136" s="4">
        <v>66024</v>
      </c>
    </row>
    <row r="137" spans="1:5" x14ac:dyDescent="0.2">
      <c r="A137" s="4" t="s">
        <v>64</v>
      </c>
      <c r="B137" s="15">
        <v>44256</v>
      </c>
      <c r="C137" s="4">
        <v>12</v>
      </c>
      <c r="D137" s="4">
        <v>7565333</v>
      </c>
      <c r="E137" s="4">
        <v>296928</v>
      </c>
    </row>
    <row r="138" spans="1:5" x14ac:dyDescent="0.2">
      <c r="A138" s="4" t="s">
        <v>66</v>
      </c>
      <c r="B138" s="15">
        <v>44256</v>
      </c>
      <c r="C138" s="4">
        <v>12</v>
      </c>
      <c r="D138" s="4">
        <v>17236565</v>
      </c>
      <c r="E138" s="4">
        <v>659808</v>
      </c>
    </row>
    <row r="139" spans="1:5" x14ac:dyDescent="0.2">
      <c r="A139" s="4" t="s">
        <v>1796</v>
      </c>
      <c r="B139" s="15">
        <v>44256</v>
      </c>
      <c r="C139" s="4">
        <v>9</v>
      </c>
      <c r="D139" s="4">
        <v>492556</v>
      </c>
      <c r="E139" s="4">
        <v>18744</v>
      </c>
    </row>
    <row r="140" spans="1:5" x14ac:dyDescent="0.2">
      <c r="A140" s="4" t="s">
        <v>68</v>
      </c>
      <c r="B140" s="15">
        <v>44256</v>
      </c>
      <c r="C140" s="4">
        <v>8</v>
      </c>
      <c r="D140" s="4">
        <v>6301986</v>
      </c>
      <c r="E140" s="4">
        <v>245760</v>
      </c>
    </row>
    <row r="141" spans="1:5" x14ac:dyDescent="0.2">
      <c r="A141" s="4" t="s">
        <v>69</v>
      </c>
      <c r="B141" s="15">
        <v>44256</v>
      </c>
      <c r="C141" s="4">
        <v>11</v>
      </c>
      <c r="D141" s="4">
        <v>7191405</v>
      </c>
      <c r="E141" s="4">
        <v>274824</v>
      </c>
    </row>
    <row r="142" spans="1:5" x14ac:dyDescent="0.2">
      <c r="A142" s="4" t="s">
        <v>72</v>
      </c>
      <c r="B142" s="15">
        <v>44256</v>
      </c>
      <c r="C142" s="4">
        <v>6</v>
      </c>
      <c r="D142" s="4">
        <v>13626951</v>
      </c>
      <c r="E142" s="4">
        <v>550734</v>
      </c>
    </row>
    <row r="143" spans="1:5" x14ac:dyDescent="0.2">
      <c r="A143" s="4" t="s">
        <v>73</v>
      </c>
      <c r="B143" s="15">
        <v>44256</v>
      </c>
      <c r="C143" s="4">
        <v>2</v>
      </c>
      <c r="D143" s="4">
        <v>470475</v>
      </c>
      <c r="E143" s="4">
        <v>18552</v>
      </c>
    </row>
    <row r="144" spans="1:5" x14ac:dyDescent="0.2">
      <c r="A144" s="4" t="s">
        <v>77</v>
      </c>
      <c r="B144" s="15">
        <v>44256</v>
      </c>
      <c r="C144" s="4">
        <v>12</v>
      </c>
      <c r="D144" s="4">
        <v>9477509</v>
      </c>
      <c r="E144" s="4">
        <v>373461</v>
      </c>
    </row>
    <row r="145" spans="1:5" x14ac:dyDescent="0.2">
      <c r="A145" s="4" t="s">
        <v>80</v>
      </c>
      <c r="B145" s="15">
        <v>44256</v>
      </c>
      <c r="C145" s="4">
        <v>11</v>
      </c>
      <c r="D145" s="4">
        <v>2279034</v>
      </c>
      <c r="E145" s="4">
        <v>90594</v>
      </c>
    </row>
    <row r="146" spans="1:5" x14ac:dyDescent="0.2">
      <c r="A146" s="4" t="s">
        <v>82</v>
      </c>
      <c r="B146" s="15">
        <v>44256</v>
      </c>
      <c r="C146" s="4">
        <v>2</v>
      </c>
      <c r="D146" s="4">
        <v>1102847</v>
      </c>
      <c r="E146" s="4">
        <v>43488</v>
      </c>
    </row>
    <row r="147" spans="1:5" x14ac:dyDescent="0.2">
      <c r="A147" s="4" t="s">
        <v>84</v>
      </c>
      <c r="B147" s="15">
        <v>44256</v>
      </c>
      <c r="C147" s="4">
        <v>5</v>
      </c>
      <c r="D147" s="4">
        <v>39212656</v>
      </c>
      <c r="E147" s="4">
        <v>1528872</v>
      </c>
    </row>
    <row r="148" spans="1:5" x14ac:dyDescent="0.2">
      <c r="A148" s="4" t="s">
        <v>1810</v>
      </c>
      <c r="B148" s="15">
        <v>44256</v>
      </c>
      <c r="C148" s="4">
        <v>5</v>
      </c>
      <c r="D148" s="4">
        <v>2889801</v>
      </c>
      <c r="E148" s="4">
        <v>113952</v>
      </c>
    </row>
    <row r="149" spans="1:5" x14ac:dyDescent="0.2">
      <c r="A149" s="4" t="s">
        <v>90</v>
      </c>
      <c r="B149" s="15">
        <v>44256</v>
      </c>
      <c r="C149" s="4">
        <v>7</v>
      </c>
      <c r="D149" s="4">
        <v>4402048</v>
      </c>
      <c r="E149" s="4">
        <v>172200</v>
      </c>
    </row>
    <row r="150" spans="1:5" x14ac:dyDescent="0.2">
      <c r="A150" s="4" t="s">
        <v>91</v>
      </c>
      <c r="B150" s="15">
        <v>44256</v>
      </c>
      <c r="C150" s="4">
        <v>4</v>
      </c>
      <c r="D150" s="4">
        <v>2337589</v>
      </c>
      <c r="E150" s="4">
        <v>93316</v>
      </c>
    </row>
    <row r="151" spans="1:5" x14ac:dyDescent="0.2">
      <c r="A151" s="4" t="s">
        <v>92</v>
      </c>
      <c r="B151" s="15">
        <v>44256</v>
      </c>
      <c r="C151" s="4">
        <v>6</v>
      </c>
      <c r="D151" s="4">
        <v>2434542</v>
      </c>
      <c r="E151" s="4">
        <v>96000</v>
      </c>
    </row>
    <row r="152" spans="1:5" x14ac:dyDescent="0.2">
      <c r="A152" s="4" t="s">
        <v>94</v>
      </c>
      <c r="B152" s="15">
        <v>44256</v>
      </c>
      <c r="C152" s="4">
        <v>14</v>
      </c>
      <c r="D152" s="4">
        <v>70808666</v>
      </c>
      <c r="E152" s="4">
        <v>2688000</v>
      </c>
    </row>
    <row r="153" spans="1:5" x14ac:dyDescent="0.2">
      <c r="A153" s="4" t="s">
        <v>96</v>
      </c>
      <c r="B153" s="15">
        <v>44256</v>
      </c>
      <c r="C153" s="4">
        <v>4</v>
      </c>
      <c r="D153" s="4">
        <v>2796580</v>
      </c>
      <c r="E153" s="4">
        <v>111665</v>
      </c>
    </row>
    <row r="154" spans="1:5" x14ac:dyDescent="0.2">
      <c r="A154" s="4" t="s">
        <v>100</v>
      </c>
      <c r="B154" s="15">
        <v>44256</v>
      </c>
      <c r="C154" s="4">
        <v>17</v>
      </c>
      <c r="D154" s="4">
        <v>72353696</v>
      </c>
      <c r="E154" s="4">
        <v>2824678</v>
      </c>
    </row>
    <row r="155" spans="1:5" x14ac:dyDescent="0.2">
      <c r="A155" s="4" t="s">
        <v>105</v>
      </c>
      <c r="B155" s="15">
        <v>44256</v>
      </c>
      <c r="C155" s="4">
        <v>3</v>
      </c>
      <c r="D155" s="4">
        <v>10878752</v>
      </c>
      <c r="E155" s="4">
        <v>428976</v>
      </c>
    </row>
    <row r="156" spans="1:5" x14ac:dyDescent="0.2">
      <c r="A156" s="4" t="s">
        <v>109</v>
      </c>
      <c r="B156" s="15">
        <v>44256</v>
      </c>
      <c r="C156" s="4">
        <v>5</v>
      </c>
      <c r="D156" s="4">
        <v>362138</v>
      </c>
      <c r="E156" s="4">
        <v>14280</v>
      </c>
    </row>
    <row r="157" spans="1:5" x14ac:dyDescent="0.2">
      <c r="A157" s="4" t="s">
        <v>111</v>
      </c>
      <c r="B157" s="15">
        <v>44256</v>
      </c>
      <c r="C157" s="4">
        <v>5</v>
      </c>
      <c r="D157" s="4">
        <v>1267787</v>
      </c>
      <c r="E157" s="4">
        <v>49992</v>
      </c>
    </row>
    <row r="158" spans="1:5" x14ac:dyDescent="0.2">
      <c r="A158" s="4" t="s">
        <v>1817</v>
      </c>
      <c r="B158" s="15">
        <v>44256</v>
      </c>
      <c r="C158" s="4">
        <v>3</v>
      </c>
      <c r="D158" s="4">
        <v>3880995</v>
      </c>
      <c r="E158" s="4">
        <v>144000</v>
      </c>
    </row>
    <row r="159" spans="1:5" x14ac:dyDescent="0.2">
      <c r="A159" s="4" t="s">
        <v>113</v>
      </c>
      <c r="B159" s="15">
        <v>44256</v>
      </c>
      <c r="C159" s="4">
        <v>11</v>
      </c>
      <c r="D159" s="4">
        <v>25375496</v>
      </c>
      <c r="E159" s="4">
        <v>984670</v>
      </c>
    </row>
    <row r="160" spans="1:5" x14ac:dyDescent="0.2">
      <c r="A160" s="4" t="s">
        <v>116</v>
      </c>
      <c r="B160" s="15">
        <v>44256</v>
      </c>
      <c r="C160" s="4">
        <v>13</v>
      </c>
      <c r="D160" s="4">
        <v>8005137</v>
      </c>
      <c r="E160" s="4">
        <v>312532</v>
      </c>
    </row>
    <row r="161" spans="1:5" x14ac:dyDescent="0.2">
      <c r="A161" s="4" t="s">
        <v>117</v>
      </c>
      <c r="B161" s="15">
        <v>44256</v>
      </c>
      <c r="C161" s="4">
        <v>4</v>
      </c>
      <c r="D161" s="4">
        <v>1248796</v>
      </c>
      <c r="E161" s="4">
        <v>49850</v>
      </c>
    </row>
    <row r="162" spans="1:5" x14ac:dyDescent="0.2">
      <c r="A162" s="4" t="s">
        <v>120</v>
      </c>
      <c r="B162" s="15">
        <v>44256</v>
      </c>
      <c r="C162" s="4">
        <v>13</v>
      </c>
      <c r="D162" s="4">
        <v>35570785</v>
      </c>
      <c r="E162" s="4">
        <v>1366128</v>
      </c>
    </row>
    <row r="163" spans="1:5" x14ac:dyDescent="0.2">
      <c r="A163" s="4" t="s">
        <v>126</v>
      </c>
      <c r="B163" s="15">
        <v>44256</v>
      </c>
      <c r="C163" s="4">
        <v>13</v>
      </c>
      <c r="D163" s="4">
        <v>55788023</v>
      </c>
      <c r="E163" s="4">
        <v>2177176</v>
      </c>
    </row>
    <row r="164" spans="1:5" x14ac:dyDescent="0.2">
      <c r="A164" s="4" t="s">
        <v>127</v>
      </c>
      <c r="B164" s="15">
        <v>44256</v>
      </c>
      <c r="C164" s="4">
        <v>12</v>
      </c>
      <c r="D164" s="4">
        <v>29567447</v>
      </c>
      <c r="E164" s="4">
        <v>1153374</v>
      </c>
    </row>
    <row r="165" spans="1:5" x14ac:dyDescent="0.2">
      <c r="A165" s="4" t="s">
        <v>130</v>
      </c>
      <c r="B165" s="15">
        <v>44256</v>
      </c>
      <c r="C165" s="4">
        <v>11</v>
      </c>
      <c r="D165" s="4">
        <v>11471223</v>
      </c>
      <c r="E165" s="4">
        <v>498960</v>
      </c>
    </row>
    <row r="166" spans="1:5" x14ac:dyDescent="0.2">
      <c r="A166" s="4" t="s">
        <v>1790</v>
      </c>
      <c r="B166" s="15">
        <v>44256</v>
      </c>
      <c r="C166" s="4">
        <v>1</v>
      </c>
      <c r="D166" s="4">
        <v>9946931</v>
      </c>
      <c r="E166" s="4">
        <v>392232</v>
      </c>
    </row>
    <row r="167" spans="1:5" x14ac:dyDescent="0.2">
      <c r="A167" s="4" t="s">
        <v>1798</v>
      </c>
      <c r="B167" s="15">
        <v>44256</v>
      </c>
      <c r="C167" s="4">
        <v>11</v>
      </c>
      <c r="D167" s="4">
        <v>10931074</v>
      </c>
      <c r="E167" s="4">
        <v>422400</v>
      </c>
    </row>
    <row r="168" spans="1:5" x14ac:dyDescent="0.2">
      <c r="A168" s="4" t="s">
        <v>131</v>
      </c>
      <c r="B168" s="15">
        <v>44256</v>
      </c>
      <c r="C168" s="4">
        <v>13</v>
      </c>
      <c r="D168" s="4">
        <v>9711855</v>
      </c>
      <c r="E168" s="4">
        <v>379078</v>
      </c>
    </row>
    <row r="169" spans="1:5" x14ac:dyDescent="0.2">
      <c r="A169" s="4" t="s">
        <v>134</v>
      </c>
      <c r="B169" s="15">
        <v>44256</v>
      </c>
      <c r="C169" s="4">
        <v>12</v>
      </c>
      <c r="D169" s="4">
        <v>6547815</v>
      </c>
      <c r="E169" s="4">
        <v>260106</v>
      </c>
    </row>
    <row r="170" spans="1:5" x14ac:dyDescent="0.2">
      <c r="A170" s="4" t="s">
        <v>135</v>
      </c>
      <c r="B170" s="15">
        <v>44256</v>
      </c>
      <c r="C170" s="4">
        <v>8</v>
      </c>
      <c r="D170" s="4">
        <v>3961794</v>
      </c>
      <c r="E170" s="4">
        <v>152472</v>
      </c>
    </row>
    <row r="171" spans="1:5" x14ac:dyDescent="0.2">
      <c r="A171" s="4" t="s">
        <v>139</v>
      </c>
      <c r="B171" s="15">
        <v>44256</v>
      </c>
      <c r="C171" s="4">
        <v>4</v>
      </c>
      <c r="D171" s="4">
        <v>4232451</v>
      </c>
      <c r="E171" s="4">
        <v>166896</v>
      </c>
    </row>
    <row r="172" spans="1:5" x14ac:dyDescent="0.2">
      <c r="A172" s="4" t="s">
        <v>141</v>
      </c>
      <c r="B172" s="15">
        <v>44256</v>
      </c>
      <c r="C172" s="4">
        <v>11</v>
      </c>
      <c r="D172" s="4">
        <v>5864430</v>
      </c>
      <c r="E172" s="4">
        <v>220000</v>
      </c>
    </row>
    <row r="173" spans="1:5" x14ac:dyDescent="0.2">
      <c r="A173" s="4" t="s">
        <v>19</v>
      </c>
      <c r="B173" s="15">
        <v>44287</v>
      </c>
      <c r="C173" s="4">
        <v>1</v>
      </c>
      <c r="D173" s="4">
        <v>649866</v>
      </c>
      <c r="E173" s="4">
        <v>26399</v>
      </c>
    </row>
    <row r="174" spans="1:5" x14ac:dyDescent="0.2">
      <c r="A174" s="4" t="s">
        <v>22</v>
      </c>
      <c r="B174" s="15">
        <v>44287</v>
      </c>
      <c r="C174" s="4">
        <v>2</v>
      </c>
      <c r="D174" s="4">
        <v>3050846</v>
      </c>
      <c r="E174" s="4">
        <v>123932</v>
      </c>
    </row>
    <row r="175" spans="1:5" x14ac:dyDescent="0.2">
      <c r="A175" s="4" t="s">
        <v>23</v>
      </c>
      <c r="B175" s="15">
        <v>44287</v>
      </c>
      <c r="C175" s="4">
        <v>1</v>
      </c>
      <c r="D175" s="4">
        <v>1772381</v>
      </c>
      <c r="E175" s="4">
        <v>71998</v>
      </c>
    </row>
    <row r="176" spans="1:5" x14ac:dyDescent="0.2">
      <c r="A176" s="4" t="s">
        <v>27</v>
      </c>
      <c r="B176" s="15">
        <v>44287</v>
      </c>
      <c r="C176" s="4">
        <v>1</v>
      </c>
      <c r="D176" s="4">
        <v>468487</v>
      </c>
      <c r="E176" s="4">
        <v>19031</v>
      </c>
    </row>
    <row r="177" spans="1:5" x14ac:dyDescent="0.2">
      <c r="A177" s="4" t="s">
        <v>30</v>
      </c>
      <c r="B177" s="15">
        <v>44287</v>
      </c>
      <c r="C177" s="4">
        <v>1</v>
      </c>
      <c r="D177" s="4">
        <v>622098</v>
      </c>
      <c r="E177" s="4">
        <v>25271</v>
      </c>
    </row>
    <row r="178" spans="1:5" x14ac:dyDescent="0.2">
      <c r="A178" s="4" t="s">
        <v>31</v>
      </c>
      <c r="B178" s="15">
        <v>44287</v>
      </c>
      <c r="C178" s="4">
        <v>3</v>
      </c>
      <c r="D178" s="4">
        <v>659270</v>
      </c>
      <c r="E178" s="4">
        <v>26781</v>
      </c>
    </row>
    <row r="179" spans="1:5" x14ac:dyDescent="0.2">
      <c r="A179" s="4" t="s">
        <v>35</v>
      </c>
      <c r="B179" s="15">
        <v>44287</v>
      </c>
      <c r="C179" s="4">
        <v>1</v>
      </c>
      <c r="D179" s="4">
        <v>738488</v>
      </c>
      <c r="E179" s="4">
        <v>29999</v>
      </c>
    </row>
    <row r="180" spans="1:5" x14ac:dyDescent="0.2">
      <c r="A180" s="4" t="s">
        <v>37</v>
      </c>
      <c r="B180" s="15">
        <v>44287</v>
      </c>
      <c r="C180" s="4">
        <v>2</v>
      </c>
      <c r="D180" s="4">
        <v>1194569</v>
      </c>
      <c r="E180" s="4">
        <v>48526</v>
      </c>
    </row>
    <row r="181" spans="1:5" x14ac:dyDescent="0.2">
      <c r="A181" s="4" t="s">
        <v>1802</v>
      </c>
      <c r="B181" s="15">
        <v>44287</v>
      </c>
      <c r="C181" s="4">
        <v>4</v>
      </c>
      <c r="D181" s="4">
        <v>448917</v>
      </c>
      <c r="E181" s="4">
        <v>18236</v>
      </c>
    </row>
    <row r="182" spans="1:5" x14ac:dyDescent="0.2">
      <c r="A182" s="4" t="s">
        <v>41</v>
      </c>
      <c r="B182" s="15">
        <v>44287</v>
      </c>
      <c r="C182" s="4">
        <v>7</v>
      </c>
      <c r="D182" s="4">
        <v>6730289</v>
      </c>
      <c r="E182" s="4">
        <v>273399</v>
      </c>
    </row>
    <row r="183" spans="1:5" x14ac:dyDescent="0.2">
      <c r="A183" s="4" t="s">
        <v>43</v>
      </c>
      <c r="B183" s="15">
        <v>44287</v>
      </c>
      <c r="C183" s="4">
        <v>1</v>
      </c>
      <c r="D183" s="4">
        <v>5287604</v>
      </c>
      <c r="E183" s="4">
        <v>214794</v>
      </c>
    </row>
    <row r="184" spans="1:5" x14ac:dyDescent="0.2">
      <c r="A184" s="4" t="s">
        <v>52</v>
      </c>
      <c r="B184" s="15">
        <v>44287</v>
      </c>
      <c r="C184" s="4">
        <v>7</v>
      </c>
      <c r="D184" s="4">
        <v>73484694</v>
      </c>
      <c r="E184" s="4">
        <v>2919931</v>
      </c>
    </row>
    <row r="185" spans="1:5" x14ac:dyDescent="0.2">
      <c r="A185" s="4" t="s">
        <v>56</v>
      </c>
      <c r="B185" s="15">
        <v>44287</v>
      </c>
      <c r="C185" s="4">
        <v>1</v>
      </c>
      <c r="D185" s="4">
        <v>2215464</v>
      </c>
      <c r="E185" s="4">
        <v>89997</v>
      </c>
    </row>
    <row r="186" spans="1:5" x14ac:dyDescent="0.2">
      <c r="A186" s="4" t="s">
        <v>60</v>
      </c>
      <c r="B186" s="15">
        <v>44287</v>
      </c>
      <c r="C186" s="4">
        <v>1</v>
      </c>
      <c r="D186" s="4">
        <v>330829</v>
      </c>
      <c r="E186" s="4">
        <v>13439</v>
      </c>
    </row>
    <row r="187" spans="1:5" x14ac:dyDescent="0.2">
      <c r="A187" s="4" t="s">
        <v>64</v>
      </c>
      <c r="B187" s="15">
        <v>44287</v>
      </c>
      <c r="C187" s="4">
        <v>2</v>
      </c>
      <c r="D187" s="4">
        <v>1218201</v>
      </c>
      <c r="E187" s="4">
        <v>49486</v>
      </c>
    </row>
    <row r="188" spans="1:5" x14ac:dyDescent="0.2">
      <c r="A188" s="4" t="s">
        <v>66</v>
      </c>
      <c r="B188" s="15">
        <v>44287</v>
      </c>
      <c r="C188" s="4">
        <v>1</v>
      </c>
      <c r="D188" s="4">
        <v>1368603</v>
      </c>
      <c r="E188" s="4">
        <v>54982</v>
      </c>
    </row>
    <row r="189" spans="1:5" x14ac:dyDescent="0.2">
      <c r="A189" s="4" t="s">
        <v>1796</v>
      </c>
      <c r="B189" s="15">
        <v>44287</v>
      </c>
      <c r="C189" s="4">
        <v>1</v>
      </c>
      <c r="D189" s="4">
        <v>24468</v>
      </c>
      <c r="E189" s="4">
        <v>983</v>
      </c>
    </row>
    <row r="190" spans="1:5" x14ac:dyDescent="0.2">
      <c r="A190" s="4" t="s">
        <v>68</v>
      </c>
      <c r="B190" s="15">
        <v>44287</v>
      </c>
      <c r="C190" s="4">
        <v>1</v>
      </c>
      <c r="D190" s="4">
        <v>764652</v>
      </c>
      <c r="E190" s="4">
        <v>30719</v>
      </c>
    </row>
    <row r="191" spans="1:5" x14ac:dyDescent="0.2">
      <c r="A191" s="4" t="s">
        <v>72</v>
      </c>
      <c r="B191" s="15">
        <v>44287</v>
      </c>
      <c r="C191" s="4">
        <v>1</v>
      </c>
      <c r="D191" s="4">
        <v>2294042</v>
      </c>
      <c r="E191" s="4">
        <v>93189</v>
      </c>
    </row>
    <row r="192" spans="1:5" x14ac:dyDescent="0.2">
      <c r="A192" s="4" t="s">
        <v>73</v>
      </c>
      <c r="B192" s="15">
        <v>44287</v>
      </c>
      <c r="C192" s="4">
        <v>3</v>
      </c>
      <c r="D192" s="4">
        <v>727213</v>
      </c>
      <c r="E192" s="4">
        <v>29541</v>
      </c>
    </row>
    <row r="193" spans="1:5" x14ac:dyDescent="0.2">
      <c r="A193" s="4" t="s">
        <v>77</v>
      </c>
      <c r="B193" s="15">
        <v>44287</v>
      </c>
      <c r="C193" s="4">
        <v>1</v>
      </c>
      <c r="D193" s="4">
        <v>768028</v>
      </c>
      <c r="E193" s="4">
        <v>31199</v>
      </c>
    </row>
    <row r="194" spans="1:5" x14ac:dyDescent="0.2">
      <c r="A194" s="4" t="s">
        <v>80</v>
      </c>
      <c r="B194" s="15">
        <v>44287</v>
      </c>
      <c r="C194" s="4">
        <v>1</v>
      </c>
      <c r="D194" s="4">
        <v>204395</v>
      </c>
      <c r="E194" s="4">
        <v>8303</v>
      </c>
    </row>
    <row r="195" spans="1:5" x14ac:dyDescent="0.2">
      <c r="A195" s="4" t="s">
        <v>82</v>
      </c>
      <c r="B195" s="15">
        <v>44287</v>
      </c>
      <c r="C195" s="4">
        <v>7</v>
      </c>
      <c r="D195" s="4">
        <v>1000955</v>
      </c>
      <c r="E195" s="4">
        <v>40661</v>
      </c>
    </row>
    <row r="196" spans="1:5" x14ac:dyDescent="0.2">
      <c r="A196" s="4" t="s">
        <v>83</v>
      </c>
      <c r="B196" s="15">
        <v>44287</v>
      </c>
      <c r="C196" s="4">
        <v>12</v>
      </c>
      <c r="D196" s="4">
        <v>19737013</v>
      </c>
      <c r="E196" s="4">
        <v>775584</v>
      </c>
    </row>
    <row r="197" spans="1:5" x14ac:dyDescent="0.2">
      <c r="A197" s="4" t="s">
        <v>1810</v>
      </c>
      <c r="B197" s="15">
        <v>44287</v>
      </c>
      <c r="C197" s="4">
        <v>7</v>
      </c>
      <c r="D197" s="4">
        <v>4118957</v>
      </c>
      <c r="E197" s="4">
        <v>167321</v>
      </c>
    </row>
    <row r="198" spans="1:5" x14ac:dyDescent="0.2">
      <c r="A198" s="4" t="s">
        <v>90</v>
      </c>
      <c r="B198" s="15">
        <v>44287</v>
      </c>
      <c r="C198" s="4">
        <v>1</v>
      </c>
      <c r="D198" s="4">
        <v>605555</v>
      </c>
      <c r="E198" s="4">
        <v>24599</v>
      </c>
    </row>
    <row r="199" spans="1:5" x14ac:dyDescent="0.2">
      <c r="A199" s="4" t="s">
        <v>92</v>
      </c>
      <c r="B199" s="15">
        <v>44287</v>
      </c>
      <c r="C199" s="4">
        <v>6</v>
      </c>
      <c r="D199" s="4">
        <v>2380522</v>
      </c>
      <c r="E199" s="4">
        <v>96702</v>
      </c>
    </row>
    <row r="200" spans="1:5" x14ac:dyDescent="0.2">
      <c r="A200" s="4" t="s">
        <v>94</v>
      </c>
      <c r="B200" s="15">
        <v>44287</v>
      </c>
      <c r="C200" s="4">
        <v>2</v>
      </c>
      <c r="D200" s="4">
        <v>41278586</v>
      </c>
      <c r="E200" s="4">
        <v>1640214</v>
      </c>
    </row>
    <row r="201" spans="1:5" x14ac:dyDescent="0.2">
      <c r="A201" s="4" t="s">
        <v>96</v>
      </c>
      <c r="B201" s="15">
        <v>44287</v>
      </c>
      <c r="C201" s="4">
        <v>2</v>
      </c>
      <c r="D201" s="4">
        <v>1384810</v>
      </c>
      <c r="E201" s="4">
        <v>56254</v>
      </c>
    </row>
    <row r="202" spans="1:5" x14ac:dyDescent="0.2">
      <c r="A202" s="4" t="s">
        <v>100</v>
      </c>
      <c r="B202" s="15">
        <v>44287</v>
      </c>
      <c r="C202" s="4">
        <v>7</v>
      </c>
      <c r="D202" s="4">
        <v>37356469</v>
      </c>
      <c r="E202" s="4">
        <v>1517501</v>
      </c>
    </row>
    <row r="203" spans="1:5" x14ac:dyDescent="0.2">
      <c r="A203" s="4" t="s">
        <v>109</v>
      </c>
      <c r="B203" s="15">
        <v>44287</v>
      </c>
      <c r="C203" s="4">
        <v>3</v>
      </c>
      <c r="D203" s="4">
        <v>210845</v>
      </c>
      <c r="E203" s="4">
        <v>8565</v>
      </c>
    </row>
    <row r="204" spans="1:5" x14ac:dyDescent="0.2">
      <c r="A204" s="4" t="s">
        <v>111</v>
      </c>
      <c r="B204" s="15">
        <v>44287</v>
      </c>
      <c r="C204" s="4">
        <v>7</v>
      </c>
      <c r="D204" s="4">
        <v>1751580</v>
      </c>
      <c r="E204" s="4">
        <v>71153</v>
      </c>
    </row>
    <row r="205" spans="1:5" x14ac:dyDescent="0.2">
      <c r="A205" s="4" t="s">
        <v>113</v>
      </c>
      <c r="B205" s="15">
        <v>44287</v>
      </c>
      <c r="C205" s="4">
        <v>3</v>
      </c>
      <c r="D205" s="4">
        <v>6639304</v>
      </c>
      <c r="E205" s="4">
        <v>269703</v>
      </c>
    </row>
    <row r="206" spans="1:5" x14ac:dyDescent="0.2">
      <c r="A206" s="4" t="s">
        <v>116</v>
      </c>
      <c r="B206" s="15">
        <v>44287</v>
      </c>
      <c r="C206" s="4">
        <v>7</v>
      </c>
      <c r="D206" s="4">
        <v>4155587</v>
      </c>
      <c r="E206" s="4">
        <v>168809</v>
      </c>
    </row>
    <row r="207" spans="1:5" x14ac:dyDescent="0.2">
      <c r="A207" s="4" t="s">
        <v>120</v>
      </c>
      <c r="B207" s="15">
        <v>44287</v>
      </c>
      <c r="C207" s="4">
        <v>7</v>
      </c>
      <c r="D207" s="4">
        <v>25614335</v>
      </c>
      <c r="E207" s="4">
        <v>1040510</v>
      </c>
    </row>
    <row r="208" spans="1:5" x14ac:dyDescent="0.2">
      <c r="A208" s="4" t="s">
        <v>126</v>
      </c>
      <c r="B208" s="15">
        <v>44287</v>
      </c>
      <c r="C208" s="4">
        <v>3</v>
      </c>
      <c r="D208" s="4">
        <v>12858617</v>
      </c>
      <c r="E208" s="4">
        <v>522345</v>
      </c>
    </row>
    <row r="209" spans="1:6" x14ac:dyDescent="0.2">
      <c r="A209" s="4" t="s">
        <v>127</v>
      </c>
      <c r="B209" s="15">
        <v>44287</v>
      </c>
      <c r="C209" s="4">
        <v>7</v>
      </c>
      <c r="D209" s="4">
        <v>16641428</v>
      </c>
      <c r="E209" s="4">
        <v>676011</v>
      </c>
    </row>
    <row r="210" spans="1:6" x14ac:dyDescent="0.2">
      <c r="A210" s="4" t="s">
        <v>130</v>
      </c>
      <c r="B210" s="15">
        <v>44287</v>
      </c>
      <c r="C210" s="4">
        <v>3</v>
      </c>
      <c r="D210" s="4">
        <v>1487945</v>
      </c>
      <c r="E210" s="4">
        <v>68037</v>
      </c>
    </row>
    <row r="211" spans="1:6" x14ac:dyDescent="0.2">
      <c r="A211" s="4" t="s">
        <v>1798</v>
      </c>
      <c r="B211" s="15">
        <v>44287</v>
      </c>
      <c r="C211" s="4">
        <v>4</v>
      </c>
      <c r="D211" s="4">
        <v>3781087</v>
      </c>
      <c r="E211" s="4">
        <v>153596</v>
      </c>
    </row>
    <row r="212" spans="1:6" x14ac:dyDescent="0.2">
      <c r="A212" s="4" t="s">
        <v>131</v>
      </c>
      <c r="B212" s="15">
        <v>44287</v>
      </c>
      <c r="C212" s="4">
        <v>7</v>
      </c>
      <c r="D212" s="4">
        <v>5047711</v>
      </c>
      <c r="E212" s="4">
        <v>205049</v>
      </c>
    </row>
    <row r="213" spans="1:6" x14ac:dyDescent="0.2">
      <c r="A213" s="4" t="s">
        <v>134</v>
      </c>
      <c r="B213" s="15">
        <v>44287</v>
      </c>
      <c r="C213" s="4">
        <v>2</v>
      </c>
      <c r="D213" s="4">
        <v>1075225</v>
      </c>
      <c r="E213" s="4">
        <v>43678</v>
      </c>
    </row>
    <row r="214" spans="1:6" x14ac:dyDescent="0.2">
      <c r="A214" s="4" t="s">
        <v>135</v>
      </c>
      <c r="B214" s="15">
        <v>44287</v>
      </c>
      <c r="C214" s="4">
        <v>7</v>
      </c>
      <c r="D214" s="4">
        <v>3688921</v>
      </c>
      <c r="E214" s="4">
        <v>149852</v>
      </c>
    </row>
    <row r="215" spans="1:6" x14ac:dyDescent="0.2">
      <c r="A215" s="4" t="s">
        <v>139</v>
      </c>
      <c r="B215" s="15">
        <v>44287</v>
      </c>
      <c r="C215" s="4">
        <v>2</v>
      </c>
      <c r="D215" s="4">
        <v>2078372</v>
      </c>
      <c r="E215" s="4">
        <v>84428</v>
      </c>
    </row>
    <row r="216" spans="1:6" x14ac:dyDescent="0.2">
      <c r="A216" s="4" t="s">
        <v>1793</v>
      </c>
      <c r="B216" s="15">
        <v>44287</v>
      </c>
      <c r="C216" s="4">
        <v>1</v>
      </c>
      <c r="D216" s="4">
        <v>43104</v>
      </c>
      <c r="E216" s="4">
        <v>1751</v>
      </c>
    </row>
    <row r="217" spans="1:6" x14ac:dyDescent="0.2">
      <c r="A217" s="4" t="s">
        <v>141</v>
      </c>
      <c r="B217" s="15">
        <v>44287</v>
      </c>
      <c r="C217" s="4">
        <v>1</v>
      </c>
      <c r="D217" s="4">
        <v>534067</v>
      </c>
      <c r="E217" s="4">
        <v>21695</v>
      </c>
    </row>
    <row r="218" spans="1:6" x14ac:dyDescent="0.2">
      <c r="A218" s="4" t="s">
        <v>19</v>
      </c>
      <c r="B218" s="15">
        <v>44317</v>
      </c>
      <c r="C218" s="4">
        <v>25</v>
      </c>
      <c r="D218" s="4">
        <v>15095430</v>
      </c>
      <c r="E218" s="4">
        <v>659879</v>
      </c>
      <c r="F218" s="4" t="s">
        <v>1820</v>
      </c>
    </row>
    <row r="219" spans="1:6" x14ac:dyDescent="0.2">
      <c r="A219" s="4" t="s">
        <v>22</v>
      </c>
      <c r="B219" s="15">
        <v>44317</v>
      </c>
      <c r="C219" s="4">
        <v>24</v>
      </c>
      <c r="D219" s="4">
        <v>34016014</v>
      </c>
      <c r="E219" s="4">
        <v>1486968</v>
      </c>
    </row>
    <row r="220" spans="1:6" x14ac:dyDescent="0.2">
      <c r="A220" s="4" t="s">
        <v>23</v>
      </c>
      <c r="B220" s="15">
        <v>44317</v>
      </c>
      <c r="C220" s="4">
        <v>20</v>
      </c>
      <c r="D220" s="4">
        <v>32935622</v>
      </c>
      <c r="E220" s="4">
        <v>1439740</v>
      </c>
    </row>
    <row r="221" spans="1:6" x14ac:dyDescent="0.2">
      <c r="A221" s="4" t="s">
        <v>27</v>
      </c>
      <c r="B221" s="15">
        <v>44317</v>
      </c>
      <c r="C221" s="4">
        <v>20</v>
      </c>
      <c r="D221" s="4">
        <v>8705946</v>
      </c>
      <c r="E221" s="4">
        <v>380570</v>
      </c>
    </row>
    <row r="222" spans="1:6" x14ac:dyDescent="0.2">
      <c r="A222" s="4" t="s">
        <v>28</v>
      </c>
      <c r="B222" s="15">
        <v>44317</v>
      </c>
      <c r="C222" s="4">
        <v>17</v>
      </c>
      <c r="D222" s="4">
        <v>12394815</v>
      </c>
      <c r="E222" s="4">
        <v>541824</v>
      </c>
    </row>
    <row r="223" spans="1:6" x14ac:dyDescent="0.2">
      <c r="A223" s="4" t="s">
        <v>30</v>
      </c>
      <c r="B223" s="15">
        <v>44317</v>
      </c>
      <c r="C223" s="4">
        <v>15</v>
      </c>
      <c r="D223" s="4">
        <v>8670266</v>
      </c>
      <c r="E223" s="4">
        <v>379010</v>
      </c>
    </row>
    <row r="224" spans="1:6" x14ac:dyDescent="0.2">
      <c r="A224" s="4" t="s">
        <v>31</v>
      </c>
      <c r="B224" s="15">
        <v>44317</v>
      </c>
      <c r="C224" s="4">
        <v>24</v>
      </c>
      <c r="D224" s="4">
        <v>5969008</v>
      </c>
      <c r="E224" s="4">
        <v>260928</v>
      </c>
    </row>
    <row r="225" spans="1:5" x14ac:dyDescent="0.2">
      <c r="A225" s="4" t="s">
        <v>35</v>
      </c>
      <c r="B225" s="15">
        <v>44317</v>
      </c>
      <c r="C225" s="4">
        <v>28</v>
      </c>
      <c r="D225" s="4">
        <v>26559641</v>
      </c>
      <c r="E225" s="4">
        <v>839845</v>
      </c>
    </row>
    <row r="226" spans="1:5" x14ac:dyDescent="0.2">
      <c r="A226" s="4" t="s">
        <v>37</v>
      </c>
      <c r="B226" s="15">
        <v>44317</v>
      </c>
      <c r="C226" s="4">
        <v>12</v>
      </c>
      <c r="D226" s="4">
        <v>6761655</v>
      </c>
      <c r="E226" s="4">
        <v>295578</v>
      </c>
    </row>
    <row r="227" spans="1:5" x14ac:dyDescent="0.2">
      <c r="A227" s="4" t="s">
        <v>1802</v>
      </c>
      <c r="B227" s="15">
        <v>44317</v>
      </c>
      <c r="C227" s="4">
        <v>5</v>
      </c>
      <c r="D227" s="4">
        <v>521479</v>
      </c>
      <c r="E227" s="4">
        <v>22796</v>
      </c>
    </row>
    <row r="228" spans="1:5" x14ac:dyDescent="0.2">
      <c r="A228" s="4" t="s">
        <v>41</v>
      </c>
      <c r="B228" s="15">
        <v>44317</v>
      </c>
      <c r="C228" s="4">
        <v>24</v>
      </c>
      <c r="D228" s="4">
        <v>20718942</v>
      </c>
      <c r="E228" s="4">
        <v>905703</v>
      </c>
    </row>
    <row r="229" spans="1:5" x14ac:dyDescent="0.2">
      <c r="A229" s="4" t="s">
        <v>42</v>
      </c>
      <c r="B229" s="15">
        <v>44317</v>
      </c>
      <c r="C229" s="4">
        <v>14</v>
      </c>
      <c r="D229" s="4">
        <v>4764118</v>
      </c>
      <c r="E229" s="4">
        <v>208258</v>
      </c>
    </row>
    <row r="230" spans="1:5" x14ac:dyDescent="0.2">
      <c r="A230" s="4" t="s">
        <v>43</v>
      </c>
      <c r="B230" s="15">
        <v>44317</v>
      </c>
      <c r="C230" s="4">
        <v>12</v>
      </c>
      <c r="D230" s="4">
        <v>81491714</v>
      </c>
      <c r="E230" s="4">
        <v>3562310</v>
      </c>
    </row>
    <row r="231" spans="1:5" x14ac:dyDescent="0.2">
      <c r="A231" s="4" t="s">
        <v>45</v>
      </c>
      <c r="B231" s="15">
        <v>44317</v>
      </c>
      <c r="C231" s="4">
        <v>24</v>
      </c>
      <c r="D231" s="4">
        <v>10829187</v>
      </c>
      <c r="E231" s="4">
        <v>473385</v>
      </c>
    </row>
    <row r="232" spans="1:5" x14ac:dyDescent="0.2">
      <c r="A232" s="4" t="s">
        <v>50</v>
      </c>
      <c r="B232" s="15">
        <v>44317</v>
      </c>
      <c r="C232" s="4">
        <v>24</v>
      </c>
      <c r="D232" s="4">
        <v>487446</v>
      </c>
      <c r="E232" s="4">
        <v>21309</v>
      </c>
    </row>
    <row r="233" spans="1:5" x14ac:dyDescent="0.2">
      <c r="A233" s="4" t="s">
        <v>52</v>
      </c>
      <c r="B233" s="15">
        <v>44317</v>
      </c>
      <c r="C233" s="4">
        <v>23</v>
      </c>
      <c r="D233" s="4">
        <v>224337993</v>
      </c>
      <c r="E233" s="4">
        <v>9592539</v>
      </c>
    </row>
    <row r="234" spans="1:5" x14ac:dyDescent="0.2">
      <c r="A234" s="4" t="s">
        <v>56</v>
      </c>
      <c r="B234" s="15">
        <v>44317</v>
      </c>
      <c r="C234" s="4">
        <v>23</v>
      </c>
      <c r="D234" s="4">
        <v>47344756</v>
      </c>
      <c r="E234" s="4">
        <v>2069618</v>
      </c>
    </row>
    <row r="235" spans="1:5" x14ac:dyDescent="0.2">
      <c r="A235" s="4" t="s">
        <v>60</v>
      </c>
      <c r="B235" s="15">
        <v>44317</v>
      </c>
      <c r="C235" s="4">
        <v>14</v>
      </c>
      <c r="D235" s="4">
        <v>4013189</v>
      </c>
      <c r="E235" s="4">
        <v>175432</v>
      </c>
    </row>
    <row r="236" spans="1:5" x14ac:dyDescent="0.2">
      <c r="A236" s="4" t="s">
        <v>64</v>
      </c>
      <c r="B236" s="15">
        <v>44317</v>
      </c>
      <c r="C236" s="4">
        <v>5</v>
      </c>
      <c r="D236" s="4">
        <v>2829707</v>
      </c>
      <c r="E236" s="4">
        <v>123698</v>
      </c>
    </row>
    <row r="237" spans="1:5" x14ac:dyDescent="0.2">
      <c r="A237" s="4" t="s">
        <v>66</v>
      </c>
      <c r="B237" s="15">
        <v>44317</v>
      </c>
      <c r="C237" s="4">
        <v>26</v>
      </c>
      <c r="D237" s="4">
        <v>33062174</v>
      </c>
      <c r="E237" s="4">
        <v>1429320</v>
      </c>
    </row>
    <row r="238" spans="1:5" x14ac:dyDescent="0.2">
      <c r="A238" s="4" t="s">
        <v>1796</v>
      </c>
      <c r="B238" s="15">
        <v>44317</v>
      </c>
      <c r="C238" s="4">
        <v>26</v>
      </c>
      <c r="D238" s="4">
        <v>1068455</v>
      </c>
      <c r="E238" s="4">
        <v>46191</v>
      </c>
    </row>
    <row r="239" spans="1:5" x14ac:dyDescent="0.2">
      <c r="A239" s="4" t="s">
        <v>68</v>
      </c>
      <c r="B239" s="15">
        <v>44317</v>
      </c>
      <c r="C239" s="4">
        <v>26</v>
      </c>
      <c r="D239" s="4">
        <v>18472101</v>
      </c>
      <c r="E239" s="4">
        <v>798573</v>
      </c>
    </row>
    <row r="240" spans="1:5" x14ac:dyDescent="0.2">
      <c r="A240" s="4" t="s">
        <v>69</v>
      </c>
      <c r="B240" s="15">
        <v>44317</v>
      </c>
      <c r="C240" s="4">
        <v>1</v>
      </c>
      <c r="D240" s="4">
        <v>577809</v>
      </c>
      <c r="E240" s="4">
        <v>24980</v>
      </c>
    </row>
    <row r="241" spans="1:5" x14ac:dyDescent="0.2">
      <c r="A241" s="4" t="s">
        <v>72</v>
      </c>
      <c r="B241" s="15">
        <v>44317</v>
      </c>
      <c r="C241" s="4">
        <v>28</v>
      </c>
      <c r="D241" s="4">
        <v>59435371</v>
      </c>
      <c r="E241" s="4">
        <v>2598144</v>
      </c>
    </row>
    <row r="242" spans="1:5" x14ac:dyDescent="0.2">
      <c r="A242" s="4" t="s">
        <v>73</v>
      </c>
      <c r="B242" s="15">
        <v>44317</v>
      </c>
      <c r="C242" s="4">
        <v>28</v>
      </c>
      <c r="D242" s="4">
        <v>5833972</v>
      </c>
      <c r="E242" s="4">
        <v>255025</v>
      </c>
    </row>
    <row r="243" spans="1:5" x14ac:dyDescent="0.2">
      <c r="A243" s="4" t="s">
        <v>77</v>
      </c>
      <c r="B243" s="15">
        <v>44317</v>
      </c>
      <c r="C243" s="4">
        <v>16</v>
      </c>
      <c r="D243" s="4">
        <v>11417634</v>
      </c>
      <c r="E243" s="4">
        <v>499108</v>
      </c>
    </row>
    <row r="244" spans="1:5" x14ac:dyDescent="0.2">
      <c r="A244" s="4" t="s">
        <v>79</v>
      </c>
      <c r="B244" s="15">
        <v>44317</v>
      </c>
      <c r="C244" s="4">
        <v>17</v>
      </c>
      <c r="D244" s="4">
        <v>4025814</v>
      </c>
      <c r="E244" s="4">
        <v>175984</v>
      </c>
    </row>
    <row r="245" spans="1:5" x14ac:dyDescent="0.2">
      <c r="A245" s="4" t="s">
        <v>80</v>
      </c>
      <c r="B245" s="15">
        <v>44317</v>
      </c>
      <c r="C245" s="4">
        <v>16</v>
      </c>
      <c r="D245" s="4">
        <v>3038848</v>
      </c>
      <c r="E245" s="4">
        <v>132840</v>
      </c>
    </row>
    <row r="246" spans="1:5" x14ac:dyDescent="0.2">
      <c r="A246" s="4" t="s">
        <v>82</v>
      </c>
      <c r="B246" s="15">
        <v>44317</v>
      </c>
      <c r="C246" s="4">
        <v>20</v>
      </c>
      <c r="D246" s="4">
        <v>8913440</v>
      </c>
      <c r="E246" s="4">
        <v>389640</v>
      </c>
    </row>
    <row r="247" spans="1:5" x14ac:dyDescent="0.2">
      <c r="A247" s="4" t="s">
        <v>83</v>
      </c>
      <c r="B247" s="15">
        <v>44317</v>
      </c>
      <c r="C247" s="4">
        <v>29</v>
      </c>
      <c r="D247" s="4">
        <v>42916031</v>
      </c>
      <c r="E247" s="4">
        <v>1876022</v>
      </c>
    </row>
    <row r="248" spans="1:5" x14ac:dyDescent="0.2">
      <c r="A248" s="4" t="s">
        <v>84</v>
      </c>
      <c r="B248" s="15">
        <v>44317</v>
      </c>
      <c r="C248" s="4">
        <v>21</v>
      </c>
      <c r="D248" s="4">
        <v>144846956</v>
      </c>
      <c r="E248" s="4">
        <v>6331806</v>
      </c>
    </row>
    <row r="249" spans="1:5" x14ac:dyDescent="0.2">
      <c r="A249" s="4" t="s">
        <v>86</v>
      </c>
      <c r="B249" s="15">
        <v>44317</v>
      </c>
      <c r="C249" s="4">
        <v>23</v>
      </c>
      <c r="D249" s="4">
        <v>65290751</v>
      </c>
      <c r="E249" s="4">
        <v>2854105</v>
      </c>
    </row>
    <row r="250" spans="1:5" x14ac:dyDescent="0.2">
      <c r="A250" s="4" t="s">
        <v>87</v>
      </c>
      <c r="B250" s="15">
        <v>44317</v>
      </c>
      <c r="C250" s="4">
        <v>22</v>
      </c>
      <c r="D250" s="4">
        <v>20432076</v>
      </c>
      <c r="E250" s="4">
        <v>893163</v>
      </c>
    </row>
    <row r="251" spans="1:5" x14ac:dyDescent="0.2">
      <c r="A251" s="4" t="s">
        <v>1810</v>
      </c>
      <c r="B251" s="15">
        <v>44317</v>
      </c>
      <c r="C251" s="4">
        <v>25</v>
      </c>
      <c r="D251" s="4">
        <v>12989206</v>
      </c>
      <c r="E251" s="4">
        <v>567808</v>
      </c>
    </row>
    <row r="252" spans="1:5" x14ac:dyDescent="0.2">
      <c r="A252" s="4" t="s">
        <v>90</v>
      </c>
      <c r="B252" s="15">
        <v>44317</v>
      </c>
      <c r="C252" s="4">
        <v>9</v>
      </c>
      <c r="D252" s="4">
        <v>4051065</v>
      </c>
      <c r="E252" s="4">
        <v>177088</v>
      </c>
    </row>
    <row r="253" spans="1:5" x14ac:dyDescent="0.2">
      <c r="A253" s="4" t="s">
        <v>91</v>
      </c>
      <c r="B253" s="15">
        <v>44317</v>
      </c>
      <c r="C253" s="4">
        <v>16</v>
      </c>
      <c r="D253" s="4">
        <v>7905065</v>
      </c>
      <c r="E253" s="4">
        <v>345561</v>
      </c>
    </row>
    <row r="254" spans="1:5" x14ac:dyDescent="0.2">
      <c r="A254" s="4" t="s">
        <v>92</v>
      </c>
      <c r="B254" s="15">
        <v>44317</v>
      </c>
      <c r="C254" s="4">
        <v>18</v>
      </c>
      <c r="D254" s="4">
        <v>5434355</v>
      </c>
      <c r="E254" s="4">
        <v>237557</v>
      </c>
    </row>
    <row r="255" spans="1:5" x14ac:dyDescent="0.2">
      <c r="A255" s="4" t="s">
        <v>94</v>
      </c>
      <c r="B255" s="15">
        <v>44317</v>
      </c>
      <c r="C255" s="4">
        <v>25</v>
      </c>
      <c r="D255" s="4">
        <v>398126241</v>
      </c>
      <c r="E255" s="4">
        <v>17023606</v>
      </c>
    </row>
    <row r="256" spans="1:5" x14ac:dyDescent="0.2">
      <c r="A256" s="4" t="s">
        <v>96</v>
      </c>
      <c r="B256" s="15">
        <v>44317</v>
      </c>
      <c r="C256" s="4">
        <v>15</v>
      </c>
      <c r="D256" s="4">
        <v>9392651</v>
      </c>
      <c r="E256" s="4">
        <v>410589</v>
      </c>
    </row>
    <row r="257" spans="1:5" x14ac:dyDescent="0.2">
      <c r="A257" s="4" t="s">
        <v>100</v>
      </c>
      <c r="B257" s="15">
        <v>44317</v>
      </c>
      <c r="C257" s="4">
        <v>28</v>
      </c>
      <c r="D257" s="4">
        <v>114028943</v>
      </c>
      <c r="E257" s="4">
        <v>4984635</v>
      </c>
    </row>
    <row r="258" spans="1:5" x14ac:dyDescent="0.2">
      <c r="A258" s="4" t="s">
        <v>105</v>
      </c>
      <c r="B258" s="15">
        <v>44317</v>
      </c>
      <c r="C258" s="4">
        <v>15</v>
      </c>
      <c r="D258" s="4">
        <v>49057401</v>
      </c>
      <c r="E258" s="4">
        <v>2144484</v>
      </c>
    </row>
    <row r="259" spans="1:5" x14ac:dyDescent="0.2">
      <c r="A259" s="4" t="s">
        <v>109</v>
      </c>
      <c r="B259" s="15">
        <v>44317</v>
      </c>
      <c r="C259" s="4">
        <v>6</v>
      </c>
      <c r="D259" s="4">
        <v>391933</v>
      </c>
      <c r="E259" s="4">
        <v>17133</v>
      </c>
    </row>
    <row r="260" spans="1:5" x14ac:dyDescent="0.2">
      <c r="A260" s="4" t="s">
        <v>111</v>
      </c>
      <c r="B260" s="15">
        <v>44317</v>
      </c>
      <c r="C260" s="4">
        <v>29</v>
      </c>
      <c r="D260" s="4">
        <v>5807011</v>
      </c>
      <c r="E260" s="4">
        <v>253847</v>
      </c>
    </row>
    <row r="261" spans="1:5" x14ac:dyDescent="0.2">
      <c r="A261" s="4" t="s">
        <v>113</v>
      </c>
      <c r="B261" s="15">
        <v>44317</v>
      </c>
      <c r="C261" s="4">
        <v>29</v>
      </c>
      <c r="D261" s="4">
        <v>59539667</v>
      </c>
      <c r="E261" s="4">
        <v>2602703</v>
      </c>
    </row>
    <row r="262" spans="1:5" x14ac:dyDescent="0.2">
      <c r="A262" s="4" t="s">
        <v>116</v>
      </c>
      <c r="B262" s="15">
        <v>44317</v>
      </c>
      <c r="C262" s="4">
        <v>18</v>
      </c>
      <c r="D262" s="4">
        <v>10177710</v>
      </c>
      <c r="E262" s="4">
        <v>444906</v>
      </c>
    </row>
    <row r="263" spans="1:5" x14ac:dyDescent="0.2">
      <c r="A263" s="4" t="s">
        <v>1795</v>
      </c>
      <c r="B263" s="15">
        <v>44317</v>
      </c>
      <c r="C263" s="4">
        <v>22</v>
      </c>
      <c r="D263" s="4">
        <v>30190859</v>
      </c>
      <c r="E263" s="4">
        <v>1319757</v>
      </c>
    </row>
    <row r="264" spans="1:5" x14ac:dyDescent="0.2">
      <c r="A264" s="4" t="s">
        <v>117</v>
      </c>
      <c r="B264" s="15">
        <v>44317</v>
      </c>
      <c r="C264" s="4">
        <v>13</v>
      </c>
      <c r="D264" s="4">
        <v>3489515</v>
      </c>
      <c r="E264" s="4">
        <v>152540</v>
      </c>
    </row>
    <row r="265" spans="1:5" x14ac:dyDescent="0.2">
      <c r="A265" s="4" t="s">
        <v>120</v>
      </c>
      <c r="B265" s="15">
        <v>44317</v>
      </c>
      <c r="C265" s="4">
        <v>28</v>
      </c>
      <c r="D265" s="4">
        <v>74268593</v>
      </c>
      <c r="E265" s="4">
        <v>3232131</v>
      </c>
    </row>
    <row r="266" spans="1:5" x14ac:dyDescent="0.2">
      <c r="A266" s="4" t="s">
        <v>126</v>
      </c>
      <c r="B266" s="15">
        <v>44317</v>
      </c>
      <c r="C266" s="4">
        <v>20</v>
      </c>
      <c r="D266" s="4">
        <v>75527647</v>
      </c>
      <c r="E266" s="4">
        <v>3301598</v>
      </c>
    </row>
    <row r="267" spans="1:5" x14ac:dyDescent="0.2">
      <c r="A267" s="4" t="s">
        <v>127</v>
      </c>
      <c r="B267" s="15">
        <v>44317</v>
      </c>
      <c r="C267" s="4">
        <v>27</v>
      </c>
      <c r="D267" s="4">
        <v>60490604</v>
      </c>
      <c r="E267" s="4">
        <v>2644272</v>
      </c>
    </row>
    <row r="268" spans="1:5" x14ac:dyDescent="0.2">
      <c r="A268" s="4" t="s">
        <v>130</v>
      </c>
      <c r="B268" s="15">
        <v>44317</v>
      </c>
      <c r="C268" s="4">
        <v>20</v>
      </c>
      <c r="D268" s="4">
        <v>20749529</v>
      </c>
      <c r="E268" s="4">
        <v>907040</v>
      </c>
    </row>
    <row r="269" spans="1:5" x14ac:dyDescent="0.2">
      <c r="A269" s="4" t="s">
        <v>1790</v>
      </c>
      <c r="B269" s="15">
        <v>44317</v>
      </c>
      <c r="C269" s="4">
        <v>23</v>
      </c>
      <c r="D269" s="4">
        <v>194807547</v>
      </c>
      <c r="E269" s="4">
        <v>8605920</v>
      </c>
    </row>
    <row r="270" spans="1:5" x14ac:dyDescent="0.2">
      <c r="A270" s="4" t="s">
        <v>1798</v>
      </c>
      <c r="B270" s="15">
        <v>44317</v>
      </c>
      <c r="C270" s="4">
        <v>13</v>
      </c>
      <c r="D270" s="4">
        <v>11417634</v>
      </c>
      <c r="E270" s="4">
        <v>499108</v>
      </c>
    </row>
    <row r="271" spans="1:5" x14ac:dyDescent="0.2">
      <c r="A271" s="4" t="s">
        <v>131</v>
      </c>
      <c r="B271" s="15">
        <v>44317</v>
      </c>
      <c r="C271" s="4">
        <v>27</v>
      </c>
      <c r="D271" s="4">
        <v>16771297</v>
      </c>
      <c r="E271" s="4">
        <v>733137</v>
      </c>
    </row>
    <row r="272" spans="1:5" x14ac:dyDescent="0.2">
      <c r="A272" s="4" t="s">
        <v>134</v>
      </c>
      <c r="B272" s="15">
        <v>44317</v>
      </c>
      <c r="C272" s="4">
        <v>20</v>
      </c>
      <c r="D272" s="4">
        <v>9990430</v>
      </c>
      <c r="E272" s="4">
        <v>436720</v>
      </c>
    </row>
    <row r="273" spans="1:5" x14ac:dyDescent="0.2">
      <c r="A273" s="4" t="s">
        <v>135</v>
      </c>
      <c r="B273" s="15">
        <v>44317</v>
      </c>
      <c r="C273" s="4">
        <v>22</v>
      </c>
      <c r="D273" s="4">
        <v>10758252</v>
      </c>
      <c r="E273" s="4">
        <v>470284</v>
      </c>
    </row>
    <row r="274" spans="1:5" x14ac:dyDescent="0.2">
      <c r="A274" s="4" t="s">
        <v>139</v>
      </c>
      <c r="B274" s="15">
        <v>44317</v>
      </c>
      <c r="C274" s="4">
        <v>21</v>
      </c>
      <c r="D274" s="4">
        <v>20084057</v>
      </c>
      <c r="E274" s="4">
        <v>877950</v>
      </c>
    </row>
    <row r="275" spans="1:5" x14ac:dyDescent="0.2">
      <c r="A275" s="4" t="s">
        <v>1793</v>
      </c>
      <c r="B275" s="15">
        <v>44317</v>
      </c>
      <c r="C275" s="4">
        <v>20</v>
      </c>
      <c r="D275" s="4">
        <v>801431</v>
      </c>
      <c r="E275" s="4">
        <v>35034</v>
      </c>
    </row>
    <row r="276" spans="1:5" x14ac:dyDescent="0.2">
      <c r="A276" s="4" t="s">
        <v>141</v>
      </c>
      <c r="B276" s="15">
        <v>44317</v>
      </c>
      <c r="C276" s="4">
        <v>15</v>
      </c>
      <c r="D276" s="4">
        <v>7194756</v>
      </c>
      <c r="E276" s="4">
        <v>314510</v>
      </c>
    </row>
    <row r="277" spans="1:5" x14ac:dyDescent="0.2">
      <c r="A277" s="4" t="s">
        <v>19</v>
      </c>
      <c r="B277" s="15">
        <v>44348</v>
      </c>
      <c r="C277" s="4">
        <v>23</v>
      </c>
      <c r="D277" s="4">
        <v>13510227</v>
      </c>
      <c r="E277" s="4">
        <v>607117</v>
      </c>
    </row>
    <row r="278" spans="1:5" x14ac:dyDescent="0.2">
      <c r="A278" s="4" t="s">
        <v>22</v>
      </c>
      <c r="B278" s="15">
        <v>44348</v>
      </c>
      <c r="C278" s="4">
        <v>5</v>
      </c>
      <c r="D278" s="4">
        <v>5996272</v>
      </c>
      <c r="E278" s="4">
        <v>269458</v>
      </c>
    </row>
    <row r="279" spans="1:5" x14ac:dyDescent="0.2">
      <c r="A279" s="4" t="s">
        <v>23</v>
      </c>
      <c r="B279" s="15">
        <v>44348</v>
      </c>
      <c r="C279" s="4">
        <v>14</v>
      </c>
      <c r="D279" s="4">
        <v>22675789</v>
      </c>
      <c r="E279" s="4">
        <v>1007748</v>
      </c>
    </row>
    <row r="280" spans="1:5" x14ac:dyDescent="0.2">
      <c r="A280" s="4" t="s">
        <v>27</v>
      </c>
      <c r="B280" s="15">
        <v>44348</v>
      </c>
      <c r="C280" s="4">
        <v>24</v>
      </c>
      <c r="D280" s="4">
        <v>10275871</v>
      </c>
      <c r="E280" s="4">
        <v>456676</v>
      </c>
    </row>
    <row r="281" spans="1:5" x14ac:dyDescent="0.2">
      <c r="A281" s="4" t="s">
        <v>28</v>
      </c>
      <c r="B281" s="15">
        <v>44348</v>
      </c>
      <c r="C281" s="4">
        <v>26</v>
      </c>
      <c r="D281" s="4">
        <v>17895132</v>
      </c>
      <c r="E281" s="4">
        <v>804164</v>
      </c>
    </row>
    <row r="282" spans="1:5" x14ac:dyDescent="0.2">
      <c r="A282" s="4" t="s">
        <v>30</v>
      </c>
      <c r="B282" s="15">
        <v>44348</v>
      </c>
      <c r="C282" s="4">
        <v>3</v>
      </c>
      <c r="D282" s="4">
        <v>1687006</v>
      </c>
      <c r="E282" s="4">
        <v>75810</v>
      </c>
    </row>
    <row r="283" spans="1:5" x14ac:dyDescent="0.2">
      <c r="A283" s="4" t="s">
        <v>31</v>
      </c>
      <c r="B283" s="15">
        <v>44348</v>
      </c>
      <c r="C283" s="4">
        <v>29</v>
      </c>
      <c r="D283" s="4">
        <v>10065583</v>
      </c>
      <c r="E283" s="4">
        <v>452323</v>
      </c>
    </row>
    <row r="284" spans="1:5" x14ac:dyDescent="0.2">
      <c r="A284" s="4" t="s">
        <v>35</v>
      </c>
      <c r="B284" s="15">
        <v>44348</v>
      </c>
      <c r="C284" s="4">
        <v>26</v>
      </c>
      <c r="D284" s="4">
        <v>23625700</v>
      </c>
      <c r="E284" s="4">
        <v>779886</v>
      </c>
    </row>
    <row r="285" spans="1:5" x14ac:dyDescent="0.2">
      <c r="A285" s="4" t="s">
        <v>37</v>
      </c>
      <c r="B285" s="15">
        <v>44348</v>
      </c>
      <c r="C285" s="4">
        <v>20</v>
      </c>
      <c r="D285" s="4">
        <v>10888413</v>
      </c>
      <c r="E285" s="4">
        <v>489299</v>
      </c>
    </row>
    <row r="286" spans="1:5" x14ac:dyDescent="0.2">
      <c r="A286" s="4" t="s">
        <v>41</v>
      </c>
      <c r="B286" s="15">
        <v>44348</v>
      </c>
      <c r="C286" s="4">
        <v>3</v>
      </c>
      <c r="D286" s="4">
        <v>2454448</v>
      </c>
      <c r="E286" s="4">
        <v>110297</v>
      </c>
    </row>
    <row r="287" spans="1:5" x14ac:dyDescent="0.2">
      <c r="A287" s="4" t="s">
        <v>42</v>
      </c>
      <c r="B287" s="15">
        <v>44348</v>
      </c>
      <c r="C287" s="4">
        <v>12</v>
      </c>
      <c r="D287" s="4">
        <v>3971085</v>
      </c>
      <c r="E287" s="4">
        <v>178451</v>
      </c>
    </row>
    <row r="288" spans="1:5" x14ac:dyDescent="0.2">
      <c r="A288" s="4" t="s">
        <v>43</v>
      </c>
      <c r="B288" s="15">
        <v>44348</v>
      </c>
      <c r="C288" s="4">
        <v>12</v>
      </c>
      <c r="D288" s="4">
        <v>63282619</v>
      </c>
      <c r="E288" s="4">
        <v>2843768</v>
      </c>
    </row>
    <row r="289" spans="1:5" x14ac:dyDescent="0.2">
      <c r="A289" s="4" t="s">
        <v>45</v>
      </c>
      <c r="B289" s="15">
        <v>44348</v>
      </c>
      <c r="C289" s="4">
        <v>24</v>
      </c>
      <c r="D289" s="4">
        <v>5457124</v>
      </c>
      <c r="E289" s="4">
        <v>245230</v>
      </c>
    </row>
    <row r="290" spans="1:5" x14ac:dyDescent="0.2">
      <c r="A290" s="4" t="s">
        <v>50</v>
      </c>
      <c r="B290" s="15">
        <v>44348</v>
      </c>
      <c r="C290" s="4">
        <v>11</v>
      </c>
      <c r="D290" s="4">
        <v>217123</v>
      </c>
      <c r="E290" s="4">
        <v>9757</v>
      </c>
    </row>
    <row r="291" spans="1:5" x14ac:dyDescent="0.2">
      <c r="A291" s="4" t="s">
        <v>52</v>
      </c>
      <c r="B291" s="15">
        <v>44348</v>
      </c>
      <c r="C291" s="4">
        <v>12</v>
      </c>
      <c r="D291" s="4">
        <v>115084979</v>
      </c>
      <c r="E291" s="4">
        <v>5058723</v>
      </c>
    </row>
    <row r="292" spans="1:5" x14ac:dyDescent="0.2">
      <c r="A292" s="4" t="s">
        <v>60</v>
      </c>
      <c r="B292" s="15">
        <v>44348</v>
      </c>
      <c r="C292" s="4">
        <v>22</v>
      </c>
      <c r="D292" s="4">
        <v>6180795</v>
      </c>
      <c r="E292" s="4">
        <v>277750</v>
      </c>
    </row>
    <row r="293" spans="1:5" x14ac:dyDescent="0.2">
      <c r="A293" s="4" t="s">
        <v>66</v>
      </c>
      <c r="B293" s="15">
        <v>44348</v>
      </c>
      <c r="C293" s="4">
        <v>23</v>
      </c>
      <c r="D293" s="4">
        <v>28450898</v>
      </c>
      <c r="E293" s="4">
        <v>1264403</v>
      </c>
    </row>
    <row r="294" spans="1:5" x14ac:dyDescent="0.2">
      <c r="A294" s="4" t="s">
        <v>1796</v>
      </c>
      <c r="B294" s="15">
        <v>44348</v>
      </c>
      <c r="C294" s="4">
        <v>17</v>
      </c>
      <c r="D294" s="4">
        <v>822920</v>
      </c>
      <c r="E294" s="4">
        <v>36571</v>
      </c>
    </row>
    <row r="295" spans="1:5" x14ac:dyDescent="0.2">
      <c r="A295" s="4" t="s">
        <v>68</v>
      </c>
      <c r="B295" s="15">
        <v>44348</v>
      </c>
      <c r="C295" s="4">
        <v>23</v>
      </c>
      <c r="D295" s="4">
        <v>15895810</v>
      </c>
      <c r="E295" s="4">
        <v>706435</v>
      </c>
    </row>
    <row r="296" spans="1:5" x14ac:dyDescent="0.2">
      <c r="A296" s="4" t="s">
        <v>72</v>
      </c>
      <c r="B296" s="15">
        <v>44348</v>
      </c>
      <c r="C296" s="4">
        <v>26</v>
      </c>
      <c r="D296" s="4">
        <v>53792211</v>
      </c>
      <c r="E296" s="4">
        <v>2417292</v>
      </c>
    </row>
    <row r="297" spans="1:5" x14ac:dyDescent="0.2">
      <c r="A297" s="4" t="s">
        <v>1789</v>
      </c>
      <c r="B297" s="15">
        <v>44348</v>
      </c>
      <c r="C297" s="4">
        <v>23</v>
      </c>
      <c r="D297" s="4">
        <v>42151020</v>
      </c>
      <c r="E297" s="4">
        <v>1894165</v>
      </c>
    </row>
    <row r="298" spans="1:5" x14ac:dyDescent="0.2">
      <c r="A298" s="4" t="s">
        <v>73</v>
      </c>
      <c r="B298" s="15">
        <v>44348</v>
      </c>
      <c r="C298" s="4">
        <v>6</v>
      </c>
      <c r="D298" s="4">
        <v>1247396</v>
      </c>
      <c r="E298" s="4">
        <v>56055</v>
      </c>
    </row>
    <row r="299" spans="1:5" x14ac:dyDescent="0.2">
      <c r="A299" s="4" t="s">
        <v>77</v>
      </c>
      <c r="B299" s="15">
        <v>44348</v>
      </c>
      <c r="C299" s="4">
        <v>2</v>
      </c>
      <c r="D299" s="4">
        <v>1388281</v>
      </c>
      <c r="E299" s="4">
        <v>62386</v>
      </c>
    </row>
    <row r="300" spans="1:5" x14ac:dyDescent="0.2">
      <c r="A300" s="4" t="s">
        <v>79</v>
      </c>
      <c r="B300" s="15">
        <v>44348</v>
      </c>
      <c r="C300" s="4">
        <v>25</v>
      </c>
      <c r="D300" s="4">
        <v>5751355</v>
      </c>
      <c r="E300" s="4">
        <v>258452</v>
      </c>
    </row>
    <row r="301" spans="1:5" x14ac:dyDescent="0.2">
      <c r="A301" s="4" t="s">
        <v>80</v>
      </c>
      <c r="B301" s="15">
        <v>44348</v>
      </c>
      <c r="C301" s="4">
        <v>25</v>
      </c>
      <c r="D301" s="4">
        <v>4618539</v>
      </c>
      <c r="E301" s="4">
        <v>207546</v>
      </c>
    </row>
    <row r="302" spans="1:5" x14ac:dyDescent="0.2">
      <c r="A302" s="4" t="s">
        <v>82</v>
      </c>
      <c r="B302" s="15">
        <v>44348</v>
      </c>
      <c r="C302" s="4">
        <v>24</v>
      </c>
      <c r="D302" s="4">
        <v>12099782</v>
      </c>
      <c r="E302" s="4">
        <v>543735</v>
      </c>
    </row>
    <row r="303" spans="1:5" x14ac:dyDescent="0.2">
      <c r="A303" s="4" t="s">
        <v>83</v>
      </c>
      <c r="B303" s="15">
        <v>44348</v>
      </c>
      <c r="C303" s="4">
        <v>30</v>
      </c>
      <c r="D303" s="4">
        <v>44995664</v>
      </c>
      <c r="E303" s="4">
        <v>1930483</v>
      </c>
    </row>
    <row r="304" spans="1:5" x14ac:dyDescent="0.2">
      <c r="A304" s="4" t="s">
        <v>84</v>
      </c>
      <c r="B304" s="15">
        <v>44348</v>
      </c>
      <c r="C304" s="4">
        <v>22</v>
      </c>
      <c r="D304" s="4">
        <v>147360838</v>
      </c>
      <c r="E304" s="4">
        <v>6622040</v>
      </c>
    </row>
    <row r="305" spans="1:5" x14ac:dyDescent="0.2">
      <c r="A305" s="4" t="s">
        <v>86</v>
      </c>
      <c r="B305" s="15">
        <v>44348</v>
      </c>
      <c r="C305" s="4">
        <v>20</v>
      </c>
      <c r="D305" s="4">
        <v>55643178</v>
      </c>
      <c r="E305" s="4">
        <v>2500470</v>
      </c>
    </row>
    <row r="306" spans="1:5" x14ac:dyDescent="0.2">
      <c r="A306" s="4" t="s">
        <v>87</v>
      </c>
      <c r="B306" s="15">
        <v>44348</v>
      </c>
      <c r="C306" s="4">
        <v>2</v>
      </c>
      <c r="D306" s="4">
        <v>2236591</v>
      </c>
      <c r="E306" s="4">
        <v>100507</v>
      </c>
    </row>
    <row r="307" spans="1:5" x14ac:dyDescent="0.2">
      <c r="A307" s="4" t="s">
        <v>1810</v>
      </c>
      <c r="B307" s="15">
        <v>44348</v>
      </c>
      <c r="C307" s="4">
        <v>17</v>
      </c>
      <c r="D307" s="4">
        <v>8866809</v>
      </c>
      <c r="E307" s="4">
        <v>398453</v>
      </c>
    </row>
    <row r="308" spans="1:5" x14ac:dyDescent="0.2">
      <c r="A308" s="4" t="s">
        <v>90</v>
      </c>
      <c r="B308" s="15">
        <v>44348</v>
      </c>
      <c r="C308" s="4">
        <v>23</v>
      </c>
      <c r="D308" s="4">
        <v>10070812</v>
      </c>
      <c r="E308" s="4">
        <v>452558</v>
      </c>
    </row>
    <row r="309" spans="1:5" x14ac:dyDescent="0.2">
      <c r="A309" s="4" t="s">
        <v>91</v>
      </c>
      <c r="B309" s="15">
        <v>44348</v>
      </c>
      <c r="C309" s="4">
        <v>13</v>
      </c>
      <c r="D309" s="4">
        <v>6381785</v>
      </c>
      <c r="E309" s="4">
        <v>286782</v>
      </c>
    </row>
    <row r="310" spans="1:5" x14ac:dyDescent="0.2">
      <c r="A310" s="4" t="s">
        <v>92</v>
      </c>
      <c r="B310" s="15">
        <v>44348</v>
      </c>
      <c r="C310" s="4">
        <v>23</v>
      </c>
      <c r="D310" s="4">
        <v>6755058</v>
      </c>
      <c r="E310" s="4">
        <v>303556</v>
      </c>
    </row>
    <row r="311" spans="1:5" x14ac:dyDescent="0.2">
      <c r="A311" s="4" t="s">
        <v>94</v>
      </c>
      <c r="B311" s="15">
        <v>44348</v>
      </c>
      <c r="C311" s="4">
        <v>22</v>
      </c>
      <c r="D311" s="4">
        <v>340432139</v>
      </c>
      <c r="E311" s="4">
        <v>14964176</v>
      </c>
    </row>
    <row r="312" spans="1:5" x14ac:dyDescent="0.2">
      <c r="A312" s="4" t="s">
        <v>96</v>
      </c>
      <c r="B312" s="15">
        <v>44348</v>
      </c>
      <c r="C312" s="4">
        <v>22</v>
      </c>
      <c r="D312" s="4">
        <v>13387858</v>
      </c>
      <c r="E312" s="4">
        <v>601618</v>
      </c>
    </row>
    <row r="313" spans="1:5" x14ac:dyDescent="0.2">
      <c r="A313" s="4" t="s">
        <v>100</v>
      </c>
      <c r="B313" s="15">
        <v>44348</v>
      </c>
      <c r="C313" s="4">
        <v>30</v>
      </c>
      <c r="D313" s="4">
        <v>79385020</v>
      </c>
      <c r="E313" s="4">
        <v>3567371</v>
      </c>
    </row>
    <row r="314" spans="1:5" x14ac:dyDescent="0.2">
      <c r="A314" s="4" t="s">
        <v>105</v>
      </c>
      <c r="B314" s="15">
        <v>44348</v>
      </c>
      <c r="C314" s="4">
        <v>22</v>
      </c>
      <c r="D314" s="4">
        <v>69992214</v>
      </c>
      <c r="E314" s="4">
        <v>3145281</v>
      </c>
    </row>
    <row r="315" spans="1:5" x14ac:dyDescent="0.2">
      <c r="A315" s="4" t="s">
        <v>111</v>
      </c>
      <c r="B315" s="15">
        <v>44348</v>
      </c>
      <c r="C315" s="4">
        <v>6</v>
      </c>
      <c r="D315" s="4">
        <v>1402189</v>
      </c>
      <c r="E315" s="4">
        <v>63011</v>
      </c>
    </row>
    <row r="316" spans="1:5" x14ac:dyDescent="0.2">
      <c r="A316" s="4" t="s">
        <v>113</v>
      </c>
      <c r="B316" s="15">
        <v>44348</v>
      </c>
      <c r="C316" s="4">
        <v>21</v>
      </c>
      <c r="D316" s="4">
        <v>41957930</v>
      </c>
      <c r="E316" s="4">
        <v>1885488</v>
      </c>
    </row>
    <row r="317" spans="1:5" x14ac:dyDescent="0.2">
      <c r="A317" s="4" t="s">
        <v>116</v>
      </c>
      <c r="B317" s="15">
        <v>44348</v>
      </c>
      <c r="C317" s="4">
        <v>4</v>
      </c>
      <c r="D317" s="4">
        <v>2168630</v>
      </c>
      <c r="E317" s="4">
        <v>97453</v>
      </c>
    </row>
    <row r="318" spans="1:5" x14ac:dyDescent="0.2">
      <c r="A318" s="4" t="s">
        <v>117</v>
      </c>
      <c r="B318" s="15">
        <v>44348</v>
      </c>
      <c r="C318" s="4">
        <v>19</v>
      </c>
      <c r="D318" s="4">
        <v>4961325</v>
      </c>
      <c r="E318" s="4">
        <v>222950</v>
      </c>
    </row>
    <row r="319" spans="1:5" x14ac:dyDescent="0.2">
      <c r="A319" s="4" t="s">
        <v>120</v>
      </c>
      <c r="B319" s="15">
        <v>44348</v>
      </c>
      <c r="C319" s="4">
        <v>26</v>
      </c>
      <c r="D319" s="4">
        <v>43302852</v>
      </c>
      <c r="E319" s="4">
        <v>1937277</v>
      </c>
    </row>
    <row r="320" spans="1:5" x14ac:dyDescent="0.2">
      <c r="A320" s="4" t="s">
        <v>126</v>
      </c>
      <c r="B320" s="15">
        <v>44348</v>
      </c>
      <c r="C320" s="4">
        <v>22</v>
      </c>
      <c r="D320" s="4">
        <v>81068956</v>
      </c>
      <c r="E320" s="4">
        <v>3643043</v>
      </c>
    </row>
    <row r="321" spans="1:5" x14ac:dyDescent="0.2">
      <c r="A321" s="4" t="s">
        <v>130</v>
      </c>
      <c r="B321" s="15">
        <v>44348</v>
      </c>
      <c r="C321" s="4">
        <v>7</v>
      </c>
      <c r="D321" s="4">
        <v>6560188</v>
      </c>
      <c r="E321" s="4">
        <v>294799</v>
      </c>
    </row>
    <row r="322" spans="1:5" x14ac:dyDescent="0.2">
      <c r="A322" s="4" t="s">
        <v>1790</v>
      </c>
      <c r="B322" s="15">
        <v>44348</v>
      </c>
      <c r="C322" s="4">
        <v>21</v>
      </c>
      <c r="D322" s="4">
        <v>173892415</v>
      </c>
      <c r="E322" s="4">
        <v>7814305</v>
      </c>
    </row>
    <row r="323" spans="1:5" x14ac:dyDescent="0.2">
      <c r="A323" s="4" t="s">
        <v>1798</v>
      </c>
      <c r="B323" s="15">
        <v>44348</v>
      </c>
      <c r="C323" s="4">
        <v>22</v>
      </c>
      <c r="D323" s="4">
        <v>18796048</v>
      </c>
      <c r="E323" s="4">
        <v>844649</v>
      </c>
    </row>
    <row r="324" spans="1:5" x14ac:dyDescent="0.2">
      <c r="A324" s="4" t="s">
        <v>131</v>
      </c>
      <c r="B324" s="15">
        <v>44348</v>
      </c>
      <c r="C324" s="4">
        <v>20</v>
      </c>
      <c r="D324" s="4">
        <v>12022609</v>
      </c>
      <c r="E324" s="4">
        <v>540267</v>
      </c>
    </row>
    <row r="325" spans="1:5" x14ac:dyDescent="0.2">
      <c r="A325" s="4" t="s">
        <v>134</v>
      </c>
      <c r="B325" s="15">
        <v>44348</v>
      </c>
      <c r="C325" s="4">
        <v>18</v>
      </c>
      <c r="D325" s="4">
        <v>8746398</v>
      </c>
      <c r="E325" s="4">
        <v>393042</v>
      </c>
    </row>
    <row r="326" spans="1:5" x14ac:dyDescent="0.2">
      <c r="A326" s="4" t="s">
        <v>135</v>
      </c>
      <c r="B326" s="15">
        <v>44348</v>
      </c>
      <c r="C326" s="4">
        <v>18</v>
      </c>
      <c r="D326" s="4">
        <v>8997123</v>
      </c>
      <c r="E326" s="4">
        <v>404309</v>
      </c>
    </row>
    <row r="327" spans="1:5" x14ac:dyDescent="0.2">
      <c r="A327" s="4" t="s">
        <v>139</v>
      </c>
      <c r="B327" s="15">
        <v>44348</v>
      </c>
      <c r="C327" s="4">
        <v>19</v>
      </c>
      <c r="D327" s="4">
        <v>14023028</v>
      </c>
      <c r="E327" s="4">
        <v>630161</v>
      </c>
    </row>
    <row r="328" spans="1:5" x14ac:dyDescent="0.2">
      <c r="A328" s="4" t="s">
        <v>1793</v>
      </c>
      <c r="B328" s="15">
        <v>44348</v>
      </c>
      <c r="C328" s="4">
        <v>26</v>
      </c>
      <c r="D328" s="4">
        <v>1013094</v>
      </c>
      <c r="E328" s="4">
        <v>45526</v>
      </c>
    </row>
    <row r="329" spans="1:5" x14ac:dyDescent="0.2">
      <c r="A329" s="4" t="s">
        <v>141</v>
      </c>
      <c r="B329" s="15">
        <v>44348</v>
      </c>
      <c r="C329" s="4">
        <v>24</v>
      </c>
      <c r="D329" s="4">
        <v>11164507</v>
      </c>
      <c r="E329" s="4">
        <v>501706</v>
      </c>
    </row>
    <row r="330" spans="1:5" x14ac:dyDescent="0.2">
      <c r="A330" s="4" t="s">
        <v>19</v>
      </c>
      <c r="B330" s="15">
        <v>44378</v>
      </c>
      <c r="C330" s="4">
        <v>31</v>
      </c>
      <c r="D330" s="4">
        <v>17827489</v>
      </c>
      <c r="E330" s="4">
        <v>817467</v>
      </c>
    </row>
    <row r="331" spans="1:5" x14ac:dyDescent="0.2">
      <c r="A331" s="4" t="s">
        <v>22</v>
      </c>
      <c r="B331" s="15">
        <v>44378</v>
      </c>
      <c r="C331" s="4">
        <v>20</v>
      </c>
      <c r="D331" s="4">
        <v>27022746</v>
      </c>
      <c r="E331" s="4">
        <v>1239109</v>
      </c>
    </row>
    <row r="332" spans="1:5" x14ac:dyDescent="0.2">
      <c r="A332" s="4" t="s">
        <v>23</v>
      </c>
      <c r="B332" s="15">
        <v>44378</v>
      </c>
      <c r="C332" s="4">
        <v>29</v>
      </c>
      <c r="D332" s="4">
        <v>46035896</v>
      </c>
      <c r="E332" s="4">
        <v>2087644</v>
      </c>
    </row>
    <row r="333" spans="1:5" x14ac:dyDescent="0.2">
      <c r="A333" s="4" t="s">
        <v>27</v>
      </c>
      <c r="B333" s="15">
        <v>44378</v>
      </c>
      <c r="C333" s="4">
        <v>12</v>
      </c>
      <c r="D333" s="4">
        <v>5035858</v>
      </c>
      <c r="E333" s="4">
        <v>228367</v>
      </c>
    </row>
    <row r="334" spans="1:5" x14ac:dyDescent="0.2">
      <c r="A334" s="4" t="s">
        <v>28</v>
      </c>
      <c r="B334" s="15">
        <v>44378</v>
      </c>
      <c r="C334" s="4">
        <v>31</v>
      </c>
      <c r="D334" s="4">
        <v>20883321</v>
      </c>
      <c r="E334" s="4">
        <v>957590</v>
      </c>
    </row>
    <row r="335" spans="1:5" x14ac:dyDescent="0.2">
      <c r="A335" s="4" t="s">
        <v>30</v>
      </c>
      <c r="B335" s="15">
        <v>44378</v>
      </c>
      <c r="C335" s="4">
        <v>31</v>
      </c>
      <c r="D335" s="4">
        <v>17059055</v>
      </c>
      <c r="E335" s="4">
        <v>782231</v>
      </c>
    </row>
    <row r="336" spans="1:5" x14ac:dyDescent="0.2">
      <c r="A336" s="4" t="s">
        <v>31</v>
      </c>
      <c r="B336" s="15">
        <v>44378</v>
      </c>
      <c r="C336" s="4">
        <v>31</v>
      </c>
      <c r="D336" s="4">
        <v>8587723</v>
      </c>
      <c r="E336" s="4">
        <v>393784</v>
      </c>
    </row>
    <row r="337" spans="1:5" x14ac:dyDescent="0.2">
      <c r="A337" s="4" t="s">
        <v>35</v>
      </c>
      <c r="B337" s="15">
        <v>44378</v>
      </c>
      <c r="C337" s="4">
        <v>28</v>
      </c>
      <c r="D337" s="4">
        <v>21805675</v>
      </c>
      <c r="E337" s="4">
        <v>838933</v>
      </c>
    </row>
    <row r="338" spans="1:5" x14ac:dyDescent="0.2">
      <c r="A338" s="4" t="s">
        <v>37</v>
      </c>
      <c r="B338" s="15">
        <v>44378</v>
      </c>
      <c r="C338" s="4">
        <v>18</v>
      </c>
      <c r="D338" s="4">
        <v>9202889</v>
      </c>
      <c r="E338" s="4">
        <v>421992</v>
      </c>
    </row>
    <row r="339" spans="1:5" x14ac:dyDescent="0.2">
      <c r="A339" s="4" t="s">
        <v>1802</v>
      </c>
      <c r="B339" s="15">
        <v>44378</v>
      </c>
      <c r="C339" s="4">
        <v>12</v>
      </c>
      <c r="D339" s="4">
        <v>1193083</v>
      </c>
      <c r="E339" s="4">
        <v>54708</v>
      </c>
    </row>
    <row r="340" spans="1:5" x14ac:dyDescent="0.2">
      <c r="A340" s="4" t="s">
        <v>41</v>
      </c>
      <c r="B340" s="15">
        <v>44378</v>
      </c>
      <c r="C340" s="4">
        <v>9</v>
      </c>
      <c r="D340" s="4">
        <v>7714391</v>
      </c>
      <c r="E340" s="4">
        <v>353738</v>
      </c>
    </row>
    <row r="341" spans="1:5" x14ac:dyDescent="0.2">
      <c r="A341" s="4" t="s">
        <v>42</v>
      </c>
      <c r="B341" s="15">
        <v>44378</v>
      </c>
      <c r="C341" s="4">
        <v>25</v>
      </c>
      <c r="D341" s="4">
        <v>8110406</v>
      </c>
      <c r="E341" s="4">
        <v>371897</v>
      </c>
    </row>
    <row r="342" spans="1:5" x14ac:dyDescent="0.2">
      <c r="A342" s="4" t="s">
        <v>43</v>
      </c>
      <c r="B342" s="15">
        <v>44378</v>
      </c>
      <c r="C342" s="4">
        <v>25</v>
      </c>
      <c r="D342" s="4">
        <v>125993625</v>
      </c>
      <c r="E342" s="4">
        <v>5777349</v>
      </c>
    </row>
    <row r="343" spans="1:5" x14ac:dyDescent="0.2">
      <c r="A343" s="4" t="s">
        <v>45</v>
      </c>
      <c r="B343" s="15">
        <v>44378</v>
      </c>
      <c r="C343" s="4">
        <v>25</v>
      </c>
      <c r="D343" s="4">
        <v>8786483</v>
      </c>
      <c r="E343" s="4">
        <v>402898</v>
      </c>
    </row>
    <row r="344" spans="1:5" x14ac:dyDescent="0.2">
      <c r="A344" s="4" t="s">
        <v>48</v>
      </c>
      <c r="B344" s="15">
        <v>44378</v>
      </c>
      <c r="C344" s="4">
        <v>20</v>
      </c>
      <c r="D344" s="4">
        <v>4301232</v>
      </c>
      <c r="E344" s="4">
        <v>197230</v>
      </c>
    </row>
    <row r="345" spans="1:5" x14ac:dyDescent="0.2">
      <c r="A345" s="4" t="s">
        <v>50</v>
      </c>
      <c r="B345" s="15">
        <v>44378</v>
      </c>
      <c r="C345" s="4">
        <v>2</v>
      </c>
      <c r="D345" s="4">
        <v>38687</v>
      </c>
      <c r="E345" s="4">
        <v>1774</v>
      </c>
    </row>
    <row r="346" spans="1:5" x14ac:dyDescent="0.2">
      <c r="A346" s="4" t="s">
        <v>52</v>
      </c>
      <c r="B346" s="15">
        <v>44378</v>
      </c>
      <c r="C346" s="4">
        <v>30</v>
      </c>
      <c r="D346" s="4">
        <v>264155749</v>
      </c>
      <c r="E346" s="4">
        <v>11848207</v>
      </c>
    </row>
    <row r="347" spans="1:5" x14ac:dyDescent="0.2">
      <c r="A347" s="4" t="s">
        <v>54</v>
      </c>
      <c r="B347" s="15">
        <v>44378</v>
      </c>
      <c r="C347" s="4">
        <v>12</v>
      </c>
      <c r="D347" s="4">
        <v>18158385</v>
      </c>
      <c r="E347" s="4">
        <v>832640</v>
      </c>
    </row>
    <row r="348" spans="1:5" x14ac:dyDescent="0.2">
      <c r="A348" s="4" t="s">
        <v>56</v>
      </c>
      <c r="B348" s="15">
        <v>44378</v>
      </c>
      <c r="C348" s="4">
        <v>26</v>
      </c>
      <c r="D348" s="4">
        <v>51022918</v>
      </c>
      <c r="E348" s="4">
        <v>2339620</v>
      </c>
    </row>
    <row r="349" spans="1:5" x14ac:dyDescent="0.2">
      <c r="A349" s="4" t="s">
        <v>60</v>
      </c>
      <c r="B349" s="15">
        <v>44378</v>
      </c>
      <c r="C349" s="4">
        <v>14</v>
      </c>
      <c r="D349" s="4">
        <v>3840294</v>
      </c>
      <c r="E349" s="4">
        <v>176094</v>
      </c>
    </row>
    <row r="350" spans="1:5" x14ac:dyDescent="0.2">
      <c r="A350" s="4" t="s">
        <v>66</v>
      </c>
      <c r="B350" s="15">
        <v>44378</v>
      </c>
      <c r="C350" s="4">
        <v>20</v>
      </c>
      <c r="D350" s="4">
        <v>24233167</v>
      </c>
      <c r="E350" s="4">
        <v>1098930</v>
      </c>
    </row>
    <row r="351" spans="1:5" x14ac:dyDescent="0.2">
      <c r="A351" s="4" t="s">
        <v>68</v>
      </c>
      <c r="B351" s="15">
        <v>44378</v>
      </c>
      <c r="C351" s="4">
        <v>31</v>
      </c>
      <c r="D351" s="4">
        <v>20982210</v>
      </c>
      <c r="E351" s="4">
        <v>951505</v>
      </c>
    </row>
    <row r="352" spans="1:5" x14ac:dyDescent="0.2">
      <c r="A352" s="4" t="s">
        <v>72</v>
      </c>
      <c r="B352" s="15">
        <v>44378</v>
      </c>
      <c r="C352" s="4">
        <v>22</v>
      </c>
      <c r="D352" s="4">
        <v>44924056</v>
      </c>
      <c r="E352" s="4">
        <v>2059961</v>
      </c>
    </row>
    <row r="353" spans="1:5" x14ac:dyDescent="0.2">
      <c r="A353" s="4" t="s">
        <v>1789</v>
      </c>
      <c r="B353" s="15">
        <v>44378</v>
      </c>
      <c r="C353" s="4">
        <v>1</v>
      </c>
      <c r="D353" s="4">
        <v>1800093</v>
      </c>
      <c r="E353" s="4">
        <v>82542</v>
      </c>
    </row>
    <row r="354" spans="1:5" x14ac:dyDescent="0.2">
      <c r="A354" s="4" t="s">
        <v>73</v>
      </c>
      <c r="B354" s="15">
        <v>44378</v>
      </c>
      <c r="C354" s="4">
        <v>9</v>
      </c>
      <c r="D354" s="4">
        <v>1861003</v>
      </c>
      <c r="E354" s="4">
        <v>85335</v>
      </c>
    </row>
    <row r="355" spans="1:5" x14ac:dyDescent="0.2">
      <c r="A355" s="4" t="s">
        <v>77</v>
      </c>
      <c r="B355" s="15">
        <v>44378</v>
      </c>
      <c r="C355" s="4">
        <v>30</v>
      </c>
      <c r="D355" s="4">
        <v>20381885</v>
      </c>
      <c r="E355" s="4">
        <v>934597</v>
      </c>
    </row>
    <row r="356" spans="1:5" x14ac:dyDescent="0.2">
      <c r="A356" s="4" t="s">
        <v>79</v>
      </c>
      <c r="B356" s="15">
        <v>44378</v>
      </c>
      <c r="C356" s="4">
        <v>22</v>
      </c>
      <c r="D356" s="4">
        <v>4970570</v>
      </c>
      <c r="E356" s="4">
        <v>227922</v>
      </c>
    </row>
    <row r="357" spans="1:5" x14ac:dyDescent="0.2">
      <c r="A357" s="4" t="s">
        <v>80</v>
      </c>
      <c r="B357" s="15">
        <v>44378</v>
      </c>
      <c r="C357" s="4">
        <v>22</v>
      </c>
      <c r="D357" s="4">
        <v>3978711</v>
      </c>
      <c r="E357" s="4">
        <v>182441</v>
      </c>
    </row>
    <row r="358" spans="1:5" x14ac:dyDescent="0.2">
      <c r="A358" s="4" t="s">
        <v>82</v>
      </c>
      <c r="B358" s="15">
        <v>44378</v>
      </c>
      <c r="C358" s="4">
        <v>21</v>
      </c>
      <c r="D358" s="4">
        <v>10758861</v>
      </c>
      <c r="E358" s="4">
        <v>493340</v>
      </c>
    </row>
    <row r="359" spans="1:5" x14ac:dyDescent="0.2">
      <c r="A359" s="4" t="s">
        <v>83</v>
      </c>
      <c r="B359" s="15">
        <v>44378</v>
      </c>
      <c r="C359" s="4">
        <v>18</v>
      </c>
      <c r="D359" s="4">
        <v>26341479</v>
      </c>
      <c r="E359" s="4">
        <v>1207870</v>
      </c>
    </row>
    <row r="360" spans="1:5" x14ac:dyDescent="0.2">
      <c r="A360" s="4" t="s">
        <v>84</v>
      </c>
      <c r="B360" s="15">
        <v>44378</v>
      </c>
      <c r="C360" s="4">
        <v>28</v>
      </c>
      <c r="D360" s="4">
        <v>184395482</v>
      </c>
      <c r="E360" s="4">
        <v>8455325</v>
      </c>
    </row>
    <row r="361" spans="1:5" x14ac:dyDescent="0.2">
      <c r="A361" s="4" t="s">
        <v>86</v>
      </c>
      <c r="B361" s="15">
        <v>44378</v>
      </c>
      <c r="C361" s="4">
        <v>27</v>
      </c>
      <c r="D361" s="4">
        <v>73096706</v>
      </c>
      <c r="E361" s="4">
        <v>3351798</v>
      </c>
    </row>
    <row r="362" spans="1:5" x14ac:dyDescent="0.2">
      <c r="A362" s="4" t="s">
        <v>1810</v>
      </c>
      <c r="B362" s="15">
        <v>44378</v>
      </c>
      <c r="C362" s="4">
        <v>22</v>
      </c>
      <c r="D362" s="4">
        <v>11027712</v>
      </c>
      <c r="E362" s="4">
        <v>505668</v>
      </c>
    </row>
    <row r="363" spans="1:5" x14ac:dyDescent="0.2">
      <c r="A363" s="4" t="s">
        <v>90</v>
      </c>
      <c r="B363" s="15">
        <v>44378</v>
      </c>
      <c r="C363" s="4">
        <v>31</v>
      </c>
      <c r="D363" s="4">
        <v>13284120</v>
      </c>
      <c r="E363" s="4">
        <v>609134</v>
      </c>
    </row>
    <row r="364" spans="1:5" x14ac:dyDescent="0.2">
      <c r="A364" s="4" t="s">
        <v>91</v>
      </c>
      <c r="B364" s="15">
        <v>44378</v>
      </c>
      <c r="C364" s="4">
        <v>11</v>
      </c>
      <c r="D364" s="4">
        <v>5265635</v>
      </c>
      <c r="E364" s="4">
        <v>241452</v>
      </c>
    </row>
    <row r="365" spans="1:5" x14ac:dyDescent="0.2">
      <c r="A365" s="4" t="s">
        <v>92</v>
      </c>
      <c r="B365" s="15">
        <v>44378</v>
      </c>
      <c r="C365" s="4">
        <v>31</v>
      </c>
      <c r="D365" s="4">
        <v>8910680</v>
      </c>
      <c r="E365" s="4">
        <v>408593</v>
      </c>
    </row>
    <row r="366" spans="1:5" x14ac:dyDescent="0.2">
      <c r="A366" s="4" t="s">
        <v>94</v>
      </c>
      <c r="B366" s="15">
        <v>44378</v>
      </c>
      <c r="C366" s="4">
        <v>29</v>
      </c>
      <c r="D366" s="4">
        <v>440658671</v>
      </c>
      <c r="E366" s="4">
        <v>19764912</v>
      </c>
    </row>
    <row r="367" spans="1:5" x14ac:dyDescent="0.2">
      <c r="A367" s="4" t="s">
        <v>96</v>
      </c>
      <c r="B367" s="15">
        <v>44378</v>
      </c>
      <c r="C367" s="4">
        <v>21</v>
      </c>
      <c r="D367" s="4">
        <v>12496931</v>
      </c>
      <c r="E367" s="4">
        <v>573038</v>
      </c>
    </row>
    <row r="368" spans="1:5" x14ac:dyDescent="0.2">
      <c r="A368" s="4" t="s">
        <v>100</v>
      </c>
      <c r="B368" s="15">
        <v>44378</v>
      </c>
      <c r="C368" s="4">
        <v>24</v>
      </c>
      <c r="D368" s="4">
        <v>59026683</v>
      </c>
      <c r="E368" s="4">
        <v>2706627</v>
      </c>
    </row>
    <row r="369" spans="1:5" x14ac:dyDescent="0.2">
      <c r="A369" s="4" t="s">
        <v>105</v>
      </c>
      <c r="B369" s="15">
        <v>44378</v>
      </c>
      <c r="C369" s="4">
        <v>19</v>
      </c>
      <c r="D369" s="4">
        <v>57627992</v>
      </c>
      <c r="E369" s="4">
        <v>2642491</v>
      </c>
    </row>
    <row r="370" spans="1:5" x14ac:dyDescent="0.2">
      <c r="A370" s="4" t="s">
        <v>113</v>
      </c>
      <c r="B370" s="15">
        <v>44378</v>
      </c>
      <c r="C370" s="4">
        <v>20</v>
      </c>
      <c r="D370" s="4">
        <v>39117425</v>
      </c>
      <c r="E370" s="4">
        <v>1793702</v>
      </c>
    </row>
    <row r="371" spans="1:5" x14ac:dyDescent="0.2">
      <c r="A371" s="4" t="s">
        <v>116</v>
      </c>
      <c r="B371" s="15">
        <v>44378</v>
      </c>
      <c r="C371" s="4">
        <v>22</v>
      </c>
      <c r="D371" s="4">
        <v>11735999</v>
      </c>
      <c r="E371" s="4">
        <v>538146</v>
      </c>
    </row>
    <row r="372" spans="1:5" x14ac:dyDescent="0.2">
      <c r="A372" s="4" t="s">
        <v>117</v>
      </c>
      <c r="B372" s="15">
        <v>44378</v>
      </c>
      <c r="C372" s="4">
        <v>19</v>
      </c>
      <c r="D372" s="4">
        <v>4851432</v>
      </c>
      <c r="E372" s="4">
        <v>222459</v>
      </c>
    </row>
    <row r="373" spans="1:5" x14ac:dyDescent="0.2">
      <c r="A373" s="4" t="s">
        <v>120</v>
      </c>
      <c r="B373" s="15">
        <v>44378</v>
      </c>
      <c r="C373" s="4">
        <v>31</v>
      </c>
      <c r="D373" s="4">
        <v>50103154</v>
      </c>
      <c r="E373" s="4">
        <v>2287234</v>
      </c>
    </row>
    <row r="374" spans="1:5" x14ac:dyDescent="0.2">
      <c r="A374" s="4" t="s">
        <v>126</v>
      </c>
      <c r="B374" s="15">
        <v>44378</v>
      </c>
      <c r="C374" s="4">
        <v>27</v>
      </c>
      <c r="D374" s="4">
        <v>97288725</v>
      </c>
      <c r="E374" s="4">
        <v>4461106</v>
      </c>
    </row>
    <row r="375" spans="1:5" x14ac:dyDescent="0.2">
      <c r="A375" s="4" t="s">
        <v>130</v>
      </c>
      <c r="B375" s="15">
        <v>44378</v>
      </c>
      <c r="C375" s="4">
        <v>20</v>
      </c>
      <c r="D375" s="4">
        <v>17456946</v>
      </c>
      <c r="E375" s="4">
        <v>800476</v>
      </c>
    </row>
    <row r="376" spans="1:5" x14ac:dyDescent="0.2">
      <c r="A376" s="4" t="s">
        <v>1790</v>
      </c>
      <c r="B376" s="15">
        <v>44378</v>
      </c>
      <c r="C376" s="4">
        <v>16</v>
      </c>
      <c r="D376" s="4">
        <v>130237982</v>
      </c>
      <c r="E376" s="4">
        <v>5971971</v>
      </c>
    </row>
    <row r="377" spans="1:5" x14ac:dyDescent="0.2">
      <c r="A377" s="4" t="s">
        <v>1798</v>
      </c>
      <c r="B377" s="15">
        <v>44378</v>
      </c>
      <c r="C377" s="4">
        <v>10</v>
      </c>
      <c r="D377" s="4">
        <v>8373784</v>
      </c>
      <c r="E377" s="4">
        <v>383974</v>
      </c>
    </row>
    <row r="378" spans="1:5" x14ac:dyDescent="0.2">
      <c r="A378" s="4" t="s">
        <v>131</v>
      </c>
      <c r="B378" s="15">
        <v>44378</v>
      </c>
      <c r="C378" s="4">
        <v>12</v>
      </c>
      <c r="D378" s="4">
        <v>7032710</v>
      </c>
      <c r="E378" s="4">
        <v>322480</v>
      </c>
    </row>
    <row r="379" spans="1:5" x14ac:dyDescent="0.2">
      <c r="A379" s="4" t="s">
        <v>134</v>
      </c>
      <c r="B379" s="15">
        <v>44378</v>
      </c>
      <c r="C379" s="4">
        <v>31</v>
      </c>
      <c r="D379" s="4">
        <v>22732919</v>
      </c>
      <c r="E379" s="4">
        <v>1042402</v>
      </c>
    </row>
    <row r="380" spans="1:5" x14ac:dyDescent="0.2">
      <c r="A380" s="4" t="s">
        <v>135</v>
      </c>
      <c r="B380" s="15">
        <v>44378</v>
      </c>
      <c r="C380" s="4">
        <v>26</v>
      </c>
      <c r="D380" s="4">
        <v>10831046</v>
      </c>
      <c r="E380" s="4">
        <v>496650</v>
      </c>
    </row>
    <row r="381" spans="1:5" x14ac:dyDescent="0.2">
      <c r="A381" s="4" t="s">
        <v>139</v>
      </c>
      <c r="B381" s="15">
        <v>44378</v>
      </c>
      <c r="C381" s="4">
        <v>23</v>
      </c>
      <c r="D381" s="4">
        <v>16270056</v>
      </c>
      <c r="E381" s="4">
        <v>746052</v>
      </c>
    </row>
    <row r="382" spans="1:5" x14ac:dyDescent="0.2">
      <c r="A382" s="4" t="s">
        <v>1793</v>
      </c>
      <c r="B382" s="15">
        <v>44378</v>
      </c>
      <c r="C382" s="4">
        <v>19</v>
      </c>
      <c r="D382" s="4">
        <v>725537</v>
      </c>
      <c r="E382" s="4">
        <v>33269</v>
      </c>
    </row>
    <row r="383" spans="1:5" x14ac:dyDescent="0.2">
      <c r="A383" s="4" t="s">
        <v>141</v>
      </c>
      <c r="B383" s="15">
        <v>44378</v>
      </c>
      <c r="C383" s="4">
        <v>28</v>
      </c>
      <c r="D383" s="4">
        <v>12910109</v>
      </c>
      <c r="E383" s="4">
        <v>591984</v>
      </c>
    </row>
    <row r="384" spans="1:5" x14ac:dyDescent="0.2">
      <c r="A384" s="4" t="s">
        <v>19</v>
      </c>
      <c r="B384" s="15">
        <v>44409</v>
      </c>
      <c r="C384" s="4">
        <v>5</v>
      </c>
      <c r="D384" s="4">
        <v>3484285</v>
      </c>
      <c r="E384" s="4">
        <v>145053</v>
      </c>
    </row>
    <row r="385" spans="1:5" x14ac:dyDescent="0.2">
      <c r="A385" s="4" t="s">
        <v>22</v>
      </c>
      <c r="B385" s="15">
        <v>44409</v>
      </c>
      <c r="C385" s="4">
        <v>16</v>
      </c>
      <c r="D385" s="4">
        <v>23813234</v>
      </c>
      <c r="E385" s="4">
        <v>991360</v>
      </c>
    </row>
    <row r="386" spans="1:5" x14ac:dyDescent="0.2">
      <c r="A386" s="4" t="s">
        <v>23</v>
      </c>
      <c r="B386" s="15">
        <v>44409</v>
      </c>
      <c r="C386" s="4">
        <v>25</v>
      </c>
      <c r="D386" s="4">
        <v>43714608</v>
      </c>
      <c r="E386" s="4">
        <v>1799780</v>
      </c>
    </row>
    <row r="387" spans="1:5" x14ac:dyDescent="0.2">
      <c r="A387" s="4" t="s">
        <v>27</v>
      </c>
      <c r="B387" s="15">
        <v>44409</v>
      </c>
      <c r="C387" s="4">
        <v>11</v>
      </c>
      <c r="D387" s="4">
        <v>5084072</v>
      </c>
      <c r="E387" s="4">
        <v>209317</v>
      </c>
    </row>
    <row r="388" spans="1:5" x14ac:dyDescent="0.2">
      <c r="A388" s="4" t="s">
        <v>28</v>
      </c>
      <c r="B388" s="15">
        <v>44409</v>
      </c>
      <c r="C388" s="4">
        <v>19</v>
      </c>
      <c r="D388" s="4">
        <v>13972812</v>
      </c>
      <c r="E388" s="4">
        <v>581697</v>
      </c>
    </row>
    <row r="389" spans="1:5" x14ac:dyDescent="0.2">
      <c r="A389" s="4" t="s">
        <v>30</v>
      </c>
      <c r="B389" s="15">
        <v>44409</v>
      </c>
      <c r="C389" s="4">
        <v>26</v>
      </c>
      <c r="D389" s="4">
        <v>15780591</v>
      </c>
      <c r="E389" s="4">
        <v>656956</v>
      </c>
    </row>
    <row r="390" spans="1:5" x14ac:dyDescent="0.2">
      <c r="A390" s="4" t="s">
        <v>31</v>
      </c>
      <c r="B390" s="15">
        <v>44409</v>
      </c>
      <c r="C390" s="4">
        <v>15</v>
      </c>
      <c r="D390" s="4">
        <v>2403543</v>
      </c>
      <c r="E390" s="4">
        <v>100061</v>
      </c>
    </row>
    <row r="391" spans="1:5" x14ac:dyDescent="0.2">
      <c r="A391" s="4" t="s">
        <v>35</v>
      </c>
      <c r="B391" s="15">
        <v>44409</v>
      </c>
      <c r="C391" s="4">
        <v>10</v>
      </c>
      <c r="D391" s="4">
        <v>9207523</v>
      </c>
      <c r="E391" s="4">
        <v>299933</v>
      </c>
    </row>
    <row r="392" spans="1:5" x14ac:dyDescent="0.2">
      <c r="A392" s="4" t="s">
        <v>37</v>
      </c>
      <c r="B392" s="15">
        <v>44409</v>
      </c>
      <c r="C392" s="4">
        <v>16</v>
      </c>
      <c r="D392" s="4">
        <v>8978388</v>
      </c>
      <c r="E392" s="4">
        <v>373776</v>
      </c>
    </row>
    <row r="393" spans="1:5" x14ac:dyDescent="0.2">
      <c r="A393" s="4" t="s">
        <v>1802</v>
      </c>
      <c r="B393" s="15">
        <v>44409</v>
      </c>
      <c r="C393" s="4">
        <v>24</v>
      </c>
      <c r="D393" s="4">
        <v>2628209</v>
      </c>
      <c r="E393" s="4">
        <v>109414</v>
      </c>
    </row>
    <row r="394" spans="1:5" x14ac:dyDescent="0.2">
      <c r="A394" s="4" t="s">
        <v>41</v>
      </c>
      <c r="B394" s="15">
        <v>44409</v>
      </c>
      <c r="C394" s="4">
        <v>13</v>
      </c>
      <c r="D394" s="4">
        <v>12260371</v>
      </c>
      <c r="E394" s="4">
        <v>510407</v>
      </c>
    </row>
    <row r="395" spans="1:5" x14ac:dyDescent="0.2">
      <c r="A395" s="4" t="s">
        <v>42</v>
      </c>
      <c r="B395" s="15">
        <v>44409</v>
      </c>
      <c r="C395" s="4">
        <v>15</v>
      </c>
      <c r="D395" s="4">
        <v>5516034</v>
      </c>
      <c r="E395" s="4">
        <v>229636</v>
      </c>
    </row>
    <row r="396" spans="1:5" x14ac:dyDescent="0.2">
      <c r="A396" s="4" t="s">
        <v>43</v>
      </c>
      <c r="B396" s="15">
        <v>44409</v>
      </c>
      <c r="C396" s="4">
        <v>13</v>
      </c>
      <c r="D396" s="4">
        <v>71473234</v>
      </c>
      <c r="E396" s="4">
        <v>2975476</v>
      </c>
    </row>
    <row r="397" spans="1:5" x14ac:dyDescent="0.2">
      <c r="A397" s="4" t="s">
        <v>45</v>
      </c>
      <c r="B397" s="15">
        <v>44409</v>
      </c>
      <c r="C397" s="4">
        <v>27</v>
      </c>
      <c r="D397" s="4">
        <v>12467021</v>
      </c>
      <c r="E397" s="4">
        <v>519010</v>
      </c>
    </row>
    <row r="398" spans="1:5" x14ac:dyDescent="0.2">
      <c r="A398" s="4" t="s">
        <v>48</v>
      </c>
      <c r="B398" s="15">
        <v>44409</v>
      </c>
      <c r="C398" s="4">
        <v>22</v>
      </c>
      <c r="D398" s="4">
        <v>5211931</v>
      </c>
      <c r="E398" s="4">
        <v>216976</v>
      </c>
    </row>
    <row r="399" spans="1:5" x14ac:dyDescent="0.2">
      <c r="A399" s="4" t="s">
        <v>52</v>
      </c>
      <c r="B399" s="15">
        <v>44409</v>
      </c>
      <c r="C399" s="4">
        <v>17</v>
      </c>
      <c r="D399" s="4">
        <v>164873945</v>
      </c>
      <c r="E399" s="4">
        <v>6713942</v>
      </c>
    </row>
    <row r="400" spans="1:5" x14ac:dyDescent="0.2">
      <c r="A400" s="4" t="s">
        <v>54</v>
      </c>
      <c r="B400" s="15">
        <v>44409</v>
      </c>
      <c r="C400" s="4">
        <v>20</v>
      </c>
      <c r="D400" s="4">
        <v>32351033</v>
      </c>
      <c r="E400" s="4">
        <v>1346794</v>
      </c>
    </row>
    <row r="401" spans="1:5" x14ac:dyDescent="0.2">
      <c r="A401" s="4" t="s">
        <v>56</v>
      </c>
      <c r="B401" s="15">
        <v>44409</v>
      </c>
      <c r="C401" s="4">
        <v>25</v>
      </c>
      <c r="D401" s="4">
        <v>54041383</v>
      </c>
      <c r="E401" s="4">
        <v>2249777</v>
      </c>
    </row>
    <row r="402" spans="1:5" x14ac:dyDescent="0.2">
      <c r="A402" s="4" t="s">
        <v>60</v>
      </c>
      <c r="B402" s="15">
        <v>44409</v>
      </c>
      <c r="C402" s="4">
        <v>15</v>
      </c>
      <c r="D402" s="4">
        <v>4828127</v>
      </c>
      <c r="E402" s="4">
        <v>200998</v>
      </c>
    </row>
    <row r="403" spans="1:5" x14ac:dyDescent="0.2">
      <c r="A403" s="4" t="s">
        <v>72</v>
      </c>
      <c r="B403" s="15">
        <v>44409</v>
      </c>
      <c r="C403" s="4">
        <v>28</v>
      </c>
      <c r="D403" s="4">
        <v>65222884</v>
      </c>
      <c r="E403" s="4">
        <v>2715270</v>
      </c>
    </row>
    <row r="404" spans="1:5" x14ac:dyDescent="0.2">
      <c r="A404" s="4" t="s">
        <v>77</v>
      </c>
      <c r="B404" s="15">
        <v>44409</v>
      </c>
      <c r="C404" s="4">
        <v>23</v>
      </c>
      <c r="D404" s="4">
        <v>17235505</v>
      </c>
      <c r="E404" s="4">
        <v>717525</v>
      </c>
    </row>
    <row r="405" spans="1:5" x14ac:dyDescent="0.2">
      <c r="A405" s="4" t="s">
        <v>79</v>
      </c>
      <c r="B405" s="15">
        <v>44409</v>
      </c>
      <c r="C405" s="4">
        <v>15</v>
      </c>
      <c r="D405" s="4">
        <v>3743301</v>
      </c>
      <c r="E405" s="4">
        <v>155836</v>
      </c>
    </row>
    <row r="406" spans="1:5" x14ac:dyDescent="0.2">
      <c r="A406" s="4" t="s">
        <v>82</v>
      </c>
      <c r="B406" s="15">
        <v>44409</v>
      </c>
      <c r="C406" s="4">
        <v>21</v>
      </c>
      <c r="D406" s="4">
        <v>11193944</v>
      </c>
      <c r="E406" s="4">
        <v>466011</v>
      </c>
    </row>
    <row r="407" spans="1:5" x14ac:dyDescent="0.2">
      <c r="A407" s="4" t="s">
        <v>83</v>
      </c>
      <c r="B407" s="15">
        <v>44409</v>
      </c>
      <c r="C407" s="4">
        <v>12</v>
      </c>
      <c r="D407" s="4">
        <v>19445512</v>
      </c>
      <c r="E407" s="4">
        <v>809529</v>
      </c>
    </row>
    <row r="408" spans="1:5" x14ac:dyDescent="0.2">
      <c r="A408" s="4" t="s">
        <v>84</v>
      </c>
      <c r="B408" s="15">
        <v>44409</v>
      </c>
      <c r="C408" s="4">
        <v>6</v>
      </c>
      <c r="D408" s="4">
        <v>42791446</v>
      </c>
      <c r="E408" s="4">
        <v>1781435</v>
      </c>
    </row>
    <row r="409" spans="1:5" x14ac:dyDescent="0.2">
      <c r="A409" s="4" t="s">
        <v>86</v>
      </c>
      <c r="B409" s="15">
        <v>44409</v>
      </c>
      <c r="C409" s="4">
        <v>4</v>
      </c>
      <c r="D409" s="4">
        <v>12268802</v>
      </c>
      <c r="E409" s="4">
        <v>510758</v>
      </c>
    </row>
    <row r="410" spans="1:5" x14ac:dyDescent="0.2">
      <c r="A410" s="4" t="s">
        <v>1810</v>
      </c>
      <c r="B410" s="15">
        <v>44409</v>
      </c>
      <c r="C410" s="4">
        <v>17</v>
      </c>
      <c r="D410" s="4">
        <v>9460918</v>
      </c>
      <c r="E410" s="4">
        <v>393864</v>
      </c>
    </row>
    <row r="411" spans="1:5" x14ac:dyDescent="0.2">
      <c r="A411" s="4" t="s">
        <v>90</v>
      </c>
      <c r="B411" s="15">
        <v>44409</v>
      </c>
      <c r="C411" s="4">
        <v>14</v>
      </c>
      <c r="D411" s="4">
        <v>6617387</v>
      </c>
      <c r="E411" s="4">
        <v>275486</v>
      </c>
    </row>
    <row r="412" spans="1:5" x14ac:dyDescent="0.2">
      <c r="A412" s="4" t="s">
        <v>92</v>
      </c>
      <c r="B412" s="15">
        <v>44409</v>
      </c>
      <c r="C412" s="4">
        <v>13</v>
      </c>
      <c r="D412" s="4">
        <v>4120980</v>
      </c>
      <c r="E412" s="4">
        <v>171559</v>
      </c>
    </row>
    <row r="413" spans="1:5" x14ac:dyDescent="0.2">
      <c r="A413" s="4" t="s">
        <v>94</v>
      </c>
      <c r="B413" s="15">
        <v>44409</v>
      </c>
      <c r="C413" s="4">
        <v>8</v>
      </c>
      <c r="D413" s="4">
        <v>97180106</v>
      </c>
      <c r="E413" s="4">
        <v>3957336</v>
      </c>
    </row>
    <row r="414" spans="1:5" x14ac:dyDescent="0.2">
      <c r="A414" s="4" t="s">
        <v>96</v>
      </c>
      <c r="B414" s="15">
        <v>44409</v>
      </c>
      <c r="C414" s="4">
        <v>8</v>
      </c>
      <c r="D414" s="4">
        <v>4860171</v>
      </c>
      <c r="E414" s="4">
        <v>202332</v>
      </c>
    </row>
    <row r="415" spans="1:5" x14ac:dyDescent="0.2">
      <c r="A415" s="4" t="s">
        <v>98</v>
      </c>
      <c r="B415" s="15">
        <v>44409</v>
      </c>
      <c r="C415" s="4">
        <v>8</v>
      </c>
      <c r="D415" s="4">
        <v>2882060</v>
      </c>
      <c r="E415" s="4">
        <v>119982</v>
      </c>
    </row>
    <row r="416" spans="1:5" x14ac:dyDescent="0.2">
      <c r="A416" s="4" t="s">
        <v>100</v>
      </c>
      <c r="B416" s="15">
        <v>44409</v>
      </c>
      <c r="C416" s="4">
        <v>23</v>
      </c>
      <c r="D416" s="4">
        <v>42896633</v>
      </c>
      <c r="E416" s="4">
        <v>1785814</v>
      </c>
    </row>
    <row r="417" spans="1:5" x14ac:dyDescent="0.2">
      <c r="A417" s="4" t="s">
        <v>105</v>
      </c>
      <c r="B417" s="15">
        <v>44409</v>
      </c>
      <c r="C417" s="4">
        <v>18</v>
      </c>
      <c r="D417" s="4">
        <v>58940804</v>
      </c>
      <c r="E417" s="4">
        <v>2453743</v>
      </c>
    </row>
    <row r="418" spans="1:5" x14ac:dyDescent="0.2">
      <c r="A418" s="4" t="s">
        <v>116</v>
      </c>
      <c r="B418" s="15">
        <v>44409</v>
      </c>
      <c r="C418" s="4">
        <v>23</v>
      </c>
      <c r="D418" s="4">
        <v>13536018</v>
      </c>
      <c r="E418" s="4">
        <v>563513</v>
      </c>
    </row>
    <row r="419" spans="1:5" x14ac:dyDescent="0.2">
      <c r="A419" s="4" t="s">
        <v>117</v>
      </c>
      <c r="B419" s="15">
        <v>44409</v>
      </c>
      <c r="C419" s="4">
        <v>17</v>
      </c>
      <c r="D419" s="4">
        <v>4791328</v>
      </c>
      <c r="E419" s="4">
        <v>199466</v>
      </c>
    </row>
    <row r="420" spans="1:5" x14ac:dyDescent="0.2">
      <c r="A420" s="4" t="s">
        <v>120</v>
      </c>
      <c r="B420" s="15">
        <v>44409</v>
      </c>
      <c r="C420" s="4">
        <v>23</v>
      </c>
      <c r="D420" s="4">
        <v>59362632</v>
      </c>
      <c r="E420" s="4">
        <v>2112401</v>
      </c>
    </row>
    <row r="421" spans="1:5" x14ac:dyDescent="0.2">
      <c r="A421" s="4" t="s">
        <v>124</v>
      </c>
      <c r="B421" s="15">
        <v>44409</v>
      </c>
      <c r="C421" s="4">
        <v>11</v>
      </c>
      <c r="D421" s="4">
        <v>2834331</v>
      </c>
      <c r="E421" s="4">
        <v>117995</v>
      </c>
    </row>
    <row r="422" spans="1:5" x14ac:dyDescent="0.2">
      <c r="A422" s="4" t="s">
        <v>125</v>
      </c>
      <c r="B422" s="15">
        <v>44409</v>
      </c>
      <c r="C422" s="4">
        <v>9</v>
      </c>
      <c r="D422" s="4">
        <v>466724</v>
      </c>
      <c r="E422" s="4">
        <v>19430</v>
      </c>
    </row>
    <row r="423" spans="1:5" x14ac:dyDescent="0.2">
      <c r="A423" s="4" t="s">
        <v>126</v>
      </c>
      <c r="B423" s="15">
        <v>44409</v>
      </c>
      <c r="C423" s="4">
        <v>12</v>
      </c>
      <c r="D423" s="4">
        <v>47957978</v>
      </c>
      <c r="E423" s="4">
        <v>1996521</v>
      </c>
    </row>
    <row r="424" spans="1:5" x14ac:dyDescent="0.2">
      <c r="A424" s="4" t="s">
        <v>127</v>
      </c>
      <c r="B424" s="15">
        <v>44409</v>
      </c>
      <c r="C424" s="4">
        <v>12</v>
      </c>
      <c r="D424" s="4">
        <v>26968410</v>
      </c>
      <c r="E424" s="4">
        <v>1122712</v>
      </c>
    </row>
    <row r="425" spans="1:5" x14ac:dyDescent="0.2">
      <c r="A425" s="4" t="s">
        <v>130</v>
      </c>
      <c r="B425" s="15">
        <v>44409</v>
      </c>
      <c r="C425" s="4">
        <v>17</v>
      </c>
      <c r="D425" s="4">
        <v>16344310</v>
      </c>
      <c r="E425" s="4">
        <v>680424</v>
      </c>
    </row>
    <row r="426" spans="1:5" x14ac:dyDescent="0.2">
      <c r="A426" s="4" t="s">
        <v>131</v>
      </c>
      <c r="B426" s="15">
        <v>44409</v>
      </c>
      <c r="C426" s="4">
        <v>18</v>
      </c>
      <c r="D426" s="4">
        <v>12781405</v>
      </c>
      <c r="E426" s="4">
        <v>532098</v>
      </c>
    </row>
    <row r="427" spans="1:5" x14ac:dyDescent="0.2">
      <c r="A427" s="4" t="s">
        <v>134</v>
      </c>
      <c r="B427" s="15">
        <v>44409</v>
      </c>
      <c r="C427" s="4">
        <v>24</v>
      </c>
      <c r="D427" s="4">
        <v>16618243</v>
      </c>
      <c r="E427" s="4">
        <v>691828</v>
      </c>
    </row>
    <row r="428" spans="1:5" x14ac:dyDescent="0.2">
      <c r="A428" s="4" t="s">
        <v>135</v>
      </c>
      <c r="B428" s="15">
        <v>44409</v>
      </c>
      <c r="C428" s="4">
        <v>2</v>
      </c>
      <c r="D428" s="4">
        <v>922998</v>
      </c>
      <c r="E428" s="4">
        <v>38425</v>
      </c>
    </row>
    <row r="429" spans="1:5" x14ac:dyDescent="0.2">
      <c r="A429" s="4" t="s">
        <v>139</v>
      </c>
      <c r="B429" s="15">
        <v>44409</v>
      </c>
      <c r="C429" s="4">
        <v>14</v>
      </c>
      <c r="D429" s="4">
        <v>11296970</v>
      </c>
      <c r="E429" s="4">
        <v>470300</v>
      </c>
    </row>
    <row r="430" spans="1:5" x14ac:dyDescent="0.2">
      <c r="A430" s="4" t="s">
        <v>141</v>
      </c>
      <c r="B430" s="15">
        <v>44409</v>
      </c>
      <c r="C430" s="4">
        <v>13</v>
      </c>
      <c r="D430" s="4">
        <v>6781785</v>
      </c>
      <c r="E430" s="4">
        <v>282330</v>
      </c>
    </row>
    <row r="431" spans="1:5" x14ac:dyDescent="0.2">
      <c r="A431" s="4" t="s">
        <v>19</v>
      </c>
      <c r="B431" s="15">
        <v>44440</v>
      </c>
      <c r="C431" s="4">
        <v>25</v>
      </c>
      <c r="D431" s="4">
        <v>22851494</v>
      </c>
      <c r="E431" s="4">
        <v>986892</v>
      </c>
    </row>
    <row r="432" spans="1:5" x14ac:dyDescent="0.2">
      <c r="A432" s="4" t="s">
        <v>22</v>
      </c>
      <c r="B432" s="15">
        <v>44440</v>
      </c>
      <c r="C432" s="4">
        <v>15</v>
      </c>
      <c r="D432" s="4">
        <v>21520335</v>
      </c>
      <c r="E432" s="4">
        <v>929403</v>
      </c>
    </row>
    <row r="433" spans="1:5" x14ac:dyDescent="0.2">
      <c r="A433" s="4" t="s">
        <v>23</v>
      </c>
      <c r="B433" s="15">
        <v>44440</v>
      </c>
      <c r="C433" s="4">
        <v>24</v>
      </c>
      <c r="D433" s="4">
        <v>40453360</v>
      </c>
      <c r="E433" s="4">
        <v>1727784</v>
      </c>
    </row>
    <row r="434" spans="1:5" x14ac:dyDescent="0.2">
      <c r="A434" s="4" t="s">
        <v>27</v>
      </c>
      <c r="B434" s="15">
        <v>44440</v>
      </c>
      <c r="C434" s="4">
        <v>26</v>
      </c>
      <c r="D434" s="4">
        <v>11584406</v>
      </c>
      <c r="E434" s="4">
        <v>494776</v>
      </c>
    </row>
    <row r="435" spans="1:5" x14ac:dyDescent="0.2">
      <c r="A435" s="4" t="s">
        <v>28</v>
      </c>
      <c r="B435" s="15">
        <v>44440</v>
      </c>
      <c r="C435" s="4">
        <v>15</v>
      </c>
      <c r="D435" s="4">
        <v>11001964</v>
      </c>
      <c r="E435" s="4">
        <v>475144</v>
      </c>
    </row>
    <row r="436" spans="1:5" x14ac:dyDescent="0.2">
      <c r="A436" s="4" t="s">
        <v>30</v>
      </c>
      <c r="B436" s="15">
        <v>44440</v>
      </c>
      <c r="C436" s="4">
        <v>19</v>
      </c>
      <c r="D436" s="4">
        <v>11116442</v>
      </c>
      <c r="E436" s="4">
        <v>480088</v>
      </c>
    </row>
    <row r="437" spans="1:5" x14ac:dyDescent="0.2">
      <c r="A437" s="4" t="s">
        <v>31</v>
      </c>
      <c r="B437" s="15">
        <v>44440</v>
      </c>
      <c r="C437" s="4">
        <v>7</v>
      </c>
      <c r="D437" s="4">
        <v>1081246</v>
      </c>
      <c r="E437" s="4">
        <v>46696</v>
      </c>
    </row>
    <row r="438" spans="1:5" x14ac:dyDescent="0.2">
      <c r="A438" s="4" t="s">
        <v>35</v>
      </c>
      <c r="B438" s="15">
        <v>44440</v>
      </c>
      <c r="C438" s="4">
        <v>16</v>
      </c>
      <c r="D438" s="4">
        <v>14841117</v>
      </c>
      <c r="E438" s="4">
        <v>479940</v>
      </c>
    </row>
    <row r="439" spans="1:5" x14ac:dyDescent="0.2">
      <c r="A439" s="4" t="s">
        <v>37</v>
      </c>
      <c r="B439" s="15">
        <v>44440</v>
      </c>
      <c r="C439" s="4">
        <v>23</v>
      </c>
      <c r="D439" s="4">
        <v>12082977</v>
      </c>
      <c r="E439" s="4">
        <v>537332</v>
      </c>
    </row>
    <row r="440" spans="1:5" x14ac:dyDescent="0.2">
      <c r="A440" s="4" t="s">
        <v>1802</v>
      </c>
      <c r="B440" s="15">
        <v>44440</v>
      </c>
      <c r="C440" s="4">
        <v>20</v>
      </c>
      <c r="D440" s="4">
        <v>2111227</v>
      </c>
      <c r="E440" s="4">
        <v>91178</v>
      </c>
    </row>
    <row r="441" spans="1:5" x14ac:dyDescent="0.2">
      <c r="A441" s="4" t="s">
        <v>41</v>
      </c>
      <c r="B441" s="15">
        <v>44440</v>
      </c>
      <c r="C441" s="4">
        <v>1</v>
      </c>
      <c r="D441" s="4">
        <v>947827</v>
      </c>
      <c r="E441" s="4">
        <v>40934</v>
      </c>
    </row>
    <row r="442" spans="1:5" x14ac:dyDescent="0.2">
      <c r="A442" s="4" t="s">
        <v>42</v>
      </c>
      <c r="B442" s="15">
        <v>44440</v>
      </c>
      <c r="C442" s="4">
        <v>18</v>
      </c>
      <c r="D442" s="4">
        <v>7956409</v>
      </c>
      <c r="E442" s="4">
        <v>343615</v>
      </c>
    </row>
    <row r="443" spans="1:5" x14ac:dyDescent="0.2">
      <c r="A443" s="4" t="s">
        <v>43</v>
      </c>
      <c r="B443" s="15">
        <v>44440</v>
      </c>
      <c r="C443" s="4">
        <v>29</v>
      </c>
      <c r="D443" s="4">
        <v>152393515</v>
      </c>
      <c r="E443" s="4">
        <v>6581449</v>
      </c>
    </row>
    <row r="444" spans="1:5" x14ac:dyDescent="0.2">
      <c r="A444" s="4" t="s">
        <v>45</v>
      </c>
      <c r="B444" s="15">
        <v>44440</v>
      </c>
      <c r="C444" s="4">
        <v>10</v>
      </c>
      <c r="D444" s="4">
        <v>4253830</v>
      </c>
      <c r="E444" s="4">
        <v>183711</v>
      </c>
    </row>
    <row r="445" spans="1:5" x14ac:dyDescent="0.2">
      <c r="A445" s="4" t="s">
        <v>48</v>
      </c>
      <c r="B445" s="15">
        <v>44440</v>
      </c>
      <c r="C445" s="4">
        <v>18</v>
      </c>
      <c r="D445" s="4">
        <v>4110431</v>
      </c>
      <c r="E445" s="4">
        <v>177518</v>
      </c>
    </row>
    <row r="446" spans="1:5" x14ac:dyDescent="0.2">
      <c r="A446" s="4" t="s">
        <v>52</v>
      </c>
      <c r="B446" s="15">
        <v>44440</v>
      </c>
      <c r="C446" s="4">
        <v>24</v>
      </c>
      <c r="D446" s="4">
        <v>222118199</v>
      </c>
      <c r="E446" s="4">
        <v>9383216</v>
      </c>
    </row>
    <row r="447" spans="1:5" x14ac:dyDescent="0.2">
      <c r="A447" s="4" t="s">
        <v>54</v>
      </c>
      <c r="B447" s="15">
        <v>44440</v>
      </c>
      <c r="C447" s="4">
        <v>18</v>
      </c>
      <c r="D447" s="4">
        <v>28043241</v>
      </c>
      <c r="E447" s="4">
        <v>1211109</v>
      </c>
    </row>
    <row r="448" spans="1:5" x14ac:dyDescent="0.2">
      <c r="A448" s="4" t="s">
        <v>56</v>
      </c>
      <c r="B448" s="15">
        <v>44440</v>
      </c>
      <c r="C448" s="4">
        <v>17</v>
      </c>
      <c r="D448" s="4">
        <v>35423553</v>
      </c>
      <c r="E448" s="4">
        <v>1529844</v>
      </c>
    </row>
    <row r="449" spans="1:5" x14ac:dyDescent="0.2">
      <c r="A449" s="4" t="s">
        <v>60</v>
      </c>
      <c r="B449" s="15">
        <v>44440</v>
      </c>
      <c r="C449" s="4">
        <v>17</v>
      </c>
      <c r="D449" s="4">
        <v>5345913</v>
      </c>
      <c r="E449" s="4">
        <v>230875</v>
      </c>
    </row>
    <row r="450" spans="1:5" x14ac:dyDescent="0.2">
      <c r="A450" s="4" t="s">
        <v>66</v>
      </c>
      <c r="B450" s="15">
        <v>44440</v>
      </c>
      <c r="C450" s="4">
        <v>2</v>
      </c>
      <c r="D450" s="4">
        <v>2574354</v>
      </c>
      <c r="E450" s="4">
        <v>109952</v>
      </c>
    </row>
    <row r="451" spans="1:5" x14ac:dyDescent="0.2">
      <c r="A451" s="4" t="s">
        <v>69</v>
      </c>
      <c r="B451" s="15">
        <v>44440</v>
      </c>
      <c r="C451" s="4">
        <v>17</v>
      </c>
      <c r="D451" s="4">
        <v>15672954</v>
      </c>
      <c r="E451" s="4">
        <v>669400</v>
      </c>
    </row>
    <row r="452" spans="1:5" x14ac:dyDescent="0.2">
      <c r="A452" s="4" t="s">
        <v>72</v>
      </c>
      <c r="B452" s="15">
        <v>44440</v>
      </c>
      <c r="C452" s="4">
        <v>17</v>
      </c>
      <c r="D452" s="4">
        <v>38177355</v>
      </c>
      <c r="E452" s="4">
        <v>1648773</v>
      </c>
    </row>
    <row r="453" spans="1:5" x14ac:dyDescent="0.2">
      <c r="A453" s="4" t="s">
        <v>77</v>
      </c>
      <c r="B453" s="15">
        <v>44440</v>
      </c>
      <c r="C453" s="4">
        <v>17</v>
      </c>
      <c r="D453" s="4">
        <v>12279680</v>
      </c>
      <c r="E453" s="4">
        <v>530325</v>
      </c>
    </row>
    <row r="454" spans="1:5" x14ac:dyDescent="0.2">
      <c r="A454" s="4" t="s">
        <v>78</v>
      </c>
      <c r="B454" s="15">
        <v>44440</v>
      </c>
      <c r="C454" s="4">
        <v>15</v>
      </c>
      <c r="D454" s="4">
        <v>2116785</v>
      </c>
      <c r="E454" s="4">
        <v>91418</v>
      </c>
    </row>
    <row r="455" spans="1:5" x14ac:dyDescent="0.2">
      <c r="A455" s="4" t="s">
        <v>79</v>
      </c>
      <c r="B455" s="15">
        <v>44440</v>
      </c>
      <c r="C455" s="4">
        <v>10</v>
      </c>
      <c r="D455" s="4">
        <v>2405759</v>
      </c>
      <c r="E455" s="4">
        <v>103898</v>
      </c>
    </row>
    <row r="456" spans="1:5" x14ac:dyDescent="0.2">
      <c r="A456" s="4" t="s">
        <v>80</v>
      </c>
      <c r="B456" s="15">
        <v>44440</v>
      </c>
      <c r="C456" s="4">
        <v>16</v>
      </c>
      <c r="D456" s="4">
        <v>3075981</v>
      </c>
      <c r="E456" s="4">
        <v>132843</v>
      </c>
    </row>
    <row r="457" spans="1:5" x14ac:dyDescent="0.2">
      <c r="A457" s="4" t="s">
        <v>81</v>
      </c>
      <c r="B457" s="15">
        <v>44440</v>
      </c>
      <c r="C457" s="4">
        <v>16</v>
      </c>
      <c r="D457" s="4">
        <v>1857842</v>
      </c>
      <c r="E457" s="4">
        <v>80235</v>
      </c>
    </row>
    <row r="458" spans="1:5" x14ac:dyDescent="0.2">
      <c r="A458" s="4" t="s">
        <v>82</v>
      </c>
      <c r="B458" s="15">
        <v>44440</v>
      </c>
      <c r="C458" s="4">
        <v>21</v>
      </c>
      <c r="D458" s="4">
        <v>7299177</v>
      </c>
      <c r="E458" s="4">
        <v>315231</v>
      </c>
    </row>
    <row r="459" spans="1:5" x14ac:dyDescent="0.2">
      <c r="A459" s="4" t="s">
        <v>83</v>
      </c>
      <c r="B459" s="15">
        <v>44440</v>
      </c>
      <c r="C459" s="4">
        <v>17</v>
      </c>
      <c r="D459" s="4">
        <v>28087027</v>
      </c>
      <c r="E459" s="4">
        <v>1213000</v>
      </c>
    </row>
    <row r="460" spans="1:5" x14ac:dyDescent="0.2">
      <c r="A460" s="4" t="s">
        <v>84</v>
      </c>
      <c r="B460" s="15">
        <v>44440</v>
      </c>
      <c r="C460" s="4">
        <v>12</v>
      </c>
      <c r="D460" s="4">
        <v>86126702</v>
      </c>
      <c r="E460" s="4">
        <v>3719571</v>
      </c>
    </row>
    <row r="461" spans="1:5" x14ac:dyDescent="0.2">
      <c r="A461" s="4" t="s">
        <v>86</v>
      </c>
      <c r="B461" s="15">
        <v>44440</v>
      </c>
      <c r="C461" s="4">
        <v>18</v>
      </c>
      <c r="D461" s="4">
        <v>53010894</v>
      </c>
      <c r="E461" s="4">
        <v>2289392</v>
      </c>
    </row>
    <row r="462" spans="1:5" x14ac:dyDescent="0.2">
      <c r="A462" s="4" t="s">
        <v>88</v>
      </c>
      <c r="B462" s="15">
        <v>44440</v>
      </c>
      <c r="C462" s="4">
        <v>19</v>
      </c>
      <c r="D462" s="4">
        <v>10388611</v>
      </c>
      <c r="E462" s="4">
        <v>448655</v>
      </c>
    </row>
    <row r="463" spans="1:5" x14ac:dyDescent="0.2">
      <c r="A463" s="4" t="s">
        <v>90</v>
      </c>
      <c r="B463" s="15">
        <v>44440</v>
      </c>
      <c r="C463" s="4">
        <v>11</v>
      </c>
      <c r="D463" s="4">
        <v>5467384</v>
      </c>
      <c r="E463" s="4">
        <v>236121</v>
      </c>
    </row>
    <row r="464" spans="1:5" x14ac:dyDescent="0.2">
      <c r="A464" s="4" t="s">
        <v>92</v>
      </c>
      <c r="B464" s="15">
        <v>44440</v>
      </c>
      <c r="C464" s="4">
        <v>8</v>
      </c>
      <c r="D464" s="4">
        <v>2444521</v>
      </c>
      <c r="E464" s="4">
        <v>105572</v>
      </c>
    </row>
    <row r="465" spans="1:5" x14ac:dyDescent="0.2">
      <c r="A465" s="4" t="s">
        <v>94</v>
      </c>
      <c r="B465" s="15">
        <v>44440</v>
      </c>
      <c r="C465" s="4">
        <v>26</v>
      </c>
      <c r="D465" s="4">
        <v>313578085</v>
      </c>
      <c r="E465" s="4">
        <v>13246870</v>
      </c>
    </row>
    <row r="466" spans="1:5" x14ac:dyDescent="0.2">
      <c r="A466" s="4" t="s">
        <v>96</v>
      </c>
      <c r="B466" s="15">
        <v>44440</v>
      </c>
      <c r="C466" s="4">
        <v>16</v>
      </c>
      <c r="D466" s="4">
        <v>9611181</v>
      </c>
      <c r="E466" s="4">
        <v>415080</v>
      </c>
    </row>
    <row r="467" spans="1:5" x14ac:dyDescent="0.2">
      <c r="A467" s="4" t="s">
        <v>98</v>
      </c>
      <c r="B467" s="15">
        <v>44440</v>
      </c>
      <c r="C467" s="4">
        <v>18</v>
      </c>
      <c r="D467" s="4">
        <v>6251112</v>
      </c>
      <c r="E467" s="4">
        <v>269968</v>
      </c>
    </row>
    <row r="468" spans="1:5" x14ac:dyDescent="0.2">
      <c r="A468" s="4" t="s">
        <v>100</v>
      </c>
      <c r="B468" s="15">
        <v>44440</v>
      </c>
      <c r="C468" s="4">
        <v>24</v>
      </c>
      <c r="D468" s="4">
        <v>83319505</v>
      </c>
      <c r="E468" s="4">
        <v>3598336</v>
      </c>
    </row>
    <row r="469" spans="1:5" x14ac:dyDescent="0.2">
      <c r="A469" s="4" t="s">
        <v>105</v>
      </c>
      <c r="B469" s="15">
        <v>44440</v>
      </c>
      <c r="C469" s="4">
        <v>21</v>
      </c>
      <c r="D469" s="4">
        <v>88550886</v>
      </c>
      <c r="E469" s="4">
        <v>2863606</v>
      </c>
    </row>
    <row r="470" spans="1:5" x14ac:dyDescent="0.2">
      <c r="A470" s="4" t="s">
        <v>113</v>
      </c>
      <c r="B470" s="15">
        <v>44440</v>
      </c>
      <c r="C470" s="4">
        <v>18</v>
      </c>
      <c r="D470" s="4">
        <v>42832137</v>
      </c>
      <c r="E470" s="4">
        <v>1849800</v>
      </c>
    </row>
    <row r="471" spans="1:5" x14ac:dyDescent="0.2">
      <c r="A471" s="4" t="s">
        <v>116</v>
      </c>
      <c r="B471" s="15">
        <v>44440</v>
      </c>
      <c r="C471" s="4">
        <v>21</v>
      </c>
      <c r="D471" s="4">
        <v>11913831</v>
      </c>
      <c r="E471" s="4">
        <v>514525</v>
      </c>
    </row>
    <row r="472" spans="1:5" x14ac:dyDescent="0.2">
      <c r="A472" s="4" t="s">
        <v>117</v>
      </c>
      <c r="B472" s="15">
        <v>44440</v>
      </c>
      <c r="C472" s="4">
        <v>21</v>
      </c>
      <c r="D472" s="4">
        <v>5705672</v>
      </c>
      <c r="E472" s="4">
        <v>246412</v>
      </c>
    </row>
    <row r="473" spans="1:5" x14ac:dyDescent="0.2">
      <c r="A473" s="4" t="s">
        <v>120</v>
      </c>
      <c r="B473" s="15">
        <v>44440</v>
      </c>
      <c r="C473" s="4">
        <v>30</v>
      </c>
      <c r="D473" s="4">
        <v>109468225</v>
      </c>
      <c r="E473" s="4">
        <v>4727626</v>
      </c>
    </row>
    <row r="474" spans="1:5" x14ac:dyDescent="0.2">
      <c r="A474" s="4" t="s">
        <v>124</v>
      </c>
      <c r="B474" s="15">
        <v>44440</v>
      </c>
      <c r="C474" s="4">
        <v>20</v>
      </c>
      <c r="D474" s="4">
        <v>4989597</v>
      </c>
      <c r="E474" s="4">
        <v>214529</v>
      </c>
    </row>
    <row r="475" spans="1:5" x14ac:dyDescent="0.2">
      <c r="A475" s="4" t="s">
        <v>125</v>
      </c>
      <c r="B475" s="15">
        <v>44440</v>
      </c>
      <c r="C475" s="4">
        <v>14</v>
      </c>
      <c r="D475" s="4">
        <v>699837</v>
      </c>
      <c r="E475" s="4">
        <v>30224</v>
      </c>
    </row>
    <row r="476" spans="1:5" x14ac:dyDescent="0.2">
      <c r="A476" s="4" t="s">
        <v>126</v>
      </c>
      <c r="B476" s="15">
        <v>44440</v>
      </c>
      <c r="C476" s="4">
        <v>18</v>
      </c>
      <c r="D476" s="4">
        <v>73643651</v>
      </c>
      <c r="E476" s="4">
        <v>3180463</v>
      </c>
    </row>
    <row r="477" spans="1:5" x14ac:dyDescent="0.2">
      <c r="A477" s="4" t="s">
        <v>127</v>
      </c>
      <c r="B477" s="15">
        <v>44440</v>
      </c>
      <c r="C477" s="4">
        <v>20</v>
      </c>
      <c r="D477" s="4">
        <v>43331590</v>
      </c>
      <c r="E477" s="4">
        <v>1871370</v>
      </c>
    </row>
    <row r="478" spans="1:5" x14ac:dyDescent="0.2">
      <c r="A478" s="4" t="s">
        <v>130</v>
      </c>
      <c r="B478" s="15">
        <v>44440</v>
      </c>
      <c r="C478" s="4">
        <v>18</v>
      </c>
      <c r="D478" s="4">
        <v>16682443</v>
      </c>
      <c r="E478" s="4">
        <v>720468</v>
      </c>
    </row>
    <row r="479" spans="1:5" x14ac:dyDescent="0.2">
      <c r="A479" s="4" t="s">
        <v>131</v>
      </c>
      <c r="B479" s="15">
        <v>44440</v>
      </c>
      <c r="C479" s="4">
        <v>19</v>
      </c>
      <c r="D479" s="4">
        <v>13007095</v>
      </c>
      <c r="E479" s="4">
        <v>561740</v>
      </c>
    </row>
    <row r="480" spans="1:5" x14ac:dyDescent="0.2">
      <c r="A480" s="4" t="s">
        <v>134</v>
      </c>
      <c r="B480" s="15">
        <v>44440</v>
      </c>
      <c r="C480" s="4">
        <v>20</v>
      </c>
      <c r="D480" s="4">
        <v>15102809</v>
      </c>
      <c r="E480" s="4">
        <v>652248</v>
      </c>
    </row>
    <row r="481" spans="1:5" x14ac:dyDescent="0.2">
      <c r="A481" s="4" t="s">
        <v>135</v>
      </c>
      <c r="B481" s="15">
        <v>44440</v>
      </c>
      <c r="C481" s="4">
        <v>2</v>
      </c>
      <c r="D481" s="4">
        <v>511934</v>
      </c>
      <c r="E481" s="4">
        <v>22109</v>
      </c>
    </row>
    <row r="482" spans="1:5" x14ac:dyDescent="0.2">
      <c r="A482" s="4" t="s">
        <v>139</v>
      </c>
      <c r="B482" s="15">
        <v>44440</v>
      </c>
      <c r="C482" s="4">
        <v>18</v>
      </c>
      <c r="D482" s="4">
        <v>14962258</v>
      </c>
      <c r="E482" s="4">
        <v>646178</v>
      </c>
    </row>
    <row r="483" spans="1:5" x14ac:dyDescent="0.2">
      <c r="A483" s="4" t="s">
        <v>141</v>
      </c>
      <c r="B483" s="15">
        <v>44440</v>
      </c>
      <c r="C483" s="4">
        <v>1</v>
      </c>
      <c r="D483" s="4">
        <v>502417</v>
      </c>
      <c r="E483" s="4">
        <v>21698</v>
      </c>
    </row>
    <row r="484" spans="1:5" x14ac:dyDescent="0.2">
      <c r="D484" s="17"/>
    </row>
    <row r="485" spans="1:5" x14ac:dyDescent="0.2">
      <c r="D485" s="17"/>
    </row>
    <row r="486" spans="1:5" x14ac:dyDescent="0.2">
      <c r="D486" s="17"/>
    </row>
    <row r="487" spans="1:5" x14ac:dyDescent="0.2">
      <c r="D487" s="17"/>
    </row>
    <row r="488" spans="1:5" x14ac:dyDescent="0.2">
      <c r="D488" s="17"/>
    </row>
    <row r="489" spans="1:5" x14ac:dyDescent="0.2">
      <c r="D489" s="17"/>
    </row>
    <row r="490" spans="1:5" x14ac:dyDescent="0.2">
      <c r="D490" s="17"/>
    </row>
    <row r="491" spans="1:5" x14ac:dyDescent="0.2">
      <c r="D491" s="17"/>
    </row>
    <row r="492" spans="1:5" x14ac:dyDescent="0.2">
      <c r="D492" s="17"/>
    </row>
    <row r="493" spans="1:5" x14ac:dyDescent="0.2">
      <c r="D493" s="17"/>
    </row>
    <row r="494" spans="1:5" x14ac:dyDescent="0.2">
      <c r="D494" s="17"/>
    </row>
    <row r="495" spans="1:5" x14ac:dyDescent="0.2">
      <c r="D495" s="17"/>
    </row>
    <row r="496" spans="1:5" x14ac:dyDescent="0.2">
      <c r="D496" s="17"/>
    </row>
    <row r="497" spans="4:4" x14ac:dyDescent="0.2">
      <c r="D497" s="17"/>
    </row>
    <row r="498" spans="4:4" x14ac:dyDescent="0.2">
      <c r="D498" s="17"/>
    </row>
    <row r="499" spans="4:4" x14ac:dyDescent="0.2">
      <c r="D499" s="17"/>
    </row>
    <row r="500" spans="4:4" x14ac:dyDescent="0.2">
      <c r="D500" s="17"/>
    </row>
    <row r="501" spans="4:4" x14ac:dyDescent="0.2">
      <c r="D501" s="17"/>
    </row>
    <row r="502" spans="4:4" x14ac:dyDescent="0.2">
      <c r="D502" s="17"/>
    </row>
    <row r="503" spans="4:4" x14ac:dyDescent="0.2">
      <c r="D503" s="17"/>
    </row>
    <row r="504" spans="4:4" x14ac:dyDescent="0.2">
      <c r="D504" s="17"/>
    </row>
    <row r="505" spans="4:4" x14ac:dyDescent="0.2">
      <c r="D505" s="17"/>
    </row>
    <row r="506" spans="4:4" x14ac:dyDescent="0.2">
      <c r="D506" s="17"/>
    </row>
    <row r="507" spans="4:4" x14ac:dyDescent="0.2">
      <c r="D507" s="17"/>
    </row>
    <row r="508" spans="4:4" x14ac:dyDescent="0.2">
      <c r="D508" s="17"/>
    </row>
    <row r="509" spans="4:4" x14ac:dyDescent="0.2">
      <c r="D509" s="17"/>
    </row>
    <row r="510" spans="4:4" x14ac:dyDescent="0.2">
      <c r="D510" s="17"/>
    </row>
    <row r="511" spans="4:4" x14ac:dyDescent="0.2">
      <c r="D511" s="17"/>
    </row>
    <row r="512" spans="4:4" x14ac:dyDescent="0.2">
      <c r="D512" s="17"/>
    </row>
    <row r="513" spans="4:4" x14ac:dyDescent="0.2">
      <c r="D513" s="17"/>
    </row>
    <row r="514" spans="4:4" x14ac:dyDescent="0.2">
      <c r="D514" s="17"/>
    </row>
    <row r="515" spans="4:4" x14ac:dyDescent="0.2">
      <c r="D515" s="17"/>
    </row>
    <row r="516" spans="4:4" x14ac:dyDescent="0.2">
      <c r="D516" s="17"/>
    </row>
    <row r="517" spans="4:4" x14ac:dyDescent="0.2">
      <c r="D517" s="17"/>
    </row>
    <row r="518" spans="4:4" x14ac:dyDescent="0.2">
      <c r="D518" s="17"/>
    </row>
    <row r="519" spans="4:4" x14ac:dyDescent="0.2">
      <c r="D519" s="17"/>
    </row>
    <row r="520" spans="4:4" x14ac:dyDescent="0.2">
      <c r="D520" s="17"/>
    </row>
    <row r="521" spans="4:4" x14ac:dyDescent="0.2">
      <c r="D521" s="17"/>
    </row>
    <row r="522" spans="4:4" x14ac:dyDescent="0.2">
      <c r="D522" s="17"/>
    </row>
    <row r="523" spans="4:4" x14ac:dyDescent="0.2">
      <c r="D523" s="17"/>
    </row>
    <row r="524" spans="4:4" x14ac:dyDescent="0.2">
      <c r="D524" s="17"/>
    </row>
    <row r="525" spans="4:4" x14ac:dyDescent="0.2">
      <c r="D525" s="17"/>
    </row>
    <row r="526" spans="4:4" x14ac:dyDescent="0.2">
      <c r="D526" s="17"/>
    </row>
    <row r="527" spans="4:4" x14ac:dyDescent="0.2">
      <c r="D527" s="17"/>
    </row>
    <row r="528" spans="4:4" x14ac:dyDescent="0.2">
      <c r="D528" s="17"/>
    </row>
    <row r="529" spans="4:4" x14ac:dyDescent="0.2">
      <c r="D529" s="17"/>
    </row>
    <row r="530" spans="4:4" x14ac:dyDescent="0.2">
      <c r="D530" s="17"/>
    </row>
    <row r="531" spans="4:4" x14ac:dyDescent="0.2">
      <c r="D531" s="17"/>
    </row>
    <row r="532" spans="4:4" x14ac:dyDescent="0.2">
      <c r="D532" s="17"/>
    </row>
    <row r="533" spans="4:4" x14ac:dyDescent="0.2">
      <c r="D533" s="17"/>
    </row>
    <row r="534" spans="4:4" x14ac:dyDescent="0.2">
      <c r="D534" s="17"/>
    </row>
    <row r="535" spans="4:4" x14ac:dyDescent="0.2">
      <c r="D535" s="17"/>
    </row>
    <row r="536" spans="4:4" x14ac:dyDescent="0.2">
      <c r="D536" s="17"/>
    </row>
    <row r="537" spans="4:4" x14ac:dyDescent="0.2">
      <c r="D537" s="17"/>
    </row>
    <row r="538" spans="4:4" x14ac:dyDescent="0.2">
      <c r="D538" s="17"/>
    </row>
    <row r="539" spans="4:4" x14ac:dyDescent="0.2">
      <c r="D539" s="17"/>
    </row>
    <row r="540" spans="4:4" x14ac:dyDescent="0.2">
      <c r="D540" s="17"/>
    </row>
    <row r="541" spans="4:4" x14ac:dyDescent="0.2">
      <c r="D541" s="17"/>
    </row>
    <row r="542" spans="4:4" x14ac:dyDescent="0.2">
      <c r="D542" s="17"/>
    </row>
    <row r="543" spans="4:4" x14ac:dyDescent="0.2">
      <c r="D543" s="17"/>
    </row>
    <row r="544" spans="4:4" x14ac:dyDescent="0.2">
      <c r="D544" s="17"/>
    </row>
    <row r="545" spans="4:4" x14ac:dyDescent="0.2">
      <c r="D545" s="17"/>
    </row>
    <row r="546" spans="4:4" x14ac:dyDescent="0.2">
      <c r="D546" s="17"/>
    </row>
    <row r="547" spans="4:4" x14ac:dyDescent="0.2">
      <c r="D547" s="17"/>
    </row>
    <row r="548" spans="4:4" x14ac:dyDescent="0.2">
      <c r="D548" s="17"/>
    </row>
    <row r="549" spans="4:4" x14ac:dyDescent="0.2">
      <c r="D549" s="17"/>
    </row>
    <row r="550" spans="4:4" x14ac:dyDescent="0.2">
      <c r="D550" s="17"/>
    </row>
    <row r="551" spans="4:4" x14ac:dyDescent="0.2">
      <c r="D551" s="17"/>
    </row>
    <row r="552" spans="4:4" x14ac:dyDescent="0.2">
      <c r="D552" s="17"/>
    </row>
    <row r="553" spans="4:4" x14ac:dyDescent="0.2">
      <c r="D553" s="17"/>
    </row>
    <row r="554" spans="4:4" x14ac:dyDescent="0.2">
      <c r="D554" s="17"/>
    </row>
    <row r="555" spans="4:4" x14ac:dyDescent="0.2">
      <c r="D555" s="17"/>
    </row>
    <row r="556" spans="4:4" x14ac:dyDescent="0.2">
      <c r="D556" s="17"/>
    </row>
    <row r="557" spans="4:4" x14ac:dyDescent="0.2">
      <c r="D557" s="17"/>
    </row>
    <row r="558" spans="4:4" x14ac:dyDescent="0.2">
      <c r="D558" s="17"/>
    </row>
    <row r="559" spans="4:4" x14ac:dyDescent="0.2">
      <c r="D559" s="17"/>
    </row>
    <row r="560" spans="4:4" x14ac:dyDescent="0.2">
      <c r="D560" s="17"/>
    </row>
    <row r="561" spans="4:4" x14ac:dyDescent="0.2">
      <c r="D561" s="17"/>
    </row>
    <row r="562" spans="4:4" x14ac:dyDescent="0.2">
      <c r="D562" s="17"/>
    </row>
    <row r="563" spans="4:4" x14ac:dyDescent="0.2">
      <c r="D563" s="17"/>
    </row>
    <row r="564" spans="4:4" x14ac:dyDescent="0.2">
      <c r="D564" s="17"/>
    </row>
    <row r="565" spans="4:4" x14ac:dyDescent="0.2">
      <c r="D565" s="17"/>
    </row>
    <row r="566" spans="4:4" x14ac:dyDescent="0.2">
      <c r="D566" s="17"/>
    </row>
    <row r="567" spans="4:4" x14ac:dyDescent="0.2">
      <c r="D567" s="17"/>
    </row>
    <row r="568" spans="4:4" x14ac:dyDescent="0.2">
      <c r="D568" s="17"/>
    </row>
    <row r="569" spans="4:4" x14ac:dyDescent="0.2">
      <c r="D569" s="17"/>
    </row>
    <row r="570" spans="4:4" x14ac:dyDescent="0.2">
      <c r="D570" s="17"/>
    </row>
    <row r="571" spans="4:4" x14ac:dyDescent="0.2">
      <c r="D571" s="17"/>
    </row>
    <row r="572" spans="4:4" x14ac:dyDescent="0.2">
      <c r="D572" s="17"/>
    </row>
    <row r="573" spans="4:4" x14ac:dyDescent="0.2">
      <c r="D573" s="17"/>
    </row>
    <row r="574" spans="4:4" x14ac:dyDescent="0.2">
      <c r="D574" s="17"/>
    </row>
    <row r="575" spans="4:4" x14ac:dyDescent="0.2">
      <c r="D575" s="17"/>
    </row>
    <row r="576" spans="4:4" x14ac:dyDescent="0.2">
      <c r="D576" s="17"/>
    </row>
    <row r="577" spans="4:4" x14ac:dyDescent="0.2">
      <c r="D577" s="17"/>
    </row>
    <row r="578" spans="4:4" x14ac:dyDescent="0.2">
      <c r="D578" s="17"/>
    </row>
    <row r="579" spans="4:4" x14ac:dyDescent="0.2">
      <c r="D579" s="17"/>
    </row>
    <row r="580" spans="4:4" x14ac:dyDescent="0.2">
      <c r="D580" s="17"/>
    </row>
    <row r="581" spans="4:4" x14ac:dyDescent="0.2">
      <c r="D581" s="17"/>
    </row>
    <row r="582" spans="4:4" x14ac:dyDescent="0.2">
      <c r="D582" s="17"/>
    </row>
    <row r="583" spans="4:4" x14ac:dyDescent="0.2">
      <c r="D583" s="17"/>
    </row>
    <row r="584" spans="4:4" x14ac:dyDescent="0.2">
      <c r="D584" s="17"/>
    </row>
    <row r="585" spans="4:4" x14ac:dyDescent="0.2">
      <c r="D585" s="17"/>
    </row>
    <row r="586" spans="4:4" x14ac:dyDescent="0.2">
      <c r="D586" s="17"/>
    </row>
    <row r="587" spans="4:4" x14ac:dyDescent="0.2">
      <c r="D587" s="17"/>
    </row>
    <row r="588" spans="4:4" x14ac:dyDescent="0.2">
      <c r="D588" s="17"/>
    </row>
    <row r="589" spans="4:4" x14ac:dyDescent="0.2">
      <c r="D589" s="17"/>
    </row>
    <row r="590" spans="4:4" x14ac:dyDescent="0.2">
      <c r="D590" s="17"/>
    </row>
    <row r="591" spans="4:4" x14ac:dyDescent="0.2">
      <c r="D591" s="17"/>
    </row>
    <row r="592" spans="4:4" x14ac:dyDescent="0.2">
      <c r="D592" s="17"/>
    </row>
    <row r="593" spans="4:4" x14ac:dyDescent="0.2">
      <c r="D593" s="17"/>
    </row>
    <row r="594" spans="4:4" x14ac:dyDescent="0.2">
      <c r="D594" s="17"/>
    </row>
    <row r="595" spans="4:4" x14ac:dyDescent="0.2">
      <c r="D595" s="17"/>
    </row>
    <row r="596" spans="4:4" x14ac:dyDescent="0.2">
      <c r="D596" s="17"/>
    </row>
    <row r="597" spans="4:4" x14ac:dyDescent="0.2">
      <c r="D597" s="17"/>
    </row>
    <row r="598" spans="4:4" x14ac:dyDescent="0.2">
      <c r="D598" s="17"/>
    </row>
    <row r="599" spans="4:4" x14ac:dyDescent="0.2">
      <c r="D599" s="17"/>
    </row>
    <row r="600" spans="4:4" x14ac:dyDescent="0.2">
      <c r="D600" s="17"/>
    </row>
    <row r="601" spans="4:4" x14ac:dyDescent="0.2">
      <c r="D601" s="17"/>
    </row>
    <row r="602" spans="4:4" x14ac:dyDescent="0.2">
      <c r="D602" s="17"/>
    </row>
    <row r="603" spans="4:4" x14ac:dyDescent="0.2">
      <c r="D603" s="17"/>
    </row>
    <row r="604" spans="4:4" x14ac:dyDescent="0.2">
      <c r="D604" s="17"/>
    </row>
    <row r="605" spans="4:4" x14ac:dyDescent="0.2">
      <c r="D605" s="17"/>
    </row>
    <row r="606" spans="4:4" x14ac:dyDescent="0.2">
      <c r="D606" s="17"/>
    </row>
    <row r="607" spans="4:4" x14ac:dyDescent="0.2">
      <c r="D607" s="17"/>
    </row>
    <row r="608" spans="4:4" x14ac:dyDescent="0.2">
      <c r="D608" s="17"/>
    </row>
    <row r="609" spans="4:4" x14ac:dyDescent="0.2">
      <c r="D609" s="17"/>
    </row>
    <row r="610" spans="4:4" x14ac:dyDescent="0.2">
      <c r="D610" s="17"/>
    </row>
    <row r="611" spans="4:4" x14ac:dyDescent="0.2">
      <c r="D611" s="17"/>
    </row>
    <row r="612" spans="4:4" x14ac:dyDescent="0.2">
      <c r="D612" s="17"/>
    </row>
    <row r="613" spans="4:4" x14ac:dyDescent="0.2">
      <c r="D613" s="17"/>
    </row>
    <row r="614" spans="4:4" x14ac:dyDescent="0.2">
      <c r="D614" s="17"/>
    </row>
    <row r="615" spans="4:4" x14ac:dyDescent="0.2">
      <c r="D615" s="17"/>
    </row>
    <row r="616" spans="4:4" x14ac:dyDescent="0.2">
      <c r="D616" s="17"/>
    </row>
    <row r="617" spans="4:4" x14ac:dyDescent="0.2">
      <c r="D617" s="17"/>
    </row>
    <row r="618" spans="4:4" x14ac:dyDescent="0.2">
      <c r="D618" s="17"/>
    </row>
    <row r="619" spans="4:4" x14ac:dyDescent="0.2">
      <c r="D619" s="17"/>
    </row>
    <row r="620" spans="4:4" x14ac:dyDescent="0.2">
      <c r="D620" s="17"/>
    </row>
    <row r="621" spans="4:4" x14ac:dyDescent="0.2">
      <c r="D621" s="17"/>
    </row>
    <row r="622" spans="4:4" x14ac:dyDescent="0.2">
      <c r="D622" s="17"/>
    </row>
    <row r="623" spans="4:4" x14ac:dyDescent="0.2">
      <c r="D623" s="17"/>
    </row>
    <row r="624" spans="4:4" x14ac:dyDescent="0.2">
      <c r="D624" s="17"/>
    </row>
    <row r="625" spans="4:4" x14ac:dyDescent="0.2">
      <c r="D625" s="17"/>
    </row>
    <row r="626" spans="4:4" x14ac:dyDescent="0.2">
      <c r="D626" s="17"/>
    </row>
    <row r="627" spans="4:4" x14ac:dyDescent="0.2">
      <c r="D627" s="17"/>
    </row>
    <row r="628" spans="4:4" x14ac:dyDescent="0.2">
      <c r="D628" s="17"/>
    </row>
    <row r="629" spans="4:4" x14ac:dyDescent="0.2">
      <c r="D629" s="17"/>
    </row>
    <row r="630" spans="4:4" x14ac:dyDescent="0.2">
      <c r="D630" s="17"/>
    </row>
    <row r="631" spans="4:4" x14ac:dyDescent="0.2">
      <c r="D631" s="17"/>
    </row>
    <row r="632" spans="4:4" x14ac:dyDescent="0.2">
      <c r="D632" s="17"/>
    </row>
    <row r="633" spans="4:4" x14ac:dyDescent="0.2">
      <c r="D633" s="17"/>
    </row>
    <row r="634" spans="4:4" x14ac:dyDescent="0.2">
      <c r="D634" s="17"/>
    </row>
    <row r="635" spans="4:4" x14ac:dyDescent="0.2">
      <c r="D635" s="17"/>
    </row>
    <row r="636" spans="4:4" x14ac:dyDescent="0.2">
      <c r="D636" s="17"/>
    </row>
    <row r="637" spans="4:4" x14ac:dyDescent="0.2">
      <c r="D637" s="17"/>
    </row>
    <row r="638" spans="4:4" x14ac:dyDescent="0.2">
      <c r="D638" s="17"/>
    </row>
    <row r="639" spans="4:4" x14ac:dyDescent="0.2">
      <c r="D639" s="17"/>
    </row>
    <row r="640" spans="4:4" x14ac:dyDescent="0.2">
      <c r="D640" s="17"/>
    </row>
    <row r="641" spans="4:4" x14ac:dyDescent="0.2">
      <c r="D641" s="17"/>
    </row>
    <row r="642" spans="4:4" x14ac:dyDescent="0.2">
      <c r="D642" s="17"/>
    </row>
    <row r="643" spans="4:4" x14ac:dyDescent="0.2">
      <c r="D643" s="17"/>
    </row>
    <row r="644" spans="4:4" x14ac:dyDescent="0.2">
      <c r="D644" s="17"/>
    </row>
    <row r="645" spans="4:4" x14ac:dyDescent="0.2">
      <c r="D645" s="17"/>
    </row>
    <row r="646" spans="4:4" x14ac:dyDescent="0.2">
      <c r="D646" s="17"/>
    </row>
    <row r="647" spans="4:4" x14ac:dyDescent="0.2">
      <c r="D647" s="17"/>
    </row>
    <row r="648" spans="4:4" x14ac:dyDescent="0.2">
      <c r="D648" s="17"/>
    </row>
    <row r="649" spans="4:4" x14ac:dyDescent="0.2">
      <c r="D649" s="17"/>
    </row>
    <row r="650" spans="4:4" x14ac:dyDescent="0.2">
      <c r="D650" s="17"/>
    </row>
    <row r="651" spans="4:4" x14ac:dyDescent="0.2">
      <c r="D651" s="17"/>
    </row>
    <row r="652" spans="4:4" x14ac:dyDescent="0.2">
      <c r="D652" s="17"/>
    </row>
    <row r="653" spans="4:4" x14ac:dyDescent="0.2">
      <c r="D653" s="17"/>
    </row>
    <row r="654" spans="4:4" x14ac:dyDescent="0.2">
      <c r="D654" s="17"/>
    </row>
    <row r="655" spans="4:4" x14ac:dyDescent="0.2">
      <c r="D655" s="17"/>
    </row>
    <row r="656" spans="4:4" x14ac:dyDescent="0.2">
      <c r="D656" s="17"/>
    </row>
    <row r="657" spans="4:4" x14ac:dyDescent="0.2">
      <c r="D657" s="17"/>
    </row>
    <row r="658" spans="4:4" x14ac:dyDescent="0.2">
      <c r="D658" s="17"/>
    </row>
    <row r="659" spans="4:4" x14ac:dyDescent="0.2">
      <c r="D659" s="17"/>
    </row>
    <row r="660" spans="4:4" x14ac:dyDescent="0.2">
      <c r="D660" s="17"/>
    </row>
    <row r="661" spans="4:4" x14ac:dyDescent="0.2">
      <c r="D661" s="17"/>
    </row>
    <row r="662" spans="4:4" x14ac:dyDescent="0.2">
      <c r="D662" s="17"/>
    </row>
    <row r="663" spans="4:4" x14ac:dyDescent="0.2">
      <c r="D663" s="17"/>
    </row>
    <row r="664" spans="4:4" x14ac:dyDescent="0.2">
      <c r="D664" s="17"/>
    </row>
    <row r="665" spans="4:4" x14ac:dyDescent="0.2">
      <c r="D665" s="17"/>
    </row>
    <row r="666" spans="4:4" x14ac:dyDescent="0.2">
      <c r="D666" s="17"/>
    </row>
    <row r="667" spans="4:4" x14ac:dyDescent="0.2">
      <c r="D667" s="17"/>
    </row>
    <row r="668" spans="4:4" x14ac:dyDescent="0.2">
      <c r="D668" s="17"/>
    </row>
    <row r="669" spans="4:4" x14ac:dyDescent="0.2">
      <c r="D669" s="17"/>
    </row>
    <row r="670" spans="4:4" x14ac:dyDescent="0.2">
      <c r="D670" s="17"/>
    </row>
    <row r="671" spans="4:4" x14ac:dyDescent="0.2">
      <c r="D671" s="17"/>
    </row>
    <row r="672" spans="4:4" x14ac:dyDescent="0.2">
      <c r="D672" s="17"/>
    </row>
    <row r="673" spans="4:4" x14ac:dyDescent="0.2">
      <c r="D673" s="17"/>
    </row>
    <row r="674" spans="4:4" x14ac:dyDescent="0.2">
      <c r="D674" s="17"/>
    </row>
    <row r="675" spans="4:4" x14ac:dyDescent="0.2">
      <c r="D675" s="17"/>
    </row>
    <row r="676" spans="4:4" x14ac:dyDescent="0.2">
      <c r="D676" s="17"/>
    </row>
    <row r="677" spans="4:4" x14ac:dyDescent="0.2">
      <c r="D677" s="17"/>
    </row>
    <row r="678" spans="4:4" x14ac:dyDescent="0.2">
      <c r="D678" s="17"/>
    </row>
    <row r="679" spans="4:4" x14ac:dyDescent="0.2">
      <c r="D679" s="17"/>
    </row>
    <row r="680" spans="4:4" x14ac:dyDescent="0.2">
      <c r="D680" s="17"/>
    </row>
    <row r="681" spans="4:4" x14ac:dyDescent="0.2">
      <c r="D681" s="17"/>
    </row>
    <row r="682" spans="4:4" x14ac:dyDescent="0.2">
      <c r="D682" s="17"/>
    </row>
    <row r="683" spans="4:4" x14ac:dyDescent="0.2">
      <c r="D683" s="17"/>
    </row>
    <row r="684" spans="4:4" x14ac:dyDescent="0.2">
      <c r="D684" s="17"/>
    </row>
    <row r="685" spans="4:4" x14ac:dyDescent="0.2">
      <c r="D685" s="17"/>
    </row>
    <row r="686" spans="4:4" x14ac:dyDescent="0.2">
      <c r="D686" s="17"/>
    </row>
    <row r="687" spans="4:4" x14ac:dyDescent="0.2">
      <c r="D687" s="17"/>
    </row>
    <row r="688" spans="4:4" x14ac:dyDescent="0.2">
      <c r="D688" s="17"/>
    </row>
    <row r="689" spans="4:4" x14ac:dyDescent="0.2">
      <c r="D689" s="17"/>
    </row>
    <row r="690" spans="4:4" x14ac:dyDescent="0.2">
      <c r="D690" s="17"/>
    </row>
    <row r="691" spans="4:4" x14ac:dyDescent="0.2">
      <c r="D691" s="17"/>
    </row>
    <row r="692" spans="4:4" x14ac:dyDescent="0.2">
      <c r="D692" s="17"/>
    </row>
    <row r="693" spans="4:4" x14ac:dyDescent="0.2">
      <c r="D693" s="17"/>
    </row>
    <row r="694" spans="4:4" x14ac:dyDescent="0.2">
      <c r="D694" s="17"/>
    </row>
    <row r="695" spans="4:4" x14ac:dyDescent="0.2">
      <c r="D695" s="17"/>
    </row>
    <row r="696" spans="4:4" x14ac:dyDescent="0.2">
      <c r="D696" s="17"/>
    </row>
    <row r="697" spans="4:4" x14ac:dyDescent="0.2">
      <c r="D697" s="17"/>
    </row>
    <row r="698" spans="4:4" x14ac:dyDescent="0.2">
      <c r="D698" s="17"/>
    </row>
    <row r="699" spans="4:4" x14ac:dyDescent="0.2">
      <c r="D699" s="17"/>
    </row>
    <row r="700" spans="4:4" x14ac:dyDescent="0.2">
      <c r="D700" s="17"/>
    </row>
    <row r="701" spans="4:4" x14ac:dyDescent="0.2">
      <c r="D701" s="17"/>
    </row>
    <row r="702" spans="4:4" x14ac:dyDescent="0.2">
      <c r="D702" s="17"/>
    </row>
    <row r="703" spans="4:4" x14ac:dyDescent="0.2">
      <c r="D703" s="17"/>
    </row>
    <row r="704" spans="4:4" x14ac:dyDescent="0.2">
      <c r="D704" s="17"/>
    </row>
    <row r="705" spans="4:4" x14ac:dyDescent="0.2">
      <c r="D705" s="17"/>
    </row>
    <row r="706" spans="4:4" x14ac:dyDescent="0.2">
      <c r="D706" s="17"/>
    </row>
    <row r="707" spans="4:4" x14ac:dyDescent="0.2">
      <c r="D707" s="17"/>
    </row>
    <row r="708" spans="4:4" x14ac:dyDescent="0.2">
      <c r="D708" s="17"/>
    </row>
    <row r="709" spans="4:4" x14ac:dyDescent="0.2">
      <c r="D709" s="17"/>
    </row>
    <row r="710" spans="4:4" x14ac:dyDescent="0.2">
      <c r="D710" s="17"/>
    </row>
    <row r="711" spans="4:4" x14ac:dyDescent="0.2">
      <c r="D711" s="17"/>
    </row>
    <row r="712" spans="4:4" x14ac:dyDescent="0.2">
      <c r="D712" s="17"/>
    </row>
    <row r="713" spans="4:4" x14ac:dyDescent="0.2">
      <c r="D713" s="17"/>
    </row>
    <row r="714" spans="4:4" x14ac:dyDescent="0.2">
      <c r="D714" s="17"/>
    </row>
    <row r="715" spans="4:4" x14ac:dyDescent="0.2">
      <c r="D715" s="17"/>
    </row>
    <row r="716" spans="4:4" x14ac:dyDescent="0.2">
      <c r="D716" s="17"/>
    </row>
    <row r="717" spans="4:4" x14ac:dyDescent="0.2">
      <c r="D717" s="17"/>
    </row>
    <row r="718" spans="4:4" x14ac:dyDescent="0.2">
      <c r="D718" s="17"/>
    </row>
    <row r="719" spans="4:4" x14ac:dyDescent="0.2">
      <c r="D719" s="17"/>
    </row>
    <row r="720" spans="4:4" x14ac:dyDescent="0.2">
      <c r="D720" s="17"/>
    </row>
    <row r="721" spans="4:4" x14ac:dyDescent="0.2">
      <c r="D721" s="17"/>
    </row>
    <row r="722" spans="4:4" x14ac:dyDescent="0.2">
      <c r="D722" s="17"/>
    </row>
    <row r="723" spans="4:4" x14ac:dyDescent="0.2">
      <c r="D723" s="17"/>
    </row>
    <row r="724" spans="4:4" x14ac:dyDescent="0.2">
      <c r="D724" s="17"/>
    </row>
    <row r="725" spans="4:4" x14ac:dyDescent="0.2">
      <c r="D725" s="17"/>
    </row>
    <row r="726" spans="4:4" x14ac:dyDescent="0.2">
      <c r="D726" s="17"/>
    </row>
    <row r="727" spans="4:4" x14ac:dyDescent="0.2">
      <c r="D727" s="17"/>
    </row>
    <row r="728" spans="4:4" x14ac:dyDescent="0.2">
      <c r="D728" s="17"/>
    </row>
    <row r="729" spans="4:4" x14ac:dyDescent="0.2">
      <c r="D729" s="17"/>
    </row>
    <row r="730" spans="4:4" x14ac:dyDescent="0.2">
      <c r="D730" s="17"/>
    </row>
    <row r="731" spans="4:4" x14ac:dyDescent="0.2">
      <c r="D731" s="17"/>
    </row>
    <row r="732" spans="4:4" x14ac:dyDescent="0.2">
      <c r="D732" s="17"/>
    </row>
    <row r="733" spans="4:4" x14ac:dyDescent="0.2">
      <c r="D733" s="17"/>
    </row>
    <row r="734" spans="4:4" x14ac:dyDescent="0.2">
      <c r="D734" s="17"/>
    </row>
    <row r="735" spans="4:4" x14ac:dyDescent="0.2">
      <c r="D735" s="17"/>
    </row>
    <row r="736" spans="4:4" x14ac:dyDescent="0.2">
      <c r="D736" s="17"/>
    </row>
    <row r="737" spans="4:4" x14ac:dyDescent="0.2">
      <c r="D737" s="17"/>
    </row>
    <row r="738" spans="4:4" x14ac:dyDescent="0.2">
      <c r="D738" s="17"/>
    </row>
    <row r="739" spans="4:4" x14ac:dyDescent="0.2">
      <c r="D739" s="17"/>
    </row>
    <row r="740" spans="4:4" x14ac:dyDescent="0.2">
      <c r="D740" s="17"/>
    </row>
    <row r="741" spans="4:4" x14ac:dyDescent="0.2">
      <c r="D741" s="17"/>
    </row>
    <row r="742" spans="4:4" x14ac:dyDescent="0.2">
      <c r="D742" s="17"/>
    </row>
    <row r="743" spans="4:4" x14ac:dyDescent="0.2">
      <c r="D743" s="17"/>
    </row>
    <row r="744" spans="4:4" x14ac:dyDescent="0.2">
      <c r="D744" s="17"/>
    </row>
    <row r="745" spans="4:4" x14ac:dyDescent="0.2">
      <c r="D745" s="17"/>
    </row>
    <row r="746" spans="4:4" x14ac:dyDescent="0.2">
      <c r="D746" s="17"/>
    </row>
    <row r="747" spans="4:4" x14ac:dyDescent="0.2">
      <c r="D747" s="17"/>
    </row>
    <row r="748" spans="4:4" x14ac:dyDescent="0.2">
      <c r="D748" s="17"/>
    </row>
    <row r="749" spans="4:4" x14ac:dyDescent="0.2">
      <c r="D749" s="17"/>
    </row>
    <row r="750" spans="4:4" x14ac:dyDescent="0.2">
      <c r="D750" s="17"/>
    </row>
    <row r="751" spans="4:4" x14ac:dyDescent="0.2">
      <c r="D751" s="17"/>
    </row>
    <row r="752" spans="4:4" x14ac:dyDescent="0.2">
      <c r="D752" s="17"/>
    </row>
    <row r="753" spans="4:4" x14ac:dyDescent="0.2">
      <c r="D753" s="17"/>
    </row>
    <row r="754" spans="4:4" x14ac:dyDescent="0.2">
      <c r="D754" s="17"/>
    </row>
    <row r="755" spans="4:4" x14ac:dyDescent="0.2">
      <c r="D755" s="17"/>
    </row>
    <row r="756" spans="4:4" x14ac:dyDescent="0.2">
      <c r="D756" s="17"/>
    </row>
    <row r="757" spans="4:4" x14ac:dyDescent="0.2">
      <c r="D757" s="17"/>
    </row>
    <row r="758" spans="4:4" x14ac:dyDescent="0.2">
      <c r="D758" s="17"/>
    </row>
    <row r="759" spans="4:4" x14ac:dyDescent="0.2">
      <c r="D759" s="17"/>
    </row>
    <row r="760" spans="4:4" x14ac:dyDescent="0.2">
      <c r="D760" s="17"/>
    </row>
    <row r="761" spans="4:4" x14ac:dyDescent="0.2">
      <c r="D761" s="17"/>
    </row>
    <row r="762" spans="4:4" x14ac:dyDescent="0.2">
      <c r="D762" s="17"/>
    </row>
    <row r="763" spans="4:4" x14ac:dyDescent="0.2">
      <c r="D763" s="17"/>
    </row>
    <row r="764" spans="4:4" x14ac:dyDescent="0.2">
      <c r="D764" s="17"/>
    </row>
    <row r="765" spans="4:4" x14ac:dyDescent="0.2">
      <c r="D765" s="17"/>
    </row>
    <row r="766" spans="4:4" x14ac:dyDescent="0.2">
      <c r="D766" s="17"/>
    </row>
    <row r="767" spans="4:4" x14ac:dyDescent="0.2">
      <c r="D767" s="17"/>
    </row>
    <row r="768" spans="4:4" x14ac:dyDescent="0.2">
      <c r="D768" s="17"/>
    </row>
    <row r="769" spans="4:4" x14ac:dyDescent="0.2">
      <c r="D769" s="17"/>
    </row>
    <row r="770" spans="4:4" x14ac:dyDescent="0.2">
      <c r="D770" s="17"/>
    </row>
    <row r="771" spans="4:4" x14ac:dyDescent="0.2">
      <c r="D771" s="17"/>
    </row>
    <row r="772" spans="4:4" x14ac:dyDescent="0.2">
      <c r="D772" s="17"/>
    </row>
    <row r="773" spans="4:4" x14ac:dyDescent="0.2">
      <c r="D773" s="17"/>
    </row>
    <row r="774" spans="4:4" x14ac:dyDescent="0.2">
      <c r="D774" s="17"/>
    </row>
    <row r="775" spans="4:4" x14ac:dyDescent="0.2">
      <c r="D775" s="17"/>
    </row>
    <row r="776" spans="4:4" x14ac:dyDescent="0.2">
      <c r="D776" s="17"/>
    </row>
    <row r="777" spans="4:4" x14ac:dyDescent="0.2">
      <c r="D777" s="17"/>
    </row>
    <row r="778" spans="4:4" x14ac:dyDescent="0.2">
      <c r="D778" s="17"/>
    </row>
    <row r="779" spans="4:4" x14ac:dyDescent="0.2">
      <c r="D779" s="17"/>
    </row>
    <row r="780" spans="4:4" x14ac:dyDescent="0.2">
      <c r="D780" s="17"/>
    </row>
    <row r="781" spans="4:4" x14ac:dyDescent="0.2">
      <c r="D781" s="17"/>
    </row>
    <row r="782" spans="4:4" x14ac:dyDescent="0.2">
      <c r="D782" s="17"/>
    </row>
    <row r="783" spans="4:4" x14ac:dyDescent="0.2">
      <c r="D783" s="17"/>
    </row>
    <row r="784" spans="4:4" x14ac:dyDescent="0.2">
      <c r="D784" s="17"/>
    </row>
    <row r="785" spans="4:4" x14ac:dyDescent="0.2">
      <c r="D785" s="17"/>
    </row>
    <row r="786" spans="4:4" x14ac:dyDescent="0.2">
      <c r="D786" s="17"/>
    </row>
    <row r="787" spans="4:4" x14ac:dyDescent="0.2">
      <c r="D787" s="17"/>
    </row>
    <row r="788" spans="4:4" x14ac:dyDescent="0.2">
      <c r="D788" s="17"/>
    </row>
    <row r="789" spans="4:4" x14ac:dyDescent="0.2">
      <c r="D789" s="17"/>
    </row>
    <row r="790" spans="4:4" x14ac:dyDescent="0.2">
      <c r="D790" s="17"/>
    </row>
    <row r="791" spans="4:4" x14ac:dyDescent="0.2">
      <c r="D791" s="17"/>
    </row>
    <row r="792" spans="4:4" x14ac:dyDescent="0.2">
      <c r="D792" s="17"/>
    </row>
    <row r="793" spans="4:4" x14ac:dyDescent="0.2">
      <c r="D793" s="17"/>
    </row>
    <row r="794" spans="4:4" x14ac:dyDescent="0.2">
      <c r="D794" s="17"/>
    </row>
    <row r="795" spans="4:4" x14ac:dyDescent="0.2">
      <c r="D795" s="17"/>
    </row>
    <row r="796" spans="4:4" x14ac:dyDescent="0.2">
      <c r="D796" s="17"/>
    </row>
    <row r="797" spans="4:4" x14ac:dyDescent="0.2">
      <c r="D797" s="17"/>
    </row>
    <row r="798" spans="4:4" x14ac:dyDescent="0.2">
      <c r="D798" s="17"/>
    </row>
    <row r="799" spans="4:4" x14ac:dyDescent="0.2">
      <c r="D799" s="17"/>
    </row>
    <row r="800" spans="4:4" x14ac:dyDescent="0.2">
      <c r="D800" s="17"/>
    </row>
    <row r="801" spans="4:4" x14ac:dyDescent="0.2">
      <c r="D801" s="17"/>
    </row>
    <row r="802" spans="4:4" x14ac:dyDescent="0.2">
      <c r="D802" s="17"/>
    </row>
    <row r="803" spans="4:4" x14ac:dyDescent="0.2">
      <c r="D803" s="17"/>
    </row>
    <row r="804" spans="4:4" x14ac:dyDescent="0.2">
      <c r="D804" s="17"/>
    </row>
    <row r="805" spans="4:4" x14ac:dyDescent="0.2">
      <c r="D805" s="17"/>
    </row>
    <row r="806" spans="4:4" x14ac:dyDescent="0.2">
      <c r="D806" s="17"/>
    </row>
    <row r="807" spans="4:4" x14ac:dyDescent="0.2">
      <c r="D807" s="17"/>
    </row>
    <row r="808" spans="4:4" x14ac:dyDescent="0.2">
      <c r="D808" s="17"/>
    </row>
    <row r="809" spans="4:4" x14ac:dyDescent="0.2">
      <c r="D809" s="17"/>
    </row>
    <row r="810" spans="4:4" x14ac:dyDescent="0.2">
      <c r="D810" s="17"/>
    </row>
    <row r="811" spans="4:4" x14ac:dyDescent="0.2">
      <c r="D811" s="17"/>
    </row>
    <row r="812" spans="4:4" x14ac:dyDescent="0.2">
      <c r="D812" s="17"/>
    </row>
    <row r="813" spans="4:4" x14ac:dyDescent="0.2">
      <c r="D813" s="17"/>
    </row>
    <row r="814" spans="4:4" x14ac:dyDescent="0.2">
      <c r="D814" s="17"/>
    </row>
    <row r="815" spans="4:4" x14ac:dyDescent="0.2">
      <c r="D815" s="17"/>
    </row>
    <row r="816" spans="4:4" x14ac:dyDescent="0.2">
      <c r="D816" s="17"/>
    </row>
    <row r="817" spans="4:4" x14ac:dyDescent="0.2">
      <c r="D817" s="17"/>
    </row>
    <row r="818" spans="4:4" x14ac:dyDescent="0.2">
      <c r="D818" s="17"/>
    </row>
    <row r="819" spans="4:4" x14ac:dyDescent="0.2">
      <c r="D819" s="17"/>
    </row>
    <row r="820" spans="4:4" x14ac:dyDescent="0.2">
      <c r="D820" s="17"/>
    </row>
    <row r="821" spans="4:4" x14ac:dyDescent="0.2">
      <c r="D821" s="17"/>
    </row>
    <row r="822" spans="4:4" x14ac:dyDescent="0.2">
      <c r="D822" s="17"/>
    </row>
    <row r="823" spans="4:4" x14ac:dyDescent="0.2">
      <c r="D823" s="17"/>
    </row>
    <row r="824" spans="4:4" x14ac:dyDescent="0.2">
      <c r="D824" s="17"/>
    </row>
    <row r="825" spans="4:4" x14ac:dyDescent="0.2">
      <c r="D825" s="17"/>
    </row>
    <row r="826" spans="4:4" x14ac:dyDescent="0.2">
      <c r="D826" s="17"/>
    </row>
    <row r="827" spans="4:4" x14ac:dyDescent="0.2">
      <c r="D827" s="17"/>
    </row>
    <row r="828" spans="4:4" x14ac:dyDescent="0.2">
      <c r="D828" s="17"/>
    </row>
    <row r="829" spans="4:4" x14ac:dyDescent="0.2">
      <c r="D829" s="17"/>
    </row>
    <row r="830" spans="4:4" x14ac:dyDescent="0.2">
      <c r="D830" s="17"/>
    </row>
    <row r="831" spans="4:4" x14ac:dyDescent="0.2">
      <c r="D831" s="17"/>
    </row>
    <row r="832" spans="4:4" x14ac:dyDescent="0.2">
      <c r="D832" s="17"/>
    </row>
    <row r="833" spans="4:4" x14ac:dyDescent="0.2">
      <c r="D833" s="17"/>
    </row>
    <row r="834" spans="4:4" x14ac:dyDescent="0.2">
      <c r="D834" s="17"/>
    </row>
    <row r="835" spans="4:4" x14ac:dyDescent="0.2">
      <c r="D835" s="17"/>
    </row>
    <row r="836" spans="4:4" x14ac:dyDescent="0.2">
      <c r="D836" s="17"/>
    </row>
    <row r="837" spans="4:4" x14ac:dyDescent="0.2">
      <c r="D837" s="17"/>
    </row>
    <row r="838" spans="4:4" x14ac:dyDescent="0.2">
      <c r="D838" s="17"/>
    </row>
    <row r="839" spans="4:4" x14ac:dyDescent="0.2">
      <c r="D839" s="17"/>
    </row>
    <row r="840" spans="4:4" x14ac:dyDescent="0.2">
      <c r="D840" s="17"/>
    </row>
    <row r="841" spans="4:4" x14ac:dyDescent="0.2">
      <c r="D841" s="17"/>
    </row>
    <row r="842" spans="4:4" x14ac:dyDescent="0.2">
      <c r="D842" s="17"/>
    </row>
    <row r="843" spans="4:4" x14ac:dyDescent="0.2">
      <c r="D843" s="17"/>
    </row>
    <row r="844" spans="4:4" x14ac:dyDescent="0.2">
      <c r="D844" s="17"/>
    </row>
    <row r="845" spans="4:4" x14ac:dyDescent="0.2">
      <c r="D845" s="17"/>
    </row>
    <row r="846" spans="4:4" x14ac:dyDescent="0.2">
      <c r="D846" s="17"/>
    </row>
    <row r="847" spans="4:4" x14ac:dyDescent="0.2">
      <c r="D847" s="17"/>
    </row>
    <row r="848" spans="4:4" x14ac:dyDescent="0.2">
      <c r="D848" s="17"/>
    </row>
    <row r="849" spans="4:4" x14ac:dyDescent="0.2">
      <c r="D849" s="17"/>
    </row>
    <row r="850" spans="4:4" x14ac:dyDescent="0.2">
      <c r="D850" s="17"/>
    </row>
    <row r="851" spans="4:4" x14ac:dyDescent="0.2">
      <c r="D851" s="17"/>
    </row>
    <row r="852" spans="4:4" x14ac:dyDescent="0.2">
      <c r="D852" s="17"/>
    </row>
    <row r="853" spans="4:4" x14ac:dyDescent="0.2">
      <c r="D853" s="17"/>
    </row>
    <row r="854" spans="4:4" x14ac:dyDescent="0.2">
      <c r="D854" s="17"/>
    </row>
    <row r="855" spans="4:4" x14ac:dyDescent="0.2">
      <c r="D855" s="17"/>
    </row>
    <row r="856" spans="4:4" x14ac:dyDescent="0.2">
      <c r="D856" s="17"/>
    </row>
    <row r="857" spans="4:4" x14ac:dyDescent="0.2">
      <c r="D857" s="17"/>
    </row>
    <row r="858" spans="4:4" x14ac:dyDescent="0.2">
      <c r="D858" s="17"/>
    </row>
    <row r="859" spans="4:4" x14ac:dyDescent="0.2">
      <c r="D859" s="17"/>
    </row>
    <row r="860" spans="4:4" x14ac:dyDescent="0.2">
      <c r="D860" s="17"/>
    </row>
    <row r="861" spans="4:4" x14ac:dyDescent="0.2">
      <c r="D861" s="17"/>
    </row>
    <row r="862" spans="4:4" x14ac:dyDescent="0.2">
      <c r="D862" s="17"/>
    </row>
    <row r="863" spans="4:4" x14ac:dyDescent="0.2">
      <c r="D863" s="17"/>
    </row>
    <row r="864" spans="4:4" x14ac:dyDescent="0.2">
      <c r="D864" s="17"/>
    </row>
    <row r="865" spans="4:4" x14ac:dyDescent="0.2">
      <c r="D865" s="17"/>
    </row>
    <row r="866" spans="4:4" x14ac:dyDescent="0.2">
      <c r="D866" s="17"/>
    </row>
    <row r="867" spans="4:4" x14ac:dyDescent="0.2">
      <c r="D867" s="17"/>
    </row>
    <row r="868" spans="4:4" x14ac:dyDescent="0.2">
      <c r="D868" s="17"/>
    </row>
    <row r="869" spans="4:4" x14ac:dyDescent="0.2">
      <c r="D869" s="17"/>
    </row>
    <row r="870" spans="4:4" x14ac:dyDescent="0.2">
      <c r="D870" s="17"/>
    </row>
    <row r="871" spans="4:4" x14ac:dyDescent="0.2">
      <c r="D871" s="17"/>
    </row>
    <row r="872" spans="4:4" x14ac:dyDescent="0.2">
      <c r="D872" s="17"/>
    </row>
    <row r="873" spans="4:4" x14ac:dyDescent="0.2">
      <c r="D873" s="17"/>
    </row>
    <row r="874" spans="4:4" x14ac:dyDescent="0.2">
      <c r="D874" s="17"/>
    </row>
    <row r="875" spans="4:4" x14ac:dyDescent="0.2">
      <c r="D875" s="17"/>
    </row>
    <row r="876" spans="4:4" x14ac:dyDescent="0.2">
      <c r="D876" s="17"/>
    </row>
    <row r="877" spans="4:4" x14ac:dyDescent="0.2">
      <c r="D877" s="17"/>
    </row>
    <row r="878" spans="4:4" x14ac:dyDescent="0.2">
      <c r="D878" s="17"/>
    </row>
    <row r="879" spans="4:4" x14ac:dyDescent="0.2">
      <c r="D879" s="17"/>
    </row>
    <row r="880" spans="4:4" x14ac:dyDescent="0.2">
      <c r="D880" s="17"/>
    </row>
    <row r="881" spans="4:4" x14ac:dyDescent="0.2">
      <c r="D881" s="17"/>
    </row>
    <row r="882" spans="4:4" x14ac:dyDescent="0.2">
      <c r="D882" s="17"/>
    </row>
    <row r="883" spans="4:4" x14ac:dyDescent="0.2">
      <c r="D883" s="17"/>
    </row>
    <row r="884" spans="4:4" x14ac:dyDescent="0.2">
      <c r="D884" s="17"/>
    </row>
    <row r="885" spans="4:4" x14ac:dyDescent="0.2">
      <c r="D885" s="17"/>
    </row>
    <row r="886" spans="4:4" x14ac:dyDescent="0.2">
      <c r="D886" s="17"/>
    </row>
    <row r="887" spans="4:4" x14ac:dyDescent="0.2">
      <c r="D887" s="17"/>
    </row>
    <row r="888" spans="4:4" x14ac:dyDescent="0.2">
      <c r="D888" s="17"/>
    </row>
    <row r="889" spans="4:4" x14ac:dyDescent="0.2">
      <c r="D889" s="17"/>
    </row>
    <row r="890" spans="4:4" x14ac:dyDescent="0.2">
      <c r="D890" s="17"/>
    </row>
    <row r="891" spans="4:4" x14ac:dyDescent="0.2">
      <c r="D891" s="17"/>
    </row>
    <row r="892" spans="4:4" x14ac:dyDescent="0.2">
      <c r="D892" s="17"/>
    </row>
    <row r="893" spans="4:4" x14ac:dyDescent="0.2">
      <c r="D893" s="17"/>
    </row>
    <row r="894" spans="4:4" x14ac:dyDescent="0.2">
      <c r="D894" s="17"/>
    </row>
    <row r="895" spans="4:4" x14ac:dyDescent="0.2">
      <c r="D895" s="17"/>
    </row>
    <row r="896" spans="4:4" x14ac:dyDescent="0.2">
      <c r="D896" s="17"/>
    </row>
    <row r="897" spans="4:4" x14ac:dyDescent="0.2">
      <c r="D897" s="17"/>
    </row>
    <row r="898" spans="4:4" x14ac:dyDescent="0.2">
      <c r="D898" s="17"/>
    </row>
    <row r="899" spans="4:4" x14ac:dyDescent="0.2">
      <c r="D899" s="17"/>
    </row>
    <row r="900" spans="4:4" x14ac:dyDescent="0.2">
      <c r="D900" s="17"/>
    </row>
    <row r="901" spans="4:4" x14ac:dyDescent="0.2">
      <c r="D901" s="17"/>
    </row>
    <row r="902" spans="4:4" x14ac:dyDescent="0.2">
      <c r="D902" s="17"/>
    </row>
    <row r="903" spans="4:4" x14ac:dyDescent="0.2">
      <c r="D903" s="17"/>
    </row>
    <row r="904" spans="4:4" x14ac:dyDescent="0.2">
      <c r="D904" s="17"/>
    </row>
    <row r="905" spans="4:4" x14ac:dyDescent="0.2">
      <c r="D905" s="17"/>
    </row>
    <row r="906" spans="4:4" x14ac:dyDescent="0.2">
      <c r="D906" s="17"/>
    </row>
    <row r="907" spans="4:4" x14ac:dyDescent="0.2">
      <c r="D907" s="17"/>
    </row>
    <row r="908" spans="4:4" x14ac:dyDescent="0.2">
      <c r="D908" s="17"/>
    </row>
    <row r="909" spans="4:4" x14ac:dyDescent="0.2">
      <c r="D909" s="17"/>
    </row>
    <row r="910" spans="4:4" x14ac:dyDescent="0.2">
      <c r="D910" s="17"/>
    </row>
    <row r="911" spans="4:4" x14ac:dyDescent="0.2">
      <c r="D911" s="17"/>
    </row>
    <row r="912" spans="4:4" x14ac:dyDescent="0.2">
      <c r="D912" s="17"/>
    </row>
    <row r="913" spans="4:4" x14ac:dyDescent="0.2">
      <c r="D913" s="17"/>
    </row>
    <row r="914" spans="4:4" x14ac:dyDescent="0.2">
      <c r="D914" s="17"/>
    </row>
    <row r="915" spans="4:4" x14ac:dyDescent="0.2">
      <c r="D915" s="17"/>
    </row>
    <row r="916" spans="4:4" x14ac:dyDescent="0.2">
      <c r="D916" s="17"/>
    </row>
    <row r="917" spans="4:4" x14ac:dyDescent="0.2">
      <c r="D917" s="17"/>
    </row>
    <row r="918" spans="4:4" x14ac:dyDescent="0.2">
      <c r="D918" s="17"/>
    </row>
    <row r="919" spans="4:4" x14ac:dyDescent="0.2">
      <c r="D919" s="17"/>
    </row>
    <row r="920" spans="4:4" x14ac:dyDescent="0.2">
      <c r="D920" s="17"/>
    </row>
    <row r="921" spans="4:4" x14ac:dyDescent="0.2">
      <c r="D921" s="17"/>
    </row>
    <row r="922" spans="4:4" x14ac:dyDescent="0.2">
      <c r="D922" s="17"/>
    </row>
    <row r="923" spans="4:4" x14ac:dyDescent="0.2">
      <c r="D923" s="17"/>
    </row>
    <row r="924" spans="4:4" x14ac:dyDescent="0.2">
      <c r="D924" s="17"/>
    </row>
    <row r="925" spans="4:4" x14ac:dyDescent="0.2">
      <c r="D925" s="17"/>
    </row>
    <row r="926" spans="4:4" x14ac:dyDescent="0.2">
      <c r="D926" s="17"/>
    </row>
    <row r="927" spans="4:4" x14ac:dyDescent="0.2">
      <c r="D927" s="17"/>
    </row>
    <row r="928" spans="4:4" x14ac:dyDescent="0.2">
      <c r="D928" s="17"/>
    </row>
    <row r="929" spans="4:4" x14ac:dyDescent="0.2">
      <c r="D929" s="17"/>
    </row>
    <row r="930" spans="4:4" x14ac:dyDescent="0.2">
      <c r="D930" s="17"/>
    </row>
    <row r="931" spans="4:4" x14ac:dyDescent="0.2">
      <c r="D931" s="17"/>
    </row>
    <row r="932" spans="4:4" x14ac:dyDescent="0.2">
      <c r="D932" s="17"/>
    </row>
    <row r="933" spans="4:4" x14ac:dyDescent="0.2">
      <c r="D933" s="17"/>
    </row>
    <row r="934" spans="4:4" x14ac:dyDescent="0.2">
      <c r="D934" s="17"/>
    </row>
    <row r="935" spans="4:4" x14ac:dyDescent="0.2">
      <c r="D935" s="17"/>
    </row>
    <row r="936" spans="4:4" x14ac:dyDescent="0.2">
      <c r="D936" s="17"/>
    </row>
    <row r="937" spans="4:4" x14ac:dyDescent="0.2">
      <c r="D937" s="17"/>
    </row>
    <row r="938" spans="4:4" x14ac:dyDescent="0.2">
      <c r="D938" s="17"/>
    </row>
    <row r="939" spans="4:4" x14ac:dyDescent="0.2">
      <c r="D939" s="17"/>
    </row>
    <row r="940" spans="4:4" x14ac:dyDescent="0.2">
      <c r="D940" s="17"/>
    </row>
    <row r="941" spans="4:4" x14ac:dyDescent="0.2">
      <c r="D941" s="17"/>
    </row>
    <row r="942" spans="4:4" x14ac:dyDescent="0.2">
      <c r="D942" s="17"/>
    </row>
    <row r="943" spans="4:4" x14ac:dyDescent="0.2">
      <c r="D943" s="17"/>
    </row>
    <row r="944" spans="4:4" x14ac:dyDescent="0.2">
      <c r="D944" s="17"/>
    </row>
    <row r="945" spans="4:4" x14ac:dyDescent="0.2">
      <c r="D945" s="17"/>
    </row>
    <row r="946" spans="4:4" x14ac:dyDescent="0.2">
      <c r="D946" s="17"/>
    </row>
    <row r="947" spans="4:4" x14ac:dyDescent="0.2">
      <c r="D947" s="17"/>
    </row>
    <row r="948" spans="4:4" x14ac:dyDescent="0.2">
      <c r="D948" s="17"/>
    </row>
    <row r="949" spans="4:4" x14ac:dyDescent="0.2">
      <c r="D949" s="17"/>
    </row>
    <row r="950" spans="4:4" x14ac:dyDescent="0.2">
      <c r="D950" s="17"/>
    </row>
    <row r="951" spans="4:4" x14ac:dyDescent="0.2">
      <c r="D951" s="17"/>
    </row>
    <row r="952" spans="4:4" x14ac:dyDescent="0.2">
      <c r="D952" s="17"/>
    </row>
    <row r="953" spans="4:4" x14ac:dyDescent="0.2">
      <c r="D953" s="17"/>
    </row>
    <row r="954" spans="4:4" x14ac:dyDescent="0.2">
      <c r="D954" s="17"/>
    </row>
    <row r="955" spans="4:4" x14ac:dyDescent="0.2">
      <c r="D955" s="17"/>
    </row>
    <row r="956" spans="4:4" x14ac:dyDescent="0.2">
      <c r="D956" s="17"/>
    </row>
    <row r="957" spans="4:4" x14ac:dyDescent="0.2">
      <c r="D957" s="17"/>
    </row>
    <row r="958" spans="4:4" x14ac:dyDescent="0.2">
      <c r="D958" s="17"/>
    </row>
    <row r="959" spans="4:4" x14ac:dyDescent="0.2">
      <c r="D959" s="17"/>
    </row>
    <row r="960" spans="4:4" x14ac:dyDescent="0.2">
      <c r="D960" s="17"/>
    </row>
    <row r="961" spans="4:4" x14ac:dyDescent="0.2">
      <c r="D961" s="17"/>
    </row>
    <row r="962" spans="4:4" x14ac:dyDescent="0.2">
      <c r="D962" s="17"/>
    </row>
    <row r="963" spans="4:4" x14ac:dyDescent="0.2">
      <c r="D963" s="17"/>
    </row>
    <row r="964" spans="4:4" x14ac:dyDescent="0.2">
      <c r="D964" s="17"/>
    </row>
    <row r="965" spans="4:4" x14ac:dyDescent="0.2">
      <c r="D965" s="17"/>
    </row>
    <row r="966" spans="4:4" x14ac:dyDescent="0.2">
      <c r="D966" s="17"/>
    </row>
    <row r="967" spans="4:4" x14ac:dyDescent="0.2">
      <c r="D967" s="17"/>
    </row>
    <row r="968" spans="4:4" x14ac:dyDescent="0.2">
      <c r="D968" s="17"/>
    </row>
    <row r="969" spans="4:4" x14ac:dyDescent="0.2">
      <c r="D969" s="17"/>
    </row>
    <row r="970" spans="4:4" x14ac:dyDescent="0.2">
      <c r="D970" s="17"/>
    </row>
    <row r="971" spans="4:4" x14ac:dyDescent="0.2">
      <c r="D971" s="17"/>
    </row>
    <row r="972" spans="4:4" x14ac:dyDescent="0.2">
      <c r="D972" s="17"/>
    </row>
    <row r="973" spans="4:4" x14ac:dyDescent="0.2">
      <c r="D973" s="17"/>
    </row>
    <row r="974" spans="4:4" x14ac:dyDescent="0.2">
      <c r="D974" s="17"/>
    </row>
    <row r="975" spans="4:4" x14ac:dyDescent="0.2">
      <c r="D975" s="17"/>
    </row>
    <row r="976" spans="4:4" x14ac:dyDescent="0.2">
      <c r="D976" s="17"/>
    </row>
    <row r="977" spans="4:4" x14ac:dyDescent="0.2">
      <c r="D977" s="17"/>
    </row>
    <row r="978" spans="4:4" x14ac:dyDescent="0.2">
      <c r="D978" s="17"/>
    </row>
    <row r="979" spans="4:4" x14ac:dyDescent="0.2">
      <c r="D979" s="17"/>
    </row>
    <row r="980" spans="4:4" x14ac:dyDescent="0.2">
      <c r="D980" s="17"/>
    </row>
    <row r="981" spans="4:4" x14ac:dyDescent="0.2">
      <c r="D981" s="17"/>
    </row>
    <row r="982" spans="4:4" x14ac:dyDescent="0.2">
      <c r="D982" s="17"/>
    </row>
    <row r="983" spans="4:4" x14ac:dyDescent="0.2">
      <c r="D983" s="17"/>
    </row>
    <row r="984" spans="4:4" x14ac:dyDescent="0.2">
      <c r="D984" s="17"/>
    </row>
    <row r="985" spans="4:4" x14ac:dyDescent="0.2">
      <c r="D985" s="17"/>
    </row>
    <row r="986" spans="4:4" x14ac:dyDescent="0.2">
      <c r="D986" s="17"/>
    </row>
    <row r="987" spans="4:4" x14ac:dyDescent="0.2">
      <c r="D987" s="17"/>
    </row>
    <row r="988" spans="4:4" x14ac:dyDescent="0.2">
      <c r="D988" s="17"/>
    </row>
    <row r="989" spans="4:4" x14ac:dyDescent="0.2">
      <c r="D989" s="17"/>
    </row>
    <row r="990" spans="4:4" x14ac:dyDescent="0.2">
      <c r="D990" s="17"/>
    </row>
    <row r="991" spans="4:4" x14ac:dyDescent="0.2">
      <c r="D991" s="17"/>
    </row>
    <row r="992" spans="4:4" x14ac:dyDescent="0.2">
      <c r="D992" s="17"/>
    </row>
    <row r="993" spans="4:4" x14ac:dyDescent="0.2">
      <c r="D993" s="17"/>
    </row>
    <row r="994" spans="4:4" x14ac:dyDescent="0.2">
      <c r="D994" s="17"/>
    </row>
    <row r="995" spans="4:4" x14ac:dyDescent="0.2">
      <c r="D995" s="17"/>
    </row>
    <row r="996" spans="4:4" x14ac:dyDescent="0.2">
      <c r="D996" s="17"/>
    </row>
    <row r="997" spans="4:4" x14ac:dyDescent="0.2">
      <c r="D997" s="17"/>
    </row>
    <row r="998" spans="4:4" x14ac:dyDescent="0.2">
      <c r="D998" s="17"/>
    </row>
    <row r="999" spans="4:4" x14ac:dyDescent="0.2">
      <c r="D999" s="17"/>
    </row>
    <row r="1000" spans="4:4" x14ac:dyDescent="0.2">
      <c r="D1000" s="17"/>
    </row>
    <row r="1001" spans="4:4" x14ac:dyDescent="0.2">
      <c r="D1001" s="17"/>
    </row>
    <row r="1002" spans="4:4" x14ac:dyDescent="0.2">
      <c r="D1002" s="17"/>
    </row>
    <row r="1003" spans="4:4" x14ac:dyDescent="0.2">
      <c r="D1003" s="17"/>
    </row>
    <row r="1004" spans="4:4" x14ac:dyDescent="0.2">
      <c r="D1004" s="17"/>
    </row>
    <row r="1005" spans="4:4" x14ac:dyDescent="0.2">
      <c r="D1005" s="17"/>
    </row>
    <row r="1006" spans="4:4" x14ac:dyDescent="0.2">
      <c r="D1006" s="17"/>
    </row>
    <row r="1007" spans="4:4" x14ac:dyDescent="0.2">
      <c r="D1007" s="17"/>
    </row>
    <row r="1008" spans="4:4" x14ac:dyDescent="0.2">
      <c r="D100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21"/>
  <sheetViews>
    <sheetView workbookViewId="0"/>
  </sheetViews>
  <sheetFormatPr baseColWidth="10" defaultColWidth="14.42578125" defaultRowHeight="15.75" customHeight="1" x14ac:dyDescent="0.2"/>
  <cols>
    <col min="1" max="1" width="24.140625" customWidth="1"/>
    <col min="3" max="3" width="27.5703125" customWidth="1"/>
  </cols>
  <sheetData>
    <row r="1" spans="1:3" x14ac:dyDescent="0.2">
      <c r="A1" s="5" t="s">
        <v>142</v>
      </c>
      <c r="B1" s="5" t="s">
        <v>1821</v>
      </c>
      <c r="C1" s="5" t="s">
        <v>1822</v>
      </c>
    </row>
    <row r="2" spans="1:3" x14ac:dyDescent="0.2">
      <c r="A2" s="37" t="s">
        <v>170</v>
      </c>
      <c r="B2" s="2">
        <f>SUMIF(FRONTERAS!A:A,A2,FRONTERAS!P:P)</f>
        <v>64752</v>
      </c>
      <c r="C2" s="1">
        <f>COUNTIF(FRONTERAS!A:A,A2)</f>
        <v>3</v>
      </c>
    </row>
    <row r="3" spans="1:3" x14ac:dyDescent="0.2">
      <c r="A3" s="37" t="s">
        <v>180</v>
      </c>
      <c r="B3" s="2">
        <f>SUMIF(FRONTERAS!A:A,A3,FRONTERAS!P:P)</f>
        <v>651425.57142857136</v>
      </c>
      <c r="C3" s="1">
        <f>COUNTIF(FRONTERAS!A:A,A3)</f>
        <v>26</v>
      </c>
    </row>
    <row r="4" spans="1:3" x14ac:dyDescent="0.2">
      <c r="A4" s="37" t="s">
        <v>240</v>
      </c>
      <c r="B4" s="2">
        <f>SUMIF(FRONTERAS!A:A,A4,FRONTERAS!P:P)</f>
        <v>23075.142857142859</v>
      </c>
      <c r="C4" s="1">
        <f>COUNTIF(FRONTERAS!A:A,A4)</f>
        <v>1</v>
      </c>
    </row>
    <row r="5" spans="1:3" x14ac:dyDescent="0.2">
      <c r="A5" s="37" t="s">
        <v>270</v>
      </c>
      <c r="B5" s="2">
        <f>SUMIF(FRONTERAS!A:A,A5,FRONTERAS!P:P)</f>
        <v>88540.85714285713</v>
      </c>
      <c r="C5" s="1">
        <f>COUNTIF(FRONTERAS!A:A,A5)</f>
        <v>6</v>
      </c>
    </row>
    <row r="6" spans="1:3" x14ac:dyDescent="0.2">
      <c r="A6" s="37" t="s">
        <v>1823</v>
      </c>
      <c r="B6" s="2">
        <f>SUMIF(FRONTERAS!A:A,A6,FRONTERAS!P:P)</f>
        <v>0</v>
      </c>
      <c r="C6" s="1">
        <f>COUNTIF(FRONTERAS!A:A,A6)</f>
        <v>0</v>
      </c>
    </row>
    <row r="7" spans="1:3" x14ac:dyDescent="0.2">
      <c r="A7" s="37" t="s">
        <v>1530</v>
      </c>
      <c r="B7" s="2">
        <f>SUMIF(FRONTERAS!A:A,A7,FRONTERAS!P:P)</f>
        <v>23008.428571428572</v>
      </c>
      <c r="C7" s="1">
        <f>COUNTIF(FRONTERAS!A:A,A7)</f>
        <v>4</v>
      </c>
    </row>
    <row r="8" spans="1:3" x14ac:dyDescent="0.2">
      <c r="A8" s="37" t="s">
        <v>1824</v>
      </c>
      <c r="B8" s="2">
        <f>SUMIF(FRONTERAS!A:A,A8,FRONTERAS!P:P)</f>
        <v>0</v>
      </c>
      <c r="C8" s="1">
        <f>COUNTIF(FRONTERAS!A:A,A8)</f>
        <v>0</v>
      </c>
    </row>
    <row r="9" spans="1:3" x14ac:dyDescent="0.2">
      <c r="A9" s="37" t="s">
        <v>1825</v>
      </c>
      <c r="B9" s="2">
        <f>SUMIF(FRONTERAS!A:A,A9,FRONTERAS!P:P)</f>
        <v>0</v>
      </c>
      <c r="C9" s="1">
        <f>COUNTIF(FRONTERAS!A:A,A9)</f>
        <v>0</v>
      </c>
    </row>
    <row r="10" spans="1:3" x14ac:dyDescent="0.2">
      <c r="A10" s="37" t="s">
        <v>892</v>
      </c>
      <c r="B10" s="2">
        <f>SUMIF(FRONTERAS!A:A,A10,FRONTERAS!P:P)</f>
        <v>148067.28571428571</v>
      </c>
      <c r="C10" s="1">
        <f>COUNTIF(FRONTERAS!A:A,A10)</f>
        <v>1</v>
      </c>
    </row>
    <row r="11" spans="1:3" x14ac:dyDescent="0.2">
      <c r="A11" s="37" t="s">
        <v>257</v>
      </c>
      <c r="B11" s="2">
        <f>SUMIF(FRONTERAS!A:A,A11,FRONTERAS!P:P)</f>
        <v>133788.57142857142</v>
      </c>
      <c r="C11" s="1">
        <f>COUNTIF(FRONTERAS!A:A,A11)</f>
        <v>14</v>
      </c>
    </row>
    <row r="12" spans="1:3" x14ac:dyDescent="0.2">
      <c r="A12" s="37" t="s">
        <v>233</v>
      </c>
      <c r="B12" s="2">
        <f>SUMIF(FRONTERAS!A:A,A12,FRONTERAS!P:P)</f>
        <v>367878.71428571426</v>
      </c>
      <c r="C12" s="1">
        <f>COUNTIF(FRONTERAS!A:A,A12)</f>
        <v>9</v>
      </c>
    </row>
    <row r="13" spans="1:3" x14ac:dyDescent="0.2">
      <c r="A13" s="37" t="s">
        <v>350</v>
      </c>
      <c r="B13" s="2">
        <f>SUMIF(FRONTERAS!A:A,A13,FRONTERAS!P:P)</f>
        <v>380101.71428571432</v>
      </c>
      <c r="C13" s="1">
        <f>COUNTIF(FRONTERAS!A:A,A13)</f>
        <v>5</v>
      </c>
    </row>
    <row r="14" spans="1:3" x14ac:dyDescent="0.2">
      <c r="A14" s="37" t="s">
        <v>287</v>
      </c>
      <c r="B14" s="2">
        <f>SUMIF(FRONTERAS!A:A,A14,FRONTERAS!P:P)</f>
        <v>1287343</v>
      </c>
      <c r="C14" s="1">
        <f>COUNTIF(FRONTERAS!A:A,A14)</f>
        <v>3</v>
      </c>
    </row>
    <row r="15" spans="1:3" x14ac:dyDescent="0.2">
      <c r="A15" s="37" t="s">
        <v>223</v>
      </c>
      <c r="B15" s="2">
        <f>SUMIF(FRONTERAS!A:A,A15,FRONTERAS!P:P)</f>
        <v>103032</v>
      </c>
      <c r="C15" s="1">
        <f>COUNTIF(FRONTERAS!A:A,A15)</f>
        <v>5</v>
      </c>
    </row>
    <row r="16" spans="1:3" x14ac:dyDescent="0.2">
      <c r="A16" s="37" t="s">
        <v>1505</v>
      </c>
      <c r="B16" s="2">
        <f>SUMIF(FRONTERAS!A:A,A16,FRONTERAS!P:P)</f>
        <v>88032</v>
      </c>
      <c r="C16" s="1">
        <f>COUNTIF(FRONTERAS!A:A,A16)</f>
        <v>3</v>
      </c>
    </row>
    <row r="17" spans="1:3" x14ac:dyDescent="0.2">
      <c r="A17" s="37" t="s">
        <v>263</v>
      </c>
      <c r="B17" s="2">
        <f>SUMIF(FRONTERAS!A:A,A17,FRONTERAS!P:P)</f>
        <v>646562</v>
      </c>
      <c r="C17" s="1">
        <f>COUNTIF(FRONTERAS!A:A,A17)</f>
        <v>7</v>
      </c>
    </row>
    <row r="18" spans="1:3" x14ac:dyDescent="0.2">
      <c r="A18" s="37" t="s">
        <v>248</v>
      </c>
      <c r="B18" s="2">
        <f>SUMIF(FRONTERAS!A:A,A18,FRONTERAS!P:P)</f>
        <v>67631.571428571435</v>
      </c>
      <c r="C18" s="1">
        <f>COUNTIF(FRONTERAS!A:A,A18)</f>
        <v>2</v>
      </c>
    </row>
    <row r="19" spans="1:3" x14ac:dyDescent="0.2">
      <c r="A19" s="37" t="s">
        <v>1826</v>
      </c>
      <c r="B19" s="2">
        <f>SUMIF(FRONTERAS!A:A,A19,FRONTERAS!P:P)</f>
        <v>0</v>
      </c>
      <c r="C19" s="1">
        <f>COUNTIF(FRONTERAS!A:A,A19)</f>
        <v>0</v>
      </c>
    </row>
    <row r="20" spans="1:3" x14ac:dyDescent="0.2">
      <c r="A20" s="37" t="s">
        <v>308</v>
      </c>
      <c r="B20" s="2">
        <f>SUMIF(FRONTERAS!A:A,A20,FRONTERAS!P:P)</f>
        <v>45552</v>
      </c>
      <c r="C20" s="1">
        <f>COUNTIF(FRONTERAS!A:A,A20)</f>
        <v>4</v>
      </c>
    </row>
    <row r="21" spans="1:3" x14ac:dyDescent="0.2">
      <c r="A21" s="37" t="s">
        <v>387</v>
      </c>
      <c r="B21" s="2">
        <f>SUMIF(FRONTERAS!A:A,A21,FRONTERAS!P:P)</f>
        <v>556796.85714285728</v>
      </c>
      <c r="C21" s="1">
        <f>COUNTIF(FRONTERAS!A:A,A21)</f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2"/>
  <sheetViews>
    <sheetView workbookViewId="0"/>
  </sheetViews>
  <sheetFormatPr baseColWidth="10" defaultColWidth="14.42578125" defaultRowHeight="15.75" customHeight="1" x14ac:dyDescent="0.2"/>
  <cols>
    <col min="1" max="1" width="16.85546875" customWidth="1"/>
    <col min="3" max="3" width="27.5703125" customWidth="1"/>
  </cols>
  <sheetData>
    <row r="1" spans="1:8" x14ac:dyDescent="0.2">
      <c r="A1" s="5" t="s">
        <v>147</v>
      </c>
      <c r="B1" s="5" t="s">
        <v>1821</v>
      </c>
      <c r="C1" s="5" t="s">
        <v>1822</v>
      </c>
    </row>
    <row r="2" spans="1:8" x14ac:dyDescent="0.2">
      <c r="A2" s="4" t="s">
        <v>245</v>
      </c>
      <c r="B2" s="3">
        <f>SUMIF(FRONTERAS!G:G,A2,FRONTERAS!P:P)</f>
        <v>470136.85714285716</v>
      </c>
      <c r="C2" s="3">
        <f>COUNTIF(FRONTERAS!G:G,A2)</f>
        <v>51</v>
      </c>
      <c r="G2" s="38">
        <f t="shared" ref="G2:G22" si="0">B2/$H$2</f>
        <v>0.10185883448173853</v>
      </c>
      <c r="H2" s="3">
        <f>SUM(B2:B22)</f>
        <v>4615572.7142857136</v>
      </c>
    </row>
    <row r="3" spans="1:8" x14ac:dyDescent="0.2">
      <c r="A3" s="4" t="s">
        <v>175</v>
      </c>
      <c r="B3" s="3">
        <f>SUMIF(FRONTERAS!G:G,A3,FRONTERAS!P:P)</f>
        <v>473658.99999999994</v>
      </c>
      <c r="C3" s="3">
        <f>COUNTIF(FRONTERAS!G:G,A3)</f>
        <v>79</v>
      </c>
      <c r="G3" s="38">
        <f t="shared" si="0"/>
        <v>0.10262193433416668</v>
      </c>
    </row>
    <row r="4" spans="1:8" x14ac:dyDescent="0.2">
      <c r="A4" s="4" t="s">
        <v>228</v>
      </c>
      <c r="B4" s="3">
        <f>SUMIF(FRONTERAS!G:G,A4,FRONTERAS!P:P)</f>
        <v>262449.85714285716</v>
      </c>
      <c r="C4" s="3">
        <f>COUNTIF(FRONTERAS!G:G,A4)</f>
        <v>24</v>
      </c>
      <c r="G4" s="38">
        <f t="shared" si="0"/>
        <v>5.6861818324418445E-2</v>
      </c>
    </row>
    <row r="5" spans="1:8" x14ac:dyDescent="0.2">
      <c r="A5" s="4" t="s">
        <v>261</v>
      </c>
      <c r="B5" s="3">
        <f>SUMIF(FRONTERAS!G:G,A5,FRONTERAS!P:P)</f>
        <v>232514.57142857139</v>
      </c>
      <c r="C5" s="3">
        <f>COUNTIF(FRONTERAS!G:G,A5)</f>
        <v>38</v>
      </c>
      <c r="G5" s="38">
        <f t="shared" si="0"/>
        <v>5.0376104076729808E-2</v>
      </c>
    </row>
    <row r="6" spans="1:8" x14ac:dyDescent="0.2">
      <c r="A6" s="4" t="s">
        <v>708</v>
      </c>
      <c r="B6" s="3">
        <f>SUMIF(FRONTERAS!G:G,A6,FRONTERAS!P:P)</f>
        <v>5732.7142857142862</v>
      </c>
      <c r="C6" s="3">
        <f>COUNTIF(FRONTERAS!G:G,A6)</f>
        <v>5</v>
      </c>
      <c r="G6" s="38">
        <f t="shared" si="0"/>
        <v>1.2420374762964722E-3</v>
      </c>
    </row>
    <row r="7" spans="1:8" x14ac:dyDescent="0.2">
      <c r="A7" s="4" t="s">
        <v>653</v>
      </c>
      <c r="B7" s="3">
        <f>SUMIF(FRONTERAS!G:G,A7,FRONTERAS!P:P)</f>
        <v>7134.8571428571431</v>
      </c>
      <c r="C7" s="3">
        <f>COUNTIF(FRONTERAS!G:G,A7)</f>
        <v>4</v>
      </c>
      <c r="G7" s="38">
        <f t="shared" si="0"/>
        <v>1.5458227146490321E-3</v>
      </c>
    </row>
    <row r="8" spans="1:8" x14ac:dyDescent="0.2">
      <c r="A8" s="4" t="s">
        <v>268</v>
      </c>
      <c r="B8" s="3">
        <f>SUMIF(FRONTERAS!G:G,A8,FRONTERAS!P:P)</f>
        <v>315179.99999999994</v>
      </c>
      <c r="C8" s="3">
        <f>COUNTIF(FRONTERAS!G:G,A8)</f>
        <v>4</v>
      </c>
      <c r="G8" s="38">
        <f t="shared" si="0"/>
        <v>6.8286217011484324E-2</v>
      </c>
    </row>
    <row r="9" spans="1:8" x14ac:dyDescent="0.2">
      <c r="A9" s="4" t="s">
        <v>528</v>
      </c>
      <c r="B9" s="3">
        <f>SUMIF(FRONTERAS!G:G,A9,FRONTERAS!P:P)</f>
        <v>17294.571428571428</v>
      </c>
      <c r="C9" s="3">
        <f>COUNTIF(FRONTERAS!G:G,A9)</f>
        <v>7</v>
      </c>
      <c r="G9" s="38">
        <f t="shared" si="0"/>
        <v>3.7470044345835557E-3</v>
      </c>
    </row>
    <row r="10" spans="1:8" x14ac:dyDescent="0.2">
      <c r="A10" s="4" t="s">
        <v>414</v>
      </c>
      <c r="B10" s="3">
        <f>SUMIF(FRONTERAS!G:G,A10,FRONTERAS!P:P)</f>
        <v>32249</v>
      </c>
      <c r="C10" s="3">
        <f>COUNTIF(FRONTERAS!G:G,A10)</f>
        <v>14</v>
      </c>
      <c r="G10" s="38">
        <f t="shared" si="0"/>
        <v>6.9869985798697827E-3</v>
      </c>
    </row>
    <row r="11" spans="1:8" x14ac:dyDescent="0.2">
      <c r="A11" s="4" t="s">
        <v>196</v>
      </c>
      <c r="B11" s="3">
        <f>SUMIF(FRONTERAS!G:G,A11,FRONTERAS!P:P)</f>
        <v>873818</v>
      </c>
      <c r="C11" s="3">
        <f>COUNTIF(FRONTERAS!G:G,A11)</f>
        <v>20</v>
      </c>
      <c r="G11" s="38">
        <f t="shared" si="0"/>
        <v>0.18931951766146715</v>
      </c>
    </row>
    <row r="12" spans="1:8" x14ac:dyDescent="0.2">
      <c r="A12" s="4" t="s">
        <v>1199</v>
      </c>
      <c r="B12" s="3">
        <f>SUMIF(FRONTERAS!G:G,A12,FRONTERAS!P:P)</f>
        <v>2868.8571428571431</v>
      </c>
      <c r="C12" s="3">
        <f>COUNTIF(FRONTERAS!G:G,A12)</f>
        <v>2</v>
      </c>
      <c r="G12" s="38">
        <f t="shared" si="0"/>
        <v>6.2156038274030641E-4</v>
      </c>
    </row>
    <row r="13" spans="1:8" x14ac:dyDescent="0.2">
      <c r="A13" s="4" t="s">
        <v>794</v>
      </c>
      <c r="B13" s="3">
        <f>SUMIF(FRONTERAS!G:G,A13,FRONTERAS!P:P)</f>
        <v>6614.7142857142853</v>
      </c>
      <c r="C13" s="3">
        <f>COUNTIF(FRONTERAS!G:G,A13)</f>
        <v>3</v>
      </c>
      <c r="G13" s="38">
        <f t="shared" si="0"/>
        <v>1.4331296883788669E-3</v>
      </c>
    </row>
    <row r="14" spans="1:8" x14ac:dyDescent="0.2">
      <c r="A14" s="4" t="s">
        <v>836</v>
      </c>
      <c r="B14" s="3">
        <f>SUMIF(FRONTERAS!G:G,A14,FRONTERAS!P:P)</f>
        <v>84706.42857142858</v>
      </c>
      <c r="C14" s="3">
        <f>COUNTIF(FRONTERAS!G:G,A14)</f>
        <v>17</v>
      </c>
      <c r="G14" s="38">
        <f t="shared" si="0"/>
        <v>1.8352311579720695E-2</v>
      </c>
    </row>
    <row r="15" spans="1:8" x14ac:dyDescent="0.2">
      <c r="A15" s="4" t="s">
        <v>292</v>
      </c>
      <c r="B15" s="3">
        <f>SUMIF(FRONTERAS!G:G,A15,FRONTERAS!P:P)</f>
        <v>1225027</v>
      </c>
      <c r="C15" s="3">
        <f>COUNTIF(FRONTERAS!G:G,A15)</f>
        <v>7</v>
      </c>
      <c r="G15" s="38">
        <f t="shared" si="0"/>
        <v>0.26541169987603153</v>
      </c>
    </row>
    <row r="16" spans="1:8" x14ac:dyDescent="0.2">
      <c r="A16" s="4" t="s">
        <v>297</v>
      </c>
      <c r="B16" s="3">
        <f>SUMIF(FRONTERAS!G:G,A16,FRONTERAS!P:P)</f>
        <v>70996</v>
      </c>
      <c r="C16" s="3">
        <f>COUNTIF(FRONTERAS!G:G,A16)</f>
        <v>3</v>
      </c>
      <c r="G16" s="38">
        <f t="shared" si="0"/>
        <v>1.5381839783448637E-2</v>
      </c>
    </row>
    <row r="17" spans="1:7" x14ac:dyDescent="0.2">
      <c r="A17" s="4" t="s">
        <v>612</v>
      </c>
      <c r="B17" s="3">
        <f>SUMIF(FRONTERAS!G:G,A17,FRONTERAS!P:P)</f>
        <v>11568.142857142859</v>
      </c>
      <c r="C17" s="3">
        <f>COUNTIF(FRONTERAS!G:G,A17)</f>
        <v>8</v>
      </c>
      <c r="G17" s="38">
        <f t="shared" si="0"/>
        <v>2.5063288075471463E-3</v>
      </c>
    </row>
    <row r="18" spans="1:7" x14ac:dyDescent="0.2">
      <c r="A18" s="4" t="s">
        <v>518</v>
      </c>
      <c r="B18" s="3">
        <f>SUMIF(FRONTERAS!G:G,A18,FRONTERAS!P:P)</f>
        <v>22989.999999999996</v>
      </c>
      <c r="C18" s="3">
        <f>COUNTIF(FRONTERAS!G:G,A18)</f>
        <v>8</v>
      </c>
      <c r="G18" s="38">
        <f t="shared" si="0"/>
        <v>4.980963668678293E-3</v>
      </c>
    </row>
    <row r="19" spans="1:7" x14ac:dyDescent="0.2">
      <c r="A19" s="4" t="s">
        <v>484</v>
      </c>
      <c r="B19" s="3">
        <f>SUMIF(FRONTERAS!G:G,A19,FRONTERAS!P:P)</f>
        <v>23544</v>
      </c>
      <c r="C19" s="3">
        <f>COUNTIF(FRONTERAS!G:G,A19)</f>
        <v>3</v>
      </c>
      <c r="G19" s="38">
        <f t="shared" si="0"/>
        <v>5.1009921102810685E-3</v>
      </c>
    </row>
    <row r="20" spans="1:7" x14ac:dyDescent="0.2">
      <c r="A20" s="4" t="s">
        <v>800</v>
      </c>
      <c r="B20" s="3">
        <f>SUMIF(FRONTERAS!G:G,A20,FRONTERAS!P:P)</f>
        <v>15549.428571428572</v>
      </c>
      <c r="C20" s="3">
        <f>COUNTIF(FRONTERAS!G:G,A20)</f>
        <v>5</v>
      </c>
      <c r="G20" s="38">
        <f t="shared" si="0"/>
        <v>3.3689055581989538E-3</v>
      </c>
    </row>
    <row r="21" spans="1:7" x14ac:dyDescent="0.2">
      <c r="A21" s="4" t="s">
        <v>366</v>
      </c>
      <c r="B21" s="3">
        <f>SUMIF(FRONTERAS!G:G,A21,FRONTERAS!P:P)</f>
        <v>81003.428571428565</v>
      </c>
      <c r="C21" s="3">
        <f>COUNTIF(FRONTERAS!G:G,A21)</f>
        <v>4</v>
      </c>
      <c r="G21" s="38">
        <f t="shared" si="0"/>
        <v>1.7550027609946194E-2</v>
      </c>
    </row>
    <row r="22" spans="1:7" x14ac:dyDescent="0.2">
      <c r="A22" s="4" t="s">
        <v>238</v>
      </c>
      <c r="B22" s="3">
        <f>SUMIF(FRONTERAS!G:G,A22,FRONTERAS!P:P)</f>
        <v>380535.28571428568</v>
      </c>
      <c r="C22" s="3">
        <f>COUNTIF(FRONTERAS!G:G,A22)</f>
        <v>50</v>
      </c>
      <c r="G22" s="38">
        <f t="shared" si="0"/>
        <v>8.2445951839624679E-2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4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9.42578125" customWidth="1"/>
    <col min="2" max="2" width="35.5703125" customWidth="1"/>
    <col min="3" max="3" width="76.28515625" customWidth="1"/>
    <col min="4" max="4" width="10.140625" customWidth="1"/>
    <col min="5" max="5" width="22.5703125" customWidth="1"/>
    <col min="6" max="6" width="20.5703125" customWidth="1"/>
    <col min="7" max="7" width="20.28515625" customWidth="1"/>
    <col min="8" max="8" width="15.5703125" customWidth="1"/>
    <col min="9" max="9" width="11.140625" customWidth="1"/>
    <col min="10" max="10" width="16.42578125" customWidth="1"/>
    <col min="11" max="11" width="19.7109375" customWidth="1"/>
    <col min="15" max="15" width="35.5703125" customWidth="1"/>
  </cols>
  <sheetData>
    <row r="1" spans="1:26" x14ac:dyDescent="0.2">
      <c r="A1" s="27" t="str">
        <f>FRONTERAS!E1</f>
        <v>PREDIO</v>
      </c>
      <c r="B1" s="27" t="str">
        <f>FRONTERAS!B1</f>
        <v>USUARIO</v>
      </c>
      <c r="C1" s="27" t="str">
        <f>FRONTERAS!C1</f>
        <v>FRONTERA COMERCIAL</v>
      </c>
      <c r="D1" s="27" t="str">
        <f>FRONTERAS!D1</f>
        <v>COD SIC</v>
      </c>
      <c r="E1" s="39" t="str">
        <f>FRONTERAS!R1</f>
        <v>ÚLTIMA DESCONEXION</v>
      </c>
      <c r="F1" s="27" t="str">
        <f>FRONTERAS!S1</f>
        <v>DÍAS PARTICIPACIÓN</v>
      </c>
      <c r="G1" s="27" t="str">
        <f>FRONTERAS!T1</f>
        <v>DÍAS CERTIFICADOS</v>
      </c>
      <c r="H1" s="27" t="str">
        <f>FRONTERAS!U1</f>
        <v>TIPO DDV</v>
      </c>
      <c r="I1" s="27" t="str">
        <f>FRONTERAS!V1</f>
        <v>ACTUALIZACION</v>
      </c>
      <c r="J1" s="27" t="e">
        <f t="shared" ref="J1:J6" si="0">#REF!</f>
        <v>#REF!</v>
      </c>
      <c r="K1" s="27" t="str">
        <f>FRONTERAS!W1</f>
        <v>PRUEBAS FALLIDAS</v>
      </c>
      <c r="L1" s="5" t="s">
        <v>1827</v>
      </c>
      <c r="M1" s="5" t="s">
        <v>1828</v>
      </c>
      <c r="N1" s="5" t="s">
        <v>1829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">
      <c r="A2" s="1" t="str">
        <f>FRONTERAS!E2</f>
        <v>Prd01702</v>
      </c>
      <c r="B2" s="1" t="str">
        <f>FRONTERAS!B2</f>
        <v>ACESCO</v>
      </c>
      <c r="C2" s="1" t="str">
        <f>FRONTERAS!C2</f>
        <v>ACERIAS DE COLOMBIA S.A. (34.5 KV) - 1</v>
      </c>
      <c r="D2" s="1" t="str">
        <f>FRONTERAS!D2</f>
        <v>Frt10274</v>
      </c>
      <c r="E2" s="22">
        <f>FRONTERAS!R2</f>
        <v>44423</v>
      </c>
      <c r="F2" s="1">
        <f>FRONTERAS!S2</f>
        <v>58</v>
      </c>
      <c r="G2" s="1">
        <f>FRONTERAS!T2</f>
        <v>26</v>
      </c>
      <c r="H2" s="1" t="str">
        <f>FRONTERAS!U2</f>
        <v>GPE</v>
      </c>
      <c r="I2" s="26">
        <f>FRONTERAS!V2</f>
        <v>45031</v>
      </c>
      <c r="J2" s="1" t="e">
        <f t="shared" si="0"/>
        <v>#REF!</v>
      </c>
      <c r="K2" s="3">
        <f>FRONTERAS!W2</f>
        <v>0</v>
      </c>
    </row>
    <row r="3" spans="1:26" x14ac:dyDescent="0.2">
      <c r="A3" s="1" t="str">
        <f>FRONTERAS!E4</f>
        <v>Prd02154</v>
      </c>
      <c r="B3" s="1" t="str">
        <f>FRONTERAS!B4</f>
        <v>ACONDESA</v>
      </c>
      <c r="C3" s="1" t="str">
        <f>FRONTERAS!C4</f>
        <v>ALIMENTOS CONCENTRADOS DEL CARIBE S.A  ACONDESA S.A - 1</v>
      </c>
      <c r="D3" s="1" t="str">
        <f>FRONTERAS!D4</f>
        <v>Frt00904</v>
      </c>
      <c r="E3" s="22">
        <f>FRONTERAS!R4</f>
        <v>44379</v>
      </c>
      <c r="F3" s="1">
        <f>FRONTERAS!S4</f>
        <v>88</v>
      </c>
      <c r="G3" s="1">
        <f>FRONTERAS!T4</f>
        <v>71</v>
      </c>
      <c r="H3" s="1" t="str">
        <f>FRONTERAS!U4</f>
        <v>GPE</v>
      </c>
      <c r="I3" s="26">
        <f>FRONTERAS!V4</f>
        <v>46127</v>
      </c>
      <c r="J3" s="1" t="e">
        <f t="shared" si="0"/>
        <v>#REF!</v>
      </c>
      <c r="K3" s="3">
        <f>FRONTERAS!W4</f>
        <v>1</v>
      </c>
    </row>
    <row r="4" spans="1:26" x14ac:dyDescent="0.2">
      <c r="A4" s="1" t="str">
        <f>FRONTERAS!E6</f>
        <v>Prd02205</v>
      </c>
      <c r="B4" s="1" t="str">
        <f>FRONTERAS!B6</f>
        <v>ACONDESA</v>
      </c>
      <c r="C4" s="1" t="str">
        <f>FRONTERAS!C6</f>
        <v>ACONDESA S.A GRANJA CALUSE</v>
      </c>
      <c r="D4" s="1" t="str">
        <f>FRONTERAS!D6</f>
        <v>Frt04775</v>
      </c>
      <c r="E4" s="22">
        <f>FRONTERAS!R6</f>
        <v>0</v>
      </c>
      <c r="F4" s="1">
        <f>FRONTERAS!S6</f>
        <v>0</v>
      </c>
      <c r="G4" s="1">
        <f>FRONTERAS!T6</f>
        <v>0</v>
      </c>
      <c r="H4" s="1" t="str">
        <f>FRONTERAS!U6</f>
        <v>GPE</v>
      </c>
      <c r="I4" s="26">
        <f>FRONTERAS!V6</f>
        <v>0</v>
      </c>
      <c r="J4" s="1" t="e">
        <f t="shared" si="0"/>
        <v>#REF!</v>
      </c>
      <c r="K4" s="3">
        <f>FRONTERAS!W6</f>
        <v>0</v>
      </c>
    </row>
    <row r="5" spans="1:26" x14ac:dyDescent="0.2">
      <c r="A5" s="1" t="str">
        <f>FRONTERAS!E10</f>
        <v>Prd01506</v>
      </c>
      <c r="B5" s="1" t="str">
        <f>FRONTERAS!B10</f>
        <v>ALBATEQ</v>
      </c>
      <c r="C5" s="1" t="str">
        <f>FRONTERAS!C10</f>
        <v>ALBATEQ S.A. FUNZA - 4</v>
      </c>
      <c r="D5" s="1" t="str">
        <f>FRONTERAS!D10</f>
        <v>Frt01612</v>
      </c>
      <c r="E5" s="22">
        <f>FRONTERAS!R10</f>
        <v>44480</v>
      </c>
      <c r="F5" s="1">
        <f>FRONTERAS!S10</f>
        <v>16</v>
      </c>
      <c r="G5" s="1">
        <f>FRONTERAS!T10</f>
        <v>0</v>
      </c>
      <c r="H5" s="1" t="str">
        <f>FRONTERAS!U10</f>
        <v>GPE</v>
      </c>
      <c r="I5" s="26">
        <f>FRONTERAS!V10</f>
        <v>45031</v>
      </c>
      <c r="J5" s="1" t="e">
        <f t="shared" si="0"/>
        <v>#REF!</v>
      </c>
      <c r="K5" s="3">
        <f>FRONTERAS!W10</f>
        <v>0</v>
      </c>
    </row>
    <row r="6" spans="1:26" x14ac:dyDescent="0.2">
      <c r="A6" s="1" t="str">
        <f>FRONTERAS!E11</f>
        <v>Prd02108</v>
      </c>
      <c r="B6" s="1" t="str">
        <f>FRONTERAS!B11</f>
        <v>ALBATEQ HARINAS</v>
      </c>
      <c r="C6" s="1" t="str">
        <f>FRONTERAS!C11</f>
        <v>ALIMENTOS BALANCEADOS TEQUENDAMA S.A. - BALSILLAS</v>
      </c>
      <c r="D6" s="1" t="str">
        <f>FRONTERAS!D11</f>
        <v>Frt07836</v>
      </c>
      <c r="E6" s="22">
        <f>FRONTERAS!R11</f>
        <v>44400</v>
      </c>
      <c r="F6" s="1">
        <f>FRONTERAS!S11</f>
        <v>65</v>
      </c>
      <c r="G6" s="1">
        <f>FRONTERAS!T11</f>
        <v>37</v>
      </c>
      <c r="H6" s="1" t="str">
        <f>FRONTERAS!U11</f>
        <v>GPE</v>
      </c>
      <c r="I6" s="26">
        <f>FRONTERAS!V11</f>
        <v>46127</v>
      </c>
      <c r="J6" s="1" t="e">
        <f t="shared" si="0"/>
        <v>#REF!</v>
      </c>
      <c r="K6" s="3">
        <f>FRONTERAS!W11</f>
        <v>0</v>
      </c>
    </row>
    <row r="7" spans="1:26" x14ac:dyDescent="0.2">
      <c r="A7" s="1" t="e">
        <f t="shared" ref="A7:K7" si="1">#REF!</f>
        <v>#REF!</v>
      </c>
      <c r="B7" s="1" t="e">
        <f t="shared" si="1"/>
        <v>#REF!</v>
      </c>
      <c r="C7" s="1" t="e">
        <f t="shared" si="1"/>
        <v>#REF!</v>
      </c>
      <c r="D7" s="1" t="e">
        <f t="shared" si="1"/>
        <v>#REF!</v>
      </c>
      <c r="E7" s="1" t="e">
        <f t="shared" si="1"/>
        <v>#REF!</v>
      </c>
      <c r="F7" s="1" t="e">
        <f t="shared" si="1"/>
        <v>#REF!</v>
      </c>
      <c r="G7" s="1" t="e">
        <f t="shared" si="1"/>
        <v>#REF!</v>
      </c>
      <c r="H7" s="1" t="e">
        <f t="shared" si="1"/>
        <v>#REF!</v>
      </c>
      <c r="I7" s="1" t="e">
        <f t="shared" si="1"/>
        <v>#REF!</v>
      </c>
      <c r="J7" s="1" t="e">
        <f t="shared" si="1"/>
        <v>#REF!</v>
      </c>
      <c r="K7" s="1" t="e">
        <f t="shared" si="1"/>
        <v>#REF!</v>
      </c>
    </row>
    <row r="8" spans="1:26" x14ac:dyDescent="0.2">
      <c r="A8" s="1" t="str">
        <f>FRONTERAS!E14</f>
        <v>Prd02161</v>
      </c>
      <c r="B8" s="1" t="str">
        <f>FRONTERAS!B14</f>
        <v>ALQUERIA</v>
      </c>
      <c r="C8" s="1" t="str">
        <f>FRONTERAS!C14</f>
        <v>PRODUCTOS NATURALES DE CAJICA S.A LA ALQUERIA - 3</v>
      </c>
      <c r="D8" s="1" t="str">
        <f>FRONTERAS!D14</f>
        <v>Frt00875</v>
      </c>
      <c r="E8" s="22">
        <f>FRONTERAS!R14</f>
        <v>44445</v>
      </c>
      <c r="F8" s="1">
        <f>FRONTERAS!S14</f>
        <v>37</v>
      </c>
      <c r="G8" s="1">
        <f>FRONTERAS!T14</f>
        <v>13</v>
      </c>
      <c r="H8" s="1" t="str">
        <f>FRONTERAS!U14</f>
        <v>GPE</v>
      </c>
      <c r="I8" s="26">
        <f>FRONTERAS!V14</f>
        <v>46127</v>
      </c>
      <c r="J8" s="1" t="e">
        <f t="shared" ref="J8:J13" si="2">#REF!</f>
        <v>#REF!</v>
      </c>
      <c r="K8" s="3">
        <f>FRONTERAS!W14</f>
        <v>0</v>
      </c>
    </row>
    <row r="9" spans="1:26" x14ac:dyDescent="0.2">
      <c r="A9" s="1" t="str">
        <f>FRONTERAS!E15</f>
        <v>Prd01312</v>
      </c>
      <c r="B9" s="1" t="str">
        <f>FRONTERAS!B15</f>
        <v>ALUICA</v>
      </c>
      <c r="C9" s="1" t="str">
        <f>FRONTERAS!C15</f>
        <v>ALUICA S.A.S.</v>
      </c>
      <c r="D9" s="1" t="str">
        <f>FRONTERAS!D15</f>
        <v>Frt31204</v>
      </c>
      <c r="E9" s="22">
        <f>FRONTERAS!R15</f>
        <v>44506</v>
      </c>
      <c r="F9" s="1">
        <f>FRONTERAS!S15</f>
        <v>2</v>
      </c>
      <c r="G9" s="1">
        <f>FRONTERAS!T15</f>
        <v>0</v>
      </c>
      <c r="H9" s="1" t="str">
        <f>FRONTERAS!U15</f>
        <v>GPE</v>
      </c>
      <c r="I9" s="26">
        <f>FRONTERAS!V15</f>
        <v>45031</v>
      </c>
      <c r="J9" s="1" t="e">
        <f t="shared" si="2"/>
        <v>#REF!</v>
      </c>
      <c r="K9" s="3">
        <f>FRONTERAS!W15</f>
        <v>0</v>
      </c>
    </row>
    <row r="10" spans="1:26" x14ac:dyDescent="0.2">
      <c r="A10" s="1" t="str">
        <f>FRONTERAS!E17</f>
        <v>Prd02168</v>
      </c>
      <c r="B10" s="1" t="str">
        <f>FRONTERAS!B17</f>
        <v>APROPET</v>
      </c>
      <c r="C10" s="1" t="str">
        <f>FRONTERAS!C17</f>
        <v>APROPPET LAVADO</v>
      </c>
      <c r="D10" s="1" t="str">
        <f>FRONTERAS!D17</f>
        <v>Frt06367</v>
      </c>
      <c r="E10" s="22">
        <f>FRONTERAS!R17</f>
        <v>44316</v>
      </c>
      <c r="F10" s="1">
        <f>FRONTERAS!S17</f>
        <v>89</v>
      </c>
      <c r="G10" s="1">
        <f>FRONTERAS!T17</f>
        <v>82</v>
      </c>
      <c r="H10" s="1" t="str">
        <f>FRONTERAS!U17</f>
        <v>MI</v>
      </c>
      <c r="I10" s="26">
        <f>FRONTERAS!V17</f>
        <v>46127</v>
      </c>
      <c r="J10" s="1" t="e">
        <f t="shared" si="2"/>
        <v>#REF!</v>
      </c>
      <c r="K10" s="3">
        <f>FRONTERAS!W17</f>
        <v>1</v>
      </c>
    </row>
    <row r="11" spans="1:26" x14ac:dyDescent="0.2">
      <c r="A11" s="1" t="str">
        <f>FRONTERAS!E18</f>
        <v>Prd01522</v>
      </c>
      <c r="B11" s="1" t="str">
        <f>FRONTERAS!B18</f>
        <v>ARGOS</v>
      </c>
      <c r="C11" s="1" t="str">
        <f>FRONTERAS!C18</f>
        <v>CEMENTOS ARGOS S.A. (VIA PANORAMA 1)</v>
      </c>
      <c r="D11" s="1" t="str">
        <f>FRONTERAS!D18</f>
        <v>Frt11133</v>
      </c>
      <c r="E11" s="22">
        <f>FRONTERAS!R18</f>
        <v>44420</v>
      </c>
      <c r="F11" s="1">
        <f>FRONTERAS!S18</f>
        <v>55</v>
      </c>
      <c r="G11" s="1">
        <f>FRONTERAS!T18</f>
        <v>26</v>
      </c>
      <c r="H11" s="1" t="str">
        <f>FRONTERAS!U18</f>
        <v>GPE</v>
      </c>
      <c r="I11" s="26">
        <f>FRONTERAS!V18</f>
        <v>45031</v>
      </c>
      <c r="J11" s="1" t="e">
        <f t="shared" si="2"/>
        <v>#REF!</v>
      </c>
      <c r="K11" s="3">
        <f>FRONTERAS!W18</f>
        <v>1</v>
      </c>
    </row>
    <row r="12" spans="1:26" x14ac:dyDescent="0.2">
      <c r="A12" s="1" t="str">
        <f>FRONTERAS!E19</f>
        <v>Prd02148</v>
      </c>
      <c r="B12" s="1" t="str">
        <f>FRONTERAS!B19</f>
        <v>BANCOLOMBIA</v>
      </c>
      <c r="C12" s="1" t="str">
        <f>FRONTERAS!C19</f>
        <v>BANCOLOMBIA S.A. - BELLO NIVEL 3</v>
      </c>
      <c r="D12" s="1" t="str">
        <f>FRONTERAS!D19</f>
        <v>Frt11189</v>
      </c>
      <c r="E12" s="22">
        <f>FRONTERAS!R19</f>
        <v>44466</v>
      </c>
      <c r="F12" s="1">
        <f>FRONTERAS!S19</f>
        <v>23</v>
      </c>
      <c r="G12" s="1">
        <f>FRONTERAS!T19</f>
        <v>0</v>
      </c>
      <c r="H12" s="1" t="str">
        <f>FRONTERAS!U19</f>
        <v>LBC</v>
      </c>
      <c r="I12" s="26">
        <f>FRONTERAS!V19</f>
        <v>44589</v>
      </c>
      <c r="J12" s="1" t="e">
        <f t="shared" si="2"/>
        <v>#REF!</v>
      </c>
      <c r="K12" s="3">
        <f>FRONTERAS!W19</f>
        <v>0</v>
      </c>
    </row>
    <row r="13" spans="1:26" x14ac:dyDescent="0.2">
      <c r="A13" s="1" t="str">
        <f>FRONTERAS!E20</f>
        <v>Prd01593</v>
      </c>
      <c r="B13" s="1" t="str">
        <f>FRONTERAS!B20</f>
        <v>BAXTER</v>
      </c>
      <c r="C13" s="1" t="str">
        <f>FRONTERAS!C20</f>
        <v>LABORATORIOS BAXTER S.A.</v>
      </c>
      <c r="D13" s="1" t="str">
        <f>FRONTERAS!D20</f>
        <v>Frt11055</v>
      </c>
      <c r="E13" s="22">
        <f>FRONTERAS!R20</f>
        <v>44518</v>
      </c>
      <c r="F13" s="1">
        <f>FRONTERAS!S20</f>
        <v>0</v>
      </c>
      <c r="G13" s="1">
        <f>FRONTERAS!T20</f>
        <v>0</v>
      </c>
      <c r="H13" s="1" t="str">
        <f>FRONTERAS!U20</f>
        <v>LBC</v>
      </c>
      <c r="I13" s="26">
        <f>FRONTERAS!V20</f>
        <v>44580</v>
      </c>
      <c r="J13" s="1" t="e">
        <f t="shared" si="2"/>
        <v>#REF!</v>
      </c>
      <c r="K13" s="3">
        <f>FRONTERAS!W20</f>
        <v>0</v>
      </c>
    </row>
    <row r="14" spans="1:26" x14ac:dyDescent="0.2">
      <c r="A14" s="1" t="e">
        <f t="shared" ref="A14:K14" si="3">#REF!</f>
        <v>#REF!</v>
      </c>
      <c r="B14" s="1" t="e">
        <f t="shared" si="3"/>
        <v>#REF!</v>
      </c>
      <c r="C14" s="1" t="e">
        <f t="shared" si="3"/>
        <v>#REF!</v>
      </c>
      <c r="D14" s="1" t="e">
        <f t="shared" si="3"/>
        <v>#REF!</v>
      </c>
      <c r="E14" s="1" t="e">
        <f t="shared" si="3"/>
        <v>#REF!</v>
      </c>
      <c r="F14" s="1" t="e">
        <f t="shared" si="3"/>
        <v>#REF!</v>
      </c>
      <c r="G14" s="1" t="e">
        <f t="shared" si="3"/>
        <v>#REF!</v>
      </c>
      <c r="H14" s="1" t="e">
        <f t="shared" si="3"/>
        <v>#REF!</v>
      </c>
      <c r="I14" s="1" t="e">
        <f t="shared" si="3"/>
        <v>#REF!</v>
      </c>
      <c r="J14" s="1" t="e">
        <f t="shared" si="3"/>
        <v>#REF!</v>
      </c>
      <c r="K14" s="1" t="e">
        <f t="shared" si="3"/>
        <v>#REF!</v>
      </c>
    </row>
    <row r="15" spans="1:26" x14ac:dyDescent="0.2">
      <c r="A15" s="1" t="str">
        <f>FRONTERAS!E21</f>
        <v>Prd02127</v>
      </c>
      <c r="B15" s="1" t="str">
        <f>FRONTERAS!B21</f>
        <v>CAMAGUEY</v>
      </c>
      <c r="C15" s="1" t="str">
        <f>FRONTERAS!C21</f>
        <v>CAMAGUEY</v>
      </c>
      <c r="D15" s="1" t="str">
        <f>FRONTERAS!D21</f>
        <v>Frt00823</v>
      </c>
      <c r="E15" s="22">
        <f>FRONTERAS!R21</f>
        <v>44477</v>
      </c>
      <c r="F15" s="1">
        <f>FRONTERAS!S21</f>
        <v>23</v>
      </c>
      <c r="G15" s="1">
        <f>FRONTERAS!T21</f>
        <v>0</v>
      </c>
      <c r="H15" s="1" t="str">
        <f>FRONTERAS!U21</f>
        <v>LBC</v>
      </c>
      <c r="I15" s="26">
        <f>FRONTERAS!V21</f>
        <v>44539</v>
      </c>
      <c r="J15" s="1" t="e">
        <f t="shared" ref="J15:J16" si="4">#REF!</f>
        <v>#REF!</v>
      </c>
      <c r="K15" s="3">
        <f>FRONTERAS!W21</f>
        <v>0</v>
      </c>
    </row>
    <row r="16" spans="1:26" x14ac:dyDescent="0.2">
      <c r="A16" s="1" t="str">
        <f>FRONTERAS!E22</f>
        <v>Prd01286</v>
      </c>
      <c r="B16" s="1" t="str">
        <f>FRONTERAS!B22</f>
        <v>CARTAGENA HILTON</v>
      </c>
      <c r="C16" s="1" t="str">
        <f>FRONTERAS!C22</f>
        <v>CARTAGENA HILTON</v>
      </c>
      <c r="D16" s="1" t="str">
        <f>FRONTERAS!D22</f>
        <v>Frt10361</v>
      </c>
      <c r="E16" s="22">
        <f>FRONTERAS!R22</f>
        <v>44440</v>
      </c>
      <c r="F16" s="1">
        <f>FRONTERAS!S22</f>
        <v>38</v>
      </c>
      <c r="G16" s="1">
        <f>FRONTERAS!T22</f>
        <v>18</v>
      </c>
      <c r="H16" s="1" t="str">
        <f>FRONTERAS!U22</f>
        <v>LBC</v>
      </c>
      <c r="I16" s="26">
        <f>FRONTERAS!V22</f>
        <v>44539</v>
      </c>
      <c r="J16" s="1" t="e">
        <f t="shared" si="4"/>
        <v>#REF!</v>
      </c>
      <c r="K16" s="3">
        <f>FRONTERAS!W22</f>
        <v>0</v>
      </c>
    </row>
    <row r="17" spans="1:11" x14ac:dyDescent="0.2">
      <c r="A17" s="1" t="e">
        <f t="shared" ref="A17:K17" si="5">#REF!</f>
        <v>#REF!</v>
      </c>
      <c r="B17" s="1" t="e">
        <f t="shared" si="5"/>
        <v>#REF!</v>
      </c>
      <c r="C17" s="1" t="e">
        <f t="shared" si="5"/>
        <v>#REF!</v>
      </c>
      <c r="D17" s="1" t="e">
        <f t="shared" si="5"/>
        <v>#REF!</v>
      </c>
      <c r="E17" s="1" t="e">
        <f t="shared" si="5"/>
        <v>#REF!</v>
      </c>
      <c r="F17" s="1" t="e">
        <f t="shared" si="5"/>
        <v>#REF!</v>
      </c>
      <c r="G17" s="1" t="e">
        <f t="shared" si="5"/>
        <v>#REF!</v>
      </c>
      <c r="H17" s="1" t="e">
        <f t="shared" si="5"/>
        <v>#REF!</v>
      </c>
      <c r="I17" s="1" t="e">
        <f t="shared" si="5"/>
        <v>#REF!</v>
      </c>
      <c r="J17" s="1" t="e">
        <f t="shared" si="5"/>
        <v>#REF!</v>
      </c>
      <c r="K17" s="1" t="e">
        <f t="shared" si="5"/>
        <v>#REF!</v>
      </c>
    </row>
    <row r="18" spans="1:11" x14ac:dyDescent="0.2">
      <c r="A18" s="1" t="str">
        <f>FRONTERAS!E23</f>
        <v>Prd00789</v>
      </c>
      <c r="B18" s="1" t="str">
        <f>FRONTERAS!B23</f>
        <v>CARVAJAL</v>
      </c>
      <c r="C18" s="1" t="str">
        <f>FRONTERAS!C23</f>
        <v>CARVAJAL PULPA Y PAPEL S.A.</v>
      </c>
      <c r="D18" s="1" t="str">
        <f>FRONTERAS!D23</f>
        <v>Frt11025</v>
      </c>
      <c r="E18" s="22">
        <f>FRONTERAS!R23</f>
        <v>44475</v>
      </c>
      <c r="F18" s="1">
        <f>FRONTERAS!S23</f>
        <v>24</v>
      </c>
      <c r="G18" s="1">
        <f>FRONTERAS!T23</f>
        <v>0</v>
      </c>
      <c r="H18" s="1" t="str">
        <f>FRONTERAS!U23</f>
        <v>LBC</v>
      </c>
      <c r="I18" s="26">
        <f>FRONTERAS!V23</f>
        <v>44617</v>
      </c>
      <c r="J18" s="1" t="e">
        <f t="shared" ref="J18:J30" si="6">#REF!</f>
        <v>#REF!</v>
      </c>
      <c r="K18" s="3">
        <f>FRONTERAS!W23</f>
        <v>0</v>
      </c>
    </row>
    <row r="19" spans="1:11" x14ac:dyDescent="0.2">
      <c r="A19" s="1" t="str">
        <f>FRONTERAS!E24</f>
        <v>Prd01509</v>
      </c>
      <c r="B19" s="1" t="str">
        <f>FRONTERAS!B24</f>
        <v>CC BUENAVISTA</v>
      </c>
      <c r="C19" s="1" t="str">
        <f>FRONTERAS!C24</f>
        <v>CENTRO COMERCIAL BUENAVISTA AREA COMUN</v>
      </c>
      <c r="D19" s="1" t="str">
        <f>FRONTERAS!D24</f>
        <v>Frt08130</v>
      </c>
      <c r="E19" s="22">
        <f>FRONTERAS!R24</f>
        <v>44489</v>
      </c>
      <c r="F19" s="1">
        <f>FRONTERAS!S24</f>
        <v>6</v>
      </c>
      <c r="G19" s="1">
        <f>FRONTERAS!T24</f>
        <v>0</v>
      </c>
      <c r="H19" s="1" t="str">
        <f>FRONTERAS!U24</f>
        <v>LBC</v>
      </c>
      <c r="I19" s="26">
        <f>FRONTERAS!V24</f>
        <v>44581</v>
      </c>
      <c r="J19" s="1" t="e">
        <f t="shared" si="6"/>
        <v>#REF!</v>
      </c>
      <c r="K19" s="3">
        <f>FRONTERAS!W24</f>
        <v>0</v>
      </c>
    </row>
    <row r="20" spans="1:11" x14ac:dyDescent="0.2">
      <c r="A20" s="1" t="str">
        <f>FRONTERAS!E26</f>
        <v>Prd01390</v>
      </c>
      <c r="B20" s="1" t="str">
        <f>FRONTERAS!B26</f>
        <v>CC PORTAL PRADO</v>
      </c>
      <c r="C20" s="1" t="str">
        <f>FRONTERAS!C26</f>
        <v>CENTRO COMERCIAL PORTAL DEL PRADO</v>
      </c>
      <c r="D20" s="1" t="str">
        <f>FRONTERAS!D26</f>
        <v>Frt07297</v>
      </c>
      <c r="E20" s="22">
        <f>FRONTERAS!R26</f>
        <v>44377</v>
      </c>
      <c r="F20" s="1">
        <f>FRONTERAS!S26</f>
        <v>89</v>
      </c>
      <c r="G20" s="1">
        <f>FRONTERAS!T26</f>
        <v>60</v>
      </c>
      <c r="H20" s="1" t="str">
        <f>FRONTERAS!U26</f>
        <v>GPE</v>
      </c>
      <c r="I20" s="26">
        <f>FRONTERAS!V26</f>
        <v>46127</v>
      </c>
      <c r="J20" s="1" t="e">
        <f t="shared" si="6"/>
        <v>#REF!</v>
      </c>
      <c r="K20" s="3">
        <f>FRONTERAS!W26</f>
        <v>0</v>
      </c>
    </row>
    <row r="21" spans="1:11" x14ac:dyDescent="0.2">
      <c r="A21" s="1" t="str">
        <f>FRONTERAS!E27</f>
        <v>Prd01390</v>
      </c>
      <c r="B21" s="1" t="str">
        <f>FRONTERAS!B27</f>
        <v>CC PORTAL PRADO</v>
      </c>
      <c r="C21" s="1" t="str">
        <f>FRONTERAS!C27</f>
        <v>CENTRO COMERCIAL PORTAL DEL PRADO</v>
      </c>
      <c r="D21" s="1" t="str">
        <f>FRONTERAS!D27</f>
        <v>Frt07297</v>
      </c>
      <c r="E21" s="22">
        <f>FRONTERAS!R27</f>
        <v>0</v>
      </c>
      <c r="F21" s="1">
        <f>FRONTERAS!S27</f>
        <v>0</v>
      </c>
      <c r="G21" s="1">
        <f>FRONTERAS!T27</f>
        <v>0</v>
      </c>
      <c r="H21" s="1" t="str">
        <f>FRONTERAS!U27</f>
        <v>LBC</v>
      </c>
      <c r="I21" s="26">
        <f>FRONTERAS!V27</f>
        <v>0</v>
      </c>
      <c r="J21" s="1" t="e">
        <f t="shared" si="6"/>
        <v>#REF!</v>
      </c>
      <c r="K21" s="3">
        <f>FRONTERAS!W27</f>
        <v>0</v>
      </c>
    </row>
    <row r="22" spans="1:11" x14ac:dyDescent="0.2">
      <c r="A22" s="1" t="str">
        <f>FRONTERAS!E28</f>
        <v>Prd01518</v>
      </c>
      <c r="B22" s="1" t="str">
        <f>FRONTERAS!B28</f>
        <v>CENTRO EMPRESARIAL BUENAVISTA</v>
      </c>
      <c r="C22" s="1" t="str">
        <f>FRONTERAS!C28</f>
        <v>CENTRO EMPRESARIAL BUENAVISTA</v>
      </c>
      <c r="D22" s="1" t="str">
        <f>FRONTERAS!D28</f>
        <v>Frt29185</v>
      </c>
      <c r="E22" s="22">
        <f>FRONTERAS!R28</f>
        <v>44178</v>
      </c>
      <c r="F22" s="1">
        <f>FRONTERAS!S28</f>
        <v>89</v>
      </c>
      <c r="G22" s="1">
        <f>FRONTERAS!T28</f>
        <v>88</v>
      </c>
      <c r="H22" s="1" t="str">
        <f>FRONTERAS!U28</f>
        <v>LBC</v>
      </c>
      <c r="I22" s="26">
        <f>FRONTERAS!V28</f>
        <v>44589</v>
      </c>
      <c r="J22" s="1" t="e">
        <f t="shared" si="6"/>
        <v>#REF!</v>
      </c>
      <c r="K22" s="3">
        <f>FRONTERAS!W28</f>
        <v>0</v>
      </c>
    </row>
    <row r="23" spans="1:11" x14ac:dyDescent="0.2">
      <c r="A23" s="1" t="str">
        <f>FRONTERAS!E29</f>
        <v>Prd01278</v>
      </c>
      <c r="B23" s="1" t="str">
        <f>FRONTERAS!B29</f>
        <v>CEPSA</v>
      </c>
      <c r="C23" s="1" t="str">
        <f>FRONTERAS!C29</f>
        <v>CEPCOLSA</v>
      </c>
      <c r="D23" s="1" t="str">
        <f>FRONTERAS!D29</f>
        <v>Frt11545</v>
      </c>
      <c r="E23" s="22">
        <f>FRONTERAS!R29</f>
        <v>44471</v>
      </c>
      <c r="F23" s="1">
        <f>FRONTERAS!S29</f>
        <v>22</v>
      </c>
      <c r="G23" s="1">
        <f>FRONTERAS!T29</f>
        <v>0</v>
      </c>
      <c r="H23" s="1" t="str">
        <f>FRONTERAS!U29</f>
        <v>LBC</v>
      </c>
      <c r="I23" s="26">
        <f>FRONTERAS!V29</f>
        <v>44583</v>
      </c>
      <c r="J23" s="1" t="e">
        <f t="shared" si="6"/>
        <v>#REF!</v>
      </c>
      <c r="K23" s="3">
        <f>FRONTERAS!W29</f>
        <v>0</v>
      </c>
    </row>
    <row r="24" spans="1:11" x14ac:dyDescent="0.2">
      <c r="A24" s="1" t="str">
        <f>FRONTERAS!E30</f>
        <v>Prd01119</v>
      </c>
      <c r="B24" s="1" t="str">
        <f>FRONTERAS!B30</f>
        <v>CERAMICA ITALIA</v>
      </c>
      <c r="C24" s="1" t="str">
        <f>FRONTERAS!C30</f>
        <v>CERAMICA ITALIA</v>
      </c>
      <c r="D24" s="1" t="str">
        <f>FRONTERAS!D30</f>
        <v>Frt10371</v>
      </c>
      <c r="E24" s="22">
        <f>FRONTERAS!R30</f>
        <v>44378</v>
      </c>
      <c r="F24" s="1">
        <f>FRONTERAS!S30</f>
        <v>80</v>
      </c>
      <c r="G24" s="1">
        <f>FRONTERAS!T30</f>
        <v>50</v>
      </c>
      <c r="H24" s="1" t="str">
        <f>FRONTERAS!U30</f>
        <v>LBC</v>
      </c>
      <c r="I24" s="26">
        <f>FRONTERAS!V30</f>
        <v>44617</v>
      </c>
      <c r="J24" s="1" t="e">
        <f t="shared" si="6"/>
        <v>#REF!</v>
      </c>
      <c r="K24" s="3">
        <f>FRONTERAS!W30</f>
        <v>0</v>
      </c>
    </row>
    <row r="25" spans="1:11" x14ac:dyDescent="0.2">
      <c r="A25" s="1" t="str">
        <f>FRONTERAS!E31</f>
        <v>Prd01533</v>
      </c>
      <c r="B25" s="1" t="str">
        <f>FRONTERAS!B31</f>
        <v>CERAMICA SAN LORENZO</v>
      </c>
      <c r="C25" s="1" t="str">
        <f>FRONTERAS!C31</f>
        <v>CERAMICA SAN LORENZO INDUSTRIAL DE COLOMBIA S.A.</v>
      </c>
      <c r="D25" s="1" t="str">
        <f>FRONTERAS!D31</f>
        <v>Frt22236</v>
      </c>
      <c r="E25" s="22">
        <f>FRONTERAS!R31</f>
        <v>44376</v>
      </c>
      <c r="F25" s="1">
        <f>FRONTERAS!S31</f>
        <v>89</v>
      </c>
      <c r="G25" s="1">
        <f>FRONTERAS!T31</f>
        <v>68</v>
      </c>
      <c r="H25" s="1" t="str">
        <f>FRONTERAS!U31</f>
        <v>GPE</v>
      </c>
      <c r="I25" s="26">
        <f>FRONTERAS!V31</f>
        <v>45031</v>
      </c>
      <c r="J25" s="1" t="e">
        <f t="shared" si="6"/>
        <v>#REF!</v>
      </c>
      <c r="K25" s="3">
        <f>FRONTERAS!W31</f>
        <v>1</v>
      </c>
    </row>
    <row r="26" spans="1:11" x14ac:dyDescent="0.2">
      <c r="A26" s="1" t="str">
        <f>FRONTERAS!E32</f>
        <v>Prd02396</v>
      </c>
      <c r="B26" s="1" t="str">
        <f>FRONTERAS!B32</f>
        <v>CERVECERIA UNION</v>
      </c>
      <c r="C26" s="1" t="str">
        <f>FRONTERAS!C32</f>
        <v>CERVECERIA UNION</v>
      </c>
      <c r="D26" s="1" t="str">
        <f>FRONTERAS!D32</f>
        <v>Frt00764</v>
      </c>
      <c r="E26" s="22">
        <f>FRONTERAS!R32</f>
        <v>44479</v>
      </c>
      <c r="F26" s="1">
        <f>FRONTERAS!S32</f>
        <v>6</v>
      </c>
      <c r="G26" s="1">
        <f>FRONTERAS!T32</f>
        <v>0</v>
      </c>
      <c r="H26" s="1" t="str">
        <f>FRONTERAS!U32</f>
        <v>LBC</v>
      </c>
      <c r="I26" s="26">
        <f>FRONTERAS!V32</f>
        <v>44608</v>
      </c>
      <c r="J26" s="1" t="e">
        <f t="shared" si="6"/>
        <v>#REF!</v>
      </c>
      <c r="K26" s="3">
        <f>FRONTERAS!W32</f>
        <v>0</v>
      </c>
    </row>
    <row r="27" spans="1:11" x14ac:dyDescent="0.2">
      <c r="A27" s="1" t="str">
        <f>FRONTERAS!E33</f>
        <v>Prd02194</v>
      </c>
      <c r="B27" s="1" t="str">
        <f>FRONTERAS!B33</f>
        <v>CLINICA BONADONA</v>
      </c>
      <c r="C27" s="1" t="str">
        <f>FRONTERAS!C33</f>
        <v>INTEGRAL PREVENIR CLINICA DE MEDICINA</v>
      </c>
      <c r="D27" s="1" t="str">
        <f>FRONTERAS!D33</f>
        <v>Frt20139</v>
      </c>
      <c r="E27" s="22">
        <f>FRONTERAS!R33</f>
        <v>43374</v>
      </c>
      <c r="F27" s="1">
        <f>FRONTERAS!S33</f>
        <v>0</v>
      </c>
      <c r="G27" s="1">
        <f>FRONTERAS!T33</f>
        <v>0</v>
      </c>
      <c r="H27" s="1" t="str">
        <f>FRONTERAS!U33</f>
        <v>LBC</v>
      </c>
      <c r="I27" s="26">
        <f>FRONTERAS!V33</f>
        <v>44616</v>
      </c>
      <c r="J27" s="1" t="e">
        <f t="shared" si="6"/>
        <v>#REF!</v>
      </c>
      <c r="K27" s="3">
        <f>FRONTERAS!W33</f>
        <v>0</v>
      </c>
    </row>
    <row r="28" spans="1:11" x14ac:dyDescent="0.2">
      <c r="A28" s="1" t="str">
        <f>FRONTERAS!E34</f>
        <v>Prd01247</v>
      </c>
      <c r="B28" s="1" t="str">
        <f>FRONTERAS!B34</f>
        <v>CLINICA PORTO AZUL</v>
      </c>
      <c r="C28" s="1" t="str">
        <f>FRONTERAS!C34</f>
        <v>CLINICA PORTO AZUL S.A. - CPA</v>
      </c>
      <c r="D28" s="1" t="str">
        <f>FRONTERAS!D34</f>
        <v>Frt20561</v>
      </c>
      <c r="E28" s="22">
        <f>FRONTERAS!R34</f>
        <v>44483</v>
      </c>
      <c r="F28" s="1">
        <f>FRONTERAS!S34</f>
        <v>11</v>
      </c>
      <c r="G28" s="1">
        <f>FRONTERAS!T34</f>
        <v>0</v>
      </c>
      <c r="H28" s="1" t="str">
        <f>FRONTERAS!U34</f>
        <v>LBC</v>
      </c>
      <c r="I28" s="26">
        <f>FRONTERAS!V34</f>
        <v>44624</v>
      </c>
      <c r="J28" s="1" t="e">
        <f t="shared" si="6"/>
        <v>#REF!</v>
      </c>
      <c r="K28" s="3">
        <f>FRONTERAS!W34</f>
        <v>0</v>
      </c>
    </row>
    <row r="29" spans="1:11" x14ac:dyDescent="0.2">
      <c r="A29" s="1" t="str">
        <f>FRONTERAS!E35</f>
        <v>Prd02060</v>
      </c>
      <c r="B29" s="1" t="str">
        <f>FRONTERAS!B35</f>
        <v>COCA COLA BARRANQUILLA</v>
      </c>
      <c r="C29" s="1" t="str">
        <f>FRONTERAS!C35</f>
        <v>INDUSTRIA NACIONAL DE GASESOSAS S.A.</v>
      </c>
      <c r="D29" s="1" t="str">
        <f>FRONTERAS!D35</f>
        <v>Frt00477</v>
      </c>
      <c r="E29" s="22">
        <f>FRONTERAS!R35</f>
        <v>44115</v>
      </c>
      <c r="F29" s="1">
        <f>FRONTERAS!S35</f>
        <v>89</v>
      </c>
      <c r="G29" s="1">
        <f>FRONTERAS!T35</f>
        <v>88</v>
      </c>
      <c r="H29" s="1" t="str">
        <f>FRONTERAS!U35</f>
        <v>GPE</v>
      </c>
      <c r="I29" s="26">
        <f>FRONTERAS!V35</f>
        <v>45031</v>
      </c>
      <c r="J29" s="1" t="e">
        <f t="shared" si="6"/>
        <v>#REF!</v>
      </c>
      <c r="K29" s="3">
        <f>FRONTERAS!W35</f>
        <v>0</v>
      </c>
    </row>
    <row r="30" spans="1:11" x14ac:dyDescent="0.2">
      <c r="A30" s="1" t="str">
        <f>FRONTERAS!E36</f>
        <v>Prd02087</v>
      </c>
      <c r="B30" s="1" t="str">
        <f>FRONTERAS!B36</f>
        <v>COCA COLA BOGOTA</v>
      </c>
      <c r="C30" s="1" t="str">
        <f>FRONTERAS!C36</f>
        <v>INDUSTRIAL DE GASEOSAS S.A. - INDEGA S.A.</v>
      </c>
      <c r="D30" s="1" t="str">
        <f>FRONTERAS!D36</f>
        <v>Frt00670</v>
      </c>
      <c r="E30" s="22">
        <f>FRONTERAS!R36</f>
        <v>44159</v>
      </c>
      <c r="F30" s="1">
        <f>FRONTERAS!S36</f>
        <v>90</v>
      </c>
      <c r="G30" s="1">
        <f>FRONTERAS!T36</f>
        <v>89</v>
      </c>
      <c r="H30" s="1" t="str">
        <f>FRONTERAS!U36</f>
        <v>GPE</v>
      </c>
      <c r="I30" s="26">
        <f>FRONTERAS!V36</f>
        <v>45031</v>
      </c>
      <c r="J30" s="1" t="e">
        <f t="shared" si="6"/>
        <v>#REF!</v>
      </c>
      <c r="K30" s="3">
        <f>FRONTERAS!W36</f>
        <v>0</v>
      </c>
    </row>
    <row r="31" spans="1:11" x14ac:dyDescent="0.2">
      <c r="A31" s="1" t="e">
        <f t="shared" ref="A31:K31" si="7">#REF!</f>
        <v>#REF!</v>
      </c>
      <c r="B31" s="1" t="e">
        <f t="shared" si="7"/>
        <v>#REF!</v>
      </c>
      <c r="C31" s="1" t="e">
        <f t="shared" si="7"/>
        <v>#REF!</v>
      </c>
      <c r="D31" s="1" t="e">
        <f t="shared" si="7"/>
        <v>#REF!</v>
      </c>
      <c r="E31" s="1" t="e">
        <f t="shared" si="7"/>
        <v>#REF!</v>
      </c>
      <c r="F31" s="1" t="e">
        <f t="shared" si="7"/>
        <v>#REF!</v>
      </c>
      <c r="G31" s="1" t="e">
        <f t="shared" si="7"/>
        <v>#REF!</v>
      </c>
      <c r="H31" s="1" t="e">
        <f t="shared" si="7"/>
        <v>#REF!</v>
      </c>
      <c r="I31" s="1" t="e">
        <f t="shared" si="7"/>
        <v>#REF!</v>
      </c>
      <c r="J31" s="1" t="e">
        <f t="shared" si="7"/>
        <v>#REF!</v>
      </c>
      <c r="K31" s="1" t="e">
        <f t="shared" si="7"/>
        <v>#REF!</v>
      </c>
    </row>
    <row r="32" spans="1:11" x14ac:dyDescent="0.2">
      <c r="A32" s="1" t="str">
        <f>FRONTERAS!E37</f>
        <v>Prd02188</v>
      </c>
      <c r="B32" s="1" t="str">
        <f>FRONTERAS!B37</f>
        <v>COCA COLA CALI</v>
      </c>
      <c r="C32" s="1" t="str">
        <f>FRONTERAS!C37</f>
        <v>COCA COLA CALI</v>
      </c>
      <c r="D32" s="1" t="str">
        <f>FRONTERAS!D37</f>
        <v>Frt10994</v>
      </c>
      <c r="E32" s="22">
        <f>FRONTERAS!R37</f>
        <v>43374</v>
      </c>
      <c r="F32" s="1">
        <f>FRONTERAS!S37</f>
        <v>1</v>
      </c>
      <c r="G32" s="1">
        <f>FRONTERAS!T37</f>
        <v>0</v>
      </c>
      <c r="H32" s="1" t="str">
        <f>FRONTERAS!U37</f>
        <v>GPE</v>
      </c>
      <c r="I32" s="26">
        <f>FRONTERAS!V37</f>
        <v>46127</v>
      </c>
      <c r="J32" s="1" t="e">
        <f>#REF!</f>
        <v>#REF!</v>
      </c>
      <c r="K32" s="3">
        <f>FRONTERAS!W37</f>
        <v>0</v>
      </c>
    </row>
    <row r="33" spans="1:11" x14ac:dyDescent="0.2">
      <c r="A33" s="1" t="e">
        <f t="shared" ref="A33:K33" si="8">#REF!</f>
        <v>#REF!</v>
      </c>
      <c r="B33" s="1" t="e">
        <f t="shared" si="8"/>
        <v>#REF!</v>
      </c>
      <c r="C33" s="1" t="e">
        <f t="shared" si="8"/>
        <v>#REF!</v>
      </c>
      <c r="D33" s="1" t="e">
        <f t="shared" si="8"/>
        <v>#REF!</v>
      </c>
      <c r="E33" s="1" t="e">
        <f t="shared" si="8"/>
        <v>#REF!</v>
      </c>
      <c r="F33" s="1" t="e">
        <f t="shared" si="8"/>
        <v>#REF!</v>
      </c>
      <c r="G33" s="1" t="e">
        <f t="shared" si="8"/>
        <v>#REF!</v>
      </c>
      <c r="H33" s="1" t="e">
        <f t="shared" si="8"/>
        <v>#REF!</v>
      </c>
      <c r="I33" s="1" t="e">
        <f t="shared" si="8"/>
        <v>#REF!</v>
      </c>
      <c r="J33" s="1" t="e">
        <f t="shared" si="8"/>
        <v>#REF!</v>
      </c>
      <c r="K33" s="1" t="e">
        <f t="shared" si="8"/>
        <v>#REF!</v>
      </c>
    </row>
    <row r="34" spans="1:11" x14ac:dyDescent="0.2">
      <c r="A34" s="1" t="str">
        <f>FRONTERAS!E39</f>
        <v>Prd01510</v>
      </c>
      <c r="B34" s="1" t="str">
        <f>FRONTERAS!B39</f>
        <v>COLOMBINA LA PAILA</v>
      </c>
      <c r="C34" s="1" t="str">
        <f>FRONTERAS!C39</f>
        <v>COLOMBINA S.A. PLANTA LA PAILA</v>
      </c>
      <c r="D34" s="1" t="str">
        <f>FRONTERAS!D39</f>
        <v>Frt00754</v>
      </c>
      <c r="E34" s="22">
        <f>FRONTERAS!R39</f>
        <v>44486</v>
      </c>
      <c r="F34" s="1">
        <f>FRONTERAS!S39</f>
        <v>6</v>
      </c>
      <c r="G34" s="1">
        <f>FRONTERAS!T39</f>
        <v>0</v>
      </c>
      <c r="H34" s="1" t="str">
        <f>FRONTERAS!U39</f>
        <v>GPE</v>
      </c>
      <c r="I34" s="26">
        <f>FRONTERAS!V39</f>
        <v>46127</v>
      </c>
      <c r="J34" s="1" t="e">
        <f t="shared" ref="J34:J35" si="9">#REF!</f>
        <v>#REF!</v>
      </c>
      <c r="K34" s="3">
        <f>FRONTERAS!W39</f>
        <v>0</v>
      </c>
    </row>
    <row r="35" spans="1:11" x14ac:dyDescent="0.2">
      <c r="A35" s="1" t="str">
        <f>FRONTERAS!E40</f>
        <v>Prd01514</v>
      </c>
      <c r="B35" s="1" t="str">
        <f>FRONTERAS!B40</f>
        <v>COLOMBINA TULUA</v>
      </c>
      <c r="C35" s="1" t="str">
        <f>FRONTERAS!C40</f>
        <v>COLOMBINA S.A. - 1</v>
      </c>
      <c r="D35" s="1" t="str">
        <f>FRONTERAS!D40</f>
        <v>Frt26193</v>
      </c>
      <c r="E35" s="22">
        <f>FRONTERAS!R40</f>
        <v>44443</v>
      </c>
      <c r="F35" s="1">
        <f>FRONTERAS!S40</f>
        <v>41</v>
      </c>
      <c r="G35" s="1">
        <f>FRONTERAS!T40</f>
        <v>17</v>
      </c>
      <c r="H35" s="1" t="str">
        <f>FRONTERAS!U40</f>
        <v>GPE</v>
      </c>
      <c r="I35" s="26">
        <f>FRONTERAS!V40</f>
        <v>45031</v>
      </c>
      <c r="J35" s="1" t="e">
        <f t="shared" si="9"/>
        <v>#REF!</v>
      </c>
      <c r="K35" s="3">
        <f>FRONTERAS!W40</f>
        <v>0</v>
      </c>
    </row>
    <row r="36" spans="1:11" x14ac:dyDescent="0.2">
      <c r="A36" s="1" t="e">
        <f t="shared" ref="A36:K36" si="10">#REF!</f>
        <v>#REF!</v>
      </c>
      <c r="B36" s="1" t="e">
        <f t="shared" si="10"/>
        <v>#REF!</v>
      </c>
      <c r="C36" s="1" t="e">
        <f t="shared" si="10"/>
        <v>#REF!</v>
      </c>
      <c r="D36" s="1" t="e">
        <f t="shared" si="10"/>
        <v>#REF!</v>
      </c>
      <c r="E36" s="1" t="e">
        <f t="shared" si="10"/>
        <v>#REF!</v>
      </c>
      <c r="F36" s="1" t="e">
        <f t="shared" si="10"/>
        <v>#REF!</v>
      </c>
      <c r="G36" s="1" t="e">
        <f t="shared" si="10"/>
        <v>#REF!</v>
      </c>
      <c r="H36" s="1" t="e">
        <f t="shared" si="10"/>
        <v>#REF!</v>
      </c>
      <c r="I36" s="1" t="e">
        <f t="shared" si="10"/>
        <v>#REF!</v>
      </c>
      <c r="J36" s="1" t="e">
        <f t="shared" si="10"/>
        <v>#REF!</v>
      </c>
      <c r="K36" s="1" t="e">
        <f t="shared" si="10"/>
        <v>#REF!</v>
      </c>
    </row>
    <row r="37" spans="1:11" x14ac:dyDescent="0.2">
      <c r="A37" s="1" t="str">
        <f>FRONTERAS!E41</f>
        <v>Prd01514</v>
      </c>
      <c r="B37" s="1" t="str">
        <f>FRONTERAS!B41</f>
        <v>COLOMBINA TULUA</v>
      </c>
      <c r="C37" s="1" t="str">
        <f>FRONTERAS!C41</f>
        <v>COLOMBINA S.A. - 2</v>
      </c>
      <c r="D37" s="1" t="str">
        <f>FRONTERAS!D41</f>
        <v>Frt26193</v>
      </c>
      <c r="E37" s="22">
        <f>FRONTERAS!R41</f>
        <v>44443</v>
      </c>
      <c r="F37" s="1">
        <f>FRONTERAS!S41</f>
        <v>41</v>
      </c>
      <c r="G37" s="1">
        <f>FRONTERAS!T41</f>
        <v>17</v>
      </c>
      <c r="H37" s="1" t="str">
        <f>FRONTERAS!U41</f>
        <v>GPE</v>
      </c>
      <c r="I37" s="26">
        <f>FRONTERAS!V41</f>
        <v>44666</v>
      </c>
      <c r="J37" s="1" t="e">
        <f t="shared" ref="J37:J44" si="11">#REF!</f>
        <v>#REF!</v>
      </c>
      <c r="K37" s="3">
        <f>FRONTERAS!W41</f>
        <v>0</v>
      </c>
    </row>
    <row r="38" spans="1:11" x14ac:dyDescent="0.2">
      <c r="A38" s="1" t="str">
        <f>FRONTERAS!E42</f>
        <v>Prd02367</v>
      </c>
      <c r="B38" s="1" t="str">
        <f>FRONTERAS!B42</f>
        <v>CORTEVA</v>
      </c>
      <c r="C38" s="1" t="str">
        <f>FRONTERAS!C42</f>
        <v>CORTEVA AGRISCIENCE - CARTAGENA 2</v>
      </c>
      <c r="D38" s="1" t="str">
        <f>FRONTERAS!D42</f>
        <v>Frt00735</v>
      </c>
      <c r="E38" s="22">
        <f>FRONTERAS!R42</f>
        <v>43374</v>
      </c>
      <c r="F38" s="1">
        <f>FRONTERAS!S42</f>
        <v>0</v>
      </c>
      <c r="G38" s="1">
        <f>FRONTERAS!T42</f>
        <v>0</v>
      </c>
      <c r="H38" s="1" t="str">
        <f>FRONTERAS!U42</f>
        <v>LBC</v>
      </c>
      <c r="I38" s="26">
        <f>FRONTERAS!V42</f>
        <v>44580</v>
      </c>
      <c r="J38" s="1" t="e">
        <f t="shared" si="11"/>
        <v>#REF!</v>
      </c>
      <c r="K38" s="3">
        <f>FRONTERAS!W42</f>
        <v>0</v>
      </c>
    </row>
    <row r="39" spans="1:11" x14ac:dyDescent="0.2">
      <c r="A39" s="1" t="str">
        <f>FRONTERAS!E43</f>
        <v>Prd01446</v>
      </c>
      <c r="B39" s="1" t="str">
        <f>FRONTERAS!B43</f>
        <v>CRYOGAS</v>
      </c>
      <c r="C39" s="1" t="str">
        <f>FRONTERAS!C43</f>
        <v>GASES INDUSTRIALES DE COLOMBIA S.A. - CRYOGAS</v>
      </c>
      <c r="D39" s="1" t="str">
        <f>FRONTERAS!D43</f>
        <v>Frt00688</v>
      </c>
      <c r="E39" s="22">
        <f>FRONTERAS!R43</f>
        <v>44398</v>
      </c>
      <c r="F39" s="1">
        <f>FRONTERAS!S43</f>
        <v>86</v>
      </c>
      <c r="G39" s="1">
        <f>FRONTERAS!T43</f>
        <v>50</v>
      </c>
      <c r="H39" s="1" t="str">
        <f>FRONTERAS!U43</f>
        <v>LBC</v>
      </c>
      <c r="I39" s="26">
        <f>FRONTERAS!V43</f>
        <v>44601</v>
      </c>
      <c r="J39" s="1" t="e">
        <f t="shared" si="11"/>
        <v>#REF!</v>
      </c>
      <c r="K39" s="3">
        <f>FRONTERAS!W43</f>
        <v>0</v>
      </c>
    </row>
    <row r="40" spans="1:11" x14ac:dyDescent="0.2">
      <c r="A40" s="1" t="str">
        <f>FRONTERAS!E44</f>
        <v>Prd00475</v>
      </c>
      <c r="B40" s="1" t="str">
        <f>FRONTERAS!B44</f>
        <v>FAREVA</v>
      </c>
      <c r="C40" s="1" t="str">
        <f>FRONTERAS!C44</f>
        <v>FAREVA</v>
      </c>
      <c r="D40" s="1" t="str">
        <f>FRONTERAS!D44</f>
        <v>Frt02678</v>
      </c>
      <c r="E40" s="22">
        <f>FRONTERAS!R44</f>
        <v>44400</v>
      </c>
      <c r="F40" s="1">
        <f>FRONTERAS!S44</f>
        <v>65</v>
      </c>
      <c r="G40" s="1">
        <f>FRONTERAS!T44</f>
        <v>37</v>
      </c>
      <c r="H40" s="1" t="str">
        <f>FRONTERAS!U44</f>
        <v>LBC</v>
      </c>
      <c r="I40" s="26">
        <f>FRONTERAS!V44</f>
        <v>44525</v>
      </c>
      <c r="J40" s="1" t="e">
        <f t="shared" si="11"/>
        <v>#REF!</v>
      </c>
      <c r="K40" s="3">
        <f>FRONTERAS!W44</f>
        <v>0</v>
      </c>
    </row>
    <row r="41" spans="1:11" x14ac:dyDescent="0.2">
      <c r="A41" s="1" t="str">
        <f>FRONTERAS!E45</f>
        <v>Prd01576</v>
      </c>
      <c r="B41" s="1" t="str">
        <f>FRONTERAS!B45</f>
        <v>EMPAQUES TRANSPARENTES</v>
      </c>
      <c r="C41" s="1" t="str">
        <f>FRONTERAS!C45</f>
        <v>EMPAQUES TRANSPARENTES LTDA.</v>
      </c>
      <c r="D41" s="1" t="str">
        <f>FRONTERAS!D45</f>
        <v>Frt01097</v>
      </c>
      <c r="E41" s="22">
        <f>FRONTERAS!R45</f>
        <v>44189</v>
      </c>
      <c r="F41" s="1">
        <f>FRONTERAS!S45</f>
        <v>90</v>
      </c>
      <c r="G41" s="1">
        <f>FRONTERAS!T45</f>
        <v>89</v>
      </c>
      <c r="H41" s="1" t="str">
        <f>FRONTERAS!U45</f>
        <v>LBC</v>
      </c>
      <c r="I41" s="26">
        <f>FRONTERAS!V45</f>
        <v>44525</v>
      </c>
      <c r="J41" s="1" t="e">
        <f t="shared" si="11"/>
        <v>#REF!</v>
      </c>
      <c r="K41" s="3">
        <f>FRONTERAS!W45</f>
        <v>1</v>
      </c>
    </row>
    <row r="42" spans="1:11" x14ac:dyDescent="0.2">
      <c r="A42" s="1" t="str">
        <f>FRONTERAS!E46</f>
        <v>Prd02055</v>
      </c>
      <c r="B42" s="1" t="str">
        <f>FRONTERAS!B46</f>
        <v>ESTELAR ALTAMIRA</v>
      </c>
      <c r="C42" s="1" t="str">
        <f>FRONTERAS!C46</f>
        <v>HOTEL ESTELAR ALTAMIRA</v>
      </c>
      <c r="D42" s="1" t="str">
        <f>FRONTERAS!D46</f>
        <v>Frt01883</v>
      </c>
      <c r="E42" s="22">
        <f>FRONTERAS!R46</f>
        <v>43374</v>
      </c>
      <c r="F42" s="1">
        <f>FRONTERAS!S46</f>
        <v>0</v>
      </c>
      <c r="G42" s="1">
        <f>FRONTERAS!T46</f>
        <v>0</v>
      </c>
      <c r="H42" s="1" t="str">
        <f>FRONTERAS!U46</f>
        <v>GPE</v>
      </c>
      <c r="I42" s="26">
        <f>FRONTERAS!V46</f>
        <v>45031</v>
      </c>
      <c r="J42" s="1" t="e">
        <f t="shared" si="11"/>
        <v>#REF!</v>
      </c>
      <c r="K42" s="3">
        <f>FRONTERAS!W46</f>
        <v>0</v>
      </c>
    </row>
    <row r="43" spans="1:11" x14ac:dyDescent="0.2">
      <c r="A43" s="1" t="str">
        <f>FRONTERAS!E47</f>
        <v>Prd01694</v>
      </c>
      <c r="B43" s="1" t="str">
        <f>FRONTERAS!B47</f>
        <v>ESTELAR ALTO PRADO</v>
      </c>
      <c r="C43" s="1" t="str">
        <f>FRONTERAS!C47</f>
        <v>ESTELAR ALTO PRADO</v>
      </c>
      <c r="D43" s="1" t="str">
        <f>FRONTERAS!D47</f>
        <v>Frt09909</v>
      </c>
      <c r="E43" s="22">
        <f>FRONTERAS!R47</f>
        <v>0</v>
      </c>
      <c r="F43" s="1">
        <f>FRONTERAS!S47</f>
        <v>0</v>
      </c>
      <c r="G43" s="1">
        <f>FRONTERAS!T47</f>
        <v>289</v>
      </c>
      <c r="H43" s="1" t="str">
        <f>FRONTERAS!U47</f>
        <v>GPE</v>
      </c>
      <c r="I43" s="26">
        <f>FRONTERAS!V47</f>
        <v>0</v>
      </c>
      <c r="J43" s="1" t="e">
        <f t="shared" si="11"/>
        <v>#REF!</v>
      </c>
      <c r="K43" s="3">
        <f>FRONTERAS!W47</f>
        <v>0</v>
      </c>
    </row>
    <row r="44" spans="1:11" x14ac:dyDescent="0.2">
      <c r="A44" s="1" t="str">
        <f>FRONTERAS!E48</f>
        <v>Prd01699</v>
      </c>
      <c r="B44" s="1" t="str">
        <f>FRONTERAS!B48</f>
        <v>ESTELAR CARTAGENA DE INDIAS</v>
      </c>
      <c r="C44" s="1" t="str">
        <f>FRONTERAS!C48</f>
        <v>HOTEL ESTELAR CARTAGENA DE INDIAS</v>
      </c>
      <c r="D44" s="1" t="str">
        <f>FRONTERAS!D48</f>
        <v>Frt26708</v>
      </c>
      <c r="E44" s="22">
        <f>FRONTERAS!R48</f>
        <v>44362</v>
      </c>
      <c r="F44" s="1">
        <f>FRONTERAS!S48</f>
        <v>89</v>
      </c>
      <c r="G44" s="1">
        <f>FRONTERAS!T48</f>
        <v>72</v>
      </c>
      <c r="H44" s="1" t="str">
        <f>FRONTERAS!U48</f>
        <v>GPE</v>
      </c>
      <c r="I44" s="26">
        <f>FRONTERAS!V48</f>
        <v>45031</v>
      </c>
      <c r="J44" s="1" t="e">
        <f t="shared" si="11"/>
        <v>#REF!</v>
      </c>
      <c r="K44" s="3">
        <f>FRONTERAS!W48</f>
        <v>0</v>
      </c>
    </row>
    <row r="45" spans="1:11" x14ac:dyDescent="0.2">
      <c r="A45" s="1" t="e">
        <f t="shared" ref="A45:K45" si="12">#REF!</f>
        <v>#REF!</v>
      </c>
      <c r="B45" s="1" t="e">
        <f t="shared" si="12"/>
        <v>#REF!</v>
      </c>
      <c r="C45" s="1" t="e">
        <f t="shared" si="12"/>
        <v>#REF!</v>
      </c>
      <c r="D45" s="1" t="e">
        <f t="shared" si="12"/>
        <v>#REF!</v>
      </c>
      <c r="E45" s="1" t="e">
        <f t="shared" si="12"/>
        <v>#REF!</v>
      </c>
      <c r="F45" s="1" t="e">
        <f t="shared" si="12"/>
        <v>#REF!</v>
      </c>
      <c r="G45" s="1" t="e">
        <f t="shared" si="12"/>
        <v>#REF!</v>
      </c>
      <c r="H45" s="1" t="e">
        <f t="shared" si="12"/>
        <v>#REF!</v>
      </c>
      <c r="I45" s="1" t="e">
        <f t="shared" si="12"/>
        <v>#REF!</v>
      </c>
      <c r="J45" s="1" t="e">
        <f t="shared" si="12"/>
        <v>#REF!</v>
      </c>
      <c r="K45" s="1" t="e">
        <f t="shared" si="12"/>
        <v>#REF!</v>
      </c>
    </row>
    <row r="46" spans="1:11" x14ac:dyDescent="0.2">
      <c r="A46" s="1" t="str">
        <f>FRONTERAS!E49</f>
        <v>Prd01700</v>
      </c>
      <c r="B46" s="1" t="str">
        <f>FRONTERAS!B49</f>
        <v>ESTELAR FONTANA</v>
      </c>
      <c r="C46" s="1" t="str">
        <f>FRONTERAS!C49</f>
        <v>ESTELAR BOGOTA</v>
      </c>
      <c r="D46" s="1" t="str">
        <f>FRONTERAS!D49</f>
        <v>Frt00920</v>
      </c>
      <c r="E46" s="22">
        <f>FRONTERAS!R49</f>
        <v>44442</v>
      </c>
      <c r="F46" s="1">
        <f>FRONTERAS!S49</f>
        <v>43</v>
      </c>
      <c r="G46" s="1">
        <f>FRONTERAS!T49</f>
        <v>15</v>
      </c>
      <c r="H46" s="1" t="str">
        <f>FRONTERAS!U49</f>
        <v>GPE</v>
      </c>
      <c r="I46" s="26">
        <f>FRONTERAS!V49</f>
        <v>45031</v>
      </c>
      <c r="J46" s="1" t="e">
        <f t="shared" ref="J46:J169" si="13">#REF!</f>
        <v>#REF!</v>
      </c>
      <c r="K46" s="3">
        <f>FRONTERAS!W49</f>
        <v>0</v>
      </c>
    </row>
    <row r="47" spans="1:11" x14ac:dyDescent="0.2">
      <c r="A47" s="1" t="str">
        <f>FRONTERAS!E50</f>
        <v>Prd01276</v>
      </c>
      <c r="B47" s="1" t="str">
        <f>FRONTERAS!B50</f>
        <v>ESTELAR INTERCONTINENTAL</v>
      </c>
      <c r="C47" s="1" t="str">
        <f>FRONTERAS!C50</f>
        <v>ESTELAR INTERCONTINENTAL</v>
      </c>
      <c r="D47" s="1" t="str">
        <f>FRONTERAS!D50</f>
        <v>Frt10951</v>
      </c>
      <c r="E47" s="22">
        <f>FRONTERAS!R50</f>
        <v>44473</v>
      </c>
      <c r="F47" s="1">
        <f>FRONTERAS!S50</f>
        <v>18</v>
      </c>
      <c r="G47" s="1">
        <f>FRONTERAS!T50</f>
        <v>0</v>
      </c>
      <c r="H47" s="1" t="str">
        <f>FRONTERAS!U50</f>
        <v>LBC</v>
      </c>
      <c r="I47" s="26">
        <f>FRONTERAS!V50</f>
        <v>44615</v>
      </c>
      <c r="J47" s="1" t="e">
        <f t="shared" si="13"/>
        <v>#REF!</v>
      </c>
      <c r="K47" s="3">
        <f>FRONTERAS!W50</f>
        <v>0</v>
      </c>
    </row>
    <row r="48" spans="1:11" x14ac:dyDescent="0.2">
      <c r="A48" s="1" t="str">
        <f>FRONTERAS!E51</f>
        <v>Prd01698</v>
      </c>
      <c r="B48" s="1" t="str">
        <f>FRONTERAS!B51</f>
        <v>ESTELAR MANZANILLO</v>
      </c>
      <c r="C48" s="1" t="str">
        <f>FRONTERAS!C51</f>
        <v>ESTELAR MANZANILLO</v>
      </c>
      <c r="D48" s="1" t="str">
        <f>FRONTERAS!D51</f>
        <v>Frt11369</v>
      </c>
      <c r="E48" s="22">
        <f>FRONTERAS!R51</f>
        <v>44441</v>
      </c>
      <c r="F48" s="1">
        <f>FRONTERAS!S51</f>
        <v>46</v>
      </c>
      <c r="G48" s="1">
        <f>FRONTERAS!T51</f>
        <v>16</v>
      </c>
      <c r="H48" s="1" t="str">
        <f>FRONTERAS!U51</f>
        <v>GPE</v>
      </c>
      <c r="I48" s="26">
        <f>FRONTERAS!V51</f>
        <v>45031</v>
      </c>
      <c r="J48" s="1" t="e">
        <f t="shared" si="13"/>
        <v>#REF!</v>
      </c>
      <c r="K48" s="3">
        <f>FRONTERAS!W51</f>
        <v>1</v>
      </c>
    </row>
    <row r="49" spans="1:11" x14ac:dyDescent="0.2">
      <c r="A49" s="1" t="str">
        <f>FRONTERAS!E52</f>
        <v>Prd02102</v>
      </c>
      <c r="B49" s="1" t="str">
        <f>FRONTERAS!B52</f>
        <v>ESTELAR MILLA DE ORO</v>
      </c>
      <c r="C49" s="1" t="str">
        <f>FRONTERAS!C52</f>
        <v>ESTELAR MILLA DE ORO</v>
      </c>
      <c r="D49" s="1" t="str">
        <f>FRONTERAS!D52</f>
        <v>Frt08135</v>
      </c>
      <c r="E49" s="22">
        <f>FRONTERAS!R52</f>
        <v>44444</v>
      </c>
      <c r="F49" s="1">
        <f>FRONTERAS!S52</f>
        <v>44</v>
      </c>
      <c r="G49" s="1">
        <f>FRONTERAS!T52</f>
        <v>16</v>
      </c>
      <c r="H49" s="1" t="str">
        <f>FRONTERAS!U52</f>
        <v>GPE</v>
      </c>
      <c r="I49" s="26">
        <f>FRONTERAS!V52</f>
        <v>46127</v>
      </c>
      <c r="J49" s="1" t="e">
        <f t="shared" si="13"/>
        <v>#REF!</v>
      </c>
      <c r="K49" s="3">
        <f>FRONTERAS!W52</f>
        <v>0</v>
      </c>
    </row>
    <row r="50" spans="1:11" x14ac:dyDescent="0.2">
      <c r="A50" s="1" t="str">
        <f>FRONTERAS!E53</f>
        <v>Prd02110</v>
      </c>
      <c r="B50" s="1" t="str">
        <f>FRONTERAS!B53</f>
        <v>EURO</v>
      </c>
      <c r="C50" s="1" t="str">
        <f>FRONTERAS!C53</f>
        <v>INVERSIONES EURO FRONTERA</v>
      </c>
      <c r="D50" s="1" t="str">
        <f>FRONTERAS!D53</f>
        <v>Frt29126</v>
      </c>
      <c r="E50" s="22">
        <f>FRONTERAS!R53</f>
        <v>44455</v>
      </c>
      <c r="F50" s="1">
        <f>FRONTERAS!S53</f>
        <v>25</v>
      </c>
      <c r="G50" s="1">
        <f>FRONTERAS!T53</f>
        <v>2</v>
      </c>
      <c r="H50" s="1" t="str">
        <f>FRONTERAS!U53</f>
        <v>LBC</v>
      </c>
      <c r="I50" s="26">
        <f>FRONTERAS!V53</f>
        <v>44622</v>
      </c>
      <c r="J50" s="1" t="e">
        <f t="shared" si="13"/>
        <v>#REF!</v>
      </c>
      <c r="K50" s="3">
        <f>FRONTERAS!W53</f>
        <v>0</v>
      </c>
    </row>
    <row r="51" spans="1:11" x14ac:dyDescent="0.2">
      <c r="A51" s="1" t="str">
        <f>FRONTERAS!E54</f>
        <v>Prd02114</v>
      </c>
      <c r="B51" s="1" t="str">
        <f>FRONTERAS!B54</f>
        <v>EURO</v>
      </c>
      <c r="C51" s="1" t="str">
        <f>FRONTERAS!C54</f>
        <v>INVERSIONES EURO SA FLORIDA</v>
      </c>
      <c r="D51" s="1" t="str">
        <f>FRONTERAS!D54</f>
        <v>Frt29733</v>
      </c>
      <c r="E51" s="22">
        <f>FRONTERAS!R54</f>
        <v>44448</v>
      </c>
      <c r="F51" s="1">
        <f>FRONTERAS!S54</f>
        <v>36</v>
      </c>
      <c r="G51" s="1">
        <f>FRONTERAS!T54</f>
        <v>11</v>
      </c>
      <c r="H51" s="1" t="str">
        <f>FRONTERAS!U54</f>
        <v>LBC</v>
      </c>
      <c r="I51" s="26">
        <f>FRONTERAS!V54</f>
        <v>44622</v>
      </c>
      <c r="J51" s="1" t="e">
        <f t="shared" si="13"/>
        <v>#REF!</v>
      </c>
      <c r="K51" s="3">
        <f>FRONTERAS!W54</f>
        <v>0</v>
      </c>
    </row>
    <row r="52" spans="1:11" x14ac:dyDescent="0.2">
      <c r="A52" s="1" t="str">
        <f>FRONTERAS!E55</f>
        <v>Prd02112</v>
      </c>
      <c r="B52" s="1" t="str">
        <f>FRONTERAS!B55</f>
        <v>EURO</v>
      </c>
      <c r="C52" s="1" t="str">
        <f>FRONTERAS!C55</f>
        <v>INVERSIONES EURO MAYORISTA ITAGUI</v>
      </c>
      <c r="D52" s="1" t="str">
        <f>FRONTERAS!D55</f>
        <v>Frt29127</v>
      </c>
      <c r="E52" s="22">
        <f>FRONTERAS!R55</f>
        <v>44453</v>
      </c>
      <c r="F52" s="1">
        <f>FRONTERAS!S55</f>
        <v>31</v>
      </c>
      <c r="G52" s="1">
        <f>FRONTERAS!T55</f>
        <v>6</v>
      </c>
      <c r="H52" s="1" t="str">
        <f>FRONTERAS!U55</f>
        <v>LBC</v>
      </c>
      <c r="I52" s="26">
        <f>FRONTERAS!V55</f>
        <v>44622</v>
      </c>
      <c r="J52" s="1" t="e">
        <f t="shared" si="13"/>
        <v>#REF!</v>
      </c>
      <c r="K52" s="3">
        <f>FRONTERAS!W55</f>
        <v>0</v>
      </c>
    </row>
    <row r="53" spans="1:11" x14ac:dyDescent="0.2">
      <c r="A53" s="1" t="str">
        <f>FRONTERAS!E56</f>
        <v>Prd02117</v>
      </c>
      <c r="B53" s="1" t="str">
        <f>FRONTERAS!B56</f>
        <v>EURO</v>
      </c>
      <c r="C53" s="1" t="str">
        <f>FRONTERAS!C56</f>
        <v>INVERSIONES EURO SA - PALMA GRANDE</v>
      </c>
      <c r="D53" s="1" t="str">
        <f>FRONTERAS!D56</f>
        <v>Frt29378</v>
      </c>
      <c r="E53" s="22">
        <f>FRONTERAS!R56</f>
        <v>44454</v>
      </c>
      <c r="F53" s="1">
        <f>FRONTERAS!S56</f>
        <v>30</v>
      </c>
      <c r="G53" s="1">
        <f>FRONTERAS!T56</f>
        <v>6</v>
      </c>
      <c r="H53" s="1" t="str">
        <f>FRONTERAS!U56</f>
        <v>LBC</v>
      </c>
      <c r="I53" s="26">
        <f>FRONTERAS!V56</f>
        <v>44622</v>
      </c>
      <c r="J53" s="1" t="e">
        <f t="shared" si="13"/>
        <v>#REF!</v>
      </c>
      <c r="K53" s="3">
        <f>FRONTERAS!W56</f>
        <v>0</v>
      </c>
    </row>
    <row r="54" spans="1:11" x14ac:dyDescent="0.2">
      <c r="A54" s="1" t="str">
        <f>FRONTERAS!E57</f>
        <v>Prd02118</v>
      </c>
      <c r="B54" s="1" t="str">
        <f>FRONTERAS!B57</f>
        <v>EURO</v>
      </c>
      <c r="C54" s="1" t="str">
        <f>FRONTERAS!C57</f>
        <v>INVERSIONES EURO SA SABANETA</v>
      </c>
      <c r="D54" s="1" t="str">
        <f>FRONTERAS!D57</f>
        <v>Frt30453</v>
      </c>
      <c r="E54" s="22">
        <f>FRONTERAS!R57</f>
        <v>44452</v>
      </c>
      <c r="F54" s="1">
        <f>FRONTERAS!S57</f>
        <v>31</v>
      </c>
      <c r="G54" s="1">
        <f>FRONTERAS!T57</f>
        <v>6</v>
      </c>
      <c r="H54" s="1" t="str">
        <f>FRONTERAS!U57</f>
        <v>LBC</v>
      </c>
      <c r="I54" s="26">
        <f>FRONTERAS!V57</f>
        <v>44622</v>
      </c>
      <c r="J54" s="1" t="e">
        <f t="shared" si="13"/>
        <v>#REF!</v>
      </c>
      <c r="K54" s="3">
        <f>FRONTERAS!W57</f>
        <v>0</v>
      </c>
    </row>
    <row r="55" spans="1:11" x14ac:dyDescent="0.2">
      <c r="A55" s="1" t="str">
        <f>FRONTERAS!E58</f>
        <v>Prd02116</v>
      </c>
      <c r="B55" s="1" t="str">
        <f>FRONTERAS!B58</f>
        <v>EURO</v>
      </c>
      <c r="C55" s="1" t="str">
        <f>FRONTERAS!C58</f>
        <v>EURO SUPERMERCADO - INVERSIONES EURO SA - MONTERÍA</v>
      </c>
      <c r="D55" s="1" t="str">
        <f>FRONTERAS!D58</f>
        <v>Frt28526</v>
      </c>
      <c r="E55" s="22">
        <f>FRONTERAS!R58</f>
        <v>44447</v>
      </c>
      <c r="F55" s="1">
        <f>FRONTERAS!S58</f>
        <v>33</v>
      </c>
      <c r="G55" s="1">
        <f>FRONTERAS!T58</f>
        <v>9</v>
      </c>
      <c r="H55" s="1" t="str">
        <f>FRONTERAS!U58</f>
        <v>LBC</v>
      </c>
      <c r="I55" s="26">
        <f>FRONTERAS!V58</f>
        <v>44622</v>
      </c>
      <c r="J55" s="1" t="e">
        <f t="shared" si="13"/>
        <v>#REF!</v>
      </c>
      <c r="K55" s="3">
        <f>FRONTERAS!W58</f>
        <v>0</v>
      </c>
    </row>
    <row r="56" spans="1:11" x14ac:dyDescent="0.2">
      <c r="A56" s="1" t="str">
        <f>FRONTERAS!E59</f>
        <v>Prd02115</v>
      </c>
      <c r="B56" s="1" t="str">
        <f>FRONTERAS!B59</f>
        <v>EURO</v>
      </c>
      <c r="C56" s="1" t="str">
        <f>FRONTERAS!C59</f>
        <v>INVERSIONES EURO SA - LOMA DE LOS BERNAL</v>
      </c>
      <c r="D56" s="1" t="str">
        <f>FRONTERAS!D59</f>
        <v>Frt29462</v>
      </c>
      <c r="E56" s="22">
        <f>FRONTERAS!R59</f>
        <v>44456</v>
      </c>
      <c r="F56" s="1">
        <f>FRONTERAS!S59</f>
        <v>27</v>
      </c>
      <c r="G56" s="1">
        <f>FRONTERAS!T59</f>
        <v>1</v>
      </c>
      <c r="H56" s="1" t="str">
        <f>FRONTERAS!U59</f>
        <v>LBC</v>
      </c>
      <c r="I56" s="26">
        <f>FRONTERAS!V59</f>
        <v>44622</v>
      </c>
      <c r="J56" s="1" t="e">
        <f t="shared" si="13"/>
        <v>#REF!</v>
      </c>
      <c r="K56" s="3">
        <f>FRONTERAS!W59</f>
        <v>0</v>
      </c>
    </row>
    <row r="57" spans="1:11" x14ac:dyDescent="0.2">
      <c r="A57" s="1" t="str">
        <f>FRONTERAS!E60</f>
        <v>Prd02113</v>
      </c>
      <c r="B57" s="1" t="str">
        <f>FRONTERAS!B60</f>
        <v>EURO</v>
      </c>
      <c r="C57" s="1" t="str">
        <f>FRONTERAS!C60</f>
        <v>INVERSIONES EURO SA LO NUESTRO MONTERIA</v>
      </c>
      <c r="D57" s="1" t="str">
        <f>FRONTERAS!D60</f>
        <v>Frt29125</v>
      </c>
      <c r="E57" s="22">
        <f>FRONTERAS!R60</f>
        <v>44445</v>
      </c>
      <c r="F57" s="1">
        <f>FRONTERAS!S60</f>
        <v>36</v>
      </c>
      <c r="G57" s="1">
        <f>FRONTERAS!T60</f>
        <v>11</v>
      </c>
      <c r="H57" s="1" t="str">
        <f>FRONTERAS!U60</f>
        <v>LBC</v>
      </c>
      <c r="I57" s="26">
        <f>FRONTERAS!V60</f>
        <v>44622</v>
      </c>
      <c r="J57" s="1" t="e">
        <f t="shared" si="13"/>
        <v>#REF!</v>
      </c>
      <c r="K57" s="3">
        <f>FRONTERAS!W60</f>
        <v>0</v>
      </c>
    </row>
    <row r="58" spans="1:11" x14ac:dyDescent="0.2">
      <c r="A58" s="1" t="str">
        <f>FRONTERAS!E61</f>
        <v>Prd02111</v>
      </c>
      <c r="B58" s="1" t="str">
        <f>FRONTERAS!B61</f>
        <v>EURO</v>
      </c>
      <c r="C58" s="1" t="str">
        <f>FRONTERAS!C61</f>
        <v>INVERSIONES EURO SA LAURELES</v>
      </c>
      <c r="D58" s="1" t="str">
        <f>FRONTERAS!D61</f>
        <v>Frt29080</v>
      </c>
      <c r="E58" s="22">
        <f>FRONTERAS!R61</f>
        <v>44449</v>
      </c>
      <c r="F58" s="1">
        <f>FRONTERAS!S61</f>
        <v>28</v>
      </c>
      <c r="G58" s="1">
        <f>FRONTERAS!T61</f>
        <v>8</v>
      </c>
      <c r="H58" s="1" t="str">
        <f>FRONTERAS!U61</f>
        <v>LBC</v>
      </c>
      <c r="I58" s="26">
        <f>FRONTERAS!V61</f>
        <v>44622</v>
      </c>
      <c r="J58" s="1" t="e">
        <f t="shared" si="13"/>
        <v>#REF!</v>
      </c>
      <c r="K58" s="3">
        <f>FRONTERAS!W61</f>
        <v>0</v>
      </c>
    </row>
    <row r="59" spans="1:11" x14ac:dyDescent="0.2">
      <c r="A59" s="1" t="str">
        <f>FRONTERAS!E62</f>
        <v>Prd02109</v>
      </c>
      <c r="B59" s="1" t="str">
        <f>FRONTERAS!B62</f>
        <v>EURO</v>
      </c>
      <c r="C59" s="1" t="str">
        <f>FRONTERAS!C62</f>
        <v>INVERSIONES EURO (GUADALCANAL)</v>
      </c>
      <c r="D59" s="1" t="str">
        <f>FRONTERAS!D62</f>
        <v>Frt14451</v>
      </c>
      <c r="E59" s="22">
        <f>FRONTERAS!R62</f>
        <v>44459</v>
      </c>
      <c r="F59" s="1">
        <f>FRONTERAS!S62</f>
        <v>20</v>
      </c>
      <c r="G59" s="1">
        <f>FRONTERAS!T62</f>
        <v>0</v>
      </c>
      <c r="H59" s="1" t="str">
        <f>FRONTERAS!U62</f>
        <v>LBC</v>
      </c>
      <c r="I59" s="26">
        <f>FRONTERAS!V62</f>
        <v>44622</v>
      </c>
      <c r="J59" s="1" t="e">
        <f t="shared" si="13"/>
        <v>#REF!</v>
      </c>
      <c r="K59" s="3">
        <f>FRONTERAS!W62</f>
        <v>0</v>
      </c>
    </row>
    <row r="60" spans="1:11" x14ac:dyDescent="0.2">
      <c r="A60" s="1" t="str">
        <f>FRONTERAS!E63</f>
        <v>Prd00386</v>
      </c>
      <c r="B60" s="1" t="str">
        <f>FRONTERAS!B63</f>
        <v>EUROCERAMICA</v>
      </c>
      <c r="C60" s="1" t="str">
        <f>FRONTERAS!C63</f>
        <v>EUROCERAMICA S.A</v>
      </c>
      <c r="D60" s="1" t="str">
        <f>FRONTERAS!D63</f>
        <v>Frt00717</v>
      </c>
      <c r="E60" s="22">
        <f>FRONTERAS!R63</f>
        <v>44413</v>
      </c>
      <c r="F60" s="1">
        <f>FRONTERAS!S63</f>
        <v>60</v>
      </c>
      <c r="G60" s="1">
        <f>FRONTERAS!T63</f>
        <v>30</v>
      </c>
      <c r="H60" s="1" t="str">
        <f>FRONTERAS!U63</f>
        <v>LBC</v>
      </c>
      <c r="I60" s="26">
        <f>FRONTERAS!V63</f>
        <v>44589</v>
      </c>
      <c r="J60" s="1" t="e">
        <f t="shared" si="13"/>
        <v>#REF!</v>
      </c>
      <c r="K60" s="3">
        <f>FRONTERAS!W63</f>
        <v>0</v>
      </c>
    </row>
    <row r="61" spans="1:11" x14ac:dyDescent="0.2">
      <c r="A61" s="1" t="str">
        <f>FRONTERAS!E64</f>
        <v>Prd01151</v>
      </c>
      <c r="B61" s="1" t="str">
        <f>FRONTERAS!B64</f>
        <v>FAMILIA CAJICA</v>
      </c>
      <c r="C61" s="1" t="str">
        <f>FRONTERAS!C64</f>
        <v>PRODUCTOS FAMILIA S.A. 1</v>
      </c>
      <c r="D61" s="1" t="str">
        <f>FRONTERAS!D64</f>
        <v>Frt05879</v>
      </c>
      <c r="E61" s="22">
        <f>FRONTERAS!R64</f>
        <v>44466</v>
      </c>
      <c r="F61" s="1">
        <f>FRONTERAS!S64</f>
        <v>19</v>
      </c>
      <c r="G61" s="1">
        <f>FRONTERAS!T64</f>
        <v>0</v>
      </c>
      <c r="H61" s="1" t="str">
        <f>FRONTERAS!U64</f>
        <v>LBC</v>
      </c>
      <c r="I61" s="26">
        <f>FRONTERAS!V64</f>
        <v>44537</v>
      </c>
      <c r="J61" s="1" t="e">
        <f t="shared" si="13"/>
        <v>#REF!</v>
      </c>
      <c r="K61" s="3">
        <f>FRONTERAS!W64</f>
        <v>0</v>
      </c>
    </row>
    <row r="62" spans="1:11" x14ac:dyDescent="0.2">
      <c r="A62" s="1" t="str">
        <f>FRONTERAS!E65</f>
        <v>Prd02186</v>
      </c>
      <c r="B62" s="1" t="str">
        <f>FRONTERAS!B65</f>
        <v>FAMILIA MEDELLIN</v>
      </c>
      <c r="C62" s="1" t="str">
        <f>FRONTERAS!C65</f>
        <v>FAMILIA MEDELLIN</v>
      </c>
      <c r="D62" s="1" t="str">
        <f>FRONTERAS!D65</f>
        <v>Frt40711</v>
      </c>
      <c r="E62" s="22">
        <f>FRONTERAS!R65</f>
        <v>0</v>
      </c>
      <c r="F62" s="1">
        <f>FRONTERAS!S65</f>
        <v>0</v>
      </c>
      <c r="G62" s="1">
        <f>FRONTERAS!T65</f>
        <v>92</v>
      </c>
      <c r="H62" s="1" t="str">
        <f>FRONTERAS!U65</f>
        <v>LBC</v>
      </c>
      <c r="I62" s="26">
        <f>FRONTERAS!V65</f>
        <v>0</v>
      </c>
      <c r="J62" s="1" t="e">
        <f t="shared" si="13"/>
        <v>#REF!</v>
      </c>
      <c r="K62" s="3">
        <f>FRONTERAS!W65</f>
        <v>0</v>
      </c>
    </row>
    <row r="63" spans="1:11" x14ac:dyDescent="0.2">
      <c r="A63" s="1" t="str">
        <f>FRONTERAS!E66</f>
        <v>Prd02068</v>
      </c>
      <c r="B63" s="1" t="str">
        <f>FRONTERAS!B66</f>
        <v>FAMILIA RIONEGRO</v>
      </c>
      <c r="C63" s="1" t="str">
        <f>FRONTERAS!C66</f>
        <v>PRODUCTOS SANITARIOS SANCELA S.A.</v>
      </c>
      <c r="D63" s="1" t="str">
        <f>FRONTERAS!D66</f>
        <v>Frt00607</v>
      </c>
      <c r="E63" s="22">
        <f>FRONTERAS!R66</f>
        <v>44289</v>
      </c>
      <c r="F63" s="1">
        <f>FRONTERAS!S66</f>
        <v>25</v>
      </c>
      <c r="G63" s="1">
        <f>FRONTERAS!T66</f>
        <v>24</v>
      </c>
      <c r="H63" s="1" t="str">
        <f>FRONTERAS!U66</f>
        <v>LBC</v>
      </c>
      <c r="I63" s="26">
        <f>FRONTERAS!V66</f>
        <v>44609</v>
      </c>
      <c r="J63" s="1" t="e">
        <f t="shared" si="13"/>
        <v>#REF!</v>
      </c>
      <c r="K63" s="3">
        <f>FRONTERAS!W66</f>
        <v>0</v>
      </c>
    </row>
    <row r="64" spans="1:11" x14ac:dyDescent="0.2">
      <c r="A64" s="1" t="str">
        <f>FRONTERAS!E67</f>
        <v>Prd02106</v>
      </c>
      <c r="B64" s="1" t="str">
        <f>FRONTERAS!B67</f>
        <v>FIBERGLASS</v>
      </c>
      <c r="C64" s="1" t="str">
        <f>FRONTERAS!C67</f>
        <v>FIBERGLASS COLOMBIA S.A.</v>
      </c>
      <c r="D64" s="1" t="str">
        <f>FRONTERAS!D67</f>
        <v>Frt00694</v>
      </c>
      <c r="E64" s="22">
        <f>FRONTERAS!R67</f>
        <v>44328</v>
      </c>
      <c r="F64" s="1">
        <f>FRONTERAS!S67</f>
        <v>89</v>
      </c>
      <c r="G64" s="1">
        <f>FRONTERAS!T67</f>
        <v>89</v>
      </c>
      <c r="H64" s="1" t="str">
        <f>FRONTERAS!U67</f>
        <v>GPE</v>
      </c>
      <c r="I64" s="26">
        <f>FRONTERAS!V67</f>
        <v>46127</v>
      </c>
      <c r="J64" s="1" t="e">
        <f t="shared" si="13"/>
        <v>#REF!</v>
      </c>
      <c r="K64" s="3">
        <f>FRONTERAS!W67</f>
        <v>0</v>
      </c>
    </row>
    <row r="65" spans="1:11" x14ac:dyDescent="0.2">
      <c r="A65" s="1" t="str">
        <f>FRONTERAS!E68</f>
        <v>Prd01977</v>
      </c>
      <c r="B65" s="1" t="str">
        <f>FRONTERAS!B68</f>
        <v>FLEXOGRAFICA</v>
      </c>
      <c r="C65" s="1" t="str">
        <f>FRONTERAS!C68</f>
        <v>COLOMBIANA FLEXOGRAFICA DE PLASTICOS S.A.S.</v>
      </c>
      <c r="D65" s="1" t="str">
        <f>FRONTERAS!D68</f>
        <v>Frt02089</v>
      </c>
      <c r="E65" s="22">
        <f>FRONTERAS!R68</f>
        <v>44189</v>
      </c>
      <c r="F65" s="1">
        <f>FRONTERAS!S68</f>
        <v>89</v>
      </c>
      <c r="G65" s="1">
        <f>FRONTERAS!T68</f>
        <v>89</v>
      </c>
      <c r="H65" s="1" t="str">
        <f>FRONTERAS!U68</f>
        <v>LBC</v>
      </c>
      <c r="I65" s="26">
        <f>FRONTERAS!V68</f>
        <v>44622</v>
      </c>
      <c r="J65" s="1" t="e">
        <f t="shared" si="13"/>
        <v>#REF!</v>
      </c>
      <c r="K65" s="3">
        <f>FRONTERAS!W68</f>
        <v>0</v>
      </c>
    </row>
    <row r="66" spans="1:11" x14ac:dyDescent="0.2">
      <c r="A66" s="1" t="str">
        <f>FRONTERAS!E69</f>
        <v>Prd02125</v>
      </c>
      <c r="B66" s="1" t="str">
        <f>FRONTERAS!B69</f>
        <v>FRIOGAN</v>
      </c>
      <c r="C66" s="1" t="str">
        <f>FRONTERAS!C69</f>
        <v>FRIGORIFICOS GANADEROS DE COLOMBIA SA EN REORGANIZACION</v>
      </c>
      <c r="D66" s="1" t="str">
        <f>FRONTERAS!D69</f>
        <v>Frt02450</v>
      </c>
      <c r="E66" s="22">
        <f>FRONTERAS!R69</f>
        <v>44451</v>
      </c>
      <c r="F66" s="1">
        <f>FRONTERAS!S69</f>
        <v>25</v>
      </c>
      <c r="G66" s="1">
        <f>FRONTERAS!T69</f>
        <v>7</v>
      </c>
      <c r="H66" s="1" t="str">
        <f>FRONTERAS!U69</f>
        <v>GPE</v>
      </c>
      <c r="I66" s="26">
        <f>FRONTERAS!V69</f>
        <v>46127</v>
      </c>
      <c r="J66" s="1" t="e">
        <f t="shared" si="13"/>
        <v>#REF!</v>
      </c>
      <c r="K66" s="3">
        <f>FRONTERAS!W69</f>
        <v>0</v>
      </c>
    </row>
    <row r="67" spans="1:11" x14ac:dyDescent="0.2">
      <c r="A67" s="1" t="str">
        <f>FRONTERAS!E70</f>
        <v>Prd01936</v>
      </c>
      <c r="B67" s="1" t="str">
        <f>FRONTERAS!B70</f>
        <v>FRONTERA ENERGY</v>
      </c>
      <c r="C67" s="1" t="str">
        <f>FRONTERAS!C70</f>
        <v>Quifa III - Quifa IV</v>
      </c>
      <c r="D67" s="1" t="str">
        <f>FRONTERAS!D70</f>
        <v>Frt24197</v>
      </c>
      <c r="E67" s="22">
        <f>FRONTERAS!R70</f>
        <v>44419</v>
      </c>
      <c r="F67" s="1">
        <f>FRONTERAS!S70</f>
        <v>65</v>
      </c>
      <c r="G67" s="1">
        <f>FRONTERAS!T70</f>
        <v>29</v>
      </c>
      <c r="H67" s="1" t="str">
        <f>FRONTERAS!U70</f>
        <v>LBC</v>
      </c>
      <c r="I67" s="26">
        <f>FRONTERAS!V70</f>
        <v>44624</v>
      </c>
      <c r="J67" s="1" t="e">
        <f t="shared" si="13"/>
        <v>#REF!</v>
      </c>
      <c r="K67" s="3">
        <f>FRONTERAS!W70</f>
        <v>0</v>
      </c>
    </row>
    <row r="68" spans="1:11" x14ac:dyDescent="0.2">
      <c r="A68" s="1" t="str">
        <f>FRONTERAS!E71</f>
        <v>Prd01356</v>
      </c>
      <c r="B68" s="1" t="str">
        <f>FRONTERAS!B71</f>
        <v>GELCO</v>
      </c>
      <c r="C68" s="1" t="str">
        <f>FRONTERAS!C71</f>
        <v>GELCO S.A.S.</v>
      </c>
      <c r="D68" s="1" t="str">
        <f>FRONTERAS!D71</f>
        <v>Frt00467</v>
      </c>
      <c r="E68" s="22">
        <f>FRONTERAS!R71</f>
        <v>44488</v>
      </c>
      <c r="F68" s="1">
        <f>FRONTERAS!S71</f>
        <v>15</v>
      </c>
      <c r="G68" s="1">
        <f>FRONTERAS!T71</f>
        <v>0</v>
      </c>
      <c r="H68" s="1" t="str">
        <f>FRONTERAS!U71</f>
        <v>LBC</v>
      </c>
      <c r="I68" s="26">
        <f>FRONTERAS!V71</f>
        <v>44625</v>
      </c>
      <c r="J68" s="1" t="e">
        <f t="shared" si="13"/>
        <v>#REF!</v>
      </c>
      <c r="K68" s="3">
        <f>FRONTERAS!W71</f>
        <v>0</v>
      </c>
    </row>
    <row r="69" spans="1:11" x14ac:dyDescent="0.2">
      <c r="A69" s="1" t="str">
        <f>FRONTERAS!E72</f>
        <v>Prd01339</v>
      </c>
      <c r="B69" s="1" t="str">
        <f>FRONTERAS!B72</f>
        <v>GRAND HYATT</v>
      </c>
      <c r="C69" s="1" t="str">
        <f>FRONTERAS!C72</f>
        <v>FIDEICOMISO HOTEL GRAND HYATT CEMSA</v>
      </c>
      <c r="D69" s="1" t="str">
        <f>FRONTERAS!D72</f>
        <v>Frt32311</v>
      </c>
      <c r="E69" s="22">
        <f>FRONTERAS!R72</f>
        <v>44418</v>
      </c>
      <c r="F69" s="1">
        <f>FRONTERAS!S72</f>
        <v>47</v>
      </c>
      <c r="G69" s="1">
        <f>FRONTERAS!T72</f>
        <v>26</v>
      </c>
      <c r="H69" s="1" t="str">
        <f>FRONTERAS!U72</f>
        <v>GPE</v>
      </c>
      <c r="I69" s="26">
        <f>FRONTERAS!V72</f>
        <v>46127</v>
      </c>
      <c r="J69" s="1" t="e">
        <f t="shared" si="13"/>
        <v>#REF!</v>
      </c>
      <c r="K69" s="3">
        <f>FRONTERAS!W72</f>
        <v>0</v>
      </c>
    </row>
    <row r="70" spans="1:11" x14ac:dyDescent="0.2">
      <c r="A70" s="1" t="str">
        <f>FRONTERAS!E73</f>
        <v>Prd01053</v>
      </c>
      <c r="B70" s="1" t="str">
        <f>FRONTERAS!B73</f>
        <v>GRUPO EXITO</v>
      </c>
      <c r="C70" s="1" t="str">
        <f>FRONTERAS!C73</f>
        <v>ALMACENES EXITO S.A. - CEDI DEL CARIBE</v>
      </c>
      <c r="D70" s="1" t="str">
        <f>FRONTERAS!D73</f>
        <v>Frt13973</v>
      </c>
      <c r="E70" s="22">
        <f>FRONTERAS!R73</f>
        <v>44424</v>
      </c>
      <c r="F70" s="1">
        <f>FRONTERAS!S73</f>
        <v>53</v>
      </c>
      <c r="G70" s="1">
        <f>FRONTERAS!T73</f>
        <v>26</v>
      </c>
      <c r="H70" s="1" t="str">
        <f>FRONTERAS!U73</f>
        <v>LBC</v>
      </c>
      <c r="I70" s="26">
        <f>FRONTERAS!V73</f>
        <v>44624</v>
      </c>
      <c r="J70" s="1" t="e">
        <f t="shared" si="13"/>
        <v>#REF!</v>
      </c>
      <c r="K70" s="3">
        <f>FRONTERAS!W73</f>
        <v>0</v>
      </c>
    </row>
    <row r="71" spans="1:11" x14ac:dyDescent="0.2">
      <c r="A71" s="1" t="str">
        <f>FRONTERAS!E74</f>
        <v>Prd01079</v>
      </c>
      <c r="B71" s="1" t="str">
        <f>FRONTERAS!B74</f>
        <v>GRUPO EXITO</v>
      </c>
      <c r="C71" s="1" t="str">
        <f>FRONTERAS!C74</f>
        <v>ALMACENES EXITO S.A. - CEDI LAS VEGAS</v>
      </c>
      <c r="D71" s="1" t="str">
        <f>FRONTERAS!D74</f>
        <v>Frt06369</v>
      </c>
      <c r="E71" s="22">
        <f>FRONTERAS!R74</f>
        <v>44187</v>
      </c>
      <c r="F71" s="1">
        <f>FRONTERAS!S74</f>
        <v>90</v>
      </c>
      <c r="G71" s="1">
        <f>FRONTERAS!T74</f>
        <v>90</v>
      </c>
      <c r="H71" s="1" t="str">
        <f>FRONTERAS!U74</f>
        <v>LBC</v>
      </c>
      <c r="I71" s="26">
        <f>FRONTERAS!V74</f>
        <v>44526</v>
      </c>
      <c r="J71" s="1" t="e">
        <f t="shared" si="13"/>
        <v>#REF!</v>
      </c>
      <c r="K71" s="3">
        <f>FRONTERAS!W74</f>
        <v>1</v>
      </c>
    </row>
    <row r="72" spans="1:11" x14ac:dyDescent="0.2">
      <c r="A72" s="1" t="str">
        <f>FRONTERAS!E75</f>
        <v>Prd01054</v>
      </c>
      <c r="B72" s="1" t="str">
        <f>FRONTERAS!B75</f>
        <v>GRUPO EXITO</v>
      </c>
      <c r="C72" s="1" t="str">
        <f>FRONTERAS!C75</f>
        <v>ALMACENES EXITO S.A. - BUCARAMANGA</v>
      </c>
      <c r="D72" s="1" t="str">
        <f>FRONTERAS!D75</f>
        <v>Frt04106</v>
      </c>
      <c r="E72" s="22">
        <f>FRONTERAS!R75</f>
        <v>44415</v>
      </c>
      <c r="F72" s="1">
        <f>FRONTERAS!S75</f>
        <v>59</v>
      </c>
      <c r="G72" s="1">
        <f>FRONTERAS!T75</f>
        <v>28</v>
      </c>
      <c r="H72" s="1" t="str">
        <f>FRONTERAS!U75</f>
        <v>LBC</v>
      </c>
      <c r="I72" s="26">
        <f>FRONTERAS!V75</f>
        <v>44608</v>
      </c>
      <c r="J72" s="1" t="e">
        <f t="shared" si="13"/>
        <v>#REF!</v>
      </c>
      <c r="K72" s="3">
        <f>FRONTERAS!W75</f>
        <v>0</v>
      </c>
    </row>
    <row r="73" spans="1:11" x14ac:dyDescent="0.2">
      <c r="A73" s="1" t="str">
        <f>FRONTERAS!E76</f>
        <v>Prd01082</v>
      </c>
      <c r="B73" s="1" t="str">
        <f>FRONTERAS!B76</f>
        <v>GRUPO EXITO</v>
      </c>
      <c r="C73" s="1" t="str">
        <f>FRONTERAS!C76</f>
        <v>ALMACENES EXITO S.A. - LA FLORA</v>
      </c>
      <c r="D73" s="1" t="str">
        <f>FRONTERAS!D76</f>
        <v>Frt00905</v>
      </c>
      <c r="E73" s="22">
        <f>FRONTERAS!R76</f>
        <v>44407</v>
      </c>
      <c r="F73" s="1">
        <f>FRONTERAS!S76</f>
        <v>70</v>
      </c>
      <c r="G73" s="1">
        <f>FRONTERAS!T76</f>
        <v>37</v>
      </c>
      <c r="H73" s="1" t="str">
        <f>FRONTERAS!U76</f>
        <v>LBC</v>
      </c>
      <c r="I73" s="26">
        <f>FRONTERAS!V76</f>
        <v>44624</v>
      </c>
      <c r="J73" s="1" t="e">
        <f t="shared" si="13"/>
        <v>#REF!</v>
      </c>
      <c r="K73" s="3">
        <f>FRONTERAS!W76</f>
        <v>0</v>
      </c>
    </row>
    <row r="74" spans="1:11" x14ac:dyDescent="0.2">
      <c r="A74" s="1" t="str">
        <f>FRONTERAS!E77</f>
        <v>Prd01059</v>
      </c>
      <c r="B74" s="1" t="str">
        <f>FRONTERAS!B77</f>
        <v>GRUPO EXITO</v>
      </c>
      <c r="C74" s="1" t="str">
        <f>FRONTERAS!C77</f>
        <v>ALMACENES EXITO S.A. - VIVERO BUENAVISTA</v>
      </c>
      <c r="D74" s="1" t="str">
        <f>FRONTERAS!D77</f>
        <v>Frt03648</v>
      </c>
      <c r="E74" s="22">
        <f>FRONTERAS!R77</f>
        <v>44462</v>
      </c>
      <c r="F74" s="1">
        <f>FRONTERAS!S77</f>
        <v>23</v>
      </c>
      <c r="G74" s="1">
        <f>FRONTERAS!T77</f>
        <v>0</v>
      </c>
      <c r="H74" s="1" t="str">
        <f>FRONTERAS!U77</f>
        <v>LBC</v>
      </c>
      <c r="I74" s="26">
        <f>FRONTERAS!V77</f>
        <v>44622</v>
      </c>
      <c r="J74" s="1" t="e">
        <f t="shared" si="13"/>
        <v>#REF!</v>
      </c>
      <c r="K74" s="3">
        <f>FRONTERAS!W77</f>
        <v>1</v>
      </c>
    </row>
    <row r="75" spans="1:11" x14ac:dyDescent="0.2">
      <c r="A75" s="1" t="str">
        <f>FRONTERAS!E78</f>
        <v>Prd01083</v>
      </c>
      <c r="B75" s="1" t="str">
        <f>FRONTERAS!B78</f>
        <v>GRUPO EXITO</v>
      </c>
      <c r="C75" s="1" t="str">
        <f>FRONTERAS!C78</f>
        <v>ALMACENES EXITO S.A. - EXITO COLOMBIA</v>
      </c>
      <c r="D75" s="1" t="str">
        <f>FRONTERAS!D78</f>
        <v>Frt00704</v>
      </c>
      <c r="E75" s="22">
        <f>FRONTERAS!R78</f>
        <v>44490</v>
      </c>
      <c r="F75" s="1">
        <f>FRONTERAS!S78</f>
        <v>4</v>
      </c>
      <c r="G75" s="1">
        <f>FRONTERAS!T78</f>
        <v>0</v>
      </c>
      <c r="H75" s="1" t="str">
        <f>FRONTERAS!U78</f>
        <v>LBC</v>
      </c>
      <c r="I75" s="26">
        <f>FRONTERAS!V78</f>
        <v>44525</v>
      </c>
      <c r="J75" s="1" t="e">
        <f t="shared" si="13"/>
        <v>#REF!</v>
      </c>
      <c r="K75" s="3">
        <f>FRONTERAS!W78</f>
        <v>0</v>
      </c>
    </row>
    <row r="76" spans="1:11" x14ac:dyDescent="0.2">
      <c r="A76" s="1" t="str">
        <f>FRONTERAS!E79</f>
        <v>Prd01080</v>
      </c>
      <c r="B76" s="1" t="str">
        <f>FRONTERAS!B79</f>
        <v>GRUPO EXITO</v>
      </c>
      <c r="C76" s="1" t="str">
        <f>FRONTERAS!C79</f>
        <v>ALMACENES EXITO S.A. - SAN FERNANDO</v>
      </c>
      <c r="D76" s="1" t="str">
        <f>FRONTERAS!D79</f>
        <v>Frt11069</v>
      </c>
      <c r="E76" s="22">
        <f>FRONTERAS!R79</f>
        <v>44445</v>
      </c>
      <c r="F76" s="1">
        <f>FRONTERAS!S79</f>
        <v>31</v>
      </c>
      <c r="G76" s="1">
        <f>FRONTERAS!T79</f>
        <v>15</v>
      </c>
      <c r="H76" s="1" t="str">
        <f>FRONTERAS!U79</f>
        <v>LBC</v>
      </c>
      <c r="I76" s="26">
        <f>FRONTERAS!V79</f>
        <v>44526</v>
      </c>
      <c r="J76" s="1" t="e">
        <f t="shared" si="13"/>
        <v>#REF!</v>
      </c>
      <c r="K76" s="3">
        <f>FRONTERAS!W79</f>
        <v>0</v>
      </c>
    </row>
    <row r="77" spans="1:11" x14ac:dyDescent="0.2">
      <c r="A77" s="1" t="str">
        <f>FRONTERAS!E80</f>
        <v>Prd01085</v>
      </c>
      <c r="B77" s="1" t="str">
        <f>FRONTERAS!B80</f>
        <v>GRUPO EXITO</v>
      </c>
      <c r="C77" s="1" t="str">
        <f>FRONTERAS!C80</f>
        <v>ALMACENES EXITO S.A. - UNICENTRO CALI</v>
      </c>
      <c r="D77" s="1" t="str">
        <f>FRONTERAS!D80</f>
        <v>Frt00777</v>
      </c>
      <c r="E77" s="22">
        <f>FRONTERAS!R80</f>
        <v>44417</v>
      </c>
      <c r="F77" s="1">
        <f>FRONTERAS!S80</f>
        <v>54</v>
      </c>
      <c r="G77" s="1">
        <f>FRONTERAS!T80</f>
        <v>27</v>
      </c>
      <c r="H77" s="1" t="str">
        <f>FRONTERAS!U80</f>
        <v>LBC</v>
      </c>
      <c r="I77" s="26">
        <f>FRONTERAS!V80</f>
        <v>44622</v>
      </c>
      <c r="J77" s="1" t="e">
        <f t="shared" si="13"/>
        <v>#REF!</v>
      </c>
      <c r="K77" s="3">
        <f>FRONTERAS!W80</f>
        <v>0</v>
      </c>
    </row>
    <row r="78" spans="1:11" x14ac:dyDescent="0.2">
      <c r="A78" s="1" t="str">
        <f>FRONTERAS!E81</f>
        <v>Prd01066</v>
      </c>
      <c r="B78" s="1" t="str">
        <f>FRONTERAS!B81</f>
        <v>GRUPO EXITO</v>
      </c>
      <c r="C78" s="1" t="str">
        <f>FRONTERAS!C81</f>
        <v>ALMACENES EXITO S.A. - CASTELLANA</v>
      </c>
      <c r="D78" s="1" t="str">
        <f>FRONTERAS!D81</f>
        <v>Frt01088</v>
      </c>
      <c r="E78" s="22">
        <f>FRONTERAS!R81</f>
        <v>44504</v>
      </c>
      <c r="F78" s="1">
        <f>FRONTERAS!S81</f>
        <v>0</v>
      </c>
      <c r="G78" s="1">
        <f>FRONTERAS!T81</f>
        <v>0</v>
      </c>
      <c r="H78" s="1" t="str">
        <f>FRONTERAS!U81</f>
        <v>LBC</v>
      </c>
      <c r="I78" s="26">
        <f>FRONTERAS!V81</f>
        <v>44523</v>
      </c>
      <c r="J78" s="1" t="e">
        <f t="shared" si="13"/>
        <v>#REF!</v>
      </c>
      <c r="K78" s="3">
        <f>FRONTERAS!W81</f>
        <v>0</v>
      </c>
    </row>
    <row r="79" spans="1:11" x14ac:dyDescent="0.2">
      <c r="A79" s="1" t="str">
        <f>FRONTERAS!E82</f>
        <v>Prd01084</v>
      </c>
      <c r="B79" s="1" t="str">
        <f>FRONTERAS!B82</f>
        <v>GRUPO EXITO</v>
      </c>
      <c r="C79" s="1" t="str">
        <f>FRONTERAS!C82</f>
        <v>ALMACENES ÉXITO S.A - BELLO</v>
      </c>
      <c r="D79" s="1" t="str">
        <f>FRONTERAS!D82</f>
        <v>Frt03666</v>
      </c>
      <c r="E79" s="22">
        <f>FRONTERAS!R82</f>
        <v>44488</v>
      </c>
      <c r="F79" s="1">
        <f>FRONTERAS!S82</f>
        <v>4</v>
      </c>
      <c r="G79" s="1">
        <f>FRONTERAS!T82</f>
        <v>0</v>
      </c>
      <c r="H79" s="1" t="str">
        <f>FRONTERAS!U82</f>
        <v>LBC</v>
      </c>
      <c r="I79" s="26">
        <f>FRONTERAS!V82</f>
        <v>44618</v>
      </c>
      <c r="J79" s="1" t="e">
        <f t="shared" si="13"/>
        <v>#REF!</v>
      </c>
      <c r="K79" s="3">
        <f>FRONTERAS!W82</f>
        <v>0</v>
      </c>
    </row>
    <row r="80" spans="1:11" x14ac:dyDescent="0.2">
      <c r="A80" s="1" t="str">
        <f>FRONTERAS!E83</f>
        <v>Prd01064</v>
      </c>
      <c r="B80" s="1" t="str">
        <f>FRONTERAS!B83</f>
        <v>GRUPO EXITO</v>
      </c>
      <c r="C80" s="1" t="str">
        <f>FRONTERAS!C83</f>
        <v>ALMACENES EXITO S.A. - PEREIRA</v>
      </c>
      <c r="D80" s="1" t="str">
        <f>FRONTERAS!D83</f>
        <v>Frt05997</v>
      </c>
      <c r="E80" s="22">
        <f>FRONTERAS!R83</f>
        <v>44455</v>
      </c>
      <c r="F80" s="1">
        <f>FRONTERAS!S83</f>
        <v>22</v>
      </c>
      <c r="G80" s="1">
        <f>FRONTERAS!T83</f>
        <v>2</v>
      </c>
      <c r="H80" s="1" t="str">
        <f>FRONTERAS!U83</f>
        <v>LBC</v>
      </c>
      <c r="I80" s="26">
        <f>FRONTERAS!V83</f>
        <v>44624</v>
      </c>
      <c r="J80" s="1" t="e">
        <f t="shared" si="13"/>
        <v>#REF!</v>
      </c>
      <c r="K80" s="3">
        <f>FRONTERAS!W83</f>
        <v>0</v>
      </c>
    </row>
    <row r="81" spans="1:11" x14ac:dyDescent="0.2">
      <c r="A81" s="1" t="str">
        <f>FRONTERAS!E84</f>
        <v>Prd01062</v>
      </c>
      <c r="B81" s="1" t="str">
        <f>FRONTERAS!B84</f>
        <v>GRUPO EXITO</v>
      </c>
      <c r="C81" s="1" t="str">
        <f>FRONTERAS!C84</f>
        <v>ALMACENES EXITO S.A. - VIVERO (ALTOS DEL COUNTRY)</v>
      </c>
      <c r="D81" s="1" t="str">
        <f>FRONTERAS!D84</f>
        <v>Frt01089</v>
      </c>
      <c r="E81" s="22">
        <f>FRONTERAS!R84</f>
        <v>44502</v>
      </c>
      <c r="F81" s="1">
        <f>FRONTERAS!S84</f>
        <v>0</v>
      </c>
      <c r="G81" s="1">
        <f>FRONTERAS!T84</f>
        <v>0</v>
      </c>
      <c r="H81" s="1" t="str">
        <f>FRONTERAS!U84</f>
        <v>LBC</v>
      </c>
      <c r="I81" s="26">
        <f>FRONTERAS!V84</f>
        <v>44618</v>
      </c>
      <c r="J81" s="1" t="e">
        <f t="shared" si="13"/>
        <v>#REF!</v>
      </c>
      <c r="K81" s="3">
        <f>FRONTERAS!W84</f>
        <v>1</v>
      </c>
    </row>
    <row r="82" spans="1:11" x14ac:dyDescent="0.2">
      <c r="A82" s="1" t="str">
        <f>FRONTERAS!E85</f>
        <v>Prd01057</v>
      </c>
      <c r="B82" s="1" t="str">
        <f>FRONTERAS!B85</f>
        <v>GRUPO EXITO</v>
      </c>
      <c r="C82" s="1" t="str">
        <f>FRONTERAS!C85</f>
        <v>ALMACENES EXITO S.A. - VIVERO VALLEDUPAR</v>
      </c>
      <c r="D82" s="1" t="str">
        <f>FRONTERAS!D85</f>
        <v>Frt01093</v>
      </c>
      <c r="E82" s="22">
        <f>FRONTERAS!R85</f>
        <v>44472</v>
      </c>
      <c r="F82" s="1">
        <f>FRONTERAS!S85</f>
        <v>12</v>
      </c>
      <c r="G82" s="1">
        <f>FRONTERAS!T85</f>
        <v>0</v>
      </c>
      <c r="H82" s="1" t="str">
        <f>FRONTERAS!U85</f>
        <v>LBC</v>
      </c>
      <c r="I82" s="26">
        <f>FRONTERAS!V85</f>
        <v>44602</v>
      </c>
      <c r="J82" s="1" t="e">
        <f t="shared" si="13"/>
        <v>#REF!</v>
      </c>
      <c r="K82" s="3">
        <f>FRONTERAS!W85</f>
        <v>0</v>
      </c>
    </row>
    <row r="83" spans="1:11" x14ac:dyDescent="0.2">
      <c r="A83" s="1" t="str">
        <f>FRONTERAS!E86</f>
        <v>Prd01074</v>
      </c>
      <c r="B83" s="1" t="str">
        <f>FRONTERAS!B86</f>
        <v>GRUPO EXITO</v>
      </c>
      <c r="C83" s="1" t="str">
        <f>FRONTERAS!C86</f>
        <v>ALMACENES EXITO S.A. - BARRANQUILLA METROPOLITANO SUR</v>
      </c>
      <c r="D83" s="1" t="str">
        <f>FRONTERAS!D86</f>
        <v>Frt06830</v>
      </c>
      <c r="E83" s="22">
        <f>FRONTERAS!R86</f>
        <v>44353</v>
      </c>
      <c r="F83" s="1">
        <f>FRONTERAS!S86</f>
        <v>49</v>
      </c>
      <c r="G83" s="1">
        <f>FRONTERAS!T86</f>
        <v>25</v>
      </c>
      <c r="H83" s="1" t="str">
        <f>FRONTERAS!U86</f>
        <v>LBC</v>
      </c>
      <c r="I83" s="26">
        <f>FRONTERAS!V86</f>
        <v>44546</v>
      </c>
      <c r="J83" s="1" t="e">
        <f t="shared" si="13"/>
        <v>#REF!</v>
      </c>
      <c r="K83" s="3">
        <f>FRONTERAS!W86</f>
        <v>0</v>
      </c>
    </row>
    <row r="84" spans="1:11" x14ac:dyDescent="0.2">
      <c r="A84" s="1" t="str">
        <f>FRONTERAS!E87</f>
        <v>Prd01065</v>
      </c>
      <c r="B84" s="1" t="str">
        <f>FRONTERAS!B87</f>
        <v>GRUPO EXITO</v>
      </c>
      <c r="C84" s="1" t="str">
        <f>FRONTERAS!C87</f>
        <v>ALMACENES EXITO S.A. - VIVERO SANFRANCISCO</v>
      </c>
      <c r="D84" s="1" t="str">
        <f>FRONTERAS!D87</f>
        <v>Frt00880</v>
      </c>
      <c r="E84" s="22">
        <f>FRONTERAS!R87</f>
        <v>44502</v>
      </c>
      <c r="F84" s="1">
        <f>FRONTERAS!S87</f>
        <v>0</v>
      </c>
      <c r="G84" s="1">
        <f>FRONTERAS!T87</f>
        <v>0</v>
      </c>
      <c r="H84" s="1" t="str">
        <f>FRONTERAS!U87</f>
        <v>LBC</v>
      </c>
      <c r="I84" s="26">
        <f>FRONTERAS!V87</f>
        <v>44618</v>
      </c>
      <c r="J84" s="1" t="e">
        <f t="shared" si="13"/>
        <v>#REF!</v>
      </c>
      <c r="K84" s="3">
        <f>FRONTERAS!W87</f>
        <v>0</v>
      </c>
    </row>
    <row r="85" spans="1:11" x14ac:dyDescent="0.2">
      <c r="A85" s="1" t="str">
        <f>FRONTERAS!E88</f>
        <v>Prd02041</v>
      </c>
      <c r="B85" s="1" t="str">
        <f>FRONTERAS!B88</f>
        <v>GRUPO EXITO</v>
      </c>
      <c r="C85" s="1" t="str">
        <f>FRONTERAS!C88</f>
        <v>ALMACENES EXITO S.A</v>
      </c>
      <c r="D85" s="1" t="str">
        <f>FRONTERAS!D88</f>
        <v>Frt28811</v>
      </c>
      <c r="E85" s="22">
        <f>FRONTERAS!R88</f>
        <v>44459</v>
      </c>
      <c r="F85" s="1">
        <f>FRONTERAS!S88</f>
        <v>16</v>
      </c>
      <c r="G85" s="1">
        <f>FRONTERAS!T88</f>
        <v>0</v>
      </c>
      <c r="H85" s="1" t="str">
        <f>FRONTERAS!U88</f>
        <v>LBC</v>
      </c>
      <c r="I85" s="26">
        <f>FRONTERAS!V88</f>
        <v>44617</v>
      </c>
      <c r="J85" s="1" t="e">
        <f t="shared" si="13"/>
        <v>#REF!</v>
      </c>
      <c r="K85" s="3">
        <f>FRONTERAS!W88</f>
        <v>0</v>
      </c>
    </row>
    <row r="86" spans="1:11" x14ac:dyDescent="0.2">
      <c r="A86" s="1" t="str">
        <f>FRONTERAS!E89</f>
        <v>Prd01087</v>
      </c>
      <c r="B86" s="1" t="str">
        <f>FRONTERAS!B89</f>
        <v>GRUPO EXITO</v>
      </c>
      <c r="C86" s="1" t="str">
        <f>FRONTERAS!C89</f>
        <v>ALMACENES EXITO S.A. - SAN DIEGO CARTAGENA</v>
      </c>
      <c r="D86" s="1" t="str">
        <f>FRONTERAS!D89</f>
        <v>Frt00818</v>
      </c>
      <c r="E86" s="22">
        <f>FRONTERAS!R89</f>
        <v>44459</v>
      </c>
      <c r="F86" s="1">
        <f>FRONTERAS!S89</f>
        <v>18</v>
      </c>
      <c r="G86" s="1">
        <f>FRONTERAS!T89</f>
        <v>0</v>
      </c>
      <c r="H86" s="1" t="str">
        <f>FRONTERAS!U89</f>
        <v>LBC</v>
      </c>
      <c r="I86" s="26">
        <f>FRONTERAS!V89</f>
        <v>44546</v>
      </c>
      <c r="J86" s="1" t="e">
        <f t="shared" si="13"/>
        <v>#REF!</v>
      </c>
      <c r="K86" s="3">
        <f>FRONTERAS!W89</f>
        <v>0</v>
      </c>
    </row>
    <row r="87" spans="1:11" x14ac:dyDescent="0.2">
      <c r="A87" s="1" t="str">
        <f>FRONTERAS!E90</f>
        <v>Prd01096</v>
      </c>
      <c r="B87" s="1" t="str">
        <f>FRONTERAS!B90</f>
        <v>GRUPO EXITO</v>
      </c>
      <c r="C87" s="1" t="str">
        <f>FRONTERAS!C90</f>
        <v>ALMACENES EXITO S.A. - VECINO DEL ESTE</v>
      </c>
      <c r="D87" s="1" t="str">
        <f>FRONTERAS!D90</f>
        <v>Frt09436</v>
      </c>
      <c r="E87" s="22">
        <f>FRONTERAS!R90</f>
        <v>44516</v>
      </c>
      <c r="F87" s="1">
        <f>FRONTERAS!S90</f>
        <v>0</v>
      </c>
      <c r="G87" s="1">
        <f>FRONTERAS!T90</f>
        <v>0</v>
      </c>
      <c r="H87" s="1" t="str">
        <f>FRONTERAS!U90</f>
        <v>LBC</v>
      </c>
      <c r="I87" s="26">
        <f>FRONTERAS!V90</f>
        <v>44618</v>
      </c>
      <c r="J87" s="1" t="e">
        <f t="shared" si="13"/>
        <v>#REF!</v>
      </c>
      <c r="K87" s="3">
        <f>FRONTERAS!W90</f>
        <v>1</v>
      </c>
    </row>
    <row r="88" spans="1:11" x14ac:dyDescent="0.2">
      <c r="A88" s="1" t="str">
        <f>FRONTERAS!E91</f>
        <v>Prd01093</v>
      </c>
      <c r="B88" s="1" t="str">
        <f>FRONTERAS!B91</f>
        <v>GRUPO EXITO</v>
      </c>
      <c r="C88" s="1" t="str">
        <f>FRONTERAS!C91</f>
        <v>ALMACENES EXITO S.A. - UNICENTRO</v>
      </c>
      <c r="D88" s="1" t="str">
        <f>FRONTERAS!D91</f>
        <v>Frt00778</v>
      </c>
      <c r="E88" s="22">
        <f>FRONTERAS!R91</f>
        <v>44399</v>
      </c>
      <c r="F88" s="1">
        <f>FRONTERAS!S91</f>
        <v>64</v>
      </c>
      <c r="G88" s="1">
        <f>FRONTERAS!T91</f>
        <v>42</v>
      </c>
      <c r="H88" s="1" t="str">
        <f>FRONTERAS!U91</f>
        <v>LBC</v>
      </c>
      <c r="I88" s="26">
        <f>FRONTERAS!V91</f>
        <v>44618</v>
      </c>
      <c r="J88" s="1" t="e">
        <f t="shared" si="13"/>
        <v>#REF!</v>
      </c>
      <c r="K88" s="3">
        <f>FRONTERAS!W91</f>
        <v>0</v>
      </c>
    </row>
    <row r="89" spans="1:11" x14ac:dyDescent="0.2">
      <c r="A89" s="1" t="str">
        <f>FRONTERAS!E92</f>
        <v>Prd01140</v>
      </c>
      <c r="B89" s="1" t="str">
        <f>FRONTERAS!B92</f>
        <v>GRUPO EXITO</v>
      </c>
      <c r="C89" s="1" t="str">
        <f>FRONTERAS!C92</f>
        <v>ALMACENES EXITO S.A - CEDI PERECEDEROS CALIMA</v>
      </c>
      <c r="D89" s="1" t="str">
        <f>FRONTERAS!D92</f>
        <v>Frt01030</v>
      </c>
      <c r="E89" s="22">
        <f>FRONTERAS!R92</f>
        <v>44446</v>
      </c>
      <c r="F89" s="1">
        <f>FRONTERAS!S92</f>
        <v>28</v>
      </c>
      <c r="G89" s="1">
        <f>FRONTERAS!T92</f>
        <v>13</v>
      </c>
      <c r="H89" s="1" t="str">
        <f>FRONTERAS!U92</f>
        <v>LBC</v>
      </c>
      <c r="I89" s="26">
        <f>FRONTERAS!V92</f>
        <v>44622</v>
      </c>
      <c r="J89" s="1" t="e">
        <f t="shared" si="13"/>
        <v>#REF!</v>
      </c>
      <c r="K89" s="3">
        <f>FRONTERAS!W92</f>
        <v>0</v>
      </c>
    </row>
    <row r="90" spans="1:11" x14ac:dyDescent="0.2">
      <c r="A90" s="1" t="str">
        <f>FRONTERAS!E93</f>
        <v>Prd02070</v>
      </c>
      <c r="B90" s="1" t="str">
        <f>FRONTERAS!B93</f>
        <v>GRUPO EXITO</v>
      </c>
      <c r="C90" s="1" t="str">
        <f>FRONTERAS!C93</f>
        <v>ALMACENES EXITO S.A. - VECINO MONTERIA NORTE</v>
      </c>
      <c r="D90" s="1" t="str">
        <f>FRONTERAS!D93</f>
        <v>Frt02142</v>
      </c>
      <c r="E90" s="22">
        <f>FRONTERAS!R93</f>
        <v>44504</v>
      </c>
      <c r="F90" s="1">
        <f>FRONTERAS!S93</f>
        <v>0</v>
      </c>
      <c r="G90" s="1">
        <f>FRONTERAS!T93</f>
        <v>0</v>
      </c>
      <c r="H90" s="1" t="str">
        <f>FRONTERAS!U93</f>
        <v>LBC</v>
      </c>
      <c r="I90" s="26">
        <f>FRONTERAS!V93</f>
        <v>44524</v>
      </c>
      <c r="J90" s="1" t="e">
        <f t="shared" si="13"/>
        <v>#REF!</v>
      </c>
      <c r="K90" s="3">
        <f>FRONTERAS!W93</f>
        <v>0</v>
      </c>
    </row>
    <row r="91" spans="1:11" x14ac:dyDescent="0.2">
      <c r="A91" s="1" t="str">
        <f>FRONTERAS!E94</f>
        <v>Prd01091</v>
      </c>
      <c r="B91" s="1" t="str">
        <f>FRONTERAS!B94</f>
        <v>GRUPO EXITO</v>
      </c>
      <c r="C91" s="1" t="str">
        <f>FRONTERAS!C94</f>
        <v>ALMACENES EXITO S.A. - APARTADO</v>
      </c>
      <c r="D91" s="1" t="str">
        <f>FRONTERAS!D94</f>
        <v>Frt06193</v>
      </c>
      <c r="E91" s="22">
        <f>FRONTERAS!R94</f>
        <v>44407</v>
      </c>
      <c r="F91" s="1">
        <f>FRONTERAS!S94</f>
        <v>65</v>
      </c>
      <c r="G91" s="1">
        <f>FRONTERAS!T94</f>
        <v>36</v>
      </c>
      <c r="H91" s="1" t="str">
        <f>FRONTERAS!U94</f>
        <v>LBC</v>
      </c>
      <c r="I91" s="26">
        <f>FRONTERAS!V94</f>
        <v>44608</v>
      </c>
      <c r="J91" s="1" t="e">
        <f t="shared" si="13"/>
        <v>#REF!</v>
      </c>
      <c r="K91" s="3">
        <f>FRONTERAS!W94</f>
        <v>0</v>
      </c>
    </row>
    <row r="92" spans="1:11" x14ac:dyDescent="0.2">
      <c r="A92" s="1" t="str">
        <f>FRONTERAS!E95</f>
        <v>Prd01105</v>
      </c>
      <c r="B92" s="1" t="str">
        <f>FRONTERAS!B95</f>
        <v>GRUPO EXITO</v>
      </c>
      <c r="C92" s="1" t="str">
        <f>FRONTERAS!C95</f>
        <v>ALMACENES EXITO S.A. - CAUCASIA</v>
      </c>
      <c r="D92" s="1" t="str">
        <f>FRONTERAS!D95</f>
        <v>Frt07578</v>
      </c>
      <c r="E92" s="22">
        <f>FRONTERAS!R95</f>
        <v>44404</v>
      </c>
      <c r="F92" s="1">
        <f>FRONTERAS!S95</f>
        <v>60</v>
      </c>
      <c r="G92" s="1">
        <f>FRONTERAS!T95</f>
        <v>39</v>
      </c>
      <c r="H92" s="1" t="str">
        <f>FRONTERAS!U95</f>
        <v>LBC</v>
      </c>
      <c r="I92" s="26">
        <f>FRONTERAS!V95</f>
        <v>44624</v>
      </c>
      <c r="J92" s="1" t="e">
        <f t="shared" si="13"/>
        <v>#REF!</v>
      </c>
      <c r="K92" s="3">
        <f>FRONTERAS!W95</f>
        <v>1</v>
      </c>
    </row>
    <row r="93" spans="1:11" x14ac:dyDescent="0.2">
      <c r="A93" s="1" t="str">
        <f>FRONTERAS!E96</f>
        <v>Prd01100</v>
      </c>
      <c r="B93" s="1" t="str">
        <f>FRONTERAS!B96</f>
        <v>GRUPO EXITO</v>
      </c>
      <c r="C93" s="1" t="str">
        <f>FRONTERAS!C96</f>
        <v>ALMACENES EXITO S.A. - MAYORCA</v>
      </c>
      <c r="D93" s="1" t="str">
        <f>FRONTERAS!D96</f>
        <v>Frt26928</v>
      </c>
      <c r="E93" s="22">
        <f>FRONTERAS!R96</f>
        <v>44397</v>
      </c>
      <c r="F93" s="1">
        <f>FRONTERAS!S96</f>
        <v>80</v>
      </c>
      <c r="G93" s="1">
        <f>FRONTERAS!T96</f>
        <v>49</v>
      </c>
      <c r="H93" s="1" t="str">
        <f>FRONTERAS!U96</f>
        <v>LBC</v>
      </c>
      <c r="I93" s="26">
        <f>FRONTERAS!V96</f>
        <v>44624</v>
      </c>
      <c r="J93" s="1" t="e">
        <f t="shared" si="13"/>
        <v>#REF!</v>
      </c>
      <c r="K93" s="3">
        <f>FRONTERAS!W96</f>
        <v>1</v>
      </c>
    </row>
    <row r="94" spans="1:11" x14ac:dyDescent="0.2">
      <c r="A94" s="1" t="str">
        <f>FRONTERAS!E97</f>
        <v>Prd01104</v>
      </c>
      <c r="B94" s="1" t="str">
        <f>FRONTERAS!B97</f>
        <v>GRUPO EXITO</v>
      </c>
      <c r="C94" s="1" t="str">
        <f>FRONTERAS!C97</f>
        <v>ALMACENES EXITO S.A. - LA 33 MEDELLIN</v>
      </c>
      <c r="D94" s="1" t="str">
        <f>FRONTERAS!D97</f>
        <v>Frt00775</v>
      </c>
      <c r="E94" s="22">
        <f>FRONTERAS!R97</f>
        <v>44488</v>
      </c>
      <c r="F94" s="1">
        <f>FRONTERAS!S97</f>
        <v>4</v>
      </c>
      <c r="G94" s="1">
        <f>FRONTERAS!T97</f>
        <v>0</v>
      </c>
      <c r="H94" s="1" t="str">
        <f>FRONTERAS!U97</f>
        <v>LBC</v>
      </c>
      <c r="I94" s="26">
        <f>FRONTERAS!V97</f>
        <v>44523</v>
      </c>
      <c r="J94" s="1" t="e">
        <f t="shared" si="13"/>
        <v>#REF!</v>
      </c>
      <c r="K94" s="3">
        <f>FRONTERAS!W97</f>
        <v>0</v>
      </c>
    </row>
    <row r="95" spans="1:11" x14ac:dyDescent="0.2">
      <c r="A95" s="1" t="str">
        <f>FRONTERAS!E98</f>
        <v>Prd01108</v>
      </c>
      <c r="B95" s="1" t="str">
        <f>FRONTERAS!B98</f>
        <v>GRUPO EXITO</v>
      </c>
      <c r="C95" s="1" t="str">
        <f>FRONTERAS!C98</f>
        <v>ALMACENES EXITO S.A. - CITY PLAZA</v>
      </c>
      <c r="D95" s="1" t="str">
        <f>FRONTERAS!D98</f>
        <v>Frt14066</v>
      </c>
      <c r="E95" s="22">
        <f>FRONTERAS!R98</f>
        <v>44445</v>
      </c>
      <c r="F95" s="1">
        <f>FRONTERAS!S98</f>
        <v>31</v>
      </c>
      <c r="G95" s="1">
        <f>FRONTERAS!T98</f>
        <v>12</v>
      </c>
      <c r="H95" s="1" t="str">
        <f>FRONTERAS!U98</f>
        <v>LBC</v>
      </c>
      <c r="I95" s="26">
        <f>FRONTERAS!V98</f>
        <v>44523</v>
      </c>
      <c r="J95" s="1" t="e">
        <f t="shared" si="13"/>
        <v>#REF!</v>
      </c>
      <c r="K95" s="3">
        <f>FRONTERAS!W98</f>
        <v>1</v>
      </c>
    </row>
    <row r="96" spans="1:11" x14ac:dyDescent="0.2">
      <c r="A96" s="1" t="str">
        <f>FRONTERAS!E99</f>
        <v>Prd01101</v>
      </c>
      <c r="B96" s="1" t="str">
        <f>FRONTERAS!B99</f>
        <v>GRUPO EXITO</v>
      </c>
      <c r="C96" s="1" t="str">
        <f>FRONTERAS!C99</f>
        <v>ALMACENES EXITO S.A. - SABANETA</v>
      </c>
      <c r="D96" s="1" t="str">
        <f>FRONTERAS!D99</f>
        <v>Frt07158</v>
      </c>
      <c r="E96" s="22">
        <f>FRONTERAS!R99</f>
        <v>44491</v>
      </c>
      <c r="F96" s="1">
        <f>FRONTERAS!S99</f>
        <v>0</v>
      </c>
      <c r="G96" s="1">
        <f>FRONTERAS!T99</f>
        <v>0</v>
      </c>
      <c r="H96" s="1" t="str">
        <f>FRONTERAS!U99</f>
        <v>LBC</v>
      </c>
      <c r="I96" s="26">
        <f>FRONTERAS!V99</f>
        <v>44523</v>
      </c>
      <c r="J96" s="1" t="e">
        <f t="shared" si="13"/>
        <v>#REF!</v>
      </c>
      <c r="K96" s="3">
        <f>FRONTERAS!W99</f>
        <v>0</v>
      </c>
    </row>
    <row r="97" spans="1:11" x14ac:dyDescent="0.2">
      <c r="A97" s="1" t="str">
        <f>FRONTERAS!E100</f>
        <v>Prd02074</v>
      </c>
      <c r="B97" s="1" t="str">
        <f>FRONTERAS!B100</f>
        <v>GRUPO EXITO</v>
      </c>
      <c r="C97" s="1" t="str">
        <f>FRONTERAS!C100</f>
        <v>ALMACENES EXITO S.A. - CARULLA SANTA LUCIA</v>
      </c>
      <c r="D97" s="1" t="str">
        <f>FRONTERAS!D100</f>
        <v>Frt10991</v>
      </c>
      <c r="E97" s="22">
        <f>FRONTERAS!R100</f>
        <v>44479</v>
      </c>
      <c r="F97" s="1">
        <f>FRONTERAS!S100</f>
        <v>14</v>
      </c>
      <c r="G97" s="1">
        <f>FRONTERAS!T100</f>
        <v>0</v>
      </c>
      <c r="H97" s="1" t="str">
        <f>FRONTERAS!U100</f>
        <v>LBC</v>
      </c>
      <c r="I97" s="26">
        <f>FRONTERAS!V100</f>
        <v>44524</v>
      </c>
      <c r="J97" s="1" t="e">
        <f t="shared" si="13"/>
        <v>#REF!</v>
      </c>
      <c r="K97" s="3">
        <f>FRONTERAS!W100</f>
        <v>0</v>
      </c>
    </row>
    <row r="98" spans="1:11" x14ac:dyDescent="0.2">
      <c r="A98" s="1" t="str">
        <f>FRONTERAS!E101</f>
        <v>Prd02075</v>
      </c>
      <c r="B98" s="1" t="str">
        <f>FRONTERAS!B101</f>
        <v>GRUPO EXITO</v>
      </c>
      <c r="C98" s="1" t="str">
        <f>FRONTERAS!C101</f>
        <v>ALMACENES EXITO S.A. - CARULLA VILLA SUSANA</v>
      </c>
      <c r="D98" s="1" t="str">
        <f>FRONTERAS!D101</f>
        <v>Frt10990</v>
      </c>
      <c r="E98" s="22">
        <f>FRONTERAS!R101</f>
        <v>44460</v>
      </c>
      <c r="F98" s="1">
        <f>FRONTERAS!S101</f>
        <v>15</v>
      </c>
      <c r="G98" s="1">
        <f>FRONTERAS!T101</f>
        <v>0</v>
      </c>
      <c r="H98" s="1" t="str">
        <f>FRONTERAS!U101</f>
        <v>LBC</v>
      </c>
      <c r="I98" s="26">
        <f>FRONTERAS!V101</f>
        <v>44525</v>
      </c>
      <c r="J98" s="1" t="e">
        <f t="shared" si="13"/>
        <v>#REF!</v>
      </c>
      <c r="K98" s="3">
        <f>FRONTERAS!W101</f>
        <v>0</v>
      </c>
    </row>
    <row r="99" spans="1:11" x14ac:dyDescent="0.2">
      <c r="A99" s="1" t="str">
        <f>FRONTERAS!E102</f>
        <v>Prd01113</v>
      </c>
      <c r="B99" s="1" t="str">
        <f>FRONTERAS!B102</f>
        <v>GRUPO EXITO</v>
      </c>
      <c r="C99" s="1" t="str">
        <f>FRONTERAS!C102</f>
        <v>ALMACENES EXITO S.A._ CARULLA SAN LUCAS</v>
      </c>
      <c r="D99" s="1" t="str">
        <f>FRONTERAS!D102</f>
        <v>Frt02004</v>
      </c>
      <c r="E99" s="22">
        <f>FRONTERAS!R102</f>
        <v>44489</v>
      </c>
      <c r="F99" s="1">
        <f>FRONTERAS!S102</f>
        <v>5</v>
      </c>
      <c r="G99" s="1">
        <f>FRONTERAS!T102</f>
        <v>0</v>
      </c>
      <c r="H99" s="1" t="str">
        <f>FRONTERAS!U102</f>
        <v>LBC</v>
      </c>
      <c r="I99" s="26">
        <f>FRONTERAS!V102</f>
        <v>44523</v>
      </c>
      <c r="J99" s="1" t="e">
        <f t="shared" si="13"/>
        <v>#REF!</v>
      </c>
      <c r="K99" s="3">
        <f>FRONTERAS!W102</f>
        <v>0</v>
      </c>
    </row>
    <row r="100" spans="1:11" x14ac:dyDescent="0.2">
      <c r="A100" s="1" t="str">
        <f>FRONTERAS!E103</f>
        <v>Prd01103</v>
      </c>
      <c r="B100" s="1" t="str">
        <f>FRONTERAS!B103</f>
        <v>GRUPO EXITO</v>
      </c>
      <c r="C100" s="1" t="str">
        <f>FRONTERAS!C103</f>
        <v>ALMACENES EXITO S.A. - RIONEGRO</v>
      </c>
      <c r="D100" s="1" t="str">
        <f>FRONTERAS!D103</f>
        <v>Frt06738</v>
      </c>
      <c r="E100" s="22">
        <f>FRONTERAS!R103</f>
        <v>44518</v>
      </c>
      <c r="F100" s="1">
        <f>FRONTERAS!S103</f>
        <v>1</v>
      </c>
      <c r="G100" s="1">
        <f>FRONTERAS!T103</f>
        <v>0</v>
      </c>
      <c r="H100" s="1" t="str">
        <f>FRONTERAS!U103</f>
        <v>LBC</v>
      </c>
      <c r="I100" s="26">
        <f>FRONTERAS!V103</f>
        <v>44523</v>
      </c>
      <c r="J100" s="1" t="e">
        <f t="shared" si="13"/>
        <v>#REF!</v>
      </c>
      <c r="K100" s="3">
        <f>FRONTERAS!W103</f>
        <v>1</v>
      </c>
    </row>
    <row r="101" spans="1:11" x14ac:dyDescent="0.2">
      <c r="A101" s="1" t="str">
        <f>FRONTERAS!E104</f>
        <v>Prd01109</v>
      </c>
      <c r="B101" s="1" t="str">
        <f>FRONTERAS!B104</f>
        <v>GRUPO EXITO</v>
      </c>
      <c r="C101" s="1" t="str">
        <f>FRONTERAS!C104</f>
        <v>ALMACENES EXITO S.A - ENVIGADO CENTRO</v>
      </c>
      <c r="D101" s="1" t="str">
        <f>FRONTERAS!D104</f>
        <v>Frt02002</v>
      </c>
      <c r="E101" s="22">
        <f>FRONTERAS!R104</f>
        <v>44446</v>
      </c>
      <c r="F101" s="1">
        <f>FRONTERAS!S104</f>
        <v>31</v>
      </c>
      <c r="G101" s="1">
        <f>FRONTERAS!T104</f>
        <v>13</v>
      </c>
      <c r="H101" s="1" t="str">
        <f>FRONTERAS!U104</f>
        <v>LBC</v>
      </c>
      <c r="I101" s="26">
        <f>FRONTERAS!V104</f>
        <v>44618</v>
      </c>
      <c r="J101" s="1" t="e">
        <f t="shared" si="13"/>
        <v>#REF!</v>
      </c>
      <c r="K101" s="3">
        <f>FRONTERAS!W104</f>
        <v>1</v>
      </c>
    </row>
    <row r="102" spans="1:11" x14ac:dyDescent="0.2">
      <c r="A102" s="1" t="str">
        <f>FRONTERAS!E105</f>
        <v>Prd01482</v>
      </c>
      <c r="B102" s="1" t="str">
        <f>FRONTERAS!B105</f>
        <v>GRUPO EXITO</v>
      </c>
      <c r="C102" s="1" t="str">
        <f>FRONTERAS!C105</f>
        <v>ALMACENES EXITO S.A. - ARMENIA UNICENTRO</v>
      </c>
      <c r="D102" s="1" t="str">
        <f>FRONTERAS!D105</f>
        <v>Frt24858</v>
      </c>
      <c r="E102" s="22">
        <f>FRONTERAS!R105</f>
        <v>44453</v>
      </c>
      <c r="F102" s="1">
        <f>FRONTERAS!S105</f>
        <v>25</v>
      </c>
      <c r="G102" s="1">
        <f>FRONTERAS!T105</f>
        <v>7</v>
      </c>
      <c r="H102" s="1" t="str">
        <f>FRONTERAS!U105</f>
        <v>LBC</v>
      </c>
      <c r="I102" s="26">
        <f>FRONTERAS!V105</f>
        <v>44625</v>
      </c>
      <c r="J102" s="1" t="e">
        <f t="shared" si="13"/>
        <v>#REF!</v>
      </c>
      <c r="K102" s="3">
        <f>FRONTERAS!W105</f>
        <v>1</v>
      </c>
    </row>
    <row r="103" spans="1:11" x14ac:dyDescent="0.2">
      <c r="A103" s="1" t="str">
        <f>FRONTERAS!E106</f>
        <v>Prd01107</v>
      </c>
      <c r="B103" s="1" t="str">
        <f>FRONTERAS!B106</f>
        <v>GRUPO EXITO</v>
      </c>
      <c r="C103" s="1" t="str">
        <f>FRONTERAS!C106</f>
        <v>ALMACENES EXITO S.A. - CARULLA OVIEDO</v>
      </c>
      <c r="D103" s="1" t="str">
        <f>FRONTERAS!D106</f>
        <v>Frt04342</v>
      </c>
      <c r="E103" s="22">
        <f>FRONTERAS!R106</f>
        <v>44517</v>
      </c>
      <c r="F103" s="1">
        <f>FRONTERAS!S106</f>
        <v>1</v>
      </c>
      <c r="G103" s="1">
        <f>FRONTERAS!T106</f>
        <v>0</v>
      </c>
      <c r="H103" s="1" t="str">
        <f>FRONTERAS!U106</f>
        <v>LBC</v>
      </c>
      <c r="I103" s="26">
        <f>FRONTERAS!V106</f>
        <v>44624</v>
      </c>
      <c r="J103" s="1" t="e">
        <f t="shared" si="13"/>
        <v>#REF!</v>
      </c>
      <c r="K103" s="3">
        <f>FRONTERAS!W106</f>
        <v>1</v>
      </c>
    </row>
    <row r="104" spans="1:11" x14ac:dyDescent="0.2">
      <c r="A104" s="1" t="str">
        <f>FRONTERAS!E107</f>
        <v>Prd01088</v>
      </c>
      <c r="B104" s="1" t="str">
        <f>FRONTERAS!B107</f>
        <v>GRUPO EXITO</v>
      </c>
      <c r="C104" s="1" t="str">
        <f>FRONTERAS!C107</f>
        <v>ALMACENES EXITO S.A.  -  EXITO SIMON BOLIVAR  -  CALI</v>
      </c>
      <c r="D104" s="1" t="str">
        <f>FRONTERAS!D107</f>
        <v>Frt21281</v>
      </c>
      <c r="E104" s="22">
        <f>FRONTERAS!R107</f>
        <v>44214</v>
      </c>
      <c r="F104" s="1">
        <f>FRONTERAS!S107</f>
        <v>90</v>
      </c>
      <c r="G104" s="1">
        <f>FRONTERAS!T107</f>
        <v>88</v>
      </c>
      <c r="H104" s="1" t="str">
        <f>FRONTERAS!U107</f>
        <v>LBC</v>
      </c>
      <c r="I104" s="26">
        <f>FRONTERAS!V107</f>
        <v>44624</v>
      </c>
      <c r="J104" s="1" t="e">
        <f t="shared" si="13"/>
        <v>#REF!</v>
      </c>
      <c r="K104" s="3">
        <f>FRONTERAS!W107</f>
        <v>1</v>
      </c>
    </row>
    <row r="105" spans="1:11" x14ac:dyDescent="0.2">
      <c r="A105" s="1" t="str">
        <f>FRONTERAS!E108</f>
        <v>Prd01985</v>
      </c>
      <c r="B105" s="1" t="str">
        <f>FRONTERAS!B108</f>
        <v>GRUPO EXITO</v>
      </c>
      <c r="C105" s="1" t="str">
        <f>FRONTERAS!C108</f>
        <v>ALMACENES EXITO S.A. - SUPER INTER LA TIENDA</v>
      </c>
      <c r="D105" s="1" t="str">
        <f>FRONTERAS!D108</f>
        <v>Frt12152</v>
      </c>
      <c r="E105" s="22">
        <f>FRONTERAS!R108</f>
        <v>44457</v>
      </c>
      <c r="F105" s="1">
        <f>FRONTERAS!S108</f>
        <v>19</v>
      </c>
      <c r="G105" s="1">
        <f>FRONTERAS!T108</f>
        <v>2</v>
      </c>
      <c r="H105" s="1" t="str">
        <f>FRONTERAS!U108</f>
        <v>LBC</v>
      </c>
      <c r="I105" s="26">
        <f>FRONTERAS!V108</f>
        <v>44592</v>
      </c>
      <c r="J105" s="1" t="e">
        <f t="shared" si="13"/>
        <v>#REF!</v>
      </c>
      <c r="K105" s="3">
        <f>FRONTERAS!W108</f>
        <v>0</v>
      </c>
    </row>
    <row r="106" spans="1:11" x14ac:dyDescent="0.2">
      <c r="A106" s="1" t="str">
        <f>FRONTERAS!E109</f>
        <v>Prd01112</v>
      </c>
      <c r="B106" s="1" t="str">
        <f>FRONTERAS!B109</f>
        <v>GRUPO EXITO</v>
      </c>
      <c r="C106" s="1" t="str">
        <f>FRONTERAS!C109</f>
        <v>ALMACENES EXITO S.A. - EXITO TURBO</v>
      </c>
      <c r="D106" s="1" t="str">
        <f>FRONTERAS!D109</f>
        <v>Frt21005</v>
      </c>
      <c r="E106" s="22">
        <f>FRONTERAS!R109</f>
        <v>44244</v>
      </c>
      <c r="F106" s="1">
        <f>FRONTERAS!S109</f>
        <v>89</v>
      </c>
      <c r="G106" s="1">
        <f>FRONTERAS!T109</f>
        <v>89</v>
      </c>
      <c r="H106" s="1" t="str">
        <f>FRONTERAS!U109</f>
        <v>LBC</v>
      </c>
      <c r="I106" s="26">
        <f>FRONTERAS!V109</f>
        <v>44610</v>
      </c>
      <c r="J106" s="1" t="e">
        <f t="shared" si="13"/>
        <v>#REF!</v>
      </c>
      <c r="K106" s="3">
        <f>FRONTERAS!W109</f>
        <v>1</v>
      </c>
    </row>
    <row r="107" spans="1:11" x14ac:dyDescent="0.2">
      <c r="A107" s="1" t="str">
        <f>FRONTERAS!E110</f>
        <v>Prd01123</v>
      </c>
      <c r="B107" s="1" t="str">
        <f>FRONTERAS!B110</f>
        <v>GRUPO EXITO</v>
      </c>
      <c r="C107" s="1" t="str">
        <f>FRONTERAS!C110</f>
        <v>ALMACENES EXITO S.A. - CARULLA VIVERO LLANO GRANDE</v>
      </c>
      <c r="D107" s="1" t="str">
        <f>FRONTERAS!D110</f>
        <v>Frt07700</v>
      </c>
      <c r="E107" s="22">
        <f>FRONTERAS!R110</f>
        <v>44448</v>
      </c>
      <c r="F107" s="1">
        <f>FRONTERAS!S110</f>
        <v>29</v>
      </c>
      <c r="G107" s="1">
        <f>FRONTERAS!T110</f>
        <v>8</v>
      </c>
      <c r="H107" s="1" t="str">
        <f>FRONTERAS!U110</f>
        <v>LBC</v>
      </c>
      <c r="I107" s="26">
        <f>FRONTERAS!V110</f>
        <v>44618</v>
      </c>
      <c r="J107" s="1" t="e">
        <f t="shared" si="13"/>
        <v>#REF!</v>
      </c>
      <c r="K107" s="3">
        <f>FRONTERAS!W110</f>
        <v>1</v>
      </c>
    </row>
    <row r="108" spans="1:11" x14ac:dyDescent="0.2">
      <c r="A108" s="1" t="str">
        <f>FRONTERAS!E111</f>
        <v>Prd01986</v>
      </c>
      <c r="B108" s="1" t="str">
        <f>FRONTERAS!B111</f>
        <v>GRUPO EXITO</v>
      </c>
      <c r="C108" s="1" t="str">
        <f>FRONTERAS!C111</f>
        <v>ALMACENES EXITO S.A. - EXITO CRISTAL ARMENIA</v>
      </c>
      <c r="D108" s="1" t="str">
        <f>FRONTERAS!D111</f>
        <v>Frt20927</v>
      </c>
      <c r="E108" s="22">
        <f>FRONTERAS!R111</f>
        <v>44453</v>
      </c>
      <c r="F108" s="1">
        <f>FRONTERAS!S111</f>
        <v>25</v>
      </c>
      <c r="G108" s="1">
        <f>FRONTERAS!T111</f>
        <v>7</v>
      </c>
      <c r="H108" s="1" t="str">
        <f>FRONTERAS!U111</f>
        <v>LBC</v>
      </c>
      <c r="I108" s="26">
        <f>FRONTERAS!V111</f>
        <v>44592</v>
      </c>
      <c r="J108" s="1" t="e">
        <f t="shared" si="13"/>
        <v>#REF!</v>
      </c>
      <c r="K108" s="3">
        <f>FRONTERAS!W111</f>
        <v>0</v>
      </c>
    </row>
    <row r="109" spans="1:11" x14ac:dyDescent="0.2">
      <c r="A109" s="1" t="str">
        <f>FRONTERAS!E112</f>
        <v>Prd02269</v>
      </c>
      <c r="B109" s="1" t="str">
        <f>FRONTERAS!B112</f>
        <v>GRUPO EXITO</v>
      </c>
      <c r="C109" s="1" t="str">
        <f>FRONTERAS!C112</f>
        <v>ALMACENES EXITO S.A. - CAREPA</v>
      </c>
      <c r="D109" s="1" t="str">
        <f>FRONTERAS!D112</f>
        <v>Frt42173</v>
      </c>
      <c r="E109" s="22">
        <f>FRONTERAS!R112</f>
        <v>44407</v>
      </c>
      <c r="F109" s="1">
        <f>FRONTERAS!S112</f>
        <v>55</v>
      </c>
      <c r="G109" s="1">
        <f>FRONTERAS!T112</f>
        <v>38</v>
      </c>
      <c r="H109" s="1" t="str">
        <f>FRONTERAS!U112</f>
        <v>LBC</v>
      </c>
      <c r="I109" s="26">
        <f>FRONTERAS!V112</f>
        <v>44614</v>
      </c>
      <c r="J109" s="1" t="e">
        <f t="shared" si="13"/>
        <v>#REF!</v>
      </c>
      <c r="K109" s="3">
        <f>FRONTERAS!W112</f>
        <v>0</v>
      </c>
    </row>
    <row r="110" spans="1:11" x14ac:dyDescent="0.2">
      <c r="A110" s="1" t="str">
        <f>FRONTERAS!E113</f>
        <v>Prd01115</v>
      </c>
      <c r="B110" s="1" t="str">
        <f>FRONTERAS!B113</f>
        <v>GRUPO EXITO</v>
      </c>
      <c r="C110" s="1" t="str">
        <f>FRONTERAS!C113</f>
        <v>ALMECENES EXITO S.A</v>
      </c>
      <c r="D110" s="1" t="str">
        <f>FRONTERAS!D113</f>
        <v>Frt02000</v>
      </c>
      <c r="E110" s="22">
        <f>FRONTERAS!R113</f>
        <v>44174</v>
      </c>
      <c r="F110" s="1">
        <f>FRONTERAS!S113</f>
        <v>90</v>
      </c>
      <c r="G110" s="1">
        <f>FRONTERAS!T113</f>
        <v>88</v>
      </c>
      <c r="H110" s="1" t="str">
        <f>FRONTERAS!U113</f>
        <v>LBC</v>
      </c>
      <c r="I110" s="26">
        <f>FRONTERAS!V113</f>
        <v>44589</v>
      </c>
      <c r="J110" s="1" t="e">
        <f t="shared" si="13"/>
        <v>#REF!</v>
      </c>
      <c r="K110" s="3">
        <f>FRONTERAS!W113</f>
        <v>0</v>
      </c>
    </row>
    <row r="111" spans="1:11" x14ac:dyDescent="0.2">
      <c r="A111" s="1" t="str">
        <f>FRONTERAS!E114</f>
        <v>Prd01473</v>
      </c>
      <c r="B111" s="1" t="str">
        <f>FRONTERAS!B114</f>
        <v>GRUPO EXITO</v>
      </c>
      <c r="C111" s="1" t="str">
        <f>FRONTERAS!C114</f>
        <v>ALMACENES EXITO S.A. -  GUADALUPE</v>
      </c>
      <c r="D111" s="1" t="str">
        <f>FRONTERAS!D114</f>
        <v>Frt20163</v>
      </c>
      <c r="E111" s="22">
        <f>FRONTERAS!R114</f>
        <v>44167</v>
      </c>
      <c r="F111" s="1">
        <f>FRONTERAS!S114</f>
        <v>89</v>
      </c>
      <c r="G111" s="1">
        <f>FRONTERAS!T114</f>
        <v>88</v>
      </c>
      <c r="H111" s="1" t="str">
        <f>FRONTERAS!U114</f>
        <v>LBC</v>
      </c>
      <c r="I111" s="26">
        <f>FRONTERAS!V114</f>
        <v>44618</v>
      </c>
      <c r="J111" s="1" t="e">
        <f t="shared" si="13"/>
        <v>#REF!</v>
      </c>
      <c r="K111" s="3">
        <f>FRONTERAS!W114</f>
        <v>0</v>
      </c>
    </row>
    <row r="112" spans="1:11" x14ac:dyDescent="0.2">
      <c r="A112" s="1" t="str">
        <f>FRONTERAS!E115</f>
        <v>Prd01117</v>
      </c>
      <c r="B112" s="1" t="str">
        <f>FRONTERAS!B115</f>
        <v>GRUPO EXITO</v>
      </c>
      <c r="C112" s="1" t="str">
        <f>FRONTERAS!C115</f>
        <v>ALMACENES EXITO S.A. - GRAN VIA</v>
      </c>
      <c r="D112" s="1" t="str">
        <f>FRONTERAS!D115</f>
        <v>Frt06926</v>
      </c>
      <c r="E112" s="22">
        <f>FRONTERAS!R115</f>
        <v>44490</v>
      </c>
      <c r="F112" s="1">
        <f>FRONTERAS!S115</f>
        <v>4</v>
      </c>
      <c r="G112" s="1">
        <f>FRONTERAS!T115</f>
        <v>0</v>
      </c>
      <c r="H112" s="1" t="str">
        <f>FRONTERAS!U115</f>
        <v>LBC</v>
      </c>
      <c r="I112" s="26">
        <f>FRONTERAS!V115</f>
        <v>44525</v>
      </c>
      <c r="J112" s="1" t="e">
        <f t="shared" si="13"/>
        <v>#REF!</v>
      </c>
      <c r="K112" s="3">
        <f>FRONTERAS!W115</f>
        <v>0</v>
      </c>
    </row>
    <row r="113" spans="1:11" x14ac:dyDescent="0.2">
      <c r="A113" s="1" t="str">
        <f>FRONTERAS!E116</f>
        <v>Prd01111</v>
      </c>
      <c r="B113" s="1" t="str">
        <f>FRONTERAS!B116</f>
        <v>GRUPO EXITO</v>
      </c>
      <c r="C113" s="1" t="str">
        <f>FRONTERAS!C116</f>
        <v>ALMACENES EXITO S.A.</v>
      </c>
      <c r="D113" s="1" t="str">
        <f>FRONTERAS!D116</f>
        <v>Frt07510</v>
      </c>
      <c r="E113" s="22">
        <f>FRONTERAS!R116</f>
        <v>44489</v>
      </c>
      <c r="F113" s="1">
        <f>FRONTERAS!S116</f>
        <v>4</v>
      </c>
      <c r="G113" s="1">
        <f>FRONTERAS!T116</f>
        <v>0</v>
      </c>
      <c r="H113" s="1" t="str">
        <f>FRONTERAS!U116</f>
        <v>LBC</v>
      </c>
      <c r="I113" s="26">
        <f>FRONTERAS!V116</f>
        <v>44523</v>
      </c>
      <c r="J113" s="1" t="e">
        <f t="shared" si="13"/>
        <v>#REF!</v>
      </c>
      <c r="K113" s="3">
        <f>FRONTERAS!W116</f>
        <v>0</v>
      </c>
    </row>
    <row r="114" spans="1:11" x14ac:dyDescent="0.2">
      <c r="A114" s="1" t="str">
        <f>FRONTERAS!E117</f>
        <v>Prd01120</v>
      </c>
      <c r="B114" s="1" t="str">
        <f>FRONTERAS!B117</f>
        <v>GRUPO EXITO</v>
      </c>
      <c r="C114" s="1" t="str">
        <f>FRONTERAS!C117</f>
        <v>ALMACENES EXITO S.A.  - BELEN</v>
      </c>
      <c r="D114" s="1" t="str">
        <f>FRONTERAS!D117</f>
        <v>Frt26591</v>
      </c>
      <c r="E114" s="22">
        <f>FRONTERAS!R117</f>
        <v>44399</v>
      </c>
      <c r="F114" s="1">
        <f>FRONTERAS!S117</f>
        <v>62</v>
      </c>
      <c r="G114" s="1">
        <f>FRONTERAS!T117</f>
        <v>40</v>
      </c>
      <c r="H114" s="1" t="str">
        <f>FRONTERAS!U117</f>
        <v>LBC</v>
      </c>
      <c r="I114" s="26">
        <f>FRONTERAS!V117</f>
        <v>44618</v>
      </c>
      <c r="J114" s="1" t="e">
        <f t="shared" si="13"/>
        <v>#REF!</v>
      </c>
      <c r="K114" s="3">
        <f>FRONTERAS!W117</f>
        <v>1</v>
      </c>
    </row>
    <row r="115" spans="1:11" x14ac:dyDescent="0.2">
      <c r="A115" s="1" t="str">
        <f>FRONTERAS!E118</f>
        <v>Prd01116</v>
      </c>
      <c r="B115" s="1" t="str">
        <f>FRONTERAS!B118</f>
        <v>GRUPO EXITO</v>
      </c>
      <c r="C115" s="1" t="str">
        <f>FRONTERAS!C118</f>
        <v>ALMACENES ÉXITO S.A.- LOS MOLINOS</v>
      </c>
      <c r="D115" s="1" t="str">
        <f>FRONTERAS!D118</f>
        <v>Frt06450</v>
      </c>
      <c r="E115" s="22">
        <f>FRONTERAS!R118</f>
        <v>44488</v>
      </c>
      <c r="F115" s="1">
        <f>FRONTERAS!S118</f>
        <v>4</v>
      </c>
      <c r="G115" s="1">
        <f>FRONTERAS!T118</f>
        <v>0</v>
      </c>
      <c r="H115" s="1" t="str">
        <f>FRONTERAS!U118</f>
        <v>LBC</v>
      </c>
      <c r="I115" s="26">
        <f>FRONTERAS!V118</f>
        <v>44621</v>
      </c>
      <c r="J115" s="1" t="e">
        <f t="shared" si="13"/>
        <v>#REF!</v>
      </c>
      <c r="K115" s="3">
        <f>FRONTERAS!W118</f>
        <v>0</v>
      </c>
    </row>
    <row r="116" spans="1:11" x14ac:dyDescent="0.2">
      <c r="A116" s="1" t="str">
        <f>FRONTERAS!E119</f>
        <v>Prd01124</v>
      </c>
      <c r="B116" s="1" t="str">
        <f>FRONTERAS!B119</f>
        <v>GRUPO EXITO</v>
      </c>
      <c r="C116" s="1" t="str">
        <f>FRONTERAS!C119</f>
        <v>ALMACENES EXITO S.A. - CARULLA POBLADO</v>
      </c>
      <c r="D116" s="1" t="str">
        <f>FRONTERAS!D119</f>
        <v>Frt02003</v>
      </c>
      <c r="E116" s="22">
        <f>FRONTERAS!R119</f>
        <v>44452</v>
      </c>
      <c r="F116" s="1">
        <f>FRONTERAS!S119</f>
        <v>21</v>
      </c>
      <c r="G116" s="1">
        <f>FRONTERAS!T119</f>
        <v>6</v>
      </c>
      <c r="H116" s="1" t="str">
        <f>FRONTERAS!U119</f>
        <v>LBC</v>
      </c>
      <c r="I116" s="26">
        <f>FRONTERAS!V119</f>
        <v>44523</v>
      </c>
      <c r="J116" s="1" t="e">
        <f t="shared" si="13"/>
        <v>#REF!</v>
      </c>
      <c r="K116" s="3">
        <f>FRONTERAS!W119</f>
        <v>0</v>
      </c>
    </row>
    <row r="117" spans="1:11" x14ac:dyDescent="0.2">
      <c r="A117" s="1" t="str">
        <f>FRONTERAS!E120</f>
        <v>Prd01122</v>
      </c>
      <c r="B117" s="1" t="str">
        <f>FRONTERAS!B120</f>
        <v>GRUPO EXITO</v>
      </c>
      <c r="C117" s="1" t="str">
        <f>FRONTERAS!C120</f>
        <v>ALMACENES EXITO S.A. - CADENALCO S.A. (LEY DE BELLO)</v>
      </c>
      <c r="D117" s="1" t="str">
        <f>FRONTERAS!D120</f>
        <v>Frt02005</v>
      </c>
      <c r="E117" s="22">
        <f>FRONTERAS!R120</f>
        <v>44491</v>
      </c>
      <c r="F117" s="1">
        <f>FRONTERAS!S120</f>
        <v>1</v>
      </c>
      <c r="G117" s="1">
        <f>FRONTERAS!T120</f>
        <v>0</v>
      </c>
      <c r="H117" s="1" t="str">
        <f>FRONTERAS!U120</f>
        <v>LBC</v>
      </c>
      <c r="I117" s="26">
        <f>FRONTERAS!V120</f>
        <v>44525</v>
      </c>
      <c r="J117" s="1" t="e">
        <f t="shared" si="13"/>
        <v>#REF!</v>
      </c>
      <c r="K117" s="3">
        <f>FRONTERAS!W120</f>
        <v>2</v>
      </c>
    </row>
    <row r="118" spans="1:11" x14ac:dyDescent="0.2">
      <c r="A118" s="1" t="str">
        <f>FRONTERAS!E121</f>
        <v>Prd01424</v>
      </c>
      <c r="B118" s="1" t="str">
        <f>FRONTERAS!B121</f>
        <v>GRUPO EXITO</v>
      </c>
      <c r="C118" s="1" t="str">
        <f>FRONTERAS!C121</f>
        <v>ALMACENES EXITO S.A. - SUPERINTER DOSQUEBRADAS</v>
      </c>
      <c r="D118" s="1" t="str">
        <f>FRONTERAS!D121</f>
        <v>Frt06262</v>
      </c>
      <c r="E118" s="22">
        <f>FRONTERAS!R121</f>
        <v>44455</v>
      </c>
      <c r="F118" s="1">
        <f>FRONTERAS!S121</f>
        <v>19</v>
      </c>
      <c r="G118" s="1">
        <f>FRONTERAS!T121</f>
        <v>2</v>
      </c>
      <c r="H118" s="1" t="str">
        <f>FRONTERAS!U121</f>
        <v>LBC</v>
      </c>
      <c r="I118" s="26">
        <f>FRONTERAS!V121</f>
        <v>44628</v>
      </c>
      <c r="J118" s="1" t="e">
        <f t="shared" si="13"/>
        <v>#REF!</v>
      </c>
      <c r="K118" s="3">
        <f>FRONTERAS!W121</f>
        <v>1</v>
      </c>
    </row>
    <row r="119" spans="1:11" x14ac:dyDescent="0.2">
      <c r="A119" s="1" t="str">
        <f>FRONTERAS!E122</f>
        <v>Prd01118</v>
      </c>
      <c r="B119" s="1" t="str">
        <f>FRONTERAS!B122</f>
        <v>GRUPO EXITO</v>
      </c>
      <c r="C119" s="1" t="str">
        <f>FRONTERAS!C122</f>
        <v>ALMACENES EXITO S.A. - CARULLA LAURELES</v>
      </c>
      <c r="D119" s="1" t="str">
        <f>FRONTERAS!D122</f>
        <v>Frt06777</v>
      </c>
      <c r="E119" s="22">
        <f>FRONTERAS!R122</f>
        <v>44361</v>
      </c>
      <c r="F119" s="1">
        <f>FRONTERAS!S122</f>
        <v>89</v>
      </c>
      <c r="G119" s="1">
        <f>FRONTERAS!T122</f>
        <v>71</v>
      </c>
      <c r="H119" s="1" t="str">
        <f>FRONTERAS!U122</f>
        <v>LBC</v>
      </c>
      <c r="I119" s="26">
        <f>FRONTERAS!V122</f>
        <v>44523</v>
      </c>
      <c r="J119" s="1" t="e">
        <f t="shared" si="13"/>
        <v>#REF!</v>
      </c>
      <c r="K119" s="3">
        <f>FRONTERAS!W122</f>
        <v>0</v>
      </c>
    </row>
    <row r="120" spans="1:11" x14ac:dyDescent="0.2">
      <c r="A120" s="1" t="str">
        <f>FRONTERAS!E123</f>
        <v>Prd01995</v>
      </c>
      <c r="B120" s="1" t="str">
        <f>FRONTERAS!B123</f>
        <v>GRUPO EXITO</v>
      </c>
      <c r="C120" s="1" t="str">
        <f>FRONTERAS!C123</f>
        <v>ALMACENES EXITO S.A_ CARULLA CERRITOS</v>
      </c>
      <c r="D120" s="1" t="str">
        <f>FRONTERAS!D123</f>
        <v>Frt26495</v>
      </c>
      <c r="E120" s="22">
        <f>FRONTERAS!R123</f>
        <v>44457</v>
      </c>
      <c r="F120" s="1">
        <f>FRONTERAS!S123</f>
        <v>20</v>
      </c>
      <c r="G120" s="1">
        <f>FRONTERAS!T123</f>
        <v>2</v>
      </c>
      <c r="H120" s="1" t="str">
        <f>FRONTERAS!U123</f>
        <v>LBC</v>
      </c>
      <c r="I120" s="26">
        <f>FRONTERAS!V123</f>
        <v>44592</v>
      </c>
      <c r="J120" s="1" t="e">
        <f t="shared" si="13"/>
        <v>#REF!</v>
      </c>
      <c r="K120" s="3">
        <f>FRONTERAS!W123</f>
        <v>0</v>
      </c>
    </row>
    <row r="121" spans="1:11" x14ac:dyDescent="0.2">
      <c r="A121" s="1" t="str">
        <f>FRONTERAS!E124</f>
        <v>Prd01475</v>
      </c>
      <c r="B121" s="1" t="str">
        <f>FRONTERAS!B124</f>
        <v>GRUPO EXITO</v>
      </c>
      <c r="C121" s="1" t="str">
        <f>FRONTERAS!C124</f>
        <v>ALMACENES EXITO S.A. - PALMETTO</v>
      </c>
      <c r="D121" s="1" t="str">
        <f>FRONTERAS!D124</f>
        <v>Frt05763</v>
      </c>
      <c r="E121" s="22">
        <f>FRONTERAS!R124</f>
        <v>44280</v>
      </c>
      <c r="F121" s="1">
        <f>FRONTERAS!S124</f>
        <v>89</v>
      </c>
      <c r="G121" s="1">
        <f>FRONTERAS!T124</f>
        <v>89</v>
      </c>
      <c r="H121" s="1" t="str">
        <f>FRONTERAS!U124</f>
        <v>LBC</v>
      </c>
      <c r="I121" s="26">
        <f>FRONTERAS!V124</f>
        <v>44618</v>
      </c>
      <c r="J121" s="1" t="e">
        <f t="shared" si="13"/>
        <v>#REF!</v>
      </c>
      <c r="K121" s="3">
        <f>FRONTERAS!W124</f>
        <v>1</v>
      </c>
    </row>
    <row r="122" spans="1:11" x14ac:dyDescent="0.2">
      <c r="A122" s="1" t="str">
        <f>FRONTERAS!E125</f>
        <v>Prd01433</v>
      </c>
      <c r="B122" s="1" t="str">
        <f>FRONTERAS!B125</f>
        <v>GRUPO EXITO</v>
      </c>
      <c r="C122" s="1" t="str">
        <f>FRONTERAS!C125</f>
        <v>ALMACENES EXITO S.A. - SUPERINTER PRIMAVERA</v>
      </c>
      <c r="D122" s="1" t="str">
        <f>FRONTERAS!D125</f>
        <v>Frt26482</v>
      </c>
      <c r="E122" s="22">
        <f>FRONTERAS!R125</f>
        <v>44166</v>
      </c>
      <c r="F122" s="1">
        <f>FRONTERAS!S125</f>
        <v>89</v>
      </c>
      <c r="G122" s="1">
        <f>FRONTERAS!T125</f>
        <v>88</v>
      </c>
      <c r="H122" s="1" t="str">
        <f>FRONTERAS!U125</f>
        <v>LBC</v>
      </c>
      <c r="I122" s="26">
        <f>FRONTERAS!V125</f>
        <v>44618</v>
      </c>
      <c r="J122" s="1" t="e">
        <f t="shared" si="13"/>
        <v>#REF!</v>
      </c>
      <c r="K122" s="3">
        <f>FRONTERAS!W125</f>
        <v>0</v>
      </c>
    </row>
    <row r="123" spans="1:11" x14ac:dyDescent="0.2">
      <c r="A123" s="1" t="str">
        <f>FRONTERAS!E126</f>
        <v>Prd01425</v>
      </c>
      <c r="B123" s="1" t="str">
        <f>FRONTERAS!B126</f>
        <v>GRUPO EXITO</v>
      </c>
      <c r="C123" s="1" t="str">
        <f>FRONTERAS!C126</f>
        <v>ALMACENES EXITO S.A. - CARULLA TRADE CENTER CALI</v>
      </c>
      <c r="D123" s="1" t="str">
        <f>FRONTERAS!D126</f>
        <v>Frt01067</v>
      </c>
      <c r="E123" s="22">
        <f>FRONTERAS!R126</f>
        <v>44167</v>
      </c>
      <c r="F123" s="1">
        <f>FRONTERAS!S126</f>
        <v>89</v>
      </c>
      <c r="G123" s="1">
        <f>FRONTERAS!T126</f>
        <v>88</v>
      </c>
      <c r="H123" s="1" t="str">
        <f>FRONTERAS!U126</f>
        <v>LBC</v>
      </c>
      <c r="I123" s="26">
        <f>FRONTERAS!V126</f>
        <v>44618</v>
      </c>
      <c r="J123" s="1" t="e">
        <f t="shared" si="13"/>
        <v>#REF!</v>
      </c>
      <c r="K123" s="3">
        <f>FRONTERAS!W126</f>
        <v>0</v>
      </c>
    </row>
    <row r="124" spans="1:11" x14ac:dyDescent="0.2">
      <c r="A124" s="1" t="str">
        <f>FRONTERAS!E127</f>
        <v>Prd01419</v>
      </c>
      <c r="B124" s="1" t="str">
        <f>FRONTERAS!B127</f>
        <v>GRUPO EXITO</v>
      </c>
      <c r="C124" s="1" t="str">
        <f>FRONTERAS!C127</f>
        <v>ALMACENES EXITO S.A. - SUPERINTER CARTAGO</v>
      </c>
      <c r="D124" s="1" t="str">
        <f>FRONTERAS!D127</f>
        <v>Frt07462</v>
      </c>
      <c r="E124" s="22">
        <f>FRONTERAS!R127</f>
        <v>44452</v>
      </c>
      <c r="F124" s="1">
        <f>FRONTERAS!S127</f>
        <v>24</v>
      </c>
      <c r="G124" s="1">
        <f>FRONTERAS!T127</f>
        <v>7</v>
      </c>
      <c r="H124" s="1" t="str">
        <f>FRONTERAS!U127</f>
        <v>LBC</v>
      </c>
      <c r="I124" s="26">
        <f>FRONTERAS!V127</f>
        <v>44618</v>
      </c>
      <c r="J124" s="1" t="e">
        <f t="shared" si="13"/>
        <v>#REF!</v>
      </c>
      <c r="K124" s="3">
        <f>FRONTERAS!W127</f>
        <v>0</v>
      </c>
    </row>
    <row r="125" spans="1:11" x14ac:dyDescent="0.2">
      <c r="A125" s="1" t="str">
        <f>FRONTERAS!E128</f>
        <v>Prd01991</v>
      </c>
      <c r="B125" s="1" t="str">
        <f>FRONTERAS!B128</f>
        <v>GRUPO EXITO</v>
      </c>
      <c r="C125" s="1" t="str">
        <f>FRONTERAS!C128</f>
        <v>ALMACENES EXITO S.A. - LEY SAN CANCIO</v>
      </c>
      <c r="D125" s="1" t="str">
        <f>FRONTERAS!D128</f>
        <v>Frt01060</v>
      </c>
      <c r="E125" s="22">
        <f>FRONTERAS!R128</f>
        <v>44460</v>
      </c>
      <c r="F125" s="1">
        <f>FRONTERAS!S128</f>
        <v>18</v>
      </c>
      <c r="G125" s="1">
        <f>FRONTERAS!T128</f>
        <v>0</v>
      </c>
      <c r="H125" s="1" t="str">
        <f>FRONTERAS!U128</f>
        <v>LBC</v>
      </c>
      <c r="I125" s="26">
        <f>FRONTERAS!V128</f>
        <v>44524</v>
      </c>
      <c r="J125" s="1" t="e">
        <f t="shared" si="13"/>
        <v>#REF!</v>
      </c>
      <c r="K125" s="3">
        <f>FRONTERAS!W128</f>
        <v>0</v>
      </c>
    </row>
    <row r="126" spans="1:11" x14ac:dyDescent="0.2">
      <c r="A126" s="1" t="str">
        <f>FRONTERAS!E129</f>
        <v>Prd01989</v>
      </c>
      <c r="B126" s="1" t="str">
        <f>FRONTERAS!B129</f>
        <v>GRUPO EXITO</v>
      </c>
      <c r="C126" s="1" t="str">
        <f>FRONTERAS!C129</f>
        <v>ALMACENES EXITO S.A. - CARULLA PINARES</v>
      </c>
      <c r="D126" s="1" t="str">
        <f>FRONTERAS!D129</f>
        <v>Frt26927</v>
      </c>
      <c r="E126" s="22">
        <f>FRONTERAS!R129</f>
        <v>44456</v>
      </c>
      <c r="F126" s="1">
        <f>FRONTERAS!S129</f>
        <v>24</v>
      </c>
      <c r="G126" s="1">
        <f>FRONTERAS!T129</f>
        <v>2</v>
      </c>
      <c r="H126" s="1" t="str">
        <f>FRONTERAS!U129</f>
        <v>LBC</v>
      </c>
      <c r="I126" s="26">
        <f>FRONTERAS!V129</f>
        <v>44592</v>
      </c>
      <c r="J126" s="1" t="e">
        <f t="shared" si="13"/>
        <v>#REF!</v>
      </c>
      <c r="K126" s="3">
        <f>FRONTERAS!W129</f>
        <v>0</v>
      </c>
    </row>
    <row r="127" spans="1:11" x14ac:dyDescent="0.2">
      <c r="A127" s="1" t="str">
        <f>FRONTERAS!E130</f>
        <v>Prd01126</v>
      </c>
      <c r="B127" s="1" t="str">
        <f>FRONTERAS!B130</f>
        <v>GRUPO EXITO</v>
      </c>
      <c r="C127" s="1" t="str">
        <f>FRONTERAS!C130</f>
        <v>ALMACENES EXITO S.A. - LEY LA 70</v>
      </c>
      <c r="D127" s="1" t="str">
        <f>FRONTERAS!D130</f>
        <v>Frt02066</v>
      </c>
      <c r="E127" s="22">
        <f>FRONTERAS!R130</f>
        <v>44449</v>
      </c>
      <c r="F127" s="1">
        <f>FRONTERAS!S130</f>
        <v>29</v>
      </c>
      <c r="G127" s="1">
        <f>FRONTERAS!T130</f>
        <v>9</v>
      </c>
      <c r="H127" s="1" t="str">
        <f>FRONTERAS!U130</f>
        <v>LBC</v>
      </c>
      <c r="I127" s="26">
        <f>FRONTERAS!V130</f>
        <v>44618</v>
      </c>
      <c r="J127" s="1" t="e">
        <f t="shared" si="13"/>
        <v>#REF!</v>
      </c>
      <c r="K127" s="3">
        <f>FRONTERAS!W130</f>
        <v>0</v>
      </c>
    </row>
    <row r="128" spans="1:11" x14ac:dyDescent="0.2">
      <c r="A128" s="1" t="str">
        <f>FRONTERAS!E131</f>
        <v>Prd01061</v>
      </c>
      <c r="B128" s="1" t="str">
        <f>FRONTERAS!B131</f>
        <v>GRUPO EXITO</v>
      </c>
      <c r="C128" s="1" t="str">
        <f>FRONTERAS!C131</f>
        <v>ALMACENES EXITO S.A. - SAN MATEO</v>
      </c>
      <c r="D128" s="1" t="str">
        <f>FRONTERAS!D131</f>
        <v>Frt03175</v>
      </c>
      <c r="E128" s="22">
        <f>FRONTERAS!R131</f>
        <v>44049</v>
      </c>
      <c r="F128" s="1">
        <f>FRONTERAS!S131</f>
        <v>90</v>
      </c>
      <c r="G128" s="1">
        <f>FRONTERAS!T131</f>
        <v>89</v>
      </c>
      <c r="H128" s="1" t="str">
        <f>FRONTERAS!U131</f>
        <v>LBC</v>
      </c>
      <c r="I128" s="26">
        <f>FRONTERAS!V131</f>
        <v>44524</v>
      </c>
      <c r="J128" s="1" t="e">
        <f t="shared" si="13"/>
        <v>#REF!</v>
      </c>
      <c r="K128" s="3">
        <f>FRONTERAS!W131</f>
        <v>1</v>
      </c>
    </row>
    <row r="129" spans="1:11" x14ac:dyDescent="0.2">
      <c r="A129" s="1" t="str">
        <f>FRONTERAS!E132</f>
        <v>Prd01127</v>
      </c>
      <c r="B129" s="1" t="str">
        <f>FRONTERAS!B132</f>
        <v>GRUPO EXITO</v>
      </c>
      <c r="C129" s="1" t="str">
        <f>FRONTERAS!C132</f>
        <v>ALMACENES EXITO S.A. - CARULLA VIVERO PINAR</v>
      </c>
      <c r="D129" s="1" t="str">
        <f>FRONTERAS!D132</f>
        <v>Frt04071</v>
      </c>
      <c r="E129" s="22">
        <f>FRONTERAS!R132</f>
        <v>44362</v>
      </c>
      <c r="F129" s="1">
        <f>FRONTERAS!S132</f>
        <v>89</v>
      </c>
      <c r="G129" s="1">
        <f>FRONTERAS!T132</f>
        <v>72</v>
      </c>
      <c r="H129" s="1" t="str">
        <f>FRONTERAS!U132</f>
        <v>LBC</v>
      </c>
      <c r="I129" s="26">
        <f>FRONTERAS!V132</f>
        <v>44618</v>
      </c>
      <c r="J129" s="1" t="e">
        <f t="shared" si="13"/>
        <v>#REF!</v>
      </c>
      <c r="K129" s="3">
        <f>FRONTERAS!W132</f>
        <v>0</v>
      </c>
    </row>
    <row r="130" spans="1:11" x14ac:dyDescent="0.2">
      <c r="A130" s="1" t="str">
        <f>FRONTERAS!E133</f>
        <v>Prd01988</v>
      </c>
      <c r="B130" s="1" t="str">
        <f>FRONTERAS!B133</f>
        <v>GRUPO EXITO</v>
      </c>
      <c r="C130" s="1" t="str">
        <f>FRONTERAS!C133</f>
        <v>ALMACENES EXITO S.A. - CARULLA MANIZALEZ</v>
      </c>
      <c r="D130" s="1" t="str">
        <f>FRONTERAS!D133</f>
        <v>Frt04943</v>
      </c>
      <c r="E130" s="22">
        <f>FRONTERAS!R133</f>
        <v>44167</v>
      </c>
      <c r="F130" s="1">
        <f>FRONTERAS!S133</f>
        <v>90</v>
      </c>
      <c r="G130" s="1">
        <f>FRONTERAS!T133</f>
        <v>88</v>
      </c>
      <c r="H130" s="1" t="str">
        <f>FRONTERAS!U133</f>
        <v>LBC</v>
      </c>
      <c r="I130" s="26">
        <f>FRONTERAS!V133</f>
        <v>44592</v>
      </c>
      <c r="J130" s="1" t="e">
        <f t="shared" si="13"/>
        <v>#REF!</v>
      </c>
      <c r="K130" s="3">
        <f>FRONTERAS!W133</f>
        <v>0</v>
      </c>
    </row>
    <row r="131" spans="1:11" x14ac:dyDescent="0.2">
      <c r="A131" s="1" t="str">
        <f>FRONTERAS!E134</f>
        <v>Prd01480</v>
      </c>
      <c r="B131" s="1" t="str">
        <f>FRONTERAS!B134</f>
        <v>GRUPO EXITO</v>
      </c>
      <c r="C131" s="1" t="str">
        <f>FRONTERAS!C134</f>
        <v>ALAMACENES EXITO S.A. - SUPER INTER SILOE CALI</v>
      </c>
      <c r="D131" s="1" t="str">
        <f>FRONTERAS!D134</f>
        <v>Frt01429</v>
      </c>
      <c r="E131" s="22">
        <f>FRONTERAS!R134</f>
        <v>44174</v>
      </c>
      <c r="F131" s="1">
        <f>FRONTERAS!S134</f>
        <v>89</v>
      </c>
      <c r="G131" s="1">
        <f>FRONTERAS!T134</f>
        <v>88</v>
      </c>
      <c r="H131" s="1" t="str">
        <f>FRONTERAS!U134</f>
        <v>LBC</v>
      </c>
      <c r="I131" s="26">
        <f>FRONTERAS!V134</f>
        <v>44628</v>
      </c>
      <c r="J131" s="1" t="e">
        <f t="shared" si="13"/>
        <v>#REF!</v>
      </c>
      <c r="K131" s="3">
        <f>FRONTERAS!W134</f>
        <v>0</v>
      </c>
    </row>
    <row r="132" spans="1:11" x14ac:dyDescent="0.2">
      <c r="A132" s="1" t="str">
        <f>FRONTERAS!E135</f>
        <v>Prd01990</v>
      </c>
      <c r="B132" s="1" t="str">
        <f>FRONTERAS!B135</f>
        <v>GRUPO EXITO</v>
      </c>
      <c r="C132" s="1" t="str">
        <f>FRONTERAS!C135</f>
        <v>SUPERINTER PASARELA</v>
      </c>
      <c r="D132" s="1" t="str">
        <f>FRONTERAS!D135</f>
        <v>Frt31242</v>
      </c>
      <c r="E132" s="22">
        <f>FRONTERAS!R135</f>
        <v>44272</v>
      </c>
      <c r="F132" s="1">
        <f>FRONTERAS!S135</f>
        <v>89</v>
      </c>
      <c r="G132" s="1">
        <f>FRONTERAS!T135</f>
        <v>89</v>
      </c>
      <c r="H132" s="1" t="str">
        <f>FRONTERAS!U135</f>
        <v>LBC</v>
      </c>
      <c r="I132" s="26">
        <f>FRONTERAS!V135</f>
        <v>44592</v>
      </c>
      <c r="J132" s="1" t="e">
        <f t="shared" si="13"/>
        <v>#REF!</v>
      </c>
      <c r="K132" s="3">
        <f>FRONTERAS!W135</f>
        <v>0</v>
      </c>
    </row>
    <row r="133" spans="1:11" x14ac:dyDescent="0.2">
      <c r="A133" s="1" t="str">
        <f>FRONTERAS!E136</f>
        <v>Prd01993</v>
      </c>
      <c r="B133" s="1" t="str">
        <f>FRONTERAS!B136</f>
        <v>GRUPO EXITO</v>
      </c>
      <c r="C133" s="1" t="str">
        <f>FRONTERAS!C136</f>
        <v>ALMACENES EXITO S.A. - SUPER INTER ARMENIA LA 19</v>
      </c>
      <c r="D133" s="1" t="str">
        <f>FRONTERAS!D136</f>
        <v>Frt22162</v>
      </c>
      <c r="E133" s="22">
        <f>FRONTERAS!R136</f>
        <v>44454</v>
      </c>
      <c r="F133" s="1">
        <f>FRONTERAS!S136</f>
        <v>25</v>
      </c>
      <c r="G133" s="1">
        <f>FRONTERAS!T136</f>
        <v>7</v>
      </c>
      <c r="H133" s="1" t="str">
        <f>FRONTERAS!U136</f>
        <v>LBC</v>
      </c>
      <c r="I133" s="26">
        <f>FRONTERAS!V136</f>
        <v>44592</v>
      </c>
      <c r="J133" s="1" t="e">
        <f t="shared" si="13"/>
        <v>#REF!</v>
      </c>
      <c r="K133" s="3">
        <f>FRONTERAS!W136</f>
        <v>0</v>
      </c>
    </row>
    <row r="134" spans="1:11" x14ac:dyDescent="0.2">
      <c r="A134" s="1" t="str">
        <f>FRONTERAS!E137</f>
        <v>Prd01420</v>
      </c>
      <c r="B134" s="1" t="str">
        <f>FRONTERAS!B137</f>
        <v>GRUPO EXITO</v>
      </c>
      <c r="C134" s="1" t="str">
        <f>FRONTERAS!C137</f>
        <v>ALMACENES EXITO S.A. - SUPERINTER GUAYACANES</v>
      </c>
      <c r="D134" s="1" t="str">
        <f>FRONTERAS!D137</f>
        <v>Frt18580</v>
      </c>
      <c r="E134" s="22">
        <f>FRONTERAS!R137</f>
        <v>44271</v>
      </c>
      <c r="F134" s="1">
        <f>FRONTERAS!S137</f>
        <v>89</v>
      </c>
      <c r="G134" s="1">
        <f>FRONTERAS!T137</f>
        <v>89</v>
      </c>
      <c r="H134" s="1" t="str">
        <f>FRONTERAS!U137</f>
        <v>LBC</v>
      </c>
      <c r="I134" s="26">
        <f>FRONTERAS!V137</f>
        <v>44618</v>
      </c>
      <c r="J134" s="1" t="e">
        <f t="shared" si="13"/>
        <v>#REF!</v>
      </c>
      <c r="K134" s="3">
        <f>FRONTERAS!W137</f>
        <v>0</v>
      </c>
    </row>
    <row r="135" spans="1:11" x14ac:dyDescent="0.2">
      <c r="A135" s="1" t="str">
        <f>FRONTERAS!E138</f>
        <v>Prd01483</v>
      </c>
      <c r="B135" s="1" t="str">
        <f>FRONTERAS!B138</f>
        <v>GRUPO EXITO</v>
      </c>
      <c r="C135" s="1" t="str">
        <f>FRONTERAS!C138</f>
        <v>ALMACENES EXITO S.A - PEREIRA CENTRO</v>
      </c>
      <c r="D135" s="1" t="str">
        <f>FRONTERAS!D138</f>
        <v>Frt02069</v>
      </c>
      <c r="E135" s="22">
        <f>FRONTERAS!R138</f>
        <v>44456</v>
      </c>
      <c r="F135" s="1">
        <f>FRONTERAS!S138</f>
        <v>23</v>
      </c>
      <c r="G135" s="1">
        <f>FRONTERAS!T138</f>
        <v>2</v>
      </c>
      <c r="H135" s="1" t="str">
        <f>FRONTERAS!U138</f>
        <v>LBC</v>
      </c>
      <c r="I135" s="26">
        <f>FRONTERAS!V138</f>
        <v>44628</v>
      </c>
      <c r="J135" s="1" t="e">
        <f t="shared" si="13"/>
        <v>#REF!</v>
      </c>
      <c r="K135" s="3">
        <f>FRONTERAS!W138</f>
        <v>0</v>
      </c>
    </row>
    <row r="136" spans="1:11" x14ac:dyDescent="0.2">
      <c r="A136" s="1" t="str">
        <f>FRONTERAS!E139</f>
        <v>Prd02042</v>
      </c>
      <c r="B136" s="1" t="str">
        <f>FRONTERAS!B139</f>
        <v>GRUPO EXITO</v>
      </c>
      <c r="C136" s="1" t="str">
        <f>FRONTERAS!C139</f>
        <v>ALMACENES EXITO S.A. - AV CENTENARIO</v>
      </c>
      <c r="D136" s="1" t="str">
        <f>FRONTERAS!D139</f>
        <v>Frt22365</v>
      </c>
      <c r="E136" s="22">
        <f>FRONTERAS!R139</f>
        <v>44454</v>
      </c>
      <c r="F136" s="1">
        <f>FRONTERAS!S139</f>
        <v>29</v>
      </c>
      <c r="G136" s="1">
        <f>FRONTERAS!T139</f>
        <v>7</v>
      </c>
      <c r="H136" s="1" t="str">
        <f>FRONTERAS!U139</f>
        <v>LBC</v>
      </c>
      <c r="I136" s="26">
        <f>FRONTERAS!V139</f>
        <v>44524</v>
      </c>
      <c r="J136" s="1" t="e">
        <f t="shared" si="13"/>
        <v>#REF!</v>
      </c>
      <c r="K136" s="3">
        <f>FRONTERAS!W139</f>
        <v>1</v>
      </c>
    </row>
    <row r="137" spans="1:11" x14ac:dyDescent="0.2">
      <c r="A137" s="1" t="str">
        <f>FRONTERAS!E140</f>
        <v>Prd01481</v>
      </c>
      <c r="B137" s="1" t="str">
        <f>FRONTERAS!B140</f>
        <v>GRUPO EXITO</v>
      </c>
      <c r="C137" s="1" t="str">
        <f>FRONTERAS!C140</f>
        <v>ALMACENES EXITO S.A. - VILLA COLOMBIA</v>
      </c>
      <c r="D137" s="1" t="str">
        <f>FRONTERAS!D140</f>
        <v>Frt19741</v>
      </c>
      <c r="E137" s="22">
        <f>FRONTERAS!R140</f>
        <v>44186</v>
      </c>
      <c r="F137" s="1">
        <f>FRONTERAS!S140</f>
        <v>89</v>
      </c>
      <c r="G137" s="1">
        <f>FRONTERAS!T140</f>
        <v>88</v>
      </c>
      <c r="H137" s="1" t="str">
        <f>FRONTERAS!U140</f>
        <v>LBC</v>
      </c>
      <c r="I137" s="26">
        <f>FRONTERAS!V140</f>
        <v>44628</v>
      </c>
      <c r="J137" s="1" t="e">
        <f t="shared" si="13"/>
        <v>#REF!</v>
      </c>
      <c r="K137" s="3">
        <f>FRONTERAS!W140</f>
        <v>0</v>
      </c>
    </row>
    <row r="138" spans="1:11" x14ac:dyDescent="0.2">
      <c r="A138" s="1" t="str">
        <f>FRONTERAS!E141</f>
        <v>Prd01271</v>
      </c>
      <c r="B138" s="1" t="str">
        <f>FRONTERAS!B141</f>
        <v>GRUPO EXITO</v>
      </c>
      <c r="C138" s="1" t="str">
        <f>FRONTERAS!C141</f>
        <v>ALMACENES EXITO S.A. - VIVA LAURELES</v>
      </c>
      <c r="D138" s="1" t="str">
        <f>FRONTERAS!D141</f>
        <v>Frt21105</v>
      </c>
      <c r="E138" s="22">
        <f>FRONTERAS!R141</f>
        <v>44059</v>
      </c>
      <c r="F138" s="1">
        <f>FRONTERAS!S141</f>
        <v>89</v>
      </c>
      <c r="G138" s="1">
        <f>FRONTERAS!T141</f>
        <v>88</v>
      </c>
      <c r="H138" s="1" t="str">
        <f>FRONTERAS!U141</f>
        <v>LBC</v>
      </c>
      <c r="I138" s="26">
        <f>FRONTERAS!V141</f>
        <v>44525</v>
      </c>
      <c r="J138" s="1" t="e">
        <f t="shared" si="13"/>
        <v>#REF!</v>
      </c>
      <c r="K138" s="3">
        <f>FRONTERAS!W141</f>
        <v>0</v>
      </c>
    </row>
    <row r="139" spans="1:11" x14ac:dyDescent="0.2">
      <c r="A139" s="1" t="str">
        <f>FRONTERAS!E142</f>
        <v>Prd01992</v>
      </c>
      <c r="B139" s="1" t="str">
        <f>FRONTERAS!B142</f>
        <v>GRUPO EXITO</v>
      </c>
      <c r="C139" s="1" t="str">
        <f>FRONTERAS!C142</f>
        <v>ALMACENES EXITO S.A-EXITO ARMENIA CENTRO</v>
      </c>
      <c r="D139" s="1" t="str">
        <f>FRONTERAS!D142</f>
        <v>Frt31210</v>
      </c>
      <c r="E139" s="22">
        <f>FRONTERAS!R142</f>
        <v>44166</v>
      </c>
      <c r="F139" s="1">
        <f>FRONTERAS!S142</f>
        <v>89</v>
      </c>
      <c r="G139" s="1">
        <f>FRONTERAS!T142</f>
        <v>89</v>
      </c>
      <c r="H139" s="1" t="str">
        <f>FRONTERAS!U142</f>
        <v>LBC</v>
      </c>
      <c r="I139" s="26">
        <f>FRONTERAS!V142</f>
        <v>44524</v>
      </c>
      <c r="J139" s="1" t="e">
        <f t="shared" si="13"/>
        <v>#REF!</v>
      </c>
      <c r="K139" s="3">
        <f>FRONTERAS!W142</f>
        <v>0</v>
      </c>
    </row>
    <row r="140" spans="1:11" x14ac:dyDescent="0.2">
      <c r="A140" s="1" t="str">
        <f>FRONTERAS!E143</f>
        <v>Prd01270</v>
      </c>
      <c r="B140" s="1" t="str">
        <f>FRONTERAS!B143</f>
        <v>GRUPO EXITO</v>
      </c>
      <c r="C140" s="1" t="str">
        <f>FRONTERAS!C143</f>
        <v>ALMACENES EXITO S.A. - SAN ANTONIO 2</v>
      </c>
      <c r="D140" s="1" t="str">
        <f>FRONTERAS!D143</f>
        <v>Frt00703</v>
      </c>
      <c r="E140" s="22">
        <f>FRONTERAS!R143</f>
        <v>44059</v>
      </c>
      <c r="F140" s="1">
        <f>FRONTERAS!S143</f>
        <v>90</v>
      </c>
      <c r="G140" s="1">
        <f>FRONTERAS!T143</f>
        <v>89</v>
      </c>
      <c r="H140" s="1" t="str">
        <f>FRONTERAS!U143</f>
        <v>LBC</v>
      </c>
      <c r="I140" s="26">
        <f>FRONTERAS!V143</f>
        <v>44523</v>
      </c>
      <c r="J140" s="1" t="e">
        <f t="shared" si="13"/>
        <v>#REF!</v>
      </c>
      <c r="K140" s="3">
        <f>FRONTERAS!W143</f>
        <v>1</v>
      </c>
    </row>
    <row r="141" spans="1:11" x14ac:dyDescent="0.2">
      <c r="A141" s="1" t="str">
        <f>FRONTERAS!E144</f>
        <v>Prd01426</v>
      </c>
      <c r="B141" s="1" t="str">
        <f>FRONTERAS!B144</f>
        <v>GRUPO EXITO</v>
      </c>
      <c r="C141" s="1" t="str">
        <f>FRONTERAS!C144</f>
        <v>ALMACENES EXITO S.A. - CALLE 28 IBAGUE</v>
      </c>
      <c r="D141" s="1" t="str">
        <f>FRONTERAS!D144</f>
        <v>Frt04210</v>
      </c>
      <c r="E141" s="22">
        <f>FRONTERAS!R144</f>
        <v>43703</v>
      </c>
      <c r="F141" s="1">
        <f>FRONTERAS!S144</f>
        <v>89</v>
      </c>
      <c r="G141" s="1">
        <f>FRONTERAS!T144</f>
        <v>89</v>
      </c>
      <c r="H141" s="1" t="str">
        <f>FRONTERAS!U144</f>
        <v>LBC</v>
      </c>
      <c r="I141" s="26">
        <f>FRONTERAS!V144</f>
        <v>44618</v>
      </c>
      <c r="J141" s="1" t="e">
        <f t="shared" si="13"/>
        <v>#REF!</v>
      </c>
      <c r="K141" s="3">
        <f>FRONTERAS!W144</f>
        <v>0</v>
      </c>
    </row>
    <row r="142" spans="1:11" x14ac:dyDescent="0.2">
      <c r="A142" s="1" t="str">
        <f>FRONTERAS!E145</f>
        <v>Prd01987</v>
      </c>
      <c r="B142" s="1" t="str">
        <f>FRONTERAS!B145</f>
        <v>GRUPO EXITO</v>
      </c>
      <c r="C142" s="1" t="str">
        <f>FRONTERAS!C145</f>
        <v>SUPERINTER ACOPI</v>
      </c>
      <c r="D142" s="1" t="str">
        <f>FRONTERAS!D145</f>
        <v>Frt30921</v>
      </c>
      <c r="E142" s="22">
        <f>FRONTERAS!R145</f>
        <v>44025</v>
      </c>
      <c r="F142" s="1">
        <f>FRONTERAS!S145</f>
        <v>90</v>
      </c>
      <c r="G142" s="1">
        <f>FRONTERAS!T145</f>
        <v>89</v>
      </c>
      <c r="H142" s="1" t="str">
        <f>FRONTERAS!U145</f>
        <v>LBC</v>
      </c>
      <c r="I142" s="26">
        <f>FRONTERAS!V145</f>
        <v>44524</v>
      </c>
      <c r="J142" s="1" t="e">
        <f t="shared" si="13"/>
        <v>#REF!</v>
      </c>
      <c r="K142" s="3">
        <f>FRONTERAS!W145</f>
        <v>1</v>
      </c>
    </row>
    <row r="143" spans="1:11" x14ac:dyDescent="0.2">
      <c r="A143" s="1" t="str">
        <f>FRONTERAS!E146</f>
        <v>Prd01478</v>
      </c>
      <c r="B143" s="1" t="str">
        <f>FRONTERAS!B146</f>
        <v>GRUPO EXITO</v>
      </c>
      <c r="C143" s="1" t="str">
        <f>FRONTERAS!C146</f>
        <v>ALMACENES EXITO S.A. -SUPERINTER JAMUNDI</v>
      </c>
      <c r="D143" s="1" t="str">
        <f>FRONTERAS!D146</f>
        <v>Frt07535</v>
      </c>
      <c r="E143" s="22">
        <f>FRONTERAS!R146</f>
        <v>44043</v>
      </c>
      <c r="F143" s="1">
        <f>FRONTERAS!S146</f>
        <v>89</v>
      </c>
      <c r="G143" s="1">
        <f>FRONTERAS!T146</f>
        <v>89</v>
      </c>
      <c r="H143" s="1" t="str">
        <f>FRONTERAS!U146</f>
        <v>LBC</v>
      </c>
      <c r="I143" s="26">
        <f>FRONTERAS!V146</f>
        <v>44628</v>
      </c>
      <c r="J143" s="1" t="e">
        <f t="shared" si="13"/>
        <v>#REF!</v>
      </c>
      <c r="K143" s="3">
        <f>FRONTERAS!W146</f>
        <v>0</v>
      </c>
    </row>
    <row r="144" spans="1:11" x14ac:dyDescent="0.2">
      <c r="A144" s="1" t="str">
        <f>FRONTERAS!E147</f>
        <v>Prd01048</v>
      </c>
      <c r="B144" s="1" t="str">
        <f>FRONTERAS!B147</f>
        <v>GRUPO EXITO</v>
      </c>
      <c r="C144" s="1" t="str">
        <f>FRONTERAS!C147</f>
        <v>ALMACENES EXITO S.A. - CEDI MONTEVIDEO</v>
      </c>
      <c r="D144" s="1" t="str">
        <f>FRONTERAS!D147</f>
        <v>Frt00774</v>
      </c>
      <c r="E144" s="22">
        <f>FRONTERAS!R147</f>
        <v>43374</v>
      </c>
      <c r="F144" s="1">
        <f>FRONTERAS!S147</f>
        <v>0</v>
      </c>
      <c r="G144" s="1">
        <f>FRONTERAS!T147</f>
        <v>0</v>
      </c>
      <c r="H144" s="1" t="str">
        <f>FRONTERAS!U147</f>
        <v>LBC</v>
      </c>
      <c r="I144" s="26">
        <f>FRONTERAS!V147</f>
        <v>44524</v>
      </c>
      <c r="J144" s="1" t="e">
        <f t="shared" si="13"/>
        <v>#REF!</v>
      </c>
      <c r="K144" s="3">
        <f>FRONTERAS!W147</f>
        <v>0</v>
      </c>
    </row>
    <row r="145" spans="1:11" x14ac:dyDescent="0.2">
      <c r="A145" s="1" t="str">
        <f>FRONTERAS!E148</f>
        <v>Prd02072</v>
      </c>
      <c r="B145" s="1" t="str">
        <f>FRONTERAS!B148</f>
        <v>GRUPO EXITO</v>
      </c>
      <c r="C145" s="1" t="str">
        <f>FRONTERAS!C148</f>
        <v>ALMACENES EXITO S.A. - VILLA COUNTRY BQUILLA</v>
      </c>
      <c r="D145" s="1" t="str">
        <f>FRONTERAS!D148</f>
        <v>Frt00779</v>
      </c>
      <c r="E145" s="22">
        <f>FRONTERAS!R148</f>
        <v>0</v>
      </c>
      <c r="F145" s="1">
        <f>FRONTERAS!S148</f>
        <v>0</v>
      </c>
      <c r="G145" s="1">
        <f>FRONTERAS!T148</f>
        <v>0</v>
      </c>
      <c r="H145" s="1" t="str">
        <f>FRONTERAS!U148</f>
        <v>LBC</v>
      </c>
      <c r="I145" s="26">
        <f>FRONTERAS!V148</f>
        <v>0</v>
      </c>
      <c r="J145" s="1" t="e">
        <f t="shared" si="13"/>
        <v>#REF!</v>
      </c>
      <c r="K145" s="3">
        <f>FRONTERAS!W148</f>
        <v>0</v>
      </c>
    </row>
    <row r="146" spans="1:11" x14ac:dyDescent="0.2">
      <c r="A146" s="1" t="str">
        <f>FRONTERAS!E149</f>
        <v>Prd01058</v>
      </c>
      <c r="B146" s="1" t="str">
        <f>FRONTERAS!B149</f>
        <v>GRUPO EXITO</v>
      </c>
      <c r="C146" s="1" t="str">
        <f>FRONTERAS!C149</f>
        <v>ALMACENES EXITO S.A. - NEIVA</v>
      </c>
      <c r="D146" s="1" t="str">
        <f>FRONTERAS!D149</f>
        <v>Frt00953</v>
      </c>
      <c r="E146" s="22">
        <f>FRONTERAS!R149</f>
        <v>43374</v>
      </c>
      <c r="F146" s="1">
        <f>FRONTERAS!S149</f>
        <v>0</v>
      </c>
      <c r="G146" s="1">
        <f>FRONTERAS!T149</f>
        <v>0</v>
      </c>
      <c r="H146" s="1" t="str">
        <f>FRONTERAS!U149</f>
        <v>LBC</v>
      </c>
      <c r="I146" s="26">
        <f>FRONTERAS!V149</f>
        <v>44524</v>
      </c>
      <c r="J146" s="1" t="e">
        <f t="shared" si="13"/>
        <v>#REF!</v>
      </c>
      <c r="K146" s="3">
        <f>FRONTERAS!W149</f>
        <v>0</v>
      </c>
    </row>
    <row r="147" spans="1:11" x14ac:dyDescent="0.2">
      <c r="A147" s="1" t="str">
        <f>FRONTERAS!E150</f>
        <v>Prd02071</v>
      </c>
      <c r="B147" s="1" t="str">
        <f>FRONTERAS!B150</f>
        <v>GRUPO EXITO</v>
      </c>
      <c r="C147" s="1" t="str">
        <f>FRONTERAS!C150</f>
        <v>ALMACENES EXITO S.A. - SINCELEJO</v>
      </c>
      <c r="D147" s="1" t="str">
        <f>FRONTERAS!D150</f>
        <v>Frt01058</v>
      </c>
      <c r="E147" s="22">
        <f>FRONTERAS!R150</f>
        <v>43374</v>
      </c>
      <c r="F147" s="1">
        <f>FRONTERAS!S150</f>
        <v>0</v>
      </c>
      <c r="G147" s="1">
        <f>FRONTERAS!T150</f>
        <v>0</v>
      </c>
      <c r="H147" s="1" t="str">
        <f>FRONTERAS!U150</f>
        <v>LBC</v>
      </c>
      <c r="I147" s="26">
        <f>FRONTERAS!V150</f>
        <v>44524</v>
      </c>
      <c r="J147" s="1" t="e">
        <f t="shared" si="13"/>
        <v>#REF!</v>
      </c>
      <c r="K147" s="3">
        <f>FRONTERAS!W150</f>
        <v>0</v>
      </c>
    </row>
    <row r="148" spans="1:11" x14ac:dyDescent="0.2">
      <c r="A148" s="1" t="str">
        <f>FRONTERAS!E151</f>
        <v>Prd01072</v>
      </c>
      <c r="B148" s="1" t="str">
        <f>FRONTERAS!B151</f>
        <v>GRUPO EXITO</v>
      </c>
      <c r="C148" s="1" t="str">
        <f>FRONTERAS!C151</f>
        <v>ALMACENES EXITO S.A. - ORIENTAL BUCARAMANGA</v>
      </c>
      <c r="D148" s="1" t="str">
        <f>FRONTERAS!D151</f>
        <v>Frt01228</v>
      </c>
      <c r="E148" s="22">
        <f>FRONTERAS!R151</f>
        <v>43374</v>
      </c>
      <c r="F148" s="1">
        <f>FRONTERAS!S151</f>
        <v>0</v>
      </c>
      <c r="G148" s="1">
        <f>FRONTERAS!T151</f>
        <v>0</v>
      </c>
      <c r="H148" s="1" t="str">
        <f>FRONTERAS!U151</f>
        <v>LBC</v>
      </c>
      <c r="I148" s="26">
        <f>FRONTERAS!V151</f>
        <v>44524</v>
      </c>
      <c r="J148" s="1" t="e">
        <f t="shared" si="13"/>
        <v>#REF!</v>
      </c>
      <c r="K148" s="3">
        <f>FRONTERAS!W151</f>
        <v>0</v>
      </c>
    </row>
    <row r="149" spans="1:11" x14ac:dyDescent="0.2">
      <c r="A149" s="1" t="str">
        <f>FRONTERAS!E152</f>
        <v>Prd02076</v>
      </c>
      <c r="B149" s="1" t="str">
        <f>FRONTERAS!B152</f>
        <v>GRUPO EXITO</v>
      </c>
      <c r="C149" s="1" t="str">
        <f>FRONTERAS!C152</f>
        <v>ALMACENES EXITO S.A. - CARULLA CALLE 82</v>
      </c>
      <c r="D149" s="1" t="str">
        <f>FRONTERAS!D152</f>
        <v>Frt01675</v>
      </c>
      <c r="E149" s="22">
        <f>FRONTERAS!R152</f>
        <v>43374</v>
      </c>
      <c r="F149" s="1">
        <f>FRONTERAS!S152</f>
        <v>0</v>
      </c>
      <c r="G149" s="1">
        <f>FRONTERAS!T152</f>
        <v>0</v>
      </c>
      <c r="H149" s="1" t="str">
        <f>FRONTERAS!U152</f>
        <v>LBC</v>
      </c>
      <c r="I149" s="26">
        <f>FRONTERAS!V152</f>
        <v>44524</v>
      </c>
      <c r="J149" s="1" t="e">
        <f t="shared" si="13"/>
        <v>#REF!</v>
      </c>
      <c r="K149" s="3">
        <f>FRONTERAS!W152</f>
        <v>0</v>
      </c>
    </row>
    <row r="150" spans="1:11" x14ac:dyDescent="0.2">
      <c r="A150" s="1" t="str">
        <f>FRONTERAS!E153</f>
        <v>Prd01471</v>
      </c>
      <c r="B150" s="1" t="str">
        <f>FRONTERAS!B153</f>
        <v>GRUPO EXITO</v>
      </c>
      <c r="C150" s="1" t="str">
        <f>FRONTERAS!C153</f>
        <v>ALMACENES EXITO S.A.</v>
      </c>
      <c r="D150" s="1" t="str">
        <f>FRONTERAS!D153</f>
        <v>Frt01850</v>
      </c>
      <c r="E150" s="22">
        <f>FRONTERAS!R153</f>
        <v>43374</v>
      </c>
      <c r="F150" s="1">
        <f>FRONTERAS!S153</f>
        <v>0</v>
      </c>
      <c r="G150" s="1">
        <f>FRONTERAS!T153</f>
        <v>0</v>
      </c>
      <c r="H150" s="1" t="str">
        <f>FRONTERAS!U153</f>
        <v>LBC</v>
      </c>
      <c r="I150" s="26">
        <f>FRONTERAS!V153</f>
        <v>44618</v>
      </c>
      <c r="J150" s="1" t="e">
        <f t="shared" si="13"/>
        <v>#REF!</v>
      </c>
      <c r="K150" s="3">
        <f>FRONTERAS!W153</f>
        <v>0</v>
      </c>
    </row>
    <row r="151" spans="1:11" x14ac:dyDescent="0.2">
      <c r="A151" s="1" t="str">
        <f>FRONTERAS!E154</f>
        <v>Prd01434</v>
      </c>
      <c r="B151" s="1" t="str">
        <f>FRONTERAS!B154</f>
        <v>GRUPO EXITO</v>
      </c>
      <c r="C151" s="1" t="str">
        <f>FRONTERAS!C154</f>
        <v>ALMACENES EXITO S.A - PALMIRA</v>
      </c>
      <c r="D151" s="1" t="str">
        <f>FRONTERAS!D154</f>
        <v>Frt01996</v>
      </c>
      <c r="E151" s="22">
        <f>FRONTERAS!R154</f>
        <v>43374</v>
      </c>
      <c r="F151" s="1">
        <f>FRONTERAS!S154</f>
        <v>0</v>
      </c>
      <c r="G151" s="1">
        <f>FRONTERAS!T154</f>
        <v>0</v>
      </c>
      <c r="H151" s="1" t="str">
        <f>FRONTERAS!U154</f>
        <v>LBC</v>
      </c>
      <c r="I151" s="26">
        <f>FRONTERAS!V154</f>
        <v>44628</v>
      </c>
      <c r="J151" s="1" t="e">
        <f t="shared" si="13"/>
        <v>#REF!</v>
      </c>
      <c r="K151" s="3">
        <f>FRONTERAS!W154</f>
        <v>0</v>
      </c>
    </row>
    <row r="152" spans="1:11" x14ac:dyDescent="0.2">
      <c r="A152" s="1">
        <f>FRONTERAS!E155</f>
        <v>0</v>
      </c>
      <c r="B152" s="1" t="str">
        <f>FRONTERAS!B155</f>
        <v>GRUPO EXITO</v>
      </c>
      <c r="C152" s="1" t="str">
        <f>FRONTERAS!C155</f>
        <v>ALMACENES EXITO S.A. - CARULLA EL TESORO</v>
      </c>
      <c r="D152" s="1" t="str">
        <f>FRONTERAS!D155</f>
        <v>Frt02007</v>
      </c>
      <c r="E152" s="22">
        <f>FRONTERAS!R155</f>
        <v>0</v>
      </c>
      <c r="F152" s="1">
        <f>FRONTERAS!S155</f>
        <v>0</v>
      </c>
      <c r="G152" s="1">
        <f>FRONTERAS!T155</f>
        <v>289</v>
      </c>
      <c r="H152" s="1" t="str">
        <f>FRONTERAS!U155</f>
        <v>LBC</v>
      </c>
      <c r="I152" s="26">
        <f>FRONTERAS!V155</f>
        <v>0</v>
      </c>
      <c r="J152" s="1" t="e">
        <f t="shared" si="13"/>
        <v>#REF!</v>
      </c>
      <c r="K152" s="3">
        <f>FRONTERAS!W155</f>
        <v>0</v>
      </c>
    </row>
    <row r="153" spans="1:11" x14ac:dyDescent="0.2">
      <c r="A153" s="1" t="str">
        <f>FRONTERAS!E156</f>
        <v>Prd01474</v>
      </c>
      <c r="B153" s="1" t="str">
        <f>FRONTERAS!B156</f>
        <v>GRUPO EXITO</v>
      </c>
      <c r="C153" s="1" t="str">
        <f>FRONTERAS!C156</f>
        <v>ALMACENES EXITO S.A - EXITO PASOANCHO</v>
      </c>
      <c r="D153" s="1" t="str">
        <f>FRONTERAS!D156</f>
        <v>Frt02044</v>
      </c>
      <c r="E153" s="22">
        <f>FRONTERAS!R156</f>
        <v>43374</v>
      </c>
      <c r="F153" s="1">
        <f>FRONTERAS!S156</f>
        <v>0</v>
      </c>
      <c r="G153" s="1">
        <f>FRONTERAS!T156</f>
        <v>0</v>
      </c>
      <c r="H153" s="1" t="str">
        <f>FRONTERAS!U156</f>
        <v>LBC</v>
      </c>
      <c r="I153" s="26">
        <f>FRONTERAS!V156</f>
        <v>44618</v>
      </c>
      <c r="J153" s="1" t="e">
        <f t="shared" si="13"/>
        <v>#REF!</v>
      </c>
      <c r="K153" s="3">
        <f>FRONTERAS!W156</f>
        <v>0</v>
      </c>
    </row>
    <row r="154" spans="1:11" x14ac:dyDescent="0.2">
      <c r="A154" s="1" t="str">
        <f>FRONTERAS!E157</f>
        <v>Prd02073</v>
      </c>
      <c r="B154" s="1" t="str">
        <f>FRONTERAS!B157</f>
        <v>GRUPO EXITO</v>
      </c>
      <c r="C154" s="1" t="str">
        <f>FRONTERAS!C157</f>
        <v>ALMACENES EXITO S.A. - CARULLA 86</v>
      </c>
      <c r="D154" s="1" t="str">
        <f>FRONTERAS!D157</f>
        <v>Frt02253</v>
      </c>
      <c r="E154" s="22">
        <f>FRONTERAS!R157</f>
        <v>43374</v>
      </c>
      <c r="F154" s="1">
        <f>FRONTERAS!S157</f>
        <v>0</v>
      </c>
      <c r="G154" s="1">
        <f>FRONTERAS!T157</f>
        <v>0</v>
      </c>
      <c r="H154" s="1" t="str">
        <f>FRONTERAS!U157</f>
        <v>LBC</v>
      </c>
      <c r="I154" s="26">
        <f>FRONTERAS!V157</f>
        <v>44524</v>
      </c>
      <c r="J154" s="1" t="e">
        <f t="shared" si="13"/>
        <v>#REF!</v>
      </c>
      <c r="K154" s="3">
        <f>FRONTERAS!W157</f>
        <v>0</v>
      </c>
    </row>
    <row r="155" spans="1:11" x14ac:dyDescent="0.2">
      <c r="A155" s="1" t="str">
        <f>FRONTERAS!E158</f>
        <v>Prd01055</v>
      </c>
      <c r="B155" s="1" t="str">
        <f>FRONTERAS!B158</f>
        <v>GRUPO EXITO</v>
      </c>
      <c r="C155" s="1" t="str">
        <f>FRONTERAS!C158</f>
        <v>ALMACENES EXITO S.A. - BARRANQUILLA</v>
      </c>
      <c r="D155" s="1" t="str">
        <f>FRONTERAS!D158</f>
        <v>Frt04906</v>
      </c>
      <c r="E155" s="22">
        <f>FRONTERAS!R158</f>
        <v>0</v>
      </c>
      <c r="F155" s="1">
        <f>FRONTERAS!S158</f>
        <v>0</v>
      </c>
      <c r="G155" s="1">
        <f>FRONTERAS!T158</f>
        <v>91</v>
      </c>
      <c r="H155" s="1" t="str">
        <f>FRONTERAS!U158</f>
        <v>LBC</v>
      </c>
      <c r="I155" s="26">
        <f>FRONTERAS!V158</f>
        <v>0</v>
      </c>
      <c r="J155" s="1" t="e">
        <f t="shared" si="13"/>
        <v>#REF!</v>
      </c>
      <c r="K155" s="3">
        <f>FRONTERAS!W158</f>
        <v>0</v>
      </c>
    </row>
    <row r="156" spans="1:11" x14ac:dyDescent="0.2">
      <c r="A156" s="1" t="str">
        <f>FRONTERAS!E159</f>
        <v>Prd01063</v>
      </c>
      <c r="B156" s="1" t="str">
        <f>FRONTERAS!B159</f>
        <v>GRUPO EXITO</v>
      </c>
      <c r="C156" s="1" t="str">
        <f>FRONTERAS!C159</f>
        <v>ALMACENES EXITO S.A. - VIVERO BUENAVISTA SANTA MARTA</v>
      </c>
      <c r="D156" s="1" t="str">
        <f>FRONTERAS!D159</f>
        <v>Frt06032</v>
      </c>
      <c r="E156" s="22">
        <f>FRONTERAS!R159</f>
        <v>43374</v>
      </c>
      <c r="F156" s="1">
        <f>FRONTERAS!S159</f>
        <v>1</v>
      </c>
      <c r="G156" s="1">
        <f>FRONTERAS!T159</f>
        <v>0</v>
      </c>
      <c r="H156" s="1" t="str">
        <f>FRONTERAS!U159</f>
        <v>LBC</v>
      </c>
      <c r="I156" s="26">
        <f>FRONTERAS!V159</f>
        <v>44524</v>
      </c>
      <c r="J156" s="1" t="e">
        <f t="shared" si="13"/>
        <v>#REF!</v>
      </c>
      <c r="K156" s="3">
        <f>FRONTERAS!W159</f>
        <v>0</v>
      </c>
    </row>
    <row r="157" spans="1:11" x14ac:dyDescent="0.2">
      <c r="A157" s="1" t="str">
        <f>FRONTERAS!E160</f>
        <v>Prd02069</v>
      </c>
      <c r="B157" s="1" t="str">
        <f>FRONTERAS!B160</f>
        <v>GRUPO EXITO</v>
      </c>
      <c r="C157" s="1" t="str">
        <f>FRONTERAS!C160</f>
        <v>ALMACENES EXITO S.A. - TULUA</v>
      </c>
      <c r="D157" s="1" t="str">
        <f>FRONTERAS!D160</f>
        <v>Frt06317</v>
      </c>
      <c r="E157" s="22">
        <f>FRONTERAS!R160</f>
        <v>0</v>
      </c>
      <c r="F157" s="1">
        <f>FRONTERAS!S160</f>
        <v>0</v>
      </c>
      <c r="G157" s="1">
        <f>FRONTERAS!T160</f>
        <v>0</v>
      </c>
      <c r="H157" s="1" t="str">
        <f>FRONTERAS!U160</f>
        <v>LBC</v>
      </c>
      <c r="I157" s="26">
        <f>FRONTERAS!V160</f>
        <v>0</v>
      </c>
      <c r="J157" s="1" t="e">
        <f t="shared" si="13"/>
        <v>#REF!</v>
      </c>
      <c r="K157" s="3">
        <f>FRONTERAS!W160</f>
        <v>0</v>
      </c>
    </row>
    <row r="158" spans="1:11" x14ac:dyDescent="0.2">
      <c r="A158" s="1" t="str">
        <f>FRONTERAS!E161</f>
        <v>Prd01477</v>
      </c>
      <c r="B158" s="1" t="str">
        <f>FRONTERAS!B161</f>
        <v>GRUPO EXITO</v>
      </c>
      <c r="C158" s="1" t="str">
        <f>FRONTERAS!C161</f>
        <v>ALMACENES EXITO S.A. - CARULLA CIUDAD JARDIN</v>
      </c>
      <c r="D158" s="1" t="str">
        <f>FRONTERAS!D161</f>
        <v>Frt06410</v>
      </c>
      <c r="E158" s="22">
        <f>FRONTERAS!R161</f>
        <v>43374</v>
      </c>
      <c r="F158" s="1">
        <f>FRONTERAS!S161</f>
        <v>0</v>
      </c>
      <c r="G158" s="1">
        <f>FRONTERAS!T161</f>
        <v>0</v>
      </c>
      <c r="H158" s="1" t="str">
        <f>FRONTERAS!U161</f>
        <v>LBC</v>
      </c>
      <c r="I158" s="26">
        <f>FRONTERAS!V161</f>
        <v>44621</v>
      </c>
      <c r="J158" s="1" t="e">
        <f t="shared" si="13"/>
        <v>#REF!</v>
      </c>
      <c r="K158" s="3">
        <f>FRONTERAS!W161</f>
        <v>0</v>
      </c>
    </row>
    <row r="159" spans="1:11" x14ac:dyDescent="0.2">
      <c r="A159" s="1" t="str">
        <f>FRONTERAS!E162</f>
        <v>Prd01068</v>
      </c>
      <c r="B159" s="1" t="str">
        <f>FRONTERAS!B162</f>
        <v>GRUPO EXITO</v>
      </c>
      <c r="C159" s="1" t="str">
        <f>FRONTERAS!C162</f>
        <v>ALMACENES EXITO S.A. - UNIVILLAVO</v>
      </c>
      <c r="D159" s="1" t="str">
        <f>FRONTERAS!D162</f>
        <v>Frt06788</v>
      </c>
      <c r="E159" s="22">
        <f>FRONTERAS!R162</f>
        <v>43374</v>
      </c>
      <c r="F159" s="1">
        <f>FRONTERAS!S162</f>
        <v>0</v>
      </c>
      <c r="G159" s="1">
        <f>FRONTERAS!T162</f>
        <v>0</v>
      </c>
      <c r="H159" s="1" t="str">
        <f>FRONTERAS!U162</f>
        <v>LBC</v>
      </c>
      <c r="I159" s="26">
        <f>FRONTERAS!V162</f>
        <v>44580</v>
      </c>
      <c r="J159" s="1" t="e">
        <f t="shared" si="13"/>
        <v>#REF!</v>
      </c>
      <c r="K159" s="3">
        <f>FRONTERAS!W162</f>
        <v>0</v>
      </c>
    </row>
    <row r="160" spans="1:11" x14ac:dyDescent="0.2">
      <c r="A160" s="1" t="str">
        <f>FRONTERAS!E163</f>
        <v>Prd01069</v>
      </c>
      <c r="B160" s="1" t="str">
        <f>FRONTERAS!B163</f>
        <v>GRUPO EXITO</v>
      </c>
      <c r="C160" s="1" t="str">
        <f>FRONTERAS!C163</f>
        <v>ALMACENES EXITO S.A. - SINCELEJO</v>
      </c>
      <c r="D160" s="1" t="str">
        <f>FRONTERAS!D163</f>
        <v>Frt07009</v>
      </c>
      <c r="E160" s="22">
        <f>FRONTERAS!R163</f>
        <v>44326</v>
      </c>
      <c r="F160" s="1">
        <f>FRONTERAS!S163</f>
        <v>52</v>
      </c>
      <c r="G160" s="1">
        <f>FRONTERAS!T163</f>
        <v>52</v>
      </c>
      <c r="H160" s="1" t="str">
        <f>FRONTERAS!U163</f>
        <v>GPE</v>
      </c>
      <c r="I160" s="26">
        <f>FRONTERAS!V163</f>
        <v>44609</v>
      </c>
      <c r="J160" s="1" t="e">
        <f t="shared" si="13"/>
        <v>#REF!</v>
      </c>
      <c r="K160" s="3">
        <f>FRONTERAS!W163</f>
        <v>1</v>
      </c>
    </row>
    <row r="161" spans="1:11" x14ac:dyDescent="0.2">
      <c r="A161" s="1" t="str">
        <f>FRONTERAS!E164</f>
        <v>Prd01141</v>
      </c>
      <c r="B161" s="1" t="str">
        <f>FRONTERAS!B164</f>
        <v>GRUPO EXITO</v>
      </c>
      <c r="C161" s="1" t="str">
        <f>FRONTERAS!C164</f>
        <v>ALMACENES EXITO S.A. - CARULLA VIVERO PANCE</v>
      </c>
      <c r="D161" s="1" t="str">
        <f>FRONTERAS!D164</f>
        <v>Frt07151</v>
      </c>
      <c r="E161" s="22">
        <f>FRONTERAS!R164</f>
        <v>43374</v>
      </c>
      <c r="F161" s="1">
        <f>FRONTERAS!S164</f>
        <v>0</v>
      </c>
      <c r="G161" s="1">
        <f>FRONTERAS!T164</f>
        <v>0</v>
      </c>
      <c r="H161" s="1" t="str">
        <f>FRONTERAS!U164</f>
        <v>LBC</v>
      </c>
      <c r="I161" s="26">
        <f>FRONTERAS!V164</f>
        <v>44618</v>
      </c>
      <c r="J161" s="1" t="e">
        <f t="shared" si="13"/>
        <v>#REF!</v>
      </c>
      <c r="K161" s="3">
        <f>FRONTERAS!W164</f>
        <v>0</v>
      </c>
    </row>
    <row r="162" spans="1:11" x14ac:dyDescent="0.2">
      <c r="A162" s="1" t="str">
        <f>FRONTERAS!E165</f>
        <v>Prd01983</v>
      </c>
      <c r="B162" s="1" t="str">
        <f>FRONTERAS!B165</f>
        <v>GRUPO EXITO</v>
      </c>
      <c r="C162" s="1" t="str">
        <f>FRONTERAS!C165</f>
        <v>EXITO S.A. - BUENAVENTURA</v>
      </c>
      <c r="D162" s="1" t="str">
        <f>FRONTERAS!D165</f>
        <v>Frt07593</v>
      </c>
      <c r="E162" s="22">
        <f>FRONTERAS!R165</f>
        <v>43374</v>
      </c>
      <c r="F162" s="1">
        <f>FRONTERAS!S165</f>
        <v>0</v>
      </c>
      <c r="G162" s="1">
        <f>FRONTERAS!T165</f>
        <v>0</v>
      </c>
      <c r="H162" s="1" t="str">
        <f>FRONTERAS!U165</f>
        <v>LBC</v>
      </c>
      <c r="I162" s="26">
        <f>FRONTERAS!V165</f>
        <v>44525</v>
      </c>
      <c r="J162" s="1" t="e">
        <f t="shared" si="13"/>
        <v>#REF!</v>
      </c>
      <c r="K162" s="3">
        <f>FRONTERAS!W165</f>
        <v>0</v>
      </c>
    </row>
    <row r="163" spans="1:11" x14ac:dyDescent="0.2">
      <c r="A163" s="1" t="str">
        <f>FRONTERAS!E166</f>
        <v>Prd01114</v>
      </c>
      <c r="B163" s="1" t="str">
        <f>FRONTERAS!B166</f>
        <v>GRUPO EXITO</v>
      </c>
      <c r="C163" s="1" t="str">
        <f>FRONTERAS!C166</f>
        <v>ALMACENES EXITO - CARULLA ALEJANDRIA (LA VISITACIÓN)</v>
      </c>
      <c r="D163" s="1" t="str">
        <f>FRONTERAS!D166</f>
        <v>Frt07972</v>
      </c>
      <c r="E163" s="22">
        <f>FRONTERAS!R166</f>
        <v>0</v>
      </c>
      <c r="F163" s="1">
        <f>FRONTERAS!S166</f>
        <v>0</v>
      </c>
      <c r="G163" s="1">
        <f>FRONTERAS!T166</f>
        <v>180</v>
      </c>
      <c r="H163" s="1" t="str">
        <f>FRONTERAS!U166</f>
        <v>LBC</v>
      </c>
      <c r="I163" s="26">
        <f>FRONTERAS!V166</f>
        <v>0</v>
      </c>
      <c r="J163" s="1" t="e">
        <f t="shared" si="13"/>
        <v>#REF!</v>
      </c>
      <c r="K163" s="3">
        <f>FRONTERAS!W166</f>
        <v>0</v>
      </c>
    </row>
    <row r="164" spans="1:11" x14ac:dyDescent="0.2">
      <c r="A164" s="1" t="str">
        <f>FRONTERAS!E167</f>
        <v>Prd01089</v>
      </c>
      <c r="B164" s="1" t="str">
        <f>FRONTERAS!B167</f>
        <v>GRUPO EXITO</v>
      </c>
      <c r="C164" s="1" t="str">
        <f>FRONTERAS!C167</f>
        <v>ALMACENES EXITO S.A. - CARULLA CASTILLO GRANDE</v>
      </c>
      <c r="D164" s="1" t="str">
        <f>FRONTERAS!D167</f>
        <v>Frt10006</v>
      </c>
      <c r="E164" s="22">
        <f>FRONTERAS!R167</f>
        <v>43374</v>
      </c>
      <c r="F164" s="1">
        <f>FRONTERAS!S167</f>
        <v>0</v>
      </c>
      <c r="G164" s="1">
        <f>FRONTERAS!T167</f>
        <v>0</v>
      </c>
      <c r="H164" s="1" t="str">
        <f>FRONTERAS!U167</f>
        <v>LBC</v>
      </c>
      <c r="I164" s="26">
        <f>FRONTERAS!V167</f>
        <v>44546</v>
      </c>
      <c r="J164" s="1" t="e">
        <f t="shared" si="13"/>
        <v>#REF!</v>
      </c>
      <c r="K164" s="3">
        <f>FRONTERAS!W167</f>
        <v>0</v>
      </c>
    </row>
    <row r="165" spans="1:11" x14ac:dyDescent="0.2">
      <c r="A165" s="1" t="str">
        <f>FRONTERAS!E168</f>
        <v>Prd01476</v>
      </c>
      <c r="B165" s="1" t="str">
        <f>FRONTERAS!B168</f>
        <v>GRUPO EXITO</v>
      </c>
      <c r="C165" s="1" t="str">
        <f>FRONTERAS!C168</f>
        <v>ALMACENES EXITO S.A. - SUPERINTER LA COMETA</v>
      </c>
      <c r="D165" s="1" t="str">
        <f>FRONTERAS!D168</f>
        <v>Frt10204</v>
      </c>
      <c r="E165" s="22">
        <f>FRONTERAS!R168</f>
        <v>43374</v>
      </c>
      <c r="F165" s="1">
        <f>FRONTERAS!S168</f>
        <v>0</v>
      </c>
      <c r="G165" s="1">
        <f>FRONTERAS!T168</f>
        <v>0</v>
      </c>
      <c r="H165" s="1" t="str">
        <f>FRONTERAS!U168</f>
        <v>LBC</v>
      </c>
      <c r="I165" s="26">
        <f>FRONTERAS!V168</f>
        <v>44621</v>
      </c>
      <c r="J165" s="1" t="e">
        <f t="shared" si="13"/>
        <v>#REF!</v>
      </c>
      <c r="K165" s="3">
        <f>FRONTERAS!W168</f>
        <v>0</v>
      </c>
    </row>
    <row r="166" spans="1:11" x14ac:dyDescent="0.2">
      <c r="A166" s="1" t="str">
        <f>FRONTERAS!E169</f>
        <v>Prd01444</v>
      </c>
      <c r="B166" s="1" t="str">
        <f>FRONTERAS!B169</f>
        <v>GRUPO EXITO</v>
      </c>
      <c r="C166" s="1" t="str">
        <f>FRONTERAS!C169</f>
        <v>ALMACENES EXITO S.A. - SUPERINTER MELENDEZ</v>
      </c>
      <c r="D166" s="1" t="str">
        <f>FRONTERAS!D169</f>
        <v>Frt11414</v>
      </c>
      <c r="E166" s="22">
        <f>FRONTERAS!R169</f>
        <v>43374</v>
      </c>
      <c r="F166" s="1">
        <f>FRONTERAS!S169</f>
        <v>0</v>
      </c>
      <c r="G166" s="1">
        <f>FRONTERAS!T169</f>
        <v>0</v>
      </c>
      <c r="H166" s="1" t="str">
        <f>FRONTERAS!U169</f>
        <v>LBC</v>
      </c>
      <c r="I166" s="26">
        <f>FRONTERAS!V169</f>
        <v>44618</v>
      </c>
      <c r="J166" s="1" t="e">
        <f t="shared" si="13"/>
        <v>#REF!</v>
      </c>
      <c r="K166" s="3">
        <f>FRONTERAS!W169</f>
        <v>0</v>
      </c>
    </row>
    <row r="167" spans="1:11" x14ac:dyDescent="0.2">
      <c r="A167" s="1">
        <f>FRONTERAS!E170</f>
        <v>0</v>
      </c>
      <c r="B167" s="1" t="str">
        <f>FRONTERAS!B170</f>
        <v>GRUPO EXITO</v>
      </c>
      <c r="C167" s="1" t="str">
        <f>FRONTERAS!C170</f>
        <v>ALMACENES EXITO S.A_ - ENVIGADO 2 (CENTRO DE COMPUTO)</v>
      </c>
      <c r="D167" s="1" t="str">
        <f>FRONTERAS!D170</f>
        <v>Frt18925</v>
      </c>
      <c r="E167" s="22">
        <f>FRONTERAS!R170</f>
        <v>0</v>
      </c>
      <c r="F167" s="1">
        <f>FRONTERAS!S170</f>
        <v>0</v>
      </c>
      <c r="G167" s="1">
        <f>FRONTERAS!T170</f>
        <v>289</v>
      </c>
      <c r="H167" s="1" t="str">
        <f>FRONTERAS!U170</f>
        <v>LBC</v>
      </c>
      <c r="I167" s="26">
        <f>FRONTERAS!V170</f>
        <v>0</v>
      </c>
      <c r="J167" s="1" t="e">
        <f t="shared" si="13"/>
        <v>#REF!</v>
      </c>
      <c r="K167" s="3">
        <f>FRONTERAS!W170</f>
        <v>0</v>
      </c>
    </row>
    <row r="168" spans="1:11" x14ac:dyDescent="0.2">
      <c r="A168" s="1" t="str">
        <f>FRONTERAS!E171</f>
        <v>Prd01994</v>
      </c>
      <c r="B168" s="1" t="str">
        <f>FRONTERAS!B171</f>
        <v>GRUPO EXITO</v>
      </c>
      <c r="C168" s="1" t="str">
        <f>FRONTERAS!C171</f>
        <v>SUPERINTER ACUARELA</v>
      </c>
      <c r="D168" s="1" t="str">
        <f>FRONTERAS!D171</f>
        <v>Frt30922</v>
      </c>
      <c r="E168" s="22">
        <f>FRONTERAS!R171</f>
        <v>43374</v>
      </c>
      <c r="F168" s="1">
        <f>FRONTERAS!S171</f>
        <v>0</v>
      </c>
      <c r="G168" s="1">
        <f>FRONTERAS!T171</f>
        <v>0</v>
      </c>
      <c r="H168" s="1" t="str">
        <f>FRONTERAS!U171</f>
        <v>LBC</v>
      </c>
      <c r="I168" s="26">
        <f>FRONTERAS!V171</f>
        <v>44592</v>
      </c>
      <c r="J168" s="1" t="e">
        <f t="shared" si="13"/>
        <v>#REF!</v>
      </c>
      <c r="K168" s="3">
        <f>FRONTERAS!W171</f>
        <v>0</v>
      </c>
    </row>
    <row r="169" spans="1:11" x14ac:dyDescent="0.2">
      <c r="A169" s="1" t="str">
        <f>FRONTERAS!E172</f>
        <v>Prd02040</v>
      </c>
      <c r="B169" s="1" t="str">
        <f>FRONTERAS!B172</f>
        <v>HAMPTON BARRANQUILLA</v>
      </c>
      <c r="C169" s="1" t="str">
        <f>FRONTERAS!C172</f>
        <v>HOTEL HAMPTON BARRANQUILLA</v>
      </c>
      <c r="D169" s="1" t="str">
        <f>FRONTERAS!D172</f>
        <v>Frt20145</v>
      </c>
      <c r="E169" s="22">
        <f>FRONTERAS!R172</f>
        <v>43959</v>
      </c>
      <c r="F169" s="1">
        <f>FRONTERAS!S172</f>
        <v>89</v>
      </c>
      <c r="G169" s="1">
        <f>FRONTERAS!T172</f>
        <v>79</v>
      </c>
      <c r="H169" s="1" t="str">
        <f>FRONTERAS!U172</f>
        <v>GPE</v>
      </c>
      <c r="I169" s="26">
        <f>FRONTERAS!V172</f>
        <v>45031</v>
      </c>
      <c r="J169" s="1" t="e">
        <f t="shared" si="13"/>
        <v>#REF!</v>
      </c>
      <c r="K169" s="3">
        <f>FRONTERAS!W172</f>
        <v>0</v>
      </c>
    </row>
    <row r="170" spans="1:11" x14ac:dyDescent="0.2">
      <c r="A170" s="1" t="e">
        <f t="shared" ref="A170:K170" si="14">#REF!</f>
        <v>#REF!</v>
      </c>
      <c r="B170" s="1" t="e">
        <f t="shared" si="14"/>
        <v>#REF!</v>
      </c>
      <c r="C170" s="1" t="e">
        <f t="shared" si="14"/>
        <v>#REF!</v>
      </c>
      <c r="D170" s="1" t="e">
        <f t="shared" si="14"/>
        <v>#REF!</v>
      </c>
      <c r="E170" s="1" t="e">
        <f t="shared" si="14"/>
        <v>#REF!</v>
      </c>
      <c r="F170" s="1" t="e">
        <f t="shared" si="14"/>
        <v>#REF!</v>
      </c>
      <c r="G170" s="1" t="e">
        <f t="shared" si="14"/>
        <v>#REF!</v>
      </c>
      <c r="H170" s="1" t="e">
        <f t="shared" si="14"/>
        <v>#REF!</v>
      </c>
      <c r="I170" s="1" t="e">
        <f t="shared" si="14"/>
        <v>#REF!</v>
      </c>
      <c r="J170" s="1" t="e">
        <f t="shared" si="14"/>
        <v>#REF!</v>
      </c>
      <c r="K170" s="1" t="e">
        <f t="shared" si="14"/>
        <v>#REF!</v>
      </c>
    </row>
    <row r="171" spans="1:11" x14ac:dyDescent="0.2">
      <c r="A171" s="1" t="e">
        <f t="shared" ref="A171:K171" si="15">#REF!</f>
        <v>#REF!</v>
      </c>
      <c r="B171" s="1" t="e">
        <f t="shared" si="15"/>
        <v>#REF!</v>
      </c>
      <c r="C171" s="1" t="e">
        <f t="shared" si="15"/>
        <v>#REF!</v>
      </c>
      <c r="D171" s="1" t="e">
        <f t="shared" si="15"/>
        <v>#REF!</v>
      </c>
      <c r="E171" s="1" t="e">
        <f t="shared" si="15"/>
        <v>#REF!</v>
      </c>
      <c r="F171" s="1" t="e">
        <f t="shared" si="15"/>
        <v>#REF!</v>
      </c>
      <c r="G171" s="1" t="e">
        <f t="shared" si="15"/>
        <v>#REF!</v>
      </c>
      <c r="H171" s="1" t="e">
        <f t="shared" si="15"/>
        <v>#REF!</v>
      </c>
      <c r="I171" s="1" t="e">
        <f t="shared" si="15"/>
        <v>#REF!</v>
      </c>
      <c r="J171" s="1" t="e">
        <f t="shared" si="15"/>
        <v>#REF!</v>
      </c>
      <c r="K171" s="1" t="e">
        <f t="shared" si="15"/>
        <v>#REF!</v>
      </c>
    </row>
    <row r="172" spans="1:11" x14ac:dyDescent="0.2">
      <c r="A172" s="1" t="str">
        <f>FRONTERAS!E173</f>
        <v>Prd02037</v>
      </c>
      <c r="B172" s="1" t="str">
        <f>FRONTERAS!B173</f>
        <v>HAMPTON CARTAGENA</v>
      </c>
      <c r="C172" s="1" t="str">
        <f>FRONTERAS!C173</f>
        <v>HOTEL HAMPTON CARTAGENA</v>
      </c>
      <c r="D172" s="1" t="str">
        <f>FRONTERAS!D173</f>
        <v>Frt20425</v>
      </c>
      <c r="E172" s="22">
        <f>FRONTERAS!R173</f>
        <v>43959</v>
      </c>
      <c r="F172" s="1">
        <f>FRONTERAS!S173</f>
        <v>89</v>
      </c>
      <c r="G172" s="1">
        <f>FRONTERAS!T173</f>
        <v>80</v>
      </c>
      <c r="H172" s="1" t="str">
        <f>FRONTERAS!U173</f>
        <v>GPE</v>
      </c>
      <c r="I172" s="26">
        <f>FRONTERAS!V173</f>
        <v>45031</v>
      </c>
      <c r="J172" s="1" t="e">
        <f>#REF!</f>
        <v>#REF!</v>
      </c>
      <c r="K172" s="3">
        <f>FRONTERAS!W173</f>
        <v>0</v>
      </c>
    </row>
    <row r="173" spans="1:11" x14ac:dyDescent="0.2">
      <c r="A173" s="1" t="e">
        <f t="shared" ref="A173:K173" si="16">#REF!</f>
        <v>#REF!</v>
      </c>
      <c r="B173" s="1" t="e">
        <f t="shared" si="16"/>
        <v>#REF!</v>
      </c>
      <c r="C173" s="1" t="e">
        <f t="shared" si="16"/>
        <v>#REF!</v>
      </c>
      <c r="D173" s="1" t="e">
        <f t="shared" si="16"/>
        <v>#REF!</v>
      </c>
      <c r="E173" s="1" t="e">
        <f t="shared" si="16"/>
        <v>#REF!</v>
      </c>
      <c r="F173" s="1" t="e">
        <f t="shared" si="16"/>
        <v>#REF!</v>
      </c>
      <c r="G173" s="1" t="e">
        <f t="shared" si="16"/>
        <v>#REF!</v>
      </c>
      <c r="H173" s="1" t="e">
        <f t="shared" si="16"/>
        <v>#REF!</v>
      </c>
      <c r="I173" s="1" t="e">
        <f t="shared" si="16"/>
        <v>#REF!</v>
      </c>
      <c r="J173" s="1" t="e">
        <f t="shared" si="16"/>
        <v>#REF!</v>
      </c>
      <c r="K173" s="1" t="e">
        <f t="shared" si="16"/>
        <v>#REF!</v>
      </c>
    </row>
    <row r="174" spans="1:11" x14ac:dyDescent="0.2">
      <c r="A174" s="1" t="e">
        <f t="shared" ref="A174:K174" si="17">#REF!</f>
        <v>#REF!</v>
      </c>
      <c r="B174" s="1" t="e">
        <f t="shared" si="17"/>
        <v>#REF!</v>
      </c>
      <c r="C174" s="1" t="e">
        <f t="shared" si="17"/>
        <v>#REF!</v>
      </c>
      <c r="D174" s="1" t="e">
        <f t="shared" si="17"/>
        <v>#REF!</v>
      </c>
      <c r="E174" s="1" t="e">
        <f t="shared" si="17"/>
        <v>#REF!</v>
      </c>
      <c r="F174" s="1" t="e">
        <f t="shared" si="17"/>
        <v>#REF!</v>
      </c>
      <c r="G174" s="1" t="e">
        <f t="shared" si="17"/>
        <v>#REF!</v>
      </c>
      <c r="H174" s="1" t="e">
        <f t="shared" si="17"/>
        <v>#REF!</v>
      </c>
      <c r="I174" s="1" t="e">
        <f t="shared" si="17"/>
        <v>#REF!</v>
      </c>
      <c r="J174" s="1" t="e">
        <f t="shared" si="17"/>
        <v>#REF!</v>
      </c>
      <c r="K174" s="1" t="e">
        <f t="shared" si="17"/>
        <v>#REF!</v>
      </c>
    </row>
    <row r="175" spans="1:11" x14ac:dyDescent="0.2">
      <c r="A175" s="1" t="str">
        <f>FRONTERAS!E174</f>
        <v>Prd01341</v>
      </c>
      <c r="B175" s="1" t="str">
        <f>FRONTERAS!B174</f>
        <v>HILANDERIAS UNIVERSAL</v>
      </c>
      <c r="C175" s="1" t="str">
        <f>FRONTERAS!C174</f>
        <v>HILANDERIAS UNIVERSAL S.A</v>
      </c>
      <c r="D175" s="1" t="str">
        <f>FRONTERAS!D174</f>
        <v>Frt00675</v>
      </c>
      <c r="E175" s="22">
        <f>FRONTERAS!R174</f>
        <v>44377</v>
      </c>
      <c r="F175" s="1">
        <f>FRONTERAS!S174</f>
        <v>87</v>
      </c>
      <c r="G175" s="1">
        <f>FRONTERAS!T174</f>
        <v>58</v>
      </c>
      <c r="H175" s="1" t="str">
        <f>FRONTERAS!U174</f>
        <v>LBC</v>
      </c>
      <c r="I175" s="26">
        <f>FRONTERAS!V174</f>
        <v>44602</v>
      </c>
      <c r="J175" s="1" t="e">
        <f t="shared" ref="J175:J178" si="18">#REF!</f>
        <v>#REF!</v>
      </c>
      <c r="K175" s="3">
        <f>FRONTERAS!W174</f>
        <v>0</v>
      </c>
    </row>
    <row r="176" spans="1:11" x14ac:dyDescent="0.2">
      <c r="A176" s="1" t="str">
        <f>FRONTERAS!E175</f>
        <v>Prd02381</v>
      </c>
      <c r="B176" s="1" t="str">
        <f>FRONTERAS!B175</f>
        <v>HOTEL ALMIRANTE</v>
      </c>
      <c r="C176" s="1" t="str">
        <f>FRONTERAS!C175</f>
        <v>HOTEL ALMIRANTE CARTAGENA COLOMBIA</v>
      </c>
      <c r="D176" s="1" t="str">
        <f>FRONTERAS!D175</f>
        <v>Frt00433</v>
      </c>
      <c r="E176" s="22">
        <f>FRONTERAS!R175</f>
        <v>44462</v>
      </c>
      <c r="F176" s="1">
        <f>FRONTERAS!S175</f>
        <v>22</v>
      </c>
      <c r="G176" s="1">
        <f>FRONTERAS!T175</f>
        <v>0</v>
      </c>
      <c r="H176" s="1" t="str">
        <f>FRONTERAS!U175</f>
        <v>LBC</v>
      </c>
      <c r="I176" s="26">
        <f>FRONTERAS!V175</f>
        <v>44580</v>
      </c>
      <c r="J176" s="1" t="e">
        <f t="shared" si="18"/>
        <v>#REF!</v>
      </c>
      <c r="K176" s="3">
        <f>FRONTERAS!W175</f>
        <v>0</v>
      </c>
    </row>
    <row r="177" spans="1:11" x14ac:dyDescent="0.2">
      <c r="A177" s="1" t="str">
        <f>FRONTERAS!E176</f>
        <v>Prd01512</v>
      </c>
      <c r="B177" s="1" t="str">
        <f>FRONTERAS!B176</f>
        <v>HOTEL EL DORADO</v>
      </c>
      <c r="C177" s="1" t="str">
        <f>FRONTERAS!C176</f>
        <v>HOTEL EL DORADO</v>
      </c>
      <c r="D177" s="1" t="str">
        <f>FRONTERAS!D176</f>
        <v>Frt00827</v>
      </c>
      <c r="E177" s="22">
        <f>FRONTERAS!R176</f>
        <v>43924</v>
      </c>
      <c r="F177" s="1">
        <f>FRONTERAS!S176</f>
        <v>89</v>
      </c>
      <c r="G177" s="1">
        <f>FRONTERAS!T176</f>
        <v>74</v>
      </c>
      <c r="H177" s="1" t="str">
        <f>FRONTERAS!U176</f>
        <v>LBC</v>
      </c>
      <c r="I177" s="26">
        <f>FRONTERAS!V176</f>
        <v>44622</v>
      </c>
      <c r="J177" s="1" t="e">
        <f t="shared" si="18"/>
        <v>#REF!</v>
      </c>
      <c r="K177" s="3">
        <f>FRONTERAS!W176</f>
        <v>0</v>
      </c>
    </row>
    <row r="178" spans="1:11" x14ac:dyDescent="0.2">
      <c r="A178" s="1" t="str">
        <f>FRONTERAS!E177</f>
        <v>Prd01330</v>
      </c>
      <c r="B178" s="1" t="str">
        <f>FRONTERAS!B177</f>
        <v>INDUGRAL</v>
      </c>
      <c r="C178" s="1" t="str">
        <f>FRONTERAS!C177</f>
        <v>INDUSTRIA GRAFICA LATINOAMERICA S.A. - INDUGRAL S.A.</v>
      </c>
      <c r="D178" s="1" t="str">
        <f>FRONTERAS!D177</f>
        <v>Frt26185</v>
      </c>
      <c r="E178" s="22">
        <f>FRONTERAS!R177</f>
        <v>44189</v>
      </c>
      <c r="F178" s="1">
        <f>FRONTERAS!S177</f>
        <v>89</v>
      </c>
      <c r="G178" s="1">
        <f>FRONTERAS!T177</f>
        <v>89</v>
      </c>
      <c r="H178" s="1" t="str">
        <f>FRONTERAS!U177</f>
        <v>LBC</v>
      </c>
      <c r="I178" s="26">
        <f>FRONTERAS!V177</f>
        <v>44525</v>
      </c>
      <c r="J178" s="1" t="e">
        <f t="shared" si="18"/>
        <v>#REF!</v>
      </c>
      <c r="K178" s="3">
        <f>FRONTERAS!W177</f>
        <v>0</v>
      </c>
    </row>
    <row r="179" spans="1:11" x14ac:dyDescent="0.2">
      <c r="A179" s="1" t="e">
        <f t="shared" ref="A179:K179" si="19">#REF!</f>
        <v>#REF!</v>
      </c>
      <c r="B179" s="1" t="e">
        <f t="shared" si="19"/>
        <v>#REF!</v>
      </c>
      <c r="C179" s="1" t="e">
        <f t="shared" si="19"/>
        <v>#REF!</v>
      </c>
      <c r="D179" s="1" t="e">
        <f t="shared" si="19"/>
        <v>#REF!</v>
      </c>
      <c r="E179" s="1" t="e">
        <f t="shared" si="19"/>
        <v>#REF!</v>
      </c>
      <c r="F179" s="1" t="e">
        <f t="shared" si="19"/>
        <v>#REF!</v>
      </c>
      <c r="G179" s="1" t="e">
        <f t="shared" si="19"/>
        <v>#REF!</v>
      </c>
      <c r="H179" s="1" t="e">
        <f t="shared" si="19"/>
        <v>#REF!</v>
      </c>
      <c r="I179" s="1" t="e">
        <f t="shared" si="19"/>
        <v>#REF!</v>
      </c>
      <c r="J179" s="1" t="e">
        <f t="shared" si="19"/>
        <v>#REF!</v>
      </c>
      <c r="K179" s="1" t="e">
        <f t="shared" si="19"/>
        <v>#REF!</v>
      </c>
    </row>
    <row r="180" spans="1:11" x14ac:dyDescent="0.2">
      <c r="A180" s="1" t="e">
        <f t="shared" ref="A180:K180" si="20">#REF!</f>
        <v>#REF!</v>
      </c>
      <c r="B180" s="1" t="e">
        <f t="shared" si="20"/>
        <v>#REF!</v>
      </c>
      <c r="C180" s="1" t="e">
        <f t="shared" si="20"/>
        <v>#REF!</v>
      </c>
      <c r="D180" s="1" t="e">
        <f t="shared" si="20"/>
        <v>#REF!</v>
      </c>
      <c r="E180" s="1" t="e">
        <f t="shared" si="20"/>
        <v>#REF!</v>
      </c>
      <c r="F180" s="1" t="e">
        <f t="shared" si="20"/>
        <v>#REF!</v>
      </c>
      <c r="G180" s="1" t="e">
        <f t="shared" si="20"/>
        <v>#REF!</v>
      </c>
      <c r="H180" s="1" t="e">
        <f t="shared" si="20"/>
        <v>#REF!</v>
      </c>
      <c r="I180" s="1" t="e">
        <f t="shared" si="20"/>
        <v>#REF!</v>
      </c>
      <c r="J180" s="1" t="e">
        <f t="shared" si="20"/>
        <v>#REF!</v>
      </c>
      <c r="K180" s="1" t="e">
        <f t="shared" si="20"/>
        <v>#REF!</v>
      </c>
    </row>
    <row r="181" spans="1:11" x14ac:dyDescent="0.2">
      <c r="A181" s="1" t="e">
        <f t="shared" ref="A181:K181" si="21">#REF!</f>
        <v>#REF!</v>
      </c>
      <c r="B181" s="1" t="e">
        <f t="shared" si="21"/>
        <v>#REF!</v>
      </c>
      <c r="C181" s="1" t="e">
        <f t="shared" si="21"/>
        <v>#REF!</v>
      </c>
      <c r="D181" s="1" t="e">
        <f t="shared" si="21"/>
        <v>#REF!</v>
      </c>
      <c r="E181" s="1" t="e">
        <f t="shared" si="21"/>
        <v>#REF!</v>
      </c>
      <c r="F181" s="1" t="e">
        <f t="shared" si="21"/>
        <v>#REF!</v>
      </c>
      <c r="G181" s="1" t="e">
        <f t="shared" si="21"/>
        <v>#REF!</v>
      </c>
      <c r="H181" s="1" t="e">
        <f t="shared" si="21"/>
        <v>#REF!</v>
      </c>
      <c r="I181" s="1" t="e">
        <f t="shared" si="21"/>
        <v>#REF!</v>
      </c>
      <c r="J181" s="1" t="e">
        <f t="shared" si="21"/>
        <v>#REF!</v>
      </c>
      <c r="K181" s="1" t="e">
        <f t="shared" si="21"/>
        <v>#REF!</v>
      </c>
    </row>
    <row r="182" spans="1:11" x14ac:dyDescent="0.2">
      <c r="A182" s="1" t="e">
        <f t="shared" ref="A182:K182" si="22">#REF!</f>
        <v>#REF!</v>
      </c>
      <c r="B182" s="1" t="e">
        <f t="shared" si="22"/>
        <v>#REF!</v>
      </c>
      <c r="C182" s="1" t="e">
        <f t="shared" si="22"/>
        <v>#REF!</v>
      </c>
      <c r="D182" s="1" t="e">
        <f t="shared" si="22"/>
        <v>#REF!</v>
      </c>
      <c r="E182" s="1" t="e">
        <f t="shared" si="22"/>
        <v>#REF!</v>
      </c>
      <c r="F182" s="1" t="e">
        <f t="shared" si="22"/>
        <v>#REF!</v>
      </c>
      <c r="G182" s="1" t="e">
        <f t="shared" si="22"/>
        <v>#REF!</v>
      </c>
      <c r="H182" s="1" t="e">
        <f t="shared" si="22"/>
        <v>#REF!</v>
      </c>
      <c r="I182" s="1" t="e">
        <f t="shared" si="22"/>
        <v>#REF!</v>
      </c>
      <c r="J182" s="1" t="e">
        <f t="shared" si="22"/>
        <v>#REF!</v>
      </c>
      <c r="K182" s="1" t="e">
        <f t="shared" si="22"/>
        <v>#REF!</v>
      </c>
    </row>
    <row r="183" spans="1:11" x14ac:dyDescent="0.2">
      <c r="A183" s="1" t="e">
        <f t="shared" ref="A183:K183" si="23">#REF!</f>
        <v>#REF!</v>
      </c>
      <c r="B183" s="1" t="e">
        <f t="shared" si="23"/>
        <v>#REF!</v>
      </c>
      <c r="C183" s="1" t="e">
        <f t="shared" si="23"/>
        <v>#REF!</v>
      </c>
      <c r="D183" s="1" t="e">
        <f t="shared" si="23"/>
        <v>#REF!</v>
      </c>
      <c r="E183" s="1" t="e">
        <f t="shared" si="23"/>
        <v>#REF!</v>
      </c>
      <c r="F183" s="1" t="e">
        <f t="shared" si="23"/>
        <v>#REF!</v>
      </c>
      <c r="G183" s="1" t="e">
        <f t="shared" si="23"/>
        <v>#REF!</v>
      </c>
      <c r="H183" s="1" t="e">
        <f t="shared" si="23"/>
        <v>#REF!</v>
      </c>
      <c r="I183" s="1" t="e">
        <f t="shared" si="23"/>
        <v>#REF!</v>
      </c>
      <c r="J183" s="1" t="e">
        <f t="shared" si="23"/>
        <v>#REF!</v>
      </c>
      <c r="K183" s="1" t="e">
        <f t="shared" si="23"/>
        <v>#REF!</v>
      </c>
    </row>
    <row r="184" spans="1:11" x14ac:dyDescent="0.2">
      <c r="A184" s="1" t="e">
        <f t="shared" ref="A184:K184" si="24">#REF!</f>
        <v>#REF!</v>
      </c>
      <c r="B184" s="1" t="e">
        <f t="shared" si="24"/>
        <v>#REF!</v>
      </c>
      <c r="C184" s="1" t="e">
        <f t="shared" si="24"/>
        <v>#REF!</v>
      </c>
      <c r="D184" s="1" t="e">
        <f t="shared" si="24"/>
        <v>#REF!</v>
      </c>
      <c r="E184" s="1" t="e">
        <f t="shared" si="24"/>
        <v>#REF!</v>
      </c>
      <c r="F184" s="1" t="e">
        <f t="shared" si="24"/>
        <v>#REF!</v>
      </c>
      <c r="G184" s="1" t="e">
        <f t="shared" si="24"/>
        <v>#REF!</v>
      </c>
      <c r="H184" s="1" t="e">
        <f t="shared" si="24"/>
        <v>#REF!</v>
      </c>
      <c r="I184" s="1" t="e">
        <f t="shared" si="24"/>
        <v>#REF!</v>
      </c>
      <c r="J184" s="1" t="e">
        <f t="shared" si="24"/>
        <v>#REF!</v>
      </c>
      <c r="K184" s="1" t="e">
        <f t="shared" si="24"/>
        <v>#REF!</v>
      </c>
    </row>
    <row r="185" spans="1:11" x14ac:dyDescent="0.2">
      <c r="A185" s="1" t="e">
        <f t="shared" ref="A185:K185" si="25">#REF!</f>
        <v>#REF!</v>
      </c>
      <c r="B185" s="1" t="e">
        <f t="shared" si="25"/>
        <v>#REF!</v>
      </c>
      <c r="C185" s="1" t="e">
        <f t="shared" si="25"/>
        <v>#REF!</v>
      </c>
      <c r="D185" s="1" t="e">
        <f t="shared" si="25"/>
        <v>#REF!</v>
      </c>
      <c r="E185" s="1" t="e">
        <f t="shared" si="25"/>
        <v>#REF!</v>
      </c>
      <c r="F185" s="1" t="e">
        <f t="shared" si="25"/>
        <v>#REF!</v>
      </c>
      <c r="G185" s="1" t="e">
        <f t="shared" si="25"/>
        <v>#REF!</v>
      </c>
      <c r="H185" s="1" t="e">
        <f t="shared" si="25"/>
        <v>#REF!</v>
      </c>
      <c r="I185" s="1" t="e">
        <f t="shared" si="25"/>
        <v>#REF!</v>
      </c>
      <c r="J185" s="1" t="e">
        <f t="shared" si="25"/>
        <v>#REF!</v>
      </c>
      <c r="K185" s="1" t="e">
        <f t="shared" si="25"/>
        <v>#REF!</v>
      </c>
    </row>
    <row r="186" spans="1:11" x14ac:dyDescent="0.2">
      <c r="A186" s="1" t="e">
        <f t="shared" ref="A186:K186" si="26">#REF!</f>
        <v>#REF!</v>
      </c>
      <c r="B186" s="1" t="e">
        <f t="shared" si="26"/>
        <v>#REF!</v>
      </c>
      <c r="C186" s="1" t="e">
        <f t="shared" si="26"/>
        <v>#REF!</v>
      </c>
      <c r="D186" s="1" t="e">
        <f t="shared" si="26"/>
        <v>#REF!</v>
      </c>
      <c r="E186" s="1" t="e">
        <f t="shared" si="26"/>
        <v>#REF!</v>
      </c>
      <c r="F186" s="1" t="e">
        <f t="shared" si="26"/>
        <v>#REF!</v>
      </c>
      <c r="G186" s="1" t="e">
        <f t="shared" si="26"/>
        <v>#REF!</v>
      </c>
      <c r="H186" s="1" t="e">
        <f t="shared" si="26"/>
        <v>#REF!</v>
      </c>
      <c r="I186" s="1" t="e">
        <f t="shared" si="26"/>
        <v>#REF!</v>
      </c>
      <c r="J186" s="1" t="e">
        <f t="shared" si="26"/>
        <v>#REF!</v>
      </c>
      <c r="K186" s="1" t="e">
        <f t="shared" si="26"/>
        <v>#REF!</v>
      </c>
    </row>
    <row r="187" spans="1:11" x14ac:dyDescent="0.2">
      <c r="A187" s="1" t="e">
        <f t="shared" ref="A187:K187" si="27">#REF!</f>
        <v>#REF!</v>
      </c>
      <c r="B187" s="1" t="e">
        <f t="shared" si="27"/>
        <v>#REF!</v>
      </c>
      <c r="C187" s="1" t="e">
        <f t="shared" si="27"/>
        <v>#REF!</v>
      </c>
      <c r="D187" s="1" t="e">
        <f t="shared" si="27"/>
        <v>#REF!</v>
      </c>
      <c r="E187" s="1" t="e">
        <f t="shared" si="27"/>
        <v>#REF!</v>
      </c>
      <c r="F187" s="1" t="e">
        <f t="shared" si="27"/>
        <v>#REF!</v>
      </c>
      <c r="G187" s="1" t="e">
        <f t="shared" si="27"/>
        <v>#REF!</v>
      </c>
      <c r="H187" s="1" t="e">
        <f t="shared" si="27"/>
        <v>#REF!</v>
      </c>
      <c r="I187" s="1" t="e">
        <f t="shared" si="27"/>
        <v>#REF!</v>
      </c>
      <c r="J187" s="1" t="e">
        <f t="shared" si="27"/>
        <v>#REF!</v>
      </c>
      <c r="K187" s="1" t="e">
        <f t="shared" si="27"/>
        <v>#REF!</v>
      </c>
    </row>
    <row r="188" spans="1:11" x14ac:dyDescent="0.2">
      <c r="A188" s="1" t="e">
        <f t="shared" ref="A188:K188" si="28">#REF!</f>
        <v>#REF!</v>
      </c>
      <c r="B188" s="1" t="e">
        <f t="shared" si="28"/>
        <v>#REF!</v>
      </c>
      <c r="C188" s="1" t="e">
        <f t="shared" si="28"/>
        <v>#REF!</v>
      </c>
      <c r="D188" s="1" t="e">
        <f t="shared" si="28"/>
        <v>#REF!</v>
      </c>
      <c r="E188" s="1" t="e">
        <f t="shared" si="28"/>
        <v>#REF!</v>
      </c>
      <c r="F188" s="1" t="e">
        <f t="shared" si="28"/>
        <v>#REF!</v>
      </c>
      <c r="G188" s="1" t="e">
        <f t="shared" si="28"/>
        <v>#REF!</v>
      </c>
      <c r="H188" s="1" t="e">
        <f t="shared" si="28"/>
        <v>#REF!</v>
      </c>
      <c r="I188" s="1" t="e">
        <f t="shared" si="28"/>
        <v>#REF!</v>
      </c>
      <c r="J188" s="1" t="e">
        <f t="shared" si="28"/>
        <v>#REF!</v>
      </c>
      <c r="K188" s="1" t="e">
        <f t="shared" si="28"/>
        <v>#REF!</v>
      </c>
    </row>
    <row r="189" spans="1:11" x14ac:dyDescent="0.2">
      <c r="A189" s="1" t="e">
        <f t="shared" ref="A189:K189" si="29">#REF!</f>
        <v>#REF!</v>
      </c>
      <c r="B189" s="1" t="e">
        <f t="shared" si="29"/>
        <v>#REF!</v>
      </c>
      <c r="C189" s="1" t="e">
        <f t="shared" si="29"/>
        <v>#REF!</v>
      </c>
      <c r="D189" s="1" t="e">
        <f t="shared" si="29"/>
        <v>#REF!</v>
      </c>
      <c r="E189" s="1" t="e">
        <f t="shared" si="29"/>
        <v>#REF!</v>
      </c>
      <c r="F189" s="1" t="e">
        <f t="shared" si="29"/>
        <v>#REF!</v>
      </c>
      <c r="G189" s="1" t="e">
        <f t="shared" si="29"/>
        <v>#REF!</v>
      </c>
      <c r="H189" s="1" t="e">
        <f t="shared" si="29"/>
        <v>#REF!</v>
      </c>
      <c r="I189" s="1" t="e">
        <f t="shared" si="29"/>
        <v>#REF!</v>
      </c>
      <c r="J189" s="1" t="e">
        <f t="shared" si="29"/>
        <v>#REF!</v>
      </c>
      <c r="K189" s="1" t="e">
        <f t="shared" si="29"/>
        <v>#REF!</v>
      </c>
    </row>
    <row r="190" spans="1:11" x14ac:dyDescent="0.2">
      <c r="A190" s="1" t="e">
        <f t="shared" ref="A190:K190" si="30">#REF!</f>
        <v>#REF!</v>
      </c>
      <c r="B190" s="1" t="e">
        <f t="shared" si="30"/>
        <v>#REF!</v>
      </c>
      <c r="C190" s="1" t="e">
        <f t="shared" si="30"/>
        <v>#REF!</v>
      </c>
      <c r="D190" s="1" t="e">
        <f t="shared" si="30"/>
        <v>#REF!</v>
      </c>
      <c r="E190" s="1" t="e">
        <f t="shared" si="30"/>
        <v>#REF!</v>
      </c>
      <c r="F190" s="1" t="e">
        <f t="shared" si="30"/>
        <v>#REF!</v>
      </c>
      <c r="G190" s="1" t="e">
        <f t="shared" si="30"/>
        <v>#REF!</v>
      </c>
      <c r="H190" s="1" t="e">
        <f t="shared" si="30"/>
        <v>#REF!</v>
      </c>
      <c r="I190" s="1" t="e">
        <f t="shared" si="30"/>
        <v>#REF!</v>
      </c>
      <c r="J190" s="1" t="e">
        <f t="shared" si="30"/>
        <v>#REF!</v>
      </c>
      <c r="K190" s="1" t="e">
        <f t="shared" si="30"/>
        <v>#REF!</v>
      </c>
    </row>
    <row r="191" spans="1:11" x14ac:dyDescent="0.2">
      <c r="A191" s="1" t="e">
        <f t="shared" ref="A191:K191" si="31">#REF!</f>
        <v>#REF!</v>
      </c>
      <c r="B191" s="1" t="e">
        <f t="shared" si="31"/>
        <v>#REF!</v>
      </c>
      <c r="C191" s="1" t="e">
        <f t="shared" si="31"/>
        <v>#REF!</v>
      </c>
      <c r="D191" s="1" t="e">
        <f t="shared" si="31"/>
        <v>#REF!</v>
      </c>
      <c r="E191" s="1" t="e">
        <f t="shared" si="31"/>
        <v>#REF!</v>
      </c>
      <c r="F191" s="1" t="e">
        <f t="shared" si="31"/>
        <v>#REF!</v>
      </c>
      <c r="G191" s="1" t="e">
        <f t="shared" si="31"/>
        <v>#REF!</v>
      </c>
      <c r="H191" s="1" t="e">
        <f t="shared" si="31"/>
        <v>#REF!</v>
      </c>
      <c r="I191" s="1" t="e">
        <f t="shared" si="31"/>
        <v>#REF!</v>
      </c>
      <c r="J191" s="1" t="e">
        <f t="shared" si="31"/>
        <v>#REF!</v>
      </c>
      <c r="K191" s="1" t="e">
        <f t="shared" si="31"/>
        <v>#REF!</v>
      </c>
    </row>
    <row r="192" spans="1:11" x14ac:dyDescent="0.2">
      <c r="A192" s="1" t="e">
        <f t="shared" ref="A192:K192" si="32">#REF!</f>
        <v>#REF!</v>
      </c>
      <c r="B192" s="1" t="e">
        <f t="shared" si="32"/>
        <v>#REF!</v>
      </c>
      <c r="C192" s="1" t="e">
        <f t="shared" si="32"/>
        <v>#REF!</v>
      </c>
      <c r="D192" s="1" t="e">
        <f t="shared" si="32"/>
        <v>#REF!</v>
      </c>
      <c r="E192" s="1" t="e">
        <f t="shared" si="32"/>
        <v>#REF!</v>
      </c>
      <c r="F192" s="1" t="e">
        <f t="shared" si="32"/>
        <v>#REF!</v>
      </c>
      <c r="G192" s="1" t="e">
        <f t="shared" si="32"/>
        <v>#REF!</v>
      </c>
      <c r="H192" s="1" t="e">
        <f t="shared" si="32"/>
        <v>#REF!</v>
      </c>
      <c r="I192" s="1" t="e">
        <f t="shared" si="32"/>
        <v>#REF!</v>
      </c>
      <c r="J192" s="1" t="e">
        <f t="shared" si="32"/>
        <v>#REF!</v>
      </c>
      <c r="K192" s="1" t="e">
        <f t="shared" si="32"/>
        <v>#REF!</v>
      </c>
    </row>
    <row r="193" spans="1:11" x14ac:dyDescent="0.2">
      <c r="A193" s="1" t="e">
        <f t="shared" ref="A193:K193" si="33">#REF!</f>
        <v>#REF!</v>
      </c>
      <c r="B193" s="1" t="e">
        <f t="shared" si="33"/>
        <v>#REF!</v>
      </c>
      <c r="C193" s="1" t="e">
        <f t="shared" si="33"/>
        <v>#REF!</v>
      </c>
      <c r="D193" s="1" t="e">
        <f t="shared" si="33"/>
        <v>#REF!</v>
      </c>
      <c r="E193" s="1" t="e">
        <f t="shared" si="33"/>
        <v>#REF!</v>
      </c>
      <c r="F193" s="1" t="e">
        <f t="shared" si="33"/>
        <v>#REF!</v>
      </c>
      <c r="G193" s="1" t="e">
        <f t="shared" si="33"/>
        <v>#REF!</v>
      </c>
      <c r="H193" s="1" t="e">
        <f t="shared" si="33"/>
        <v>#REF!</v>
      </c>
      <c r="I193" s="1" t="e">
        <f t="shared" si="33"/>
        <v>#REF!</v>
      </c>
      <c r="J193" s="1" t="e">
        <f t="shared" si="33"/>
        <v>#REF!</v>
      </c>
      <c r="K193" s="1" t="e">
        <f t="shared" si="33"/>
        <v>#REF!</v>
      </c>
    </row>
    <row r="194" spans="1:11" x14ac:dyDescent="0.2">
      <c r="A194" s="1" t="e">
        <f t="shared" ref="A194:K194" si="34">#REF!</f>
        <v>#REF!</v>
      </c>
      <c r="B194" s="1" t="e">
        <f t="shared" si="34"/>
        <v>#REF!</v>
      </c>
      <c r="C194" s="1" t="e">
        <f t="shared" si="34"/>
        <v>#REF!</v>
      </c>
      <c r="D194" s="1" t="e">
        <f t="shared" si="34"/>
        <v>#REF!</v>
      </c>
      <c r="E194" s="1" t="e">
        <f t="shared" si="34"/>
        <v>#REF!</v>
      </c>
      <c r="F194" s="1" t="e">
        <f t="shared" si="34"/>
        <v>#REF!</v>
      </c>
      <c r="G194" s="1" t="e">
        <f t="shared" si="34"/>
        <v>#REF!</v>
      </c>
      <c r="H194" s="1" t="e">
        <f t="shared" si="34"/>
        <v>#REF!</v>
      </c>
      <c r="I194" s="1" t="e">
        <f t="shared" si="34"/>
        <v>#REF!</v>
      </c>
      <c r="J194" s="1" t="e">
        <f t="shared" si="34"/>
        <v>#REF!</v>
      </c>
      <c r="K194" s="1" t="e">
        <f t="shared" si="34"/>
        <v>#REF!</v>
      </c>
    </row>
    <row r="195" spans="1:11" x14ac:dyDescent="0.2">
      <c r="A195" s="1" t="e">
        <f t="shared" ref="A195:K195" si="35">#REF!</f>
        <v>#REF!</v>
      </c>
      <c r="B195" s="1" t="e">
        <f t="shared" si="35"/>
        <v>#REF!</v>
      </c>
      <c r="C195" s="1" t="e">
        <f t="shared" si="35"/>
        <v>#REF!</v>
      </c>
      <c r="D195" s="1" t="e">
        <f t="shared" si="35"/>
        <v>#REF!</v>
      </c>
      <c r="E195" s="1" t="e">
        <f t="shared" si="35"/>
        <v>#REF!</v>
      </c>
      <c r="F195" s="1" t="e">
        <f t="shared" si="35"/>
        <v>#REF!</v>
      </c>
      <c r="G195" s="1" t="e">
        <f t="shared" si="35"/>
        <v>#REF!</v>
      </c>
      <c r="H195" s="1" t="e">
        <f t="shared" si="35"/>
        <v>#REF!</v>
      </c>
      <c r="I195" s="1" t="e">
        <f t="shared" si="35"/>
        <v>#REF!</v>
      </c>
      <c r="J195" s="1" t="e">
        <f t="shared" si="35"/>
        <v>#REF!</v>
      </c>
      <c r="K195" s="1" t="e">
        <f t="shared" si="35"/>
        <v>#REF!</v>
      </c>
    </row>
    <row r="196" spans="1:11" x14ac:dyDescent="0.2">
      <c r="A196" s="1" t="e">
        <f t="shared" ref="A196:K196" si="36">#REF!</f>
        <v>#REF!</v>
      </c>
      <c r="B196" s="1" t="e">
        <f t="shared" si="36"/>
        <v>#REF!</v>
      </c>
      <c r="C196" s="1" t="e">
        <f t="shared" si="36"/>
        <v>#REF!</v>
      </c>
      <c r="D196" s="1" t="e">
        <f t="shared" si="36"/>
        <v>#REF!</v>
      </c>
      <c r="E196" s="1" t="e">
        <f t="shared" si="36"/>
        <v>#REF!</v>
      </c>
      <c r="F196" s="1" t="e">
        <f t="shared" si="36"/>
        <v>#REF!</v>
      </c>
      <c r="G196" s="1" t="e">
        <f t="shared" si="36"/>
        <v>#REF!</v>
      </c>
      <c r="H196" s="1" t="e">
        <f t="shared" si="36"/>
        <v>#REF!</v>
      </c>
      <c r="I196" s="1" t="e">
        <f t="shared" si="36"/>
        <v>#REF!</v>
      </c>
      <c r="J196" s="1" t="e">
        <f t="shared" si="36"/>
        <v>#REF!</v>
      </c>
      <c r="K196" s="1" t="e">
        <f t="shared" si="36"/>
        <v>#REF!</v>
      </c>
    </row>
    <row r="197" spans="1:11" x14ac:dyDescent="0.2">
      <c r="A197" s="1" t="e">
        <f t="shared" ref="A197:K197" si="37">#REF!</f>
        <v>#REF!</v>
      </c>
      <c r="B197" s="1" t="e">
        <f t="shared" si="37"/>
        <v>#REF!</v>
      </c>
      <c r="C197" s="1" t="e">
        <f t="shared" si="37"/>
        <v>#REF!</v>
      </c>
      <c r="D197" s="1" t="e">
        <f t="shared" si="37"/>
        <v>#REF!</v>
      </c>
      <c r="E197" s="1" t="e">
        <f t="shared" si="37"/>
        <v>#REF!</v>
      </c>
      <c r="F197" s="1" t="e">
        <f t="shared" si="37"/>
        <v>#REF!</v>
      </c>
      <c r="G197" s="1" t="e">
        <f t="shared" si="37"/>
        <v>#REF!</v>
      </c>
      <c r="H197" s="1" t="e">
        <f t="shared" si="37"/>
        <v>#REF!</v>
      </c>
      <c r="I197" s="1" t="e">
        <f t="shared" si="37"/>
        <v>#REF!</v>
      </c>
      <c r="J197" s="1" t="e">
        <f t="shared" si="37"/>
        <v>#REF!</v>
      </c>
      <c r="K197" s="1" t="e">
        <f t="shared" si="37"/>
        <v>#REF!</v>
      </c>
    </row>
    <row r="198" spans="1:11" x14ac:dyDescent="0.2">
      <c r="A198" s="1" t="str">
        <f>FRONTERAS!E178</f>
        <v>Prd01329</v>
      </c>
      <c r="B198" s="1" t="str">
        <f>FRONTERAS!B178</f>
        <v>MALTERIA TROPICAL</v>
      </c>
      <c r="C198" s="1" t="str">
        <f>FRONTERAS!C178</f>
        <v>MALTERIA TROPICAL S.A. - CARTAGENA</v>
      </c>
      <c r="D198" s="1" t="str">
        <f>FRONTERAS!D178</f>
        <v>Frt01581</v>
      </c>
      <c r="E198" s="22">
        <f>FRONTERAS!R178</f>
        <v>44437</v>
      </c>
      <c r="F198" s="1">
        <f>FRONTERAS!S178</f>
        <v>44</v>
      </c>
      <c r="G198" s="1">
        <f>FRONTERAS!T178</f>
        <v>18</v>
      </c>
      <c r="H198" s="1" t="str">
        <f>FRONTERAS!U178</f>
        <v>LBC</v>
      </c>
      <c r="I198" s="26">
        <f>FRONTERAS!V178</f>
        <v>44608</v>
      </c>
      <c r="J198" s="1" t="e">
        <f t="shared" ref="J198:J353" si="38">#REF!</f>
        <v>#REF!</v>
      </c>
      <c r="K198" s="3">
        <f>FRONTERAS!W178</f>
        <v>1</v>
      </c>
    </row>
    <row r="199" spans="1:11" x14ac:dyDescent="0.2">
      <c r="A199" s="1" t="str">
        <f>FRONTERAS!E179</f>
        <v>Prd01331</v>
      </c>
      <c r="B199" s="1" t="str">
        <f>FRONTERAS!B179</f>
        <v>MALTIBIT</v>
      </c>
      <c r="C199" s="1" t="str">
        <f>FRONTERAS!C179</f>
        <v>BAVARIA S.A.  (MALTIBIT)</v>
      </c>
      <c r="D199" s="1" t="str">
        <f>FRONTERAS!D179</f>
        <v>Frt00641</v>
      </c>
      <c r="E199" s="22">
        <f>FRONTERAS!R179</f>
        <v>44351</v>
      </c>
      <c r="F199" s="1">
        <f>FRONTERAS!S179</f>
        <v>89</v>
      </c>
      <c r="G199" s="1">
        <f>FRONTERAS!T179</f>
        <v>70</v>
      </c>
      <c r="H199" s="1" t="str">
        <f>FRONTERAS!U179</f>
        <v>LBC</v>
      </c>
      <c r="I199" s="26">
        <f>FRONTERAS!V179</f>
        <v>44579</v>
      </c>
      <c r="J199" s="1" t="e">
        <f t="shared" si="38"/>
        <v>#REF!</v>
      </c>
      <c r="K199" s="3">
        <f>FRONTERAS!W179</f>
        <v>0</v>
      </c>
    </row>
    <row r="200" spans="1:11" x14ac:dyDescent="0.2">
      <c r="A200" s="1" t="str">
        <f>FRONTERAS!E180</f>
        <v>Prd01577</v>
      </c>
      <c r="B200" s="1" t="str">
        <f>FRONTERAS!B180</f>
        <v>MICROPLAST</v>
      </c>
      <c r="C200" s="1" t="str">
        <f>FRONTERAS!C180</f>
        <v>MICROPLAST ANTONIO PALACIO Y CIA. S.A. - MICROPLAST S.A.</v>
      </c>
      <c r="D200" s="1" t="str">
        <f>FRONTERAS!D180</f>
        <v>Frt00851</v>
      </c>
      <c r="E200" s="22">
        <f>FRONTERAS!R180</f>
        <v>44288</v>
      </c>
      <c r="F200" s="1">
        <f>FRONTERAS!S180</f>
        <v>89</v>
      </c>
      <c r="G200" s="1">
        <f>FRONTERAS!T180</f>
        <v>89</v>
      </c>
      <c r="H200" s="1" t="str">
        <f>FRONTERAS!U180</f>
        <v>LBC</v>
      </c>
      <c r="I200" s="26">
        <f>FRONTERAS!V180</f>
        <v>44621</v>
      </c>
      <c r="J200" s="1" t="e">
        <f t="shared" si="38"/>
        <v>#REF!</v>
      </c>
      <c r="K200" s="3">
        <f>FRONTERAS!W180</f>
        <v>0</v>
      </c>
    </row>
    <row r="201" spans="1:11" x14ac:dyDescent="0.2">
      <c r="A201" s="1" t="str">
        <f>FRONTERAS!E181</f>
        <v>Prd02382</v>
      </c>
      <c r="B201" s="1" t="str">
        <f>FRONTERAS!B181</f>
        <v>NEW STETIC</v>
      </c>
      <c r="C201" s="1" t="str">
        <f>FRONTERAS!C181</f>
        <v>PRODUCTORA Y COMERCIALIZADORA ODONTOLOGICA NEW STETIC S.A.</v>
      </c>
      <c r="D201" s="1" t="str">
        <f>FRONTERAS!D181</f>
        <v>Frt03014</v>
      </c>
      <c r="E201" s="22">
        <f>FRONTERAS!R181</f>
        <v>44486</v>
      </c>
      <c r="F201" s="1">
        <f>FRONTERAS!S181</f>
        <v>5</v>
      </c>
      <c r="G201" s="1">
        <f>FRONTERAS!T181</f>
        <v>0</v>
      </c>
      <c r="H201" s="1" t="str">
        <f>FRONTERAS!U181</f>
        <v>LBC</v>
      </c>
      <c r="I201" s="26">
        <f>FRONTERAS!V181</f>
        <v>44580</v>
      </c>
      <c r="J201" s="1" t="e">
        <f t="shared" si="38"/>
        <v>#REF!</v>
      </c>
      <c r="K201" s="3">
        <f>FRONTERAS!W181</f>
        <v>0</v>
      </c>
    </row>
    <row r="202" spans="1:11" x14ac:dyDescent="0.2">
      <c r="A202" s="1" t="str">
        <f>FRONTERAS!E182</f>
        <v>Prd01146</v>
      </c>
      <c r="B202" s="1" t="str">
        <f>FRONTERAS!B182</f>
        <v>OLIMPICA</v>
      </c>
      <c r="C202" s="1" t="str">
        <f>FRONTERAS!C182</f>
        <v>SUPERTIENDAS OLIMPICA BQUILLA (SAO093)</v>
      </c>
      <c r="D202" s="1" t="str">
        <f>FRONTERAS!D182</f>
        <v>Frt00594</v>
      </c>
      <c r="E202" s="22">
        <f>FRONTERAS!R182</f>
        <v>44467</v>
      </c>
      <c r="F202" s="1">
        <f>FRONTERAS!S182</f>
        <v>21</v>
      </c>
      <c r="G202" s="1">
        <f>FRONTERAS!T182</f>
        <v>0</v>
      </c>
      <c r="H202" s="1" t="str">
        <f>FRONTERAS!U182</f>
        <v>LBC</v>
      </c>
      <c r="I202" s="26">
        <f>FRONTERAS!V182</f>
        <v>44523</v>
      </c>
      <c r="J202" s="1" t="e">
        <f t="shared" si="38"/>
        <v>#REF!</v>
      </c>
      <c r="K202" s="3">
        <f>FRONTERAS!W182</f>
        <v>1</v>
      </c>
    </row>
    <row r="203" spans="1:11" x14ac:dyDescent="0.2">
      <c r="A203" s="1" t="str">
        <f>FRONTERAS!E183</f>
        <v>Prd01144</v>
      </c>
      <c r="B203" s="1" t="str">
        <f>FRONTERAS!B183</f>
        <v>OLIMPICA</v>
      </c>
      <c r="C203" s="1" t="str">
        <f>FRONTERAS!C183</f>
        <v>SAO HIPODROMO</v>
      </c>
      <c r="D203" s="1" t="str">
        <f>FRONTERAS!D183</f>
        <v>Frt03430</v>
      </c>
      <c r="E203" s="22">
        <f>FRONTERAS!R183</f>
        <v>44441</v>
      </c>
      <c r="F203" s="1">
        <f>FRONTERAS!S183</f>
        <v>37</v>
      </c>
      <c r="G203" s="1">
        <f>FRONTERAS!T183</f>
        <v>18</v>
      </c>
      <c r="H203" s="1" t="str">
        <f>FRONTERAS!U183</f>
        <v>LBC</v>
      </c>
      <c r="I203" s="26">
        <f>FRONTERAS!V183</f>
        <v>44624</v>
      </c>
      <c r="J203" s="1" t="e">
        <f t="shared" si="38"/>
        <v>#REF!</v>
      </c>
      <c r="K203" s="3">
        <f>FRONTERAS!W183</f>
        <v>1</v>
      </c>
    </row>
    <row r="204" spans="1:11" x14ac:dyDescent="0.2">
      <c r="A204" s="1" t="str">
        <f>FRONTERAS!E184</f>
        <v>Prd01135</v>
      </c>
      <c r="B204" s="1" t="str">
        <f>FRONTERAS!B184</f>
        <v>OLIMPICA</v>
      </c>
      <c r="C204" s="1" t="str">
        <f>FRONTERAS!C184</f>
        <v>OLIMPICA S.A. 5</v>
      </c>
      <c r="D204" s="1" t="str">
        <f>FRONTERAS!D184</f>
        <v>Frt07822</v>
      </c>
      <c r="E204" s="22">
        <f>FRONTERAS!R184</f>
        <v>44432</v>
      </c>
      <c r="F204" s="1">
        <f>FRONTERAS!S184</f>
        <v>47</v>
      </c>
      <c r="G204" s="1">
        <f>FRONTERAS!T184</f>
        <v>27</v>
      </c>
      <c r="H204" s="1" t="str">
        <f>FRONTERAS!U184</f>
        <v>LBC</v>
      </c>
      <c r="I204" s="26">
        <f>FRONTERAS!V184</f>
        <v>44624</v>
      </c>
      <c r="J204" s="1" t="e">
        <f t="shared" si="38"/>
        <v>#REF!</v>
      </c>
      <c r="K204" s="3">
        <f>FRONTERAS!W184</f>
        <v>0</v>
      </c>
    </row>
    <row r="205" spans="1:11" x14ac:dyDescent="0.2">
      <c r="A205" s="1" t="str">
        <f>FRONTERAS!E185</f>
        <v>Prd01361</v>
      </c>
      <c r="B205" s="1" t="str">
        <f>FRONTERAS!B185</f>
        <v>OLIMPICA</v>
      </c>
      <c r="C205" s="1" t="str">
        <f>FRONTERAS!C185</f>
        <v>SUPERTIENDAS OLIMPICA FONTIBON</v>
      </c>
      <c r="D205" s="1" t="str">
        <f>FRONTERAS!D185</f>
        <v>Frt06806</v>
      </c>
      <c r="E205" s="22">
        <f>FRONTERAS!R185</f>
        <v>44383</v>
      </c>
      <c r="F205" s="1">
        <f>FRONTERAS!S185</f>
        <v>76</v>
      </c>
      <c r="G205" s="1">
        <f>FRONTERAS!T185</f>
        <v>49</v>
      </c>
      <c r="H205" s="1" t="str">
        <f>FRONTERAS!U185</f>
        <v>LBC</v>
      </c>
      <c r="I205" s="26">
        <f>FRONTERAS!V185</f>
        <v>44628</v>
      </c>
      <c r="J205" s="1" t="e">
        <f t="shared" si="38"/>
        <v>#REF!</v>
      </c>
      <c r="K205" s="3">
        <f>FRONTERAS!W185</f>
        <v>0</v>
      </c>
    </row>
    <row r="206" spans="1:11" x14ac:dyDescent="0.2">
      <c r="A206" s="1" t="str">
        <f>FRONTERAS!E186</f>
        <v>Prd01360</v>
      </c>
      <c r="B206" s="1" t="str">
        <f>FRONTERAS!B186</f>
        <v>OLIMPICA</v>
      </c>
      <c r="C206" s="1" t="str">
        <f>FRONTERAS!C186</f>
        <v>OLIMPICA NEIVA</v>
      </c>
      <c r="D206" s="1" t="str">
        <f>FRONTERAS!D186</f>
        <v>Frt01924</v>
      </c>
      <c r="E206" s="22">
        <f>FRONTERAS!R186</f>
        <v>44383</v>
      </c>
      <c r="F206" s="1">
        <f>FRONTERAS!S186</f>
        <v>74</v>
      </c>
      <c r="G206" s="1">
        <f>FRONTERAS!T186</f>
        <v>48</v>
      </c>
      <c r="H206" s="1" t="str">
        <f>FRONTERAS!U186</f>
        <v>LBC</v>
      </c>
      <c r="I206" s="26">
        <f>FRONTERAS!V186</f>
        <v>44523</v>
      </c>
      <c r="J206" s="1" t="e">
        <f t="shared" si="38"/>
        <v>#REF!</v>
      </c>
      <c r="K206" s="3">
        <f>FRONTERAS!W186</f>
        <v>0</v>
      </c>
    </row>
    <row r="207" spans="1:11" x14ac:dyDescent="0.2">
      <c r="A207" s="1" t="str">
        <f>FRONTERAS!E187</f>
        <v>Prd01207</v>
      </c>
      <c r="B207" s="1" t="str">
        <f>FRONTERAS!B187</f>
        <v>OLIMPICA</v>
      </c>
      <c r="C207" s="1" t="str">
        <f>FRONTERAS!C187</f>
        <v>OLIMPICA S.A. 12</v>
      </c>
      <c r="D207" s="1" t="str">
        <f>FRONTERAS!D187</f>
        <v>Frt09662</v>
      </c>
      <c r="E207" s="22">
        <f>FRONTERAS!R187</f>
        <v>44518</v>
      </c>
      <c r="F207" s="1">
        <f>FRONTERAS!S187</f>
        <v>0</v>
      </c>
      <c r="G207" s="1">
        <f>FRONTERAS!T187</f>
        <v>0</v>
      </c>
      <c r="H207" s="1" t="str">
        <f>FRONTERAS!U187</f>
        <v>LBC</v>
      </c>
      <c r="I207" s="26">
        <f>FRONTERAS!V187</f>
        <v>44624</v>
      </c>
      <c r="J207" s="1" t="e">
        <f t="shared" si="38"/>
        <v>#REF!</v>
      </c>
      <c r="K207" s="3">
        <f>FRONTERAS!W187</f>
        <v>0</v>
      </c>
    </row>
    <row r="208" spans="1:11" x14ac:dyDescent="0.2">
      <c r="A208" s="1" t="str">
        <f>FRONTERAS!E188</f>
        <v>Prd01128</v>
      </c>
      <c r="B208" s="1" t="str">
        <f>FRONTERAS!B188</f>
        <v>OLIMPICA</v>
      </c>
      <c r="C208" s="1" t="str">
        <f>FRONTERAS!C188</f>
        <v>SUPERTIENDAS Y DROGUERIAS OLIMPICA</v>
      </c>
      <c r="D208" s="1" t="str">
        <f>FRONTERAS!D188</f>
        <v>Frt02098</v>
      </c>
      <c r="E208" s="22">
        <f>FRONTERAS!R188</f>
        <v>44390</v>
      </c>
      <c r="F208" s="1">
        <f>FRONTERAS!S188</f>
        <v>72</v>
      </c>
      <c r="G208" s="1">
        <f>FRONTERAS!T188</f>
        <v>47</v>
      </c>
      <c r="H208" s="1" t="str">
        <f>FRONTERAS!U188</f>
        <v>LBC</v>
      </c>
      <c r="I208" s="26">
        <f>FRONTERAS!V188</f>
        <v>44624</v>
      </c>
      <c r="J208" s="1" t="e">
        <f t="shared" si="38"/>
        <v>#REF!</v>
      </c>
      <c r="K208" s="3">
        <f>FRONTERAS!W188</f>
        <v>0</v>
      </c>
    </row>
    <row r="209" spans="1:11" x14ac:dyDescent="0.2">
      <c r="A209" s="1" t="str">
        <f>FRONTERAS!E189</f>
        <v>Prd01303</v>
      </c>
      <c r="B209" s="1" t="str">
        <f>FRONTERAS!B189</f>
        <v>OLIMPICA</v>
      </c>
      <c r="C209" s="1" t="str">
        <f>FRONTERAS!C189</f>
        <v>OLIMPICA SA</v>
      </c>
      <c r="D209" s="1" t="str">
        <f>FRONTERAS!D189</f>
        <v>Frt22335</v>
      </c>
      <c r="E209" s="22">
        <f>FRONTERAS!R189</f>
        <v>44442</v>
      </c>
      <c r="F209" s="1">
        <f>FRONTERAS!S189</f>
        <v>33</v>
      </c>
      <c r="G209" s="1">
        <f>FRONTERAS!T189</f>
        <v>15</v>
      </c>
      <c r="H209" s="1" t="str">
        <f>FRONTERAS!U189</f>
        <v>LBC</v>
      </c>
      <c r="I209" s="26">
        <f>FRONTERAS!V189</f>
        <v>44525</v>
      </c>
      <c r="J209" s="1" t="e">
        <f t="shared" si="38"/>
        <v>#REF!</v>
      </c>
      <c r="K209" s="3">
        <f>FRONTERAS!W189</f>
        <v>0</v>
      </c>
    </row>
    <row r="210" spans="1:11" x14ac:dyDescent="0.2">
      <c r="A210" s="1" t="str">
        <f>FRONTERAS!E190</f>
        <v>Prd01229</v>
      </c>
      <c r="B210" s="1" t="str">
        <f>FRONTERAS!B190</f>
        <v>OLIMPICA</v>
      </c>
      <c r="C210" s="1" t="str">
        <f>FRONTERAS!C190</f>
        <v>OLIMPICA SA</v>
      </c>
      <c r="D210" s="1" t="str">
        <f>FRONTERAS!D190</f>
        <v>Frt29009</v>
      </c>
      <c r="E210" s="22">
        <f>FRONTERAS!R190</f>
        <v>44449</v>
      </c>
      <c r="F210" s="1">
        <f>FRONTERAS!S190</f>
        <v>27</v>
      </c>
      <c r="G210" s="1">
        <f>FRONTERAS!T190</f>
        <v>9</v>
      </c>
      <c r="H210" s="1" t="str">
        <f>FRONTERAS!U190</f>
        <v>LBC</v>
      </c>
      <c r="I210" s="26">
        <f>FRONTERAS!V190</f>
        <v>44618</v>
      </c>
      <c r="J210" s="1" t="e">
        <f t="shared" si="38"/>
        <v>#REF!</v>
      </c>
      <c r="K210" s="3">
        <f>FRONTERAS!W190</f>
        <v>1</v>
      </c>
    </row>
    <row r="211" spans="1:11" x14ac:dyDescent="0.2">
      <c r="A211" s="1" t="str">
        <f>FRONTERAS!E191</f>
        <v>Prd01288</v>
      </c>
      <c r="B211" s="1" t="str">
        <f>FRONTERAS!B191</f>
        <v>OLIMPICA</v>
      </c>
      <c r="C211" s="1" t="str">
        <f>FRONTERAS!C191</f>
        <v>OLIMPICA SA</v>
      </c>
      <c r="D211" s="1" t="str">
        <f>FRONTERAS!D191</f>
        <v>Frt29231</v>
      </c>
      <c r="E211" s="22">
        <f>FRONTERAS!R191</f>
        <v>44518</v>
      </c>
      <c r="F211" s="1">
        <f>FRONTERAS!S191</f>
        <v>0</v>
      </c>
      <c r="G211" s="1">
        <f>FRONTERAS!T191</f>
        <v>0</v>
      </c>
      <c r="H211" s="1" t="str">
        <f>FRONTERAS!U191</f>
        <v>LBC</v>
      </c>
      <c r="I211" s="26">
        <f>FRONTERAS!V191</f>
        <v>44524</v>
      </c>
      <c r="J211" s="1" t="e">
        <f t="shared" si="38"/>
        <v>#REF!</v>
      </c>
      <c r="K211" s="3">
        <f>FRONTERAS!W191</f>
        <v>2</v>
      </c>
    </row>
    <row r="212" spans="1:11" x14ac:dyDescent="0.2">
      <c r="A212" s="1" t="str">
        <f>FRONTERAS!E192</f>
        <v>Prd01168</v>
      </c>
      <c r="B212" s="1" t="str">
        <f>FRONTERAS!B192</f>
        <v>OLIMPICA</v>
      </c>
      <c r="C212" s="1" t="str">
        <f>FRONTERAS!C192</f>
        <v>OLIMPICA SA</v>
      </c>
      <c r="D212" s="1" t="str">
        <f>FRONTERAS!D192</f>
        <v>Frt20185</v>
      </c>
      <c r="E212" s="22">
        <f>FRONTERAS!R192</f>
        <v>44376</v>
      </c>
      <c r="F212" s="1">
        <f>FRONTERAS!S192</f>
        <v>79</v>
      </c>
      <c r="G212" s="1">
        <f>FRONTERAS!T192</f>
        <v>55</v>
      </c>
      <c r="H212" s="1" t="str">
        <f>FRONTERAS!U192</f>
        <v>LBC</v>
      </c>
      <c r="I212" s="26">
        <f>FRONTERAS!V192</f>
        <v>44625</v>
      </c>
      <c r="J212" s="1" t="e">
        <f t="shared" si="38"/>
        <v>#REF!</v>
      </c>
      <c r="K212" s="3">
        <f>FRONTERAS!W192</f>
        <v>0</v>
      </c>
    </row>
    <row r="213" spans="1:11" x14ac:dyDescent="0.2">
      <c r="A213" s="1" t="str">
        <f>FRONTERAS!E193</f>
        <v>Prd01289</v>
      </c>
      <c r="B213" s="1" t="str">
        <f>FRONTERAS!B193</f>
        <v>OLIMPICA</v>
      </c>
      <c r="C213" s="1" t="str">
        <f>FRONTERAS!C193</f>
        <v>OLIMPICA DE LA PAJUELA</v>
      </c>
      <c r="D213" s="1" t="str">
        <f>FRONTERAS!D193</f>
        <v>Frt01642</v>
      </c>
      <c r="E213" s="22">
        <f>FRONTERAS!R193</f>
        <v>44376</v>
      </c>
      <c r="F213" s="1">
        <f>FRONTERAS!S193</f>
        <v>83</v>
      </c>
      <c r="G213" s="1">
        <f>FRONTERAS!T193</f>
        <v>58</v>
      </c>
      <c r="H213" s="1" t="str">
        <f>FRONTERAS!U193</f>
        <v>LBC</v>
      </c>
      <c r="I213" s="26">
        <f>FRONTERAS!V193</f>
        <v>44523</v>
      </c>
      <c r="J213" s="1" t="e">
        <f t="shared" si="38"/>
        <v>#REF!</v>
      </c>
      <c r="K213" s="3">
        <f>FRONTERAS!W193</f>
        <v>0</v>
      </c>
    </row>
    <row r="214" spans="1:11" x14ac:dyDescent="0.2">
      <c r="A214" s="1" t="str">
        <f>FRONTERAS!E194</f>
        <v>Prd01227</v>
      </c>
      <c r="B214" s="1" t="str">
        <f>FRONTERAS!B194</f>
        <v>OLIMPICA</v>
      </c>
      <c r="C214" s="1" t="str">
        <f>FRONTERAS!C194</f>
        <v>OLIMPICA SA</v>
      </c>
      <c r="D214" s="1" t="str">
        <f>FRONTERAS!D194</f>
        <v>Frt24611</v>
      </c>
      <c r="E214" s="22">
        <f>FRONTERAS!R194</f>
        <v>44376</v>
      </c>
      <c r="F214" s="1">
        <f>FRONTERAS!S194</f>
        <v>84</v>
      </c>
      <c r="G214" s="1">
        <f>FRONTERAS!T194</f>
        <v>60</v>
      </c>
      <c r="H214" s="1" t="str">
        <f>FRONTERAS!U194</f>
        <v>LBC</v>
      </c>
      <c r="I214" s="26">
        <f>FRONTERAS!V194</f>
        <v>44624</v>
      </c>
      <c r="J214" s="1" t="e">
        <f t="shared" si="38"/>
        <v>#REF!</v>
      </c>
      <c r="K214" s="3">
        <f>FRONTERAS!W194</f>
        <v>0</v>
      </c>
    </row>
    <row r="215" spans="1:11" x14ac:dyDescent="0.2">
      <c r="A215" s="1" t="str">
        <f>FRONTERAS!E195</f>
        <v>Prd01308</v>
      </c>
      <c r="B215" s="1" t="str">
        <f>FRONTERAS!B195</f>
        <v>OLIMPICA</v>
      </c>
      <c r="C215" s="1" t="str">
        <f>FRONTERAS!C195</f>
        <v>SUPERTIENDAS Y DROGUERIAS OLIMPICA S.A. 4</v>
      </c>
      <c r="D215" s="1" t="str">
        <f>FRONTERAS!D195</f>
        <v>Frt01655</v>
      </c>
      <c r="E215" s="22">
        <f>FRONTERAS!R195</f>
        <v>44432</v>
      </c>
      <c r="F215" s="1">
        <f>FRONTERAS!S195</f>
        <v>45</v>
      </c>
      <c r="G215" s="1">
        <f>FRONTERAS!T195</f>
        <v>26</v>
      </c>
      <c r="H215" s="1" t="str">
        <f>FRONTERAS!U195</f>
        <v>LBC</v>
      </c>
      <c r="I215" s="26">
        <f>FRONTERAS!V195</f>
        <v>44523</v>
      </c>
      <c r="J215" s="1" t="e">
        <f t="shared" si="38"/>
        <v>#REF!</v>
      </c>
      <c r="K215" s="3">
        <f>FRONTERAS!W195</f>
        <v>0</v>
      </c>
    </row>
    <row r="216" spans="1:11" x14ac:dyDescent="0.2">
      <c r="A216" s="1" t="str">
        <f>FRONTERAS!E196</f>
        <v>Prd01226</v>
      </c>
      <c r="B216" s="1" t="str">
        <f>FRONTERAS!B196</f>
        <v>OLIMPICA</v>
      </c>
      <c r="C216" s="1" t="str">
        <f>FRONTERAS!C196</f>
        <v>SUPERTIENDAS Y DROGUERIAS OLIMPICA S.A. 8</v>
      </c>
      <c r="D216" s="1" t="str">
        <f>FRONTERAS!D196</f>
        <v>Frt03963</v>
      </c>
      <c r="E216" s="22">
        <f>FRONTERAS!R196</f>
        <v>44396</v>
      </c>
      <c r="F216" s="1">
        <f>FRONTERAS!S196</f>
        <v>61</v>
      </c>
      <c r="G216" s="1">
        <f>FRONTERAS!T196</f>
        <v>40</v>
      </c>
      <c r="H216" s="1" t="str">
        <f>FRONTERAS!U196</f>
        <v>LBC</v>
      </c>
      <c r="I216" s="26">
        <f>FRONTERAS!V196</f>
        <v>44523</v>
      </c>
      <c r="J216" s="1" t="e">
        <f t="shared" si="38"/>
        <v>#REF!</v>
      </c>
      <c r="K216" s="3">
        <f>FRONTERAS!W196</f>
        <v>0</v>
      </c>
    </row>
    <row r="217" spans="1:11" x14ac:dyDescent="0.2">
      <c r="A217" s="1" t="str">
        <f>FRONTERAS!E197</f>
        <v>Prd01204</v>
      </c>
      <c r="B217" s="1" t="str">
        <f>FRONTERAS!B197</f>
        <v>OLIMPICA</v>
      </c>
      <c r="C217" s="1" t="str">
        <f>FRONTERAS!C197</f>
        <v>OLIMPICA S.A. (ALMACEN OMNI PLAZA)</v>
      </c>
      <c r="D217" s="1" t="str">
        <f>FRONTERAS!D197</f>
        <v>Frt02977</v>
      </c>
      <c r="E217" s="22">
        <f>FRONTERAS!R197</f>
        <v>44442</v>
      </c>
      <c r="F217" s="1">
        <f>FRONTERAS!S197</f>
        <v>34</v>
      </c>
      <c r="G217" s="1">
        <f>FRONTERAS!T197</f>
        <v>16</v>
      </c>
      <c r="H217" s="1" t="str">
        <f>FRONTERAS!U197</f>
        <v>LBC</v>
      </c>
      <c r="I217" s="26">
        <f>FRONTERAS!V197</f>
        <v>44523</v>
      </c>
      <c r="J217" s="1" t="e">
        <f t="shared" si="38"/>
        <v>#REF!</v>
      </c>
      <c r="K217" s="3">
        <f>FRONTERAS!W197</f>
        <v>1</v>
      </c>
    </row>
    <row r="218" spans="1:11" x14ac:dyDescent="0.2">
      <c r="A218" s="1" t="str">
        <f>FRONTERAS!E198</f>
        <v>Prd01222</v>
      </c>
      <c r="B218" s="1" t="str">
        <f>FRONTERAS!B198</f>
        <v>OLIMPICA</v>
      </c>
      <c r="C218" s="1" t="str">
        <f>FRONTERAS!C198</f>
        <v>SUPERTIENDAS Y DROGUERIA OLIMPICAS S.A.</v>
      </c>
      <c r="D218" s="1" t="str">
        <f>FRONTERAS!D198</f>
        <v>Frt01965</v>
      </c>
      <c r="E218" s="22">
        <f>FRONTERAS!R198</f>
        <v>44467</v>
      </c>
      <c r="F218" s="1">
        <f>FRONTERAS!S198</f>
        <v>18</v>
      </c>
      <c r="G218" s="1">
        <f>FRONTERAS!T198</f>
        <v>0</v>
      </c>
      <c r="H218" s="1" t="str">
        <f>FRONTERAS!U198</f>
        <v>LBC</v>
      </c>
      <c r="I218" s="26">
        <f>FRONTERAS!V198</f>
        <v>44562</v>
      </c>
      <c r="J218" s="1" t="e">
        <f t="shared" si="38"/>
        <v>#REF!</v>
      </c>
      <c r="K218" s="3">
        <f>FRONTERAS!W198</f>
        <v>0</v>
      </c>
    </row>
    <row r="219" spans="1:11" x14ac:dyDescent="0.2">
      <c r="A219" s="1" t="str">
        <f>FRONTERAS!E199</f>
        <v>Prd01219</v>
      </c>
      <c r="B219" s="1" t="str">
        <f>FRONTERAS!B199</f>
        <v>OLIMPICA</v>
      </c>
      <c r="C219" s="1" t="str">
        <f>FRONTERAS!C199</f>
        <v>OLIMPICA BOCAGRANDE</v>
      </c>
      <c r="D219" s="1" t="str">
        <f>FRONTERAS!D199</f>
        <v>Frt02735</v>
      </c>
      <c r="E219" s="22">
        <f>FRONTERAS!R199</f>
        <v>44467</v>
      </c>
      <c r="F219" s="1">
        <f>FRONTERAS!S199</f>
        <v>21</v>
      </c>
      <c r="G219" s="1">
        <f>FRONTERAS!T199</f>
        <v>0</v>
      </c>
      <c r="H219" s="1" t="str">
        <f>FRONTERAS!U199</f>
        <v>LBC</v>
      </c>
      <c r="I219" s="26">
        <f>FRONTERAS!V199</f>
        <v>44523</v>
      </c>
      <c r="J219" s="1" t="e">
        <f t="shared" si="38"/>
        <v>#REF!</v>
      </c>
      <c r="K219" s="3">
        <f>FRONTERAS!W199</f>
        <v>0</v>
      </c>
    </row>
    <row r="220" spans="1:11" x14ac:dyDescent="0.2">
      <c r="A220" s="1" t="str">
        <f>FRONTERAS!E200</f>
        <v>Prd01138</v>
      </c>
      <c r="B220" s="1" t="str">
        <f>FRONTERAS!B200</f>
        <v>OLIMPICA</v>
      </c>
      <c r="C220" s="1" t="str">
        <f>FRONTERAS!C200</f>
        <v>OLIMPICA S.A CALLE 84</v>
      </c>
      <c r="D220" s="1" t="str">
        <f>FRONTERAS!D200</f>
        <v>Frt01110</v>
      </c>
      <c r="E220" s="22">
        <f>FRONTERAS!R200</f>
        <v>44376</v>
      </c>
      <c r="F220" s="1">
        <f>FRONTERAS!S200</f>
        <v>85</v>
      </c>
      <c r="G220" s="1">
        <f>FRONTERAS!T200</f>
        <v>60</v>
      </c>
      <c r="H220" s="1" t="str">
        <f>FRONTERAS!U200</f>
        <v>LBC</v>
      </c>
      <c r="I220" s="26">
        <f>FRONTERAS!V200</f>
        <v>44624</v>
      </c>
      <c r="J220" s="1" t="e">
        <f t="shared" si="38"/>
        <v>#REF!</v>
      </c>
      <c r="K220" s="3">
        <f>FRONTERAS!W200</f>
        <v>0</v>
      </c>
    </row>
    <row r="221" spans="1:11" x14ac:dyDescent="0.2">
      <c r="A221" s="1" t="str">
        <f>FRONTERAS!E201</f>
        <v>Prd01161</v>
      </c>
      <c r="B221" s="1" t="str">
        <f>FRONTERAS!B201</f>
        <v>OLIMPICA</v>
      </c>
      <c r="C221" s="1" t="str">
        <f>FRONTERAS!C201</f>
        <v>SUPERTIENDAS Y DROGUERIAS OLIMPICA S.A.</v>
      </c>
      <c r="D221" s="1" t="str">
        <f>FRONTERAS!D201</f>
        <v>Frt01657</v>
      </c>
      <c r="E221" s="22">
        <f>FRONTERAS!R201</f>
        <v>44376</v>
      </c>
      <c r="F221" s="1">
        <f>FRONTERAS!S201</f>
        <v>84</v>
      </c>
      <c r="G221" s="1">
        <f>FRONTERAS!T201</f>
        <v>61</v>
      </c>
      <c r="H221" s="1" t="str">
        <f>FRONTERAS!U201</f>
        <v>LBC</v>
      </c>
      <c r="I221" s="26">
        <f>FRONTERAS!V201</f>
        <v>44523</v>
      </c>
      <c r="J221" s="1" t="e">
        <f t="shared" si="38"/>
        <v>#REF!</v>
      </c>
      <c r="K221" s="3">
        <f>FRONTERAS!W201</f>
        <v>0</v>
      </c>
    </row>
    <row r="222" spans="1:11" x14ac:dyDescent="0.2">
      <c r="A222" s="1" t="str">
        <f>FRONTERAS!E202</f>
        <v>Prd02038</v>
      </c>
      <c r="B222" s="1" t="str">
        <f>FRONTERAS!B202</f>
        <v>OLIMPICA</v>
      </c>
      <c r="C222" s="1" t="str">
        <f>FRONTERAS!C202</f>
        <v>OLIMPICA S.A. 22</v>
      </c>
      <c r="D222" s="1" t="str">
        <f>FRONTERAS!D202</f>
        <v>Frt10013</v>
      </c>
      <c r="E222" s="22">
        <f>FRONTERAS!R202</f>
        <v>44442</v>
      </c>
      <c r="F222" s="1">
        <f>FRONTERAS!S202</f>
        <v>29</v>
      </c>
      <c r="G222" s="1">
        <f>FRONTERAS!T202</f>
        <v>12</v>
      </c>
      <c r="H222" s="1" t="str">
        <f>FRONTERAS!U202</f>
        <v>LBC</v>
      </c>
      <c r="I222" s="26">
        <f>FRONTERAS!V202</f>
        <v>44617</v>
      </c>
      <c r="J222" s="1" t="e">
        <f t="shared" si="38"/>
        <v>#REF!</v>
      </c>
      <c r="K222" s="3">
        <f>FRONTERAS!W202</f>
        <v>0</v>
      </c>
    </row>
    <row r="223" spans="1:11" x14ac:dyDescent="0.2">
      <c r="A223" s="1" t="str">
        <f>FRONTERAS!E203</f>
        <v>Prd01353</v>
      </c>
      <c r="B223" s="1" t="str">
        <f>FRONTERAS!B203</f>
        <v>OLIMPICA</v>
      </c>
      <c r="C223" s="1" t="str">
        <f>FRONTERAS!C203</f>
        <v>OLIMPICA COLINA</v>
      </c>
      <c r="D223" s="1" t="str">
        <f>FRONTERAS!D203</f>
        <v>Frt01158</v>
      </c>
      <c r="E223" s="22">
        <f>FRONTERAS!R203</f>
        <v>44396</v>
      </c>
      <c r="F223" s="1">
        <f>FRONTERAS!S203</f>
        <v>68</v>
      </c>
      <c r="G223" s="1">
        <f>FRONTERAS!T203</f>
        <v>46</v>
      </c>
      <c r="H223" s="1" t="str">
        <f>FRONTERAS!U203</f>
        <v>LBC</v>
      </c>
      <c r="I223" s="26">
        <f>FRONTERAS!V203</f>
        <v>44628</v>
      </c>
      <c r="J223" s="1" t="e">
        <f t="shared" si="38"/>
        <v>#REF!</v>
      </c>
      <c r="K223" s="3">
        <f>FRONTERAS!W203</f>
        <v>0</v>
      </c>
    </row>
    <row r="224" spans="1:11" x14ac:dyDescent="0.2">
      <c r="A224" s="1" t="str">
        <f>FRONTERAS!E204</f>
        <v>Prd01198</v>
      </c>
      <c r="B224" s="1" t="str">
        <f>FRONTERAS!B204</f>
        <v>OLIMPICA</v>
      </c>
      <c r="C224" s="1" t="str">
        <f>FRONTERAS!C204</f>
        <v>OLIMPICA SA</v>
      </c>
      <c r="D224" s="1" t="str">
        <f>FRONTERAS!D204</f>
        <v>Frt18705</v>
      </c>
      <c r="E224" s="22">
        <f>FRONTERAS!R204</f>
        <v>44432</v>
      </c>
      <c r="F224" s="1">
        <f>FRONTERAS!S204</f>
        <v>48</v>
      </c>
      <c r="G224" s="1">
        <f>FRONTERAS!T204</f>
        <v>27</v>
      </c>
      <c r="H224" s="1" t="str">
        <f>FRONTERAS!U204</f>
        <v>LBC</v>
      </c>
      <c r="I224" s="26">
        <f>FRONTERAS!V204</f>
        <v>44525</v>
      </c>
      <c r="J224" s="1" t="e">
        <f t="shared" si="38"/>
        <v>#REF!</v>
      </c>
      <c r="K224" s="3">
        <f>FRONTERAS!W204</f>
        <v>0</v>
      </c>
    </row>
    <row r="225" spans="1:11" x14ac:dyDescent="0.2">
      <c r="A225" s="1" t="str">
        <f>FRONTERAS!E205</f>
        <v>Prd02211</v>
      </c>
      <c r="B225" s="1" t="str">
        <f>FRONTERAS!B205</f>
        <v>OLIMPICA</v>
      </c>
      <c r="C225" s="1" t="str">
        <f>FRONTERAS!C205</f>
        <v>OLIMPICA SA</v>
      </c>
      <c r="D225" s="1" t="str">
        <f>FRONTERAS!D205</f>
        <v>Frt24702</v>
      </c>
      <c r="E225" s="22">
        <f>FRONTERAS!R205</f>
        <v>44396</v>
      </c>
      <c r="F225" s="1">
        <f>FRONTERAS!S205</f>
        <v>64</v>
      </c>
      <c r="G225" s="1">
        <f>FRONTERAS!T205</f>
        <v>40</v>
      </c>
      <c r="H225" s="1" t="str">
        <f>FRONTERAS!U205</f>
        <v>LBC</v>
      </c>
      <c r="I225" s="26">
        <f>FRONTERAS!V205</f>
        <v>44525</v>
      </c>
      <c r="J225" s="1" t="e">
        <f t="shared" si="38"/>
        <v>#REF!</v>
      </c>
      <c r="K225" s="3">
        <f>FRONTERAS!W205</f>
        <v>0</v>
      </c>
    </row>
    <row r="226" spans="1:11" x14ac:dyDescent="0.2">
      <c r="A226" s="1" t="str">
        <f>FRONTERAS!E206</f>
        <v>Prd01689</v>
      </c>
      <c r="B226" s="1" t="str">
        <f>FRONTERAS!B206</f>
        <v>OLIMPICA</v>
      </c>
      <c r="C226" s="1" t="str">
        <f>FRONTERAS!C206</f>
        <v>OLIMPICA S.A. 8</v>
      </c>
      <c r="D226" s="1" t="str">
        <f>FRONTERAS!D206</f>
        <v>Frt08124</v>
      </c>
      <c r="E226" s="22">
        <f>FRONTERAS!R206</f>
        <v>44460</v>
      </c>
      <c r="F226" s="1">
        <f>FRONTERAS!S206</f>
        <v>25</v>
      </c>
      <c r="G226" s="1">
        <f>FRONTERAS!T206</f>
        <v>0</v>
      </c>
      <c r="H226" s="1" t="str">
        <f>FRONTERAS!U206</f>
        <v>LBC</v>
      </c>
      <c r="I226" s="26">
        <f>FRONTERAS!V206</f>
        <v>44525</v>
      </c>
      <c r="J226" s="1" t="e">
        <f t="shared" si="38"/>
        <v>#REF!</v>
      </c>
      <c r="K226" s="3">
        <f>FRONTERAS!W206</f>
        <v>0</v>
      </c>
    </row>
    <row r="227" spans="1:11" x14ac:dyDescent="0.2">
      <c r="A227" s="1" t="str">
        <f>FRONTERAS!E207</f>
        <v>Prd01322</v>
      </c>
      <c r="B227" s="1" t="str">
        <f>FRONTERAS!B207</f>
        <v>OLIMPICA</v>
      </c>
      <c r="C227" s="1" t="str">
        <f>FRONTERAS!C207</f>
        <v>LA GALERIA Y CIA LTDA 2</v>
      </c>
      <c r="D227" s="1" t="str">
        <f>FRONTERAS!D207</f>
        <v>Frt00991</v>
      </c>
      <c r="E227" s="22">
        <f>FRONTERAS!R207</f>
        <v>44396</v>
      </c>
      <c r="F227" s="1">
        <f>FRONTERAS!S207</f>
        <v>61</v>
      </c>
      <c r="G227" s="1">
        <f>FRONTERAS!T207</f>
        <v>44</v>
      </c>
      <c r="H227" s="1" t="str">
        <f>FRONTERAS!U207</f>
        <v>LBC</v>
      </c>
      <c r="I227" s="26">
        <f>FRONTERAS!V207</f>
        <v>44628</v>
      </c>
      <c r="J227" s="1" t="e">
        <f t="shared" si="38"/>
        <v>#REF!</v>
      </c>
      <c r="K227" s="3">
        <f>FRONTERAS!W207</f>
        <v>0</v>
      </c>
    </row>
    <row r="228" spans="1:11" x14ac:dyDescent="0.2">
      <c r="A228" s="1" t="str">
        <f>FRONTERAS!E208</f>
        <v>Prd01691</v>
      </c>
      <c r="B228" s="1" t="str">
        <f>FRONTERAS!B208</f>
        <v>OLIMPICA</v>
      </c>
      <c r="C228" s="1" t="str">
        <f>FRONTERAS!C208</f>
        <v>AL MÃXIMO S.A.</v>
      </c>
      <c r="D228" s="1" t="str">
        <f>FRONTERAS!D208</f>
        <v>Frt04385</v>
      </c>
      <c r="E228" s="22">
        <f>FRONTERAS!R208</f>
        <v>44383</v>
      </c>
      <c r="F228" s="1">
        <f>FRONTERAS!S208</f>
        <v>78</v>
      </c>
      <c r="G228" s="1">
        <f>FRONTERAS!T208</f>
        <v>55</v>
      </c>
      <c r="H228" s="1" t="str">
        <f>FRONTERAS!U208</f>
        <v>LBC</v>
      </c>
      <c r="I228" s="26">
        <f>FRONTERAS!V208</f>
        <v>44628</v>
      </c>
      <c r="J228" s="1" t="e">
        <f t="shared" si="38"/>
        <v>#REF!</v>
      </c>
      <c r="K228" s="3">
        <f>FRONTERAS!W208</f>
        <v>0</v>
      </c>
    </row>
    <row r="229" spans="1:11" x14ac:dyDescent="0.2">
      <c r="A229" s="1" t="str">
        <f>FRONTERAS!E209</f>
        <v>Prd01370</v>
      </c>
      <c r="B229" s="1" t="str">
        <f>FRONTERAS!B209</f>
        <v>OLIMPICA</v>
      </c>
      <c r="C229" s="1" t="str">
        <f>FRONTERAS!C209</f>
        <v>OLIMPICA S.A.</v>
      </c>
      <c r="D229" s="1" t="str">
        <f>FRONTERAS!D209</f>
        <v>Frt01934</v>
      </c>
      <c r="E229" s="22">
        <f>FRONTERAS!R209</f>
        <v>44449</v>
      </c>
      <c r="F229" s="1">
        <f>FRONTERAS!S209</f>
        <v>28</v>
      </c>
      <c r="G229" s="1">
        <f>FRONTERAS!T209</f>
        <v>7</v>
      </c>
      <c r="H229" s="1" t="str">
        <f>FRONTERAS!U209</f>
        <v>LBC</v>
      </c>
      <c r="I229" s="26">
        <f>FRONTERAS!V209</f>
        <v>44628</v>
      </c>
      <c r="J229" s="1" t="e">
        <f t="shared" si="38"/>
        <v>#REF!</v>
      </c>
      <c r="K229" s="3">
        <f>FRONTERAS!W209</f>
        <v>0</v>
      </c>
    </row>
    <row r="230" spans="1:11" x14ac:dyDescent="0.2">
      <c r="A230" s="1" t="str">
        <f>FRONTERAS!E210</f>
        <v>Prd01365</v>
      </c>
      <c r="B230" s="1" t="str">
        <f>FRONTERAS!B210</f>
        <v>OLIMPICA</v>
      </c>
      <c r="C230" s="1" t="str">
        <f>FRONTERAS!C210</f>
        <v>OLIMPICA S.A. 24</v>
      </c>
      <c r="D230" s="1" t="str">
        <f>FRONTERAS!D210</f>
        <v>Frt09620</v>
      </c>
      <c r="E230" s="22">
        <f>FRONTERAS!R210</f>
        <v>44383</v>
      </c>
      <c r="F230" s="1">
        <f>FRONTERAS!S210</f>
        <v>74</v>
      </c>
      <c r="G230" s="1">
        <f>FRONTERAS!T210</f>
        <v>50</v>
      </c>
      <c r="H230" s="1" t="str">
        <f>FRONTERAS!U210</f>
        <v>LBC</v>
      </c>
      <c r="I230" s="26">
        <f>FRONTERAS!V210</f>
        <v>44628</v>
      </c>
      <c r="J230" s="1" t="e">
        <f t="shared" si="38"/>
        <v>#REF!</v>
      </c>
      <c r="K230" s="3">
        <f>FRONTERAS!W210</f>
        <v>0</v>
      </c>
    </row>
    <row r="231" spans="1:11" x14ac:dyDescent="0.2">
      <c r="A231" s="1" t="str">
        <f>FRONTERAS!E211</f>
        <v>Prd01692</v>
      </c>
      <c r="B231" s="1" t="str">
        <f>FRONTERAS!B211</f>
        <v>OLIMPICA</v>
      </c>
      <c r="C231" s="1" t="str">
        <f>FRONTERAS!C211</f>
        <v>OLIMPICA S.A. - ACOPIO YUMBO</v>
      </c>
      <c r="D231" s="1" t="str">
        <f>FRONTERAS!D211</f>
        <v>Frt11493</v>
      </c>
      <c r="E231" s="22">
        <f>FRONTERAS!R211</f>
        <v>44396</v>
      </c>
      <c r="F231" s="1">
        <f>FRONTERAS!S211</f>
        <v>69</v>
      </c>
      <c r="G231" s="1">
        <f>FRONTERAS!T211</f>
        <v>48</v>
      </c>
      <c r="H231" s="1" t="str">
        <f>FRONTERAS!U211</f>
        <v>LBC</v>
      </c>
      <c r="I231" s="26">
        <f>FRONTERAS!V211</f>
        <v>44628</v>
      </c>
      <c r="J231" s="1" t="e">
        <f t="shared" si="38"/>
        <v>#REF!</v>
      </c>
      <c r="K231" s="3">
        <f>FRONTERAS!W211</f>
        <v>0</v>
      </c>
    </row>
    <row r="232" spans="1:11" x14ac:dyDescent="0.2">
      <c r="A232" s="1" t="str">
        <f>FRONTERAS!E212</f>
        <v>Prd01139</v>
      </c>
      <c r="B232" s="1" t="str">
        <f>FRONTERAS!B212</f>
        <v>OLIMPICA</v>
      </c>
      <c r="C232" s="1" t="str">
        <f>FRONTERAS!C212</f>
        <v>OLIMPICA S.A CALLE 72</v>
      </c>
      <c r="D232" s="1" t="str">
        <f>FRONTERAS!D212</f>
        <v>Frt01133</v>
      </c>
      <c r="E232" s="22">
        <f>FRONTERAS!R212</f>
        <v>44518</v>
      </c>
      <c r="F232" s="1">
        <f>FRONTERAS!S212</f>
        <v>0</v>
      </c>
      <c r="G232" s="1">
        <f>FRONTERAS!T212</f>
        <v>0</v>
      </c>
      <c r="H232" s="1" t="str">
        <f>FRONTERAS!U212</f>
        <v>LBC</v>
      </c>
      <c r="I232" s="26">
        <f>FRONTERAS!V212</f>
        <v>44624</v>
      </c>
      <c r="J232" s="1" t="e">
        <f t="shared" si="38"/>
        <v>#REF!</v>
      </c>
      <c r="K232" s="3">
        <f>FRONTERAS!W212</f>
        <v>0</v>
      </c>
    </row>
    <row r="233" spans="1:11" x14ac:dyDescent="0.2">
      <c r="A233" s="1" t="str">
        <f>FRONTERAS!E213</f>
        <v>Prd01137</v>
      </c>
      <c r="B233" s="1" t="str">
        <f>FRONTERAS!B213</f>
        <v>OLIMPICA</v>
      </c>
      <c r="C233" s="1" t="str">
        <f>FRONTERAS!C213</f>
        <v>OLIMPICA S.A. 4</v>
      </c>
      <c r="D233" s="1" t="str">
        <f>FRONTERAS!D213</f>
        <v>Frt07821</v>
      </c>
      <c r="E233" s="22">
        <f>FRONTERAS!R213</f>
        <v>44390</v>
      </c>
      <c r="F233" s="1">
        <f>FRONTERAS!S213</f>
        <v>73</v>
      </c>
      <c r="G233" s="1">
        <f>FRONTERAS!T213</f>
        <v>52</v>
      </c>
      <c r="H233" s="1" t="str">
        <f>FRONTERAS!U213</f>
        <v>LBC</v>
      </c>
      <c r="I233" s="26">
        <f>FRONTERAS!V213</f>
        <v>44624</v>
      </c>
      <c r="J233" s="1" t="e">
        <f t="shared" si="38"/>
        <v>#REF!</v>
      </c>
      <c r="K233" s="3">
        <f>FRONTERAS!W213</f>
        <v>0</v>
      </c>
    </row>
    <row r="234" spans="1:11" x14ac:dyDescent="0.2">
      <c r="A234" s="1" t="str">
        <f>FRONTERAS!E214</f>
        <v>Prd01221</v>
      </c>
      <c r="B234" s="1" t="str">
        <f>FRONTERAS!B214</f>
        <v>OLIMPICA</v>
      </c>
      <c r="C234" s="1" t="str">
        <f>FRONTERAS!C214</f>
        <v>SUPERTIENDAS Y DROGUERIAS OLIMPICAS S.A.</v>
      </c>
      <c r="D234" s="1" t="str">
        <f>FRONTERAS!D214</f>
        <v>Frt01794</v>
      </c>
      <c r="E234" s="22">
        <f>FRONTERAS!R214</f>
        <v>44441</v>
      </c>
      <c r="F234" s="1">
        <f>FRONTERAS!S214</f>
        <v>38</v>
      </c>
      <c r="G234" s="1">
        <f>FRONTERAS!T214</f>
        <v>18</v>
      </c>
      <c r="H234" s="1" t="str">
        <f>FRONTERAS!U214</f>
        <v>LBC</v>
      </c>
      <c r="I234" s="26">
        <f>FRONTERAS!V214</f>
        <v>44525</v>
      </c>
      <c r="J234" s="1" t="e">
        <f t="shared" si="38"/>
        <v>#REF!</v>
      </c>
      <c r="K234" s="3">
        <f>FRONTERAS!W214</f>
        <v>0</v>
      </c>
    </row>
    <row r="235" spans="1:11" x14ac:dyDescent="0.2">
      <c r="A235" s="1" t="str">
        <f>FRONTERAS!E215</f>
        <v>Prd01255</v>
      </c>
      <c r="B235" s="1" t="str">
        <f>FRONTERAS!B215</f>
        <v>OLIMPICA</v>
      </c>
      <c r="C235" s="1" t="str">
        <f>FRONTERAS!C215</f>
        <v>SUPERTIENDAS Y DROGUERIA OLIMPICA S.A. ( VALLEDUPAR)</v>
      </c>
      <c r="D235" s="1" t="str">
        <f>FRONTERAS!D215</f>
        <v>Frt07273</v>
      </c>
      <c r="E235" s="22">
        <f>FRONTERAS!R215</f>
        <v>44442</v>
      </c>
      <c r="F235" s="1">
        <f>FRONTERAS!S215</f>
        <v>34</v>
      </c>
      <c r="G235" s="1">
        <f>FRONTERAS!T215</f>
        <v>15</v>
      </c>
      <c r="H235" s="1" t="str">
        <f>FRONTERAS!U215</f>
        <v>LBC</v>
      </c>
      <c r="I235" s="26">
        <f>FRONTERAS!V215</f>
        <v>44524</v>
      </c>
      <c r="J235" s="1" t="e">
        <f t="shared" si="38"/>
        <v>#REF!</v>
      </c>
      <c r="K235" s="3">
        <f>FRONTERAS!W215</f>
        <v>2</v>
      </c>
    </row>
    <row r="236" spans="1:11" x14ac:dyDescent="0.2">
      <c r="A236" s="1" t="str">
        <f>FRONTERAS!E216</f>
        <v>Prd01145</v>
      </c>
      <c r="B236" s="1" t="str">
        <f>FRONTERAS!B216</f>
        <v>OLIMPICA</v>
      </c>
      <c r="C236" s="1" t="str">
        <f>FRONTERAS!C216</f>
        <v>OLIMPCA 21</v>
      </c>
      <c r="D236" s="1" t="str">
        <f>FRONTERAS!D216</f>
        <v>Frt01134</v>
      </c>
      <c r="E236" s="22">
        <f>FRONTERAS!R216</f>
        <v>44432</v>
      </c>
      <c r="F236" s="1">
        <f>FRONTERAS!S216</f>
        <v>47</v>
      </c>
      <c r="G236" s="1">
        <f>FRONTERAS!T216</f>
        <v>27</v>
      </c>
      <c r="H236" s="1" t="str">
        <f>FRONTERAS!U216</f>
        <v>LBC</v>
      </c>
      <c r="I236" s="26">
        <f>FRONTERAS!V216</f>
        <v>44523</v>
      </c>
      <c r="J236" s="1" t="e">
        <f t="shared" si="38"/>
        <v>#REF!</v>
      </c>
      <c r="K236" s="3">
        <f>FRONTERAS!W216</f>
        <v>0</v>
      </c>
    </row>
    <row r="237" spans="1:11" x14ac:dyDescent="0.2">
      <c r="A237" s="1" t="str">
        <f>FRONTERAS!E217</f>
        <v>Prd01352</v>
      </c>
      <c r="B237" s="1" t="str">
        <f>FRONTERAS!B217</f>
        <v>OLIMPICA</v>
      </c>
      <c r="C237" s="1" t="str">
        <f>FRONTERAS!C217</f>
        <v>SAO SUBA</v>
      </c>
      <c r="D237" s="1" t="str">
        <f>FRONTERAS!D217</f>
        <v>Frt01215</v>
      </c>
      <c r="E237" s="22">
        <f>FRONTERAS!R217</f>
        <v>44449</v>
      </c>
      <c r="F237" s="1">
        <f>FRONTERAS!S217</f>
        <v>24</v>
      </c>
      <c r="G237" s="1">
        <f>FRONTERAS!T217</f>
        <v>8</v>
      </c>
      <c r="H237" s="1" t="str">
        <f>FRONTERAS!U217</f>
        <v>LBC</v>
      </c>
      <c r="I237" s="26">
        <f>FRONTERAS!V217</f>
        <v>44628</v>
      </c>
      <c r="J237" s="1" t="e">
        <f t="shared" si="38"/>
        <v>#REF!</v>
      </c>
      <c r="K237" s="3">
        <f>FRONTERAS!W217</f>
        <v>1</v>
      </c>
    </row>
    <row r="238" spans="1:11" x14ac:dyDescent="0.2">
      <c r="A238" s="1" t="str">
        <f>FRONTERAS!E218</f>
        <v>Prd01319</v>
      </c>
      <c r="B238" s="1" t="str">
        <f>FRONTERAS!B218</f>
        <v>OLIMPICA</v>
      </c>
      <c r="C238" s="1" t="str">
        <f>FRONTERAS!C218</f>
        <v>LA GALERIA Y CIA S.A. (VILLACOLOMBIA)</v>
      </c>
      <c r="D238" s="1" t="str">
        <f>FRONTERAS!D218</f>
        <v>Frt05887</v>
      </c>
      <c r="E238" s="22">
        <f>FRONTERAS!R218</f>
        <v>44396</v>
      </c>
      <c r="F238" s="1">
        <f>FRONTERAS!S218</f>
        <v>68</v>
      </c>
      <c r="G238" s="1">
        <f>FRONTERAS!T218</f>
        <v>46</v>
      </c>
      <c r="H238" s="1" t="str">
        <f>FRONTERAS!U218</f>
        <v>LBC</v>
      </c>
      <c r="I238" s="26">
        <f>FRONTERAS!V218</f>
        <v>44628</v>
      </c>
      <c r="J238" s="1" t="e">
        <f t="shared" si="38"/>
        <v>#REF!</v>
      </c>
      <c r="K238" s="3">
        <f>FRONTERAS!W218</f>
        <v>0</v>
      </c>
    </row>
    <row r="239" spans="1:11" x14ac:dyDescent="0.2">
      <c r="A239" s="1" t="str">
        <f>FRONTERAS!E219</f>
        <v>Prd01364</v>
      </c>
      <c r="B239" s="1" t="str">
        <f>FRONTERAS!B219</f>
        <v>OLIMPICA</v>
      </c>
      <c r="C239" s="1" t="str">
        <f>FRONTERAS!C219</f>
        <v>SUPERTIENDAS Y DROGUERIAS OLIMPICA S.A. 7</v>
      </c>
      <c r="D239" s="1" t="str">
        <f>FRONTERAS!D219</f>
        <v>Frt04960</v>
      </c>
      <c r="E239" s="22">
        <f>FRONTERAS!R219</f>
        <v>44518</v>
      </c>
      <c r="F239" s="1">
        <f>FRONTERAS!S219</f>
        <v>0</v>
      </c>
      <c r="G239" s="1">
        <f>FRONTERAS!T219</f>
        <v>0</v>
      </c>
      <c r="H239" s="1" t="str">
        <f>FRONTERAS!U219</f>
        <v>LBC</v>
      </c>
      <c r="I239" s="26">
        <f>FRONTERAS!V219</f>
        <v>44589</v>
      </c>
      <c r="J239" s="1" t="e">
        <f t="shared" si="38"/>
        <v>#REF!</v>
      </c>
      <c r="K239" s="3">
        <f>FRONTERAS!W219</f>
        <v>0</v>
      </c>
    </row>
    <row r="240" spans="1:11" x14ac:dyDescent="0.2">
      <c r="A240" s="1" t="str">
        <f>FRONTERAS!E220</f>
        <v>Prd01214</v>
      </c>
      <c r="B240" s="1" t="str">
        <f>FRONTERAS!B220</f>
        <v>OLIMPICA</v>
      </c>
      <c r="C240" s="1" t="str">
        <f>FRONTERAS!C220</f>
        <v>OLIMPICA  SA 119</v>
      </c>
      <c r="D240" s="1" t="str">
        <f>FRONTERAS!D220</f>
        <v>Frt26182</v>
      </c>
      <c r="E240" s="22">
        <f>FRONTERAS!R220</f>
        <v>44442</v>
      </c>
      <c r="F240" s="1">
        <f>FRONTERAS!S220</f>
        <v>29</v>
      </c>
      <c r="G240" s="1">
        <f>FRONTERAS!T220</f>
        <v>15</v>
      </c>
      <c r="H240" s="1" t="str">
        <f>FRONTERAS!U220</f>
        <v>LBC</v>
      </c>
      <c r="I240" s="26">
        <f>FRONTERAS!V220</f>
        <v>44617</v>
      </c>
      <c r="J240" s="1" t="e">
        <f t="shared" si="38"/>
        <v>#REF!</v>
      </c>
      <c r="K240" s="3">
        <f>FRONTERAS!W220</f>
        <v>1</v>
      </c>
    </row>
    <row r="241" spans="1:11" x14ac:dyDescent="0.2">
      <c r="A241" s="1" t="str">
        <f>FRONTERAS!E221</f>
        <v>Prd01215</v>
      </c>
      <c r="B241" s="1" t="str">
        <f>FRONTERAS!B221</f>
        <v>OLIMPICA</v>
      </c>
      <c r="C241" s="1" t="str">
        <f>FRONTERAS!C221</f>
        <v>OLIMPICA SA</v>
      </c>
      <c r="D241" s="1" t="str">
        <f>FRONTERAS!D221</f>
        <v>Frt25874</v>
      </c>
      <c r="E241" s="22">
        <f>FRONTERAS!R221</f>
        <v>44376</v>
      </c>
      <c r="F241" s="1">
        <f>FRONTERAS!S221</f>
        <v>82</v>
      </c>
      <c r="G241" s="1">
        <f>FRONTERAS!T221</f>
        <v>62</v>
      </c>
      <c r="H241" s="1" t="str">
        <f>FRONTERAS!U221</f>
        <v>LBC</v>
      </c>
      <c r="I241" s="26">
        <f>FRONTERAS!V221</f>
        <v>44523</v>
      </c>
      <c r="J241" s="1" t="e">
        <f t="shared" si="38"/>
        <v>#REF!</v>
      </c>
      <c r="K241" s="3">
        <f>FRONTERAS!W221</f>
        <v>0</v>
      </c>
    </row>
    <row r="242" spans="1:11" x14ac:dyDescent="0.2">
      <c r="A242" s="1" t="str">
        <f>FRONTERAS!E222</f>
        <v>Prd01523</v>
      </c>
      <c r="B242" s="1" t="str">
        <f>FRONTERAS!B222</f>
        <v>OLIMPICA</v>
      </c>
      <c r="C242" s="1" t="str">
        <f>FRONTERAS!C222</f>
        <v>OLIMPICA</v>
      </c>
      <c r="D242" s="1" t="str">
        <f>FRONTERAS!D222</f>
        <v>Frt29690</v>
      </c>
      <c r="E242" s="22">
        <f>FRONTERAS!R222</f>
        <v>43807</v>
      </c>
      <c r="F242" s="1">
        <f>FRONTERAS!S222</f>
        <v>78</v>
      </c>
      <c r="G242" s="1">
        <f>FRONTERAS!T222</f>
        <v>0</v>
      </c>
      <c r="H242" s="1" t="str">
        <f>FRONTERAS!U222</f>
        <v>LBC</v>
      </c>
      <c r="I242" s="26">
        <f>FRONTERAS!V222</f>
        <v>44525</v>
      </c>
      <c r="J242" s="1" t="e">
        <f t="shared" si="38"/>
        <v>#REF!</v>
      </c>
      <c r="K242" s="3">
        <f>FRONTERAS!W222</f>
        <v>0</v>
      </c>
    </row>
    <row r="243" spans="1:11" x14ac:dyDescent="0.2">
      <c r="A243" s="1" t="str">
        <f>FRONTERAS!E223</f>
        <v>Prd02213</v>
      </c>
      <c r="B243" s="1" t="str">
        <f>FRONTERAS!B223</f>
        <v>OLIMPICA</v>
      </c>
      <c r="C243" s="1" t="str">
        <f>FRONTERAS!C223</f>
        <v>OLIMPICA SA</v>
      </c>
      <c r="D243" s="1" t="str">
        <f>FRONTERAS!D223</f>
        <v>Frt36177</v>
      </c>
      <c r="E243" s="22">
        <f>FRONTERAS!R223</f>
        <v>44390</v>
      </c>
      <c r="F243" s="1">
        <f>FRONTERAS!S223</f>
        <v>63</v>
      </c>
      <c r="G243" s="1">
        <f>FRONTERAS!T223</f>
        <v>41</v>
      </c>
      <c r="H243" s="1" t="str">
        <f>FRONTERAS!U223</f>
        <v>LBC</v>
      </c>
      <c r="I243" s="26">
        <f>FRONTERAS!V223</f>
        <v>44525</v>
      </c>
      <c r="J243" s="1" t="e">
        <f t="shared" si="38"/>
        <v>#REF!</v>
      </c>
      <c r="K243" s="3">
        <f>FRONTERAS!W223</f>
        <v>0</v>
      </c>
    </row>
    <row r="244" spans="1:11" x14ac:dyDescent="0.2">
      <c r="A244" s="1" t="str">
        <f>FRONTERAS!E224</f>
        <v>Prd01225</v>
      </c>
      <c r="B244" s="1" t="str">
        <f>FRONTERAS!B224</f>
        <v>OLIMPICA</v>
      </c>
      <c r="C244" s="1" t="str">
        <f>FRONTERAS!C224</f>
        <v>OLIMPICA S.A. - TERMINAL</v>
      </c>
      <c r="D244" s="1" t="str">
        <f>FRONTERAS!D224</f>
        <v>Frt11895</v>
      </c>
      <c r="E244" s="22">
        <f>FRONTERAS!R224</f>
        <v>44467</v>
      </c>
      <c r="F244" s="1">
        <f>FRONTERAS!S224</f>
        <v>23</v>
      </c>
      <c r="G244" s="1">
        <f>FRONTERAS!T224</f>
        <v>0</v>
      </c>
      <c r="H244" s="1" t="str">
        <f>FRONTERAS!U224</f>
        <v>LBC</v>
      </c>
      <c r="I244" s="26">
        <f>FRONTERAS!V224</f>
        <v>44525</v>
      </c>
      <c r="J244" s="1" t="e">
        <f t="shared" si="38"/>
        <v>#REF!</v>
      </c>
      <c r="K244" s="3">
        <f>FRONTERAS!W224</f>
        <v>0</v>
      </c>
    </row>
    <row r="245" spans="1:11" x14ac:dyDescent="0.2">
      <c r="A245" s="1" t="str">
        <f>FRONTERAS!E225</f>
        <v>Prd01172</v>
      </c>
      <c r="B245" s="1" t="str">
        <f>FRONTERAS!B225</f>
        <v>OLIMPICA</v>
      </c>
      <c r="C245" s="1" t="str">
        <f>FRONTERAS!C225</f>
        <v>OLIMPICA SA</v>
      </c>
      <c r="D245" s="1" t="str">
        <f>FRONTERAS!D225</f>
        <v>Frt20150</v>
      </c>
      <c r="E245" s="22">
        <f>FRONTERAS!R225</f>
        <v>44467</v>
      </c>
      <c r="F245" s="1">
        <f>FRONTERAS!S225</f>
        <v>21</v>
      </c>
      <c r="G245" s="1">
        <f>FRONTERAS!T225</f>
        <v>0</v>
      </c>
      <c r="H245" s="1" t="str">
        <f>FRONTERAS!U225</f>
        <v>LBC</v>
      </c>
      <c r="I245" s="26">
        <f>FRONTERAS!V225</f>
        <v>44617</v>
      </c>
      <c r="J245" s="1" t="e">
        <f t="shared" si="38"/>
        <v>#REF!</v>
      </c>
      <c r="K245" s="3">
        <f>FRONTERAS!W225</f>
        <v>0</v>
      </c>
    </row>
    <row r="246" spans="1:11" x14ac:dyDescent="0.2">
      <c r="A246" s="1" t="str">
        <f>FRONTERAS!E226</f>
        <v>Prd01243</v>
      </c>
      <c r="B246" s="1" t="str">
        <f>FRONTERAS!B226</f>
        <v>OLIMPICA</v>
      </c>
      <c r="C246" s="1" t="str">
        <f>FRONTERAS!C226</f>
        <v>OLIMPICA TEQUENDAMA</v>
      </c>
      <c r="D246" s="1" t="str">
        <f>FRONTERAS!D226</f>
        <v>Frt02079</v>
      </c>
      <c r="E246" s="22">
        <f>FRONTERAS!R226</f>
        <v>44449</v>
      </c>
      <c r="F246" s="1">
        <f>FRONTERAS!S226</f>
        <v>25</v>
      </c>
      <c r="G246" s="1">
        <f>FRONTERAS!T226</f>
        <v>8</v>
      </c>
      <c r="H246" s="1" t="str">
        <f>FRONTERAS!U226</f>
        <v>LBC</v>
      </c>
      <c r="I246" s="26">
        <f>FRONTERAS!V226</f>
        <v>44618</v>
      </c>
      <c r="J246" s="1" t="e">
        <f t="shared" si="38"/>
        <v>#REF!</v>
      </c>
      <c r="K246" s="3">
        <f>FRONTERAS!W226</f>
        <v>2</v>
      </c>
    </row>
    <row r="247" spans="1:11" x14ac:dyDescent="0.2">
      <c r="A247" s="1" t="str">
        <f>FRONTERAS!E227</f>
        <v>Prd01174</v>
      </c>
      <c r="B247" s="1" t="str">
        <f>FRONTERAS!B227</f>
        <v>OLIMPICA</v>
      </c>
      <c r="C247" s="1" t="str">
        <f>FRONTERAS!C227</f>
        <v>OLIMPICA S.A. - TANGANAZO</v>
      </c>
      <c r="D247" s="1" t="str">
        <f>FRONTERAS!D227</f>
        <v>Frt14205</v>
      </c>
      <c r="E247" s="22">
        <f>FRONTERAS!R227</f>
        <v>44390</v>
      </c>
      <c r="F247" s="1">
        <f>FRONTERAS!S227</f>
        <v>77</v>
      </c>
      <c r="G247" s="1">
        <f>FRONTERAS!T227</f>
        <v>52</v>
      </c>
      <c r="H247" s="1" t="str">
        <f>FRONTERAS!U227</f>
        <v>LBC</v>
      </c>
      <c r="I247" s="26">
        <f>FRONTERAS!V227</f>
        <v>44624</v>
      </c>
      <c r="J247" s="1" t="e">
        <f t="shared" si="38"/>
        <v>#REF!</v>
      </c>
      <c r="K247" s="3">
        <f>FRONTERAS!W227</f>
        <v>0</v>
      </c>
    </row>
    <row r="248" spans="1:11" x14ac:dyDescent="0.2">
      <c r="A248" s="1" t="str">
        <f>FRONTERAS!E228</f>
        <v>Prd01294</v>
      </c>
      <c r="B248" s="1" t="str">
        <f>FRONTERAS!B228</f>
        <v>OLIMPICA</v>
      </c>
      <c r="C248" s="1" t="str">
        <f>FRONTERAS!C228</f>
        <v>OLIMPICA SA</v>
      </c>
      <c r="D248" s="1" t="str">
        <f>FRONTERAS!D228</f>
        <v>Frt24194</v>
      </c>
      <c r="E248" s="22">
        <f>FRONTERAS!R228</f>
        <v>44467</v>
      </c>
      <c r="F248" s="1">
        <f>FRONTERAS!S228</f>
        <v>20</v>
      </c>
      <c r="G248" s="1">
        <f>FRONTERAS!T228</f>
        <v>0</v>
      </c>
      <c r="H248" s="1" t="str">
        <f>FRONTERAS!U228</f>
        <v>LBC</v>
      </c>
      <c r="I248" s="26">
        <f>FRONTERAS!V228</f>
        <v>44617</v>
      </c>
      <c r="J248" s="1" t="e">
        <f t="shared" si="38"/>
        <v>#REF!</v>
      </c>
      <c r="K248" s="3">
        <f>FRONTERAS!W228</f>
        <v>0</v>
      </c>
    </row>
    <row r="249" spans="1:11" x14ac:dyDescent="0.2">
      <c r="A249" s="1" t="str">
        <f>FRONTERAS!E229</f>
        <v>Prd01300</v>
      </c>
      <c r="B249" s="1" t="str">
        <f>FRONTERAS!B229</f>
        <v>OLIMPICA</v>
      </c>
      <c r="C249" s="1" t="str">
        <f>FRONTERAS!C229</f>
        <v>OLIMPICA S.A. - SAHAGUN</v>
      </c>
      <c r="D249" s="1" t="str">
        <f>FRONTERAS!D229</f>
        <v>Frt11519</v>
      </c>
      <c r="E249" s="22">
        <f>FRONTERAS!R229</f>
        <v>44383</v>
      </c>
      <c r="F249" s="1">
        <f>FRONTERAS!S229</f>
        <v>74</v>
      </c>
      <c r="G249" s="1">
        <f>FRONTERAS!T229</f>
        <v>50</v>
      </c>
      <c r="H249" s="1" t="str">
        <f>FRONTERAS!U229</f>
        <v>LBC</v>
      </c>
      <c r="I249" s="26">
        <f>FRONTERAS!V229</f>
        <v>44525</v>
      </c>
      <c r="J249" s="1" t="e">
        <f t="shared" si="38"/>
        <v>#REF!</v>
      </c>
      <c r="K249" s="3">
        <f>FRONTERAS!W229</f>
        <v>0</v>
      </c>
    </row>
    <row r="250" spans="1:11" x14ac:dyDescent="0.2">
      <c r="A250" s="1" t="str">
        <f>FRONTERAS!E230</f>
        <v>Prd01191</v>
      </c>
      <c r="B250" s="1" t="str">
        <f>FRONTERAS!B230</f>
        <v>OLIMPICA</v>
      </c>
      <c r="C250" s="1" t="str">
        <f>FRONTERAS!C230</f>
        <v>OLIMPICA SA</v>
      </c>
      <c r="D250" s="1" t="str">
        <f>FRONTERAS!D230</f>
        <v>Frt24328</v>
      </c>
      <c r="E250" s="22">
        <f>FRONTERAS!R230</f>
        <v>44441</v>
      </c>
      <c r="F250" s="1">
        <f>FRONTERAS!S230</f>
        <v>37</v>
      </c>
      <c r="G250" s="1">
        <f>FRONTERAS!T230</f>
        <v>18</v>
      </c>
      <c r="H250" s="1" t="str">
        <f>FRONTERAS!U230</f>
        <v>LBC</v>
      </c>
      <c r="I250" s="26">
        <f>FRONTERAS!V230</f>
        <v>44624</v>
      </c>
      <c r="J250" s="1" t="e">
        <f t="shared" si="38"/>
        <v>#REF!</v>
      </c>
      <c r="K250" s="3">
        <f>FRONTERAS!W230</f>
        <v>0</v>
      </c>
    </row>
    <row r="251" spans="1:11" x14ac:dyDescent="0.2">
      <c r="A251" s="1" t="str">
        <f>FRONTERAS!E231</f>
        <v>Prd01197</v>
      </c>
      <c r="B251" s="1" t="str">
        <f>FRONTERAS!B231</f>
        <v>OLIMPICA</v>
      </c>
      <c r="C251" s="1" t="str">
        <f>FRONTERAS!C231</f>
        <v>OLIMPICA SA</v>
      </c>
      <c r="D251" s="1" t="str">
        <f>FRONTERAS!D231</f>
        <v>Frt25877</v>
      </c>
      <c r="E251" s="22">
        <f>FRONTERAS!R231</f>
        <v>44467</v>
      </c>
      <c r="F251" s="1">
        <f>FRONTERAS!S231</f>
        <v>21</v>
      </c>
      <c r="G251" s="1">
        <f>FRONTERAS!T231</f>
        <v>0</v>
      </c>
      <c r="H251" s="1" t="str">
        <f>FRONTERAS!U231</f>
        <v>LBC</v>
      </c>
      <c r="I251" s="26">
        <f>FRONTERAS!V231</f>
        <v>44525</v>
      </c>
      <c r="J251" s="1" t="e">
        <f t="shared" si="38"/>
        <v>#REF!</v>
      </c>
      <c r="K251" s="3">
        <f>FRONTERAS!W231</f>
        <v>0</v>
      </c>
    </row>
    <row r="252" spans="1:11" x14ac:dyDescent="0.2">
      <c r="A252" s="1" t="str">
        <f>FRONTERAS!E232</f>
        <v>Prd01195</v>
      </c>
      <c r="B252" s="1" t="str">
        <f>FRONTERAS!B232</f>
        <v>OLIMPICA</v>
      </c>
      <c r="C252" s="1" t="str">
        <f>FRONTERAS!C232</f>
        <v>OLIMPICA S.A. 11</v>
      </c>
      <c r="D252" s="1" t="str">
        <f>FRONTERAS!D232</f>
        <v>Frt09649</v>
      </c>
      <c r="E252" s="22">
        <f>FRONTERAS!R232</f>
        <v>44404</v>
      </c>
      <c r="F252" s="1">
        <f>FRONTERAS!S232</f>
        <v>50</v>
      </c>
      <c r="G252" s="1">
        <f>FRONTERAS!T232</f>
        <v>36</v>
      </c>
      <c r="H252" s="1" t="str">
        <f>FRONTERAS!U232</f>
        <v>LBC</v>
      </c>
      <c r="I252" s="26">
        <f>FRONTERAS!V232</f>
        <v>44589</v>
      </c>
      <c r="J252" s="1" t="e">
        <f t="shared" si="38"/>
        <v>#REF!</v>
      </c>
      <c r="K252" s="3">
        <f>FRONTERAS!W232</f>
        <v>2</v>
      </c>
    </row>
    <row r="253" spans="1:11" x14ac:dyDescent="0.2">
      <c r="A253" s="1" t="str">
        <f>FRONTERAS!E233</f>
        <v>Prd01315</v>
      </c>
      <c r="B253" s="1" t="str">
        <f>FRONTERAS!B233</f>
        <v>OLIMPICA</v>
      </c>
      <c r="C253" s="1" t="str">
        <f>FRONTERAS!C233</f>
        <v>AUTO SERVICIO CAÑAVERAL</v>
      </c>
      <c r="D253" s="1" t="str">
        <f>FRONTERAS!D233</f>
        <v>Frt01373</v>
      </c>
      <c r="E253" s="22">
        <f>FRONTERAS!R233</f>
        <v>44396</v>
      </c>
      <c r="F253" s="1">
        <f>FRONTERAS!S233</f>
        <v>74</v>
      </c>
      <c r="G253" s="1">
        <f>FRONTERAS!T233</f>
        <v>47</v>
      </c>
      <c r="H253" s="1" t="str">
        <f>FRONTERAS!U233</f>
        <v>LBC</v>
      </c>
      <c r="I253" s="26">
        <f>FRONTERAS!V233</f>
        <v>44523</v>
      </c>
      <c r="J253" s="1" t="e">
        <f t="shared" si="38"/>
        <v>#REF!</v>
      </c>
      <c r="K253" s="3">
        <f>FRONTERAS!W233</f>
        <v>0</v>
      </c>
    </row>
    <row r="254" spans="1:11" x14ac:dyDescent="0.2">
      <c r="A254" s="1" t="str">
        <f>FRONTERAS!E234</f>
        <v>Prd01256</v>
      </c>
      <c r="B254" s="1" t="str">
        <f>FRONTERAS!B234</f>
        <v>OLIMPICA</v>
      </c>
      <c r="C254" s="1" t="str">
        <f>FRONTERAS!C234</f>
        <v>OLIMPICA SA</v>
      </c>
      <c r="D254" s="1" t="str">
        <f>FRONTERAS!D234</f>
        <v>Frt23708</v>
      </c>
      <c r="E254" s="22">
        <f>FRONTERAS!R234</f>
        <v>44467</v>
      </c>
      <c r="F254" s="1">
        <f>FRONTERAS!S234</f>
        <v>18</v>
      </c>
      <c r="G254" s="1">
        <f>FRONTERAS!T234</f>
        <v>0</v>
      </c>
      <c r="H254" s="1" t="str">
        <f>FRONTERAS!U234</f>
        <v>LBC</v>
      </c>
      <c r="I254" s="26">
        <f>FRONTERAS!V234</f>
        <v>44523</v>
      </c>
      <c r="J254" s="1" t="e">
        <f t="shared" si="38"/>
        <v>#REF!</v>
      </c>
      <c r="K254" s="3">
        <f>FRONTERAS!W234</f>
        <v>0</v>
      </c>
    </row>
    <row r="255" spans="1:11" x14ac:dyDescent="0.2">
      <c r="A255" s="1" t="str">
        <f>FRONTERAS!E235</f>
        <v>Prd01323</v>
      </c>
      <c r="B255" s="1" t="str">
        <f>FRONTERAS!B235</f>
        <v>OLIMPICA</v>
      </c>
      <c r="C255" s="1" t="str">
        <f>FRONTERAS!C235</f>
        <v>OLIMPICA S.A. 16</v>
      </c>
      <c r="D255" s="1" t="str">
        <f>FRONTERAS!D235</f>
        <v>Frt09630</v>
      </c>
      <c r="E255" s="22">
        <f>FRONTERAS!R235</f>
        <v>44449</v>
      </c>
      <c r="F255" s="1">
        <f>FRONTERAS!S235</f>
        <v>25</v>
      </c>
      <c r="G255" s="1">
        <f>FRONTERAS!T235</f>
        <v>8</v>
      </c>
      <c r="H255" s="1" t="str">
        <f>FRONTERAS!U235</f>
        <v>LBC</v>
      </c>
      <c r="I255" s="26">
        <f>FRONTERAS!V235</f>
        <v>44628</v>
      </c>
      <c r="J255" s="1" t="e">
        <f t="shared" si="38"/>
        <v>#REF!</v>
      </c>
      <c r="K255" s="3">
        <f>FRONTERAS!W235</f>
        <v>0</v>
      </c>
    </row>
    <row r="256" spans="1:11" x14ac:dyDescent="0.2">
      <c r="A256" s="1" t="str">
        <f>FRONTERAS!E236</f>
        <v>Prd01239</v>
      </c>
      <c r="B256" s="1" t="str">
        <f>FRONTERAS!B236</f>
        <v>OLIMPICA</v>
      </c>
      <c r="C256" s="1" t="str">
        <f>FRONTERAS!C236</f>
        <v>OLIMPICA SA</v>
      </c>
      <c r="D256" s="1" t="str">
        <f>FRONTERAS!D236</f>
        <v>Frt22156</v>
      </c>
      <c r="E256" s="22">
        <f>FRONTERAS!R236</f>
        <v>44449</v>
      </c>
      <c r="F256" s="1">
        <f>FRONTERAS!S236</f>
        <v>26</v>
      </c>
      <c r="G256" s="1">
        <f>FRONTERAS!T236</f>
        <v>8</v>
      </c>
      <c r="H256" s="1" t="str">
        <f>FRONTERAS!U236</f>
        <v>LBC</v>
      </c>
      <c r="I256" s="26">
        <f>FRONTERAS!V236</f>
        <v>44523</v>
      </c>
      <c r="J256" s="1" t="e">
        <f t="shared" si="38"/>
        <v>#REF!</v>
      </c>
      <c r="K256" s="3">
        <f>FRONTERAS!W236</f>
        <v>0</v>
      </c>
    </row>
    <row r="257" spans="1:11" x14ac:dyDescent="0.2">
      <c r="A257" s="1" t="str">
        <f>FRONTERAS!E237</f>
        <v>Prd01208</v>
      </c>
      <c r="B257" s="1" t="str">
        <f>FRONTERAS!B237</f>
        <v>OLIMPICA</v>
      </c>
      <c r="C257" s="1" t="str">
        <f>FRONTERAS!C237</f>
        <v>OLIMPICA SA - 13 DE JUNIO</v>
      </c>
      <c r="D257" s="1" t="str">
        <f>FRONTERAS!D237</f>
        <v>Frt14426</v>
      </c>
      <c r="E257" s="22">
        <f>FRONTERAS!R237</f>
        <v>44442</v>
      </c>
      <c r="F257" s="1">
        <f>FRONTERAS!S237</f>
        <v>31</v>
      </c>
      <c r="G257" s="1">
        <f>FRONTERAS!T237</f>
        <v>15</v>
      </c>
      <c r="H257" s="1" t="str">
        <f>FRONTERAS!U237</f>
        <v>LBC</v>
      </c>
      <c r="I257" s="26">
        <f>FRONTERAS!V237</f>
        <v>44589</v>
      </c>
      <c r="J257" s="1" t="e">
        <f t="shared" si="38"/>
        <v>#REF!</v>
      </c>
      <c r="K257" s="3">
        <f>FRONTERAS!W237</f>
        <v>1</v>
      </c>
    </row>
    <row r="258" spans="1:11" x14ac:dyDescent="0.2">
      <c r="A258" s="1" t="str">
        <f>FRONTERAS!E238</f>
        <v>Prd01163</v>
      </c>
      <c r="B258" s="1" t="str">
        <f>FRONTERAS!B238</f>
        <v>OLIMPICA</v>
      </c>
      <c r="C258" s="1" t="str">
        <f>FRONTERAS!C238</f>
        <v>OLIMPICA SA</v>
      </c>
      <c r="D258" s="1" t="str">
        <f>FRONTERAS!D238</f>
        <v>Frt28303</v>
      </c>
      <c r="E258" s="22">
        <f>FRONTERAS!R238</f>
        <v>44432</v>
      </c>
      <c r="F258" s="1">
        <f>FRONTERAS!S238</f>
        <v>42</v>
      </c>
      <c r="G258" s="1">
        <f>FRONTERAS!T238</f>
        <v>27</v>
      </c>
      <c r="H258" s="1" t="str">
        <f>FRONTERAS!U238</f>
        <v>LBC</v>
      </c>
      <c r="I258" s="26">
        <f>FRONTERAS!V238</f>
        <v>44625</v>
      </c>
      <c r="J258" s="1" t="e">
        <f t="shared" si="38"/>
        <v>#REF!</v>
      </c>
      <c r="K258" s="3">
        <f>FRONTERAS!W238</f>
        <v>0</v>
      </c>
    </row>
    <row r="259" spans="1:11" x14ac:dyDescent="0.2">
      <c r="A259" s="1" t="str">
        <f>FRONTERAS!E239</f>
        <v>Prd01169</v>
      </c>
      <c r="B259" s="1" t="str">
        <f>FRONTERAS!B239</f>
        <v>OLIMPICA</v>
      </c>
      <c r="C259" s="1" t="str">
        <f>FRONTERAS!C239</f>
        <v>OLIMPICA SA</v>
      </c>
      <c r="D259" s="1" t="str">
        <f>FRONTERAS!D239</f>
        <v>Frt24296</v>
      </c>
      <c r="E259" s="22">
        <f>FRONTERAS!R239</f>
        <v>44432</v>
      </c>
      <c r="F259" s="1">
        <f>FRONTERAS!S239</f>
        <v>47</v>
      </c>
      <c r="G259" s="1">
        <f>FRONTERAS!T239</f>
        <v>27</v>
      </c>
      <c r="H259" s="1" t="str">
        <f>FRONTERAS!U239</f>
        <v>LBC</v>
      </c>
      <c r="I259" s="26">
        <f>FRONTERAS!V239</f>
        <v>44625</v>
      </c>
      <c r="J259" s="1" t="e">
        <f t="shared" si="38"/>
        <v>#REF!</v>
      </c>
      <c r="K259" s="3">
        <f>FRONTERAS!W239</f>
        <v>0</v>
      </c>
    </row>
    <row r="260" spans="1:11" x14ac:dyDescent="0.2">
      <c r="A260" s="1" t="str">
        <f>FRONTERAS!E240</f>
        <v>Prd02096</v>
      </c>
      <c r="B260" s="1" t="str">
        <f>FRONTERAS!B240</f>
        <v>OLIMPICA</v>
      </c>
      <c r="C260" s="1" t="str">
        <f>FRONTERAS!C240</f>
        <v>OLIMPICA SA 376 - Manizales</v>
      </c>
      <c r="D260" s="1" t="str">
        <f>FRONTERAS!D240</f>
        <v>Frt36092</v>
      </c>
      <c r="E260" s="22">
        <f>FRONTERAS!R240</f>
        <v>44460</v>
      </c>
      <c r="F260" s="1">
        <f>FRONTERAS!S240</f>
        <v>17</v>
      </c>
      <c r="G260" s="1">
        <f>FRONTERAS!T240</f>
        <v>0</v>
      </c>
      <c r="H260" s="1" t="str">
        <f>FRONTERAS!U240</f>
        <v>LBC</v>
      </c>
      <c r="I260" s="26">
        <f>FRONTERAS!V240</f>
        <v>44602</v>
      </c>
      <c r="J260" s="1" t="e">
        <f t="shared" si="38"/>
        <v>#REF!</v>
      </c>
      <c r="K260" s="3">
        <f>FRONTERAS!W240</f>
        <v>0</v>
      </c>
    </row>
    <row r="261" spans="1:11" x14ac:dyDescent="0.2">
      <c r="A261" s="1" t="str">
        <f>FRONTERAS!E241</f>
        <v>Prd01301</v>
      </c>
      <c r="B261" s="1" t="str">
        <f>FRONTERAS!B241</f>
        <v>OLIMPICA</v>
      </c>
      <c r="C261" s="1" t="str">
        <f>FRONTERAS!C241</f>
        <v>OLIMPICA SA</v>
      </c>
      <c r="D261" s="1" t="str">
        <f>FRONTERAS!D241</f>
        <v>Frt24295</v>
      </c>
      <c r="E261" s="22">
        <f>FRONTERAS!R241</f>
        <v>44376</v>
      </c>
      <c r="F261" s="1">
        <f>FRONTERAS!S241</f>
        <v>85</v>
      </c>
      <c r="G261" s="1">
        <f>FRONTERAS!T241</f>
        <v>62</v>
      </c>
      <c r="H261" s="1" t="str">
        <f>FRONTERAS!U241</f>
        <v>LBC</v>
      </c>
      <c r="I261" s="26">
        <f>FRONTERAS!V241</f>
        <v>44525</v>
      </c>
      <c r="J261" s="1" t="e">
        <f t="shared" si="38"/>
        <v>#REF!</v>
      </c>
      <c r="K261" s="3">
        <f>FRONTERAS!W241</f>
        <v>0</v>
      </c>
    </row>
    <row r="262" spans="1:11" x14ac:dyDescent="0.2">
      <c r="A262" s="1" t="str">
        <f>FRONTERAS!E242</f>
        <v>Prd01183</v>
      </c>
      <c r="B262" s="1" t="str">
        <f>FRONTERAS!B242</f>
        <v>OLIMPICA</v>
      </c>
      <c r="C262" s="1" t="str">
        <f>FRONTERAS!C242</f>
        <v>OLIMPICA  SA</v>
      </c>
      <c r="D262" s="1" t="str">
        <f>FRONTERAS!D242</f>
        <v>Frt25807</v>
      </c>
      <c r="E262" s="22">
        <f>FRONTERAS!R242</f>
        <v>44376</v>
      </c>
      <c r="F262" s="1">
        <f>FRONTERAS!S242</f>
        <v>81</v>
      </c>
      <c r="G262" s="1">
        <f>FRONTERAS!T242</f>
        <v>58</v>
      </c>
      <c r="H262" s="1" t="str">
        <f>FRONTERAS!U242</f>
        <v>LBC</v>
      </c>
      <c r="I262" s="26">
        <f>FRONTERAS!V242</f>
        <v>44523</v>
      </c>
      <c r="J262" s="1" t="e">
        <f t="shared" si="38"/>
        <v>#REF!</v>
      </c>
      <c r="K262" s="3">
        <f>FRONTERAS!W242</f>
        <v>0</v>
      </c>
    </row>
    <row r="263" spans="1:11" x14ac:dyDescent="0.2">
      <c r="A263" s="1" t="str">
        <f>FRONTERAS!E243</f>
        <v>Prd01209</v>
      </c>
      <c r="B263" s="1" t="str">
        <f>FRONTERAS!B243</f>
        <v>OLIMPICA</v>
      </c>
      <c r="C263" s="1" t="str">
        <f>FRONTERAS!C243</f>
        <v>OLIMPICA SA - VILLACANDELA</v>
      </c>
      <c r="D263" s="1" t="str">
        <f>FRONTERAS!D243</f>
        <v>Frt14425</v>
      </c>
      <c r="E263" s="22">
        <f>FRONTERAS!R243</f>
        <v>44396</v>
      </c>
      <c r="F263" s="1">
        <f>FRONTERAS!S243</f>
        <v>66</v>
      </c>
      <c r="G263" s="1">
        <f>FRONTERAS!T243</f>
        <v>45</v>
      </c>
      <c r="H263" s="1" t="str">
        <f>FRONTERAS!U243</f>
        <v>LBC</v>
      </c>
      <c r="I263" s="26">
        <f>FRONTERAS!V243</f>
        <v>44617</v>
      </c>
      <c r="J263" s="1" t="e">
        <f t="shared" si="38"/>
        <v>#REF!</v>
      </c>
      <c r="K263" s="3">
        <f>FRONTERAS!W243</f>
        <v>0</v>
      </c>
    </row>
    <row r="264" spans="1:11" x14ac:dyDescent="0.2">
      <c r="A264" s="1" t="str">
        <f>FRONTERAS!E244</f>
        <v>Prd01693</v>
      </c>
      <c r="B264" s="1" t="str">
        <f>FRONTERAS!B244</f>
        <v>OLIMPICA</v>
      </c>
      <c r="C264" s="1" t="str">
        <f>FRONTERAS!C244</f>
        <v>OLIMPICA SA</v>
      </c>
      <c r="D264" s="1" t="str">
        <f>FRONTERAS!D244</f>
        <v>Frt21303</v>
      </c>
      <c r="E264" s="22">
        <f>FRONTERAS!R244</f>
        <v>44460</v>
      </c>
      <c r="F264" s="1">
        <f>FRONTERAS!S244</f>
        <v>21</v>
      </c>
      <c r="G264" s="1">
        <f>FRONTERAS!T244</f>
        <v>0</v>
      </c>
      <c r="H264" s="1" t="str">
        <f>FRONTERAS!U244</f>
        <v>LBC</v>
      </c>
      <c r="I264" s="26">
        <f>FRONTERAS!V244</f>
        <v>44621</v>
      </c>
      <c r="J264" s="1" t="e">
        <f t="shared" si="38"/>
        <v>#REF!</v>
      </c>
      <c r="K264" s="3">
        <f>FRONTERAS!W244</f>
        <v>0</v>
      </c>
    </row>
    <row r="265" spans="1:11" x14ac:dyDescent="0.2">
      <c r="A265" s="1" t="str">
        <f>FRONTERAS!E245</f>
        <v>Prd01683</v>
      </c>
      <c r="B265" s="1" t="str">
        <f>FRONTERAS!B245</f>
        <v>OLIMPICA</v>
      </c>
      <c r="C265" s="1" t="str">
        <f>FRONTERAS!C245</f>
        <v>OLIMPICA POPAYAN</v>
      </c>
      <c r="D265" s="1" t="str">
        <f>FRONTERAS!D245</f>
        <v>Frt02077</v>
      </c>
      <c r="E265" s="22">
        <f>FRONTERAS!R245</f>
        <v>44449</v>
      </c>
      <c r="F265" s="1">
        <f>FRONTERAS!S245</f>
        <v>26</v>
      </c>
      <c r="G265" s="1">
        <f>FRONTERAS!T245</f>
        <v>9</v>
      </c>
      <c r="H265" s="1" t="str">
        <f>FRONTERAS!U245</f>
        <v>LBC</v>
      </c>
      <c r="I265" s="26">
        <f>FRONTERAS!V245</f>
        <v>44523</v>
      </c>
      <c r="J265" s="1" t="e">
        <f t="shared" si="38"/>
        <v>#REF!</v>
      </c>
      <c r="K265" s="3">
        <f>FRONTERAS!W245</f>
        <v>0</v>
      </c>
    </row>
    <row r="266" spans="1:11" x14ac:dyDescent="0.2">
      <c r="A266" s="1" t="str">
        <f>FRONTERAS!E246</f>
        <v>Prd01298</v>
      </c>
      <c r="B266" s="1" t="str">
        <f>FRONTERAS!B246</f>
        <v>OLIMPICA</v>
      </c>
      <c r="C266" s="1" t="str">
        <f>FRONTERAS!C246</f>
        <v>SUPERTIENDA OLIMPICA LA COQUERA</v>
      </c>
      <c r="D266" s="1" t="str">
        <f>FRONTERAS!D246</f>
        <v>Frt06378</v>
      </c>
      <c r="E266" s="22">
        <f>FRONTERAS!R246</f>
        <v>44376</v>
      </c>
      <c r="F266" s="1">
        <f>FRONTERAS!S246</f>
        <v>82</v>
      </c>
      <c r="G266" s="1">
        <f>FRONTERAS!T246</f>
        <v>61</v>
      </c>
      <c r="H266" s="1" t="str">
        <f>FRONTERAS!U246</f>
        <v>LBC</v>
      </c>
      <c r="I266" s="26">
        <f>FRONTERAS!V246</f>
        <v>44523</v>
      </c>
      <c r="J266" s="1" t="e">
        <f t="shared" si="38"/>
        <v>#REF!</v>
      </c>
      <c r="K266" s="3">
        <f>FRONTERAS!W246</f>
        <v>0</v>
      </c>
    </row>
    <row r="267" spans="1:11" x14ac:dyDescent="0.2">
      <c r="A267" s="1" t="str">
        <f>FRONTERAS!E247</f>
        <v>Prd01216</v>
      </c>
      <c r="B267" s="1" t="str">
        <f>FRONTERAS!B247</f>
        <v>OLIMPICA</v>
      </c>
      <c r="C267" s="1" t="str">
        <f>FRONTERAS!C247</f>
        <v>OLIMPICA S.A. - CAMPESTRE</v>
      </c>
      <c r="D267" s="1" t="str">
        <f>FRONTERAS!D247</f>
        <v>Frt29184</v>
      </c>
      <c r="E267" s="22">
        <f>FRONTERAS!R247</f>
        <v>44442</v>
      </c>
      <c r="F267" s="1">
        <f>FRONTERAS!S247</f>
        <v>35</v>
      </c>
      <c r="G267" s="1">
        <f>FRONTERAS!T247</f>
        <v>14</v>
      </c>
      <c r="H267" s="1" t="str">
        <f>FRONTERAS!U247</f>
        <v>LBC</v>
      </c>
      <c r="I267" s="26">
        <f>FRONTERAS!V247</f>
        <v>44589</v>
      </c>
      <c r="J267" s="1" t="e">
        <f t="shared" si="38"/>
        <v>#REF!</v>
      </c>
      <c r="K267" s="3">
        <f>FRONTERAS!W247</f>
        <v>1</v>
      </c>
    </row>
    <row r="268" spans="1:11" x14ac:dyDescent="0.2">
      <c r="A268" s="1" t="str">
        <f>FRONTERAS!E248</f>
        <v>Prd01194</v>
      </c>
      <c r="B268" s="1" t="str">
        <f>FRONTERAS!B248</f>
        <v>OLIMPICA</v>
      </c>
      <c r="C268" s="1" t="str">
        <f>FRONTERAS!C248</f>
        <v>OLIMPICA SA</v>
      </c>
      <c r="D268" s="1" t="str">
        <f>FRONTERAS!D248</f>
        <v>Frt20184</v>
      </c>
      <c r="E268" s="22">
        <f>FRONTERAS!R248</f>
        <v>44390</v>
      </c>
      <c r="F268" s="1">
        <f>FRONTERAS!S248</f>
        <v>64</v>
      </c>
      <c r="G268" s="1">
        <f>FRONTERAS!T248</f>
        <v>45</v>
      </c>
      <c r="H268" s="1" t="str">
        <f>FRONTERAS!U248</f>
        <v>LBC</v>
      </c>
      <c r="I268" s="26">
        <f>FRONTERAS!V248</f>
        <v>44617</v>
      </c>
      <c r="J268" s="1" t="e">
        <f t="shared" si="38"/>
        <v>#REF!</v>
      </c>
      <c r="K268" s="3">
        <f>FRONTERAS!W248</f>
        <v>0</v>
      </c>
    </row>
    <row r="269" spans="1:11" x14ac:dyDescent="0.2">
      <c r="A269" s="1" t="str">
        <f>FRONTERAS!E249</f>
        <v>Prd01346</v>
      </c>
      <c r="B269" s="1" t="str">
        <f>FRONTERAS!B249</f>
        <v>OLIMPICA</v>
      </c>
      <c r="C269" s="1" t="str">
        <f>FRONTERAS!C249</f>
        <v>OLIMPICA SANTA ANA</v>
      </c>
      <c r="D269" s="1" t="str">
        <f>FRONTERAS!D249</f>
        <v>Frt01190</v>
      </c>
      <c r="E269" s="22">
        <f>FRONTERAS!R249</f>
        <v>44449</v>
      </c>
      <c r="F269" s="1">
        <f>FRONTERAS!S249</f>
        <v>25</v>
      </c>
      <c r="G269" s="1">
        <f>FRONTERAS!T249</f>
        <v>8</v>
      </c>
      <c r="H269" s="1" t="str">
        <f>FRONTERAS!U249</f>
        <v>LBC</v>
      </c>
      <c r="I269" s="26">
        <f>FRONTERAS!V249</f>
        <v>44589</v>
      </c>
      <c r="J269" s="1" t="e">
        <f t="shared" si="38"/>
        <v>#REF!</v>
      </c>
      <c r="K269" s="3">
        <f>FRONTERAS!W249</f>
        <v>1</v>
      </c>
    </row>
    <row r="270" spans="1:11" x14ac:dyDescent="0.2">
      <c r="A270" s="1" t="str">
        <f>FRONTERAS!E250</f>
        <v>Prd01316</v>
      </c>
      <c r="B270" s="1" t="str">
        <f>FRONTERAS!B250</f>
        <v>OLIMPICA</v>
      </c>
      <c r="C270" s="1" t="str">
        <f>FRONTERAS!C250</f>
        <v>LA GALERIA Y COMPAÑIA S.A. SALOMIA</v>
      </c>
      <c r="D270" s="1" t="str">
        <f>FRONTERAS!D250</f>
        <v>Frt04076</v>
      </c>
      <c r="E270" s="22">
        <f>FRONTERAS!R250</f>
        <v>44396</v>
      </c>
      <c r="F270" s="1">
        <f>FRONTERAS!S250</f>
        <v>72</v>
      </c>
      <c r="G270" s="1">
        <f>FRONTERAS!T250</f>
        <v>47</v>
      </c>
      <c r="H270" s="1" t="str">
        <f>FRONTERAS!U250</f>
        <v>LBC</v>
      </c>
      <c r="I270" s="26">
        <f>FRONTERAS!V250</f>
        <v>44523</v>
      </c>
      <c r="J270" s="1" t="e">
        <f t="shared" si="38"/>
        <v>#REF!</v>
      </c>
      <c r="K270" s="3">
        <f>FRONTERAS!W250</f>
        <v>0</v>
      </c>
    </row>
    <row r="271" spans="1:11" x14ac:dyDescent="0.2">
      <c r="A271" s="1" t="str">
        <f>FRONTERAS!E251</f>
        <v>Prd01687</v>
      </c>
      <c r="B271" s="1" t="str">
        <f>FRONTERAS!B251</f>
        <v>OLIMPICA</v>
      </c>
      <c r="C271" s="1" t="str">
        <f>FRONTERAS!C251</f>
        <v>OLIMPICA S.A. - VILLAVICENCIO</v>
      </c>
      <c r="D271" s="1" t="str">
        <f>FRONTERAS!D251</f>
        <v>Frt05844</v>
      </c>
      <c r="E271" s="22">
        <f>FRONTERAS!R251</f>
        <v>44396</v>
      </c>
      <c r="F271" s="1">
        <f>FRONTERAS!S251</f>
        <v>70</v>
      </c>
      <c r="G271" s="1">
        <f>FRONTERAS!T251</f>
        <v>48</v>
      </c>
      <c r="H271" s="1" t="str">
        <f>FRONTERAS!U251</f>
        <v>LBC</v>
      </c>
      <c r="I271" s="26">
        <f>FRONTERAS!V251</f>
        <v>44628</v>
      </c>
      <c r="J271" s="1" t="e">
        <f t="shared" si="38"/>
        <v>#REF!</v>
      </c>
      <c r="K271" s="3">
        <f>FRONTERAS!W251</f>
        <v>0</v>
      </c>
    </row>
    <row r="272" spans="1:11" x14ac:dyDescent="0.2">
      <c r="A272" s="1" t="str">
        <f>FRONTERAS!E252</f>
        <v>Prd01200</v>
      </c>
      <c r="B272" s="1" t="str">
        <f>FRONTERAS!B252</f>
        <v>OLIMPICA</v>
      </c>
      <c r="C272" s="1" t="str">
        <f>FRONTERAS!C252</f>
        <v>OLIMPICA S.A.</v>
      </c>
      <c r="D272" s="1" t="str">
        <f>FRONTERAS!D252</f>
        <v>Frt01694</v>
      </c>
      <c r="E272" s="22">
        <f>FRONTERAS!R252</f>
        <v>44300</v>
      </c>
      <c r="F272" s="1">
        <f>FRONTERAS!S252</f>
        <v>68</v>
      </c>
      <c r="G272" s="1">
        <f>FRONTERAS!T252</f>
        <v>59</v>
      </c>
      <c r="H272" s="1" t="str">
        <f>FRONTERAS!U252</f>
        <v>LBC</v>
      </c>
      <c r="I272" s="26">
        <f>FRONTERAS!V252</f>
        <v>44523</v>
      </c>
      <c r="J272" s="1" t="e">
        <f t="shared" si="38"/>
        <v>#REF!</v>
      </c>
      <c r="K272" s="3">
        <f>FRONTERAS!W252</f>
        <v>0</v>
      </c>
    </row>
    <row r="273" spans="1:11" x14ac:dyDescent="0.2">
      <c r="A273" s="1" t="str">
        <f>FRONTERAS!E253</f>
        <v>Prd01690</v>
      </c>
      <c r="B273" s="1" t="str">
        <f>FRONTERAS!B253</f>
        <v>OLIMPICA</v>
      </c>
      <c r="C273" s="1" t="str">
        <f>FRONTERAS!C253</f>
        <v>OLIMPICA S.A.</v>
      </c>
      <c r="D273" s="1" t="str">
        <f>FRONTERAS!D253</f>
        <v>Frt29139</v>
      </c>
      <c r="E273" s="22">
        <f>FRONTERAS!R253</f>
        <v>44441</v>
      </c>
      <c r="F273" s="1">
        <f>FRONTERAS!S253</f>
        <v>38</v>
      </c>
      <c r="G273" s="1">
        <f>FRONTERAS!T253</f>
        <v>18</v>
      </c>
      <c r="H273" s="1" t="str">
        <f>FRONTERAS!U253</f>
        <v>LBC</v>
      </c>
      <c r="I273" s="26">
        <f>FRONTERAS!V253</f>
        <v>44621</v>
      </c>
      <c r="J273" s="1" t="e">
        <f t="shared" si="38"/>
        <v>#REF!</v>
      </c>
      <c r="K273" s="3">
        <f>FRONTERAS!W253</f>
        <v>1</v>
      </c>
    </row>
    <row r="274" spans="1:11" x14ac:dyDescent="0.2">
      <c r="A274" s="1" t="str">
        <f>FRONTERAS!E254</f>
        <v>Prd01259</v>
      </c>
      <c r="B274" s="1" t="str">
        <f>FRONTERAS!B254</f>
        <v>OLIMPICA</v>
      </c>
      <c r="C274" s="1" t="str">
        <f>FRONTERAS!C254</f>
        <v>OLIMPICA SA</v>
      </c>
      <c r="D274" s="1" t="str">
        <f>FRONTERAS!D254</f>
        <v>Frt22273</v>
      </c>
      <c r="E274" s="22">
        <f>FRONTERAS!R254</f>
        <v>44518</v>
      </c>
      <c r="F274" s="1">
        <f>FRONTERAS!S254</f>
        <v>0</v>
      </c>
      <c r="G274" s="1">
        <f>FRONTERAS!T254</f>
        <v>0</v>
      </c>
      <c r="H274" s="1" t="str">
        <f>FRONTERAS!U254</f>
        <v>LBC</v>
      </c>
      <c r="I274" s="26">
        <f>FRONTERAS!V254</f>
        <v>44618</v>
      </c>
      <c r="J274" s="1" t="e">
        <f t="shared" si="38"/>
        <v>#REF!</v>
      </c>
      <c r="K274" s="3">
        <f>FRONTERAS!W254</f>
        <v>0</v>
      </c>
    </row>
    <row r="275" spans="1:11" x14ac:dyDescent="0.2">
      <c r="A275" s="1" t="str">
        <f>FRONTERAS!E255</f>
        <v>Prd01228</v>
      </c>
      <c r="B275" s="1" t="str">
        <f>FRONTERAS!B255</f>
        <v>OLIMPICA</v>
      </c>
      <c r="C275" s="1" t="str">
        <f>FRONTERAS!C255</f>
        <v>OLIMPICA SA</v>
      </c>
      <c r="D275" s="1" t="str">
        <f>FRONTERAS!D255</f>
        <v>Frt22278</v>
      </c>
      <c r="E275" s="22">
        <f>FRONTERAS!R255</f>
        <v>44442</v>
      </c>
      <c r="F275" s="1">
        <f>FRONTERAS!S255</f>
        <v>36</v>
      </c>
      <c r="G275" s="1">
        <f>FRONTERAS!T255</f>
        <v>16</v>
      </c>
      <c r="H275" s="1" t="str">
        <f>FRONTERAS!U255</f>
        <v>LBC</v>
      </c>
      <c r="I275" s="26">
        <f>FRONTERAS!V255</f>
        <v>44589</v>
      </c>
      <c r="J275" s="1" t="e">
        <f t="shared" si="38"/>
        <v>#REF!</v>
      </c>
      <c r="K275" s="3">
        <f>FRONTERAS!W255</f>
        <v>1</v>
      </c>
    </row>
    <row r="276" spans="1:11" x14ac:dyDescent="0.2">
      <c r="A276" s="1" t="str">
        <f>FRONTERAS!E256</f>
        <v>Prd01362</v>
      </c>
      <c r="B276" s="1" t="str">
        <f>FRONTERAS!B256</f>
        <v>OLIMPICA</v>
      </c>
      <c r="C276" s="1" t="str">
        <f>FRONTERAS!C256</f>
        <v>OLIMPICA S.A. 18</v>
      </c>
      <c r="D276" s="1" t="str">
        <f>FRONTERAS!D256</f>
        <v>Frt08268</v>
      </c>
      <c r="E276" s="22">
        <f>FRONTERAS!R256</f>
        <v>44396</v>
      </c>
      <c r="F276" s="1">
        <f>FRONTERAS!S256</f>
        <v>71</v>
      </c>
      <c r="G276" s="1">
        <f>FRONTERAS!T256</f>
        <v>47</v>
      </c>
      <c r="H276" s="1" t="str">
        <f>FRONTERAS!U256</f>
        <v>LBC</v>
      </c>
      <c r="I276" s="26">
        <f>FRONTERAS!V256</f>
        <v>44628</v>
      </c>
      <c r="J276" s="1" t="e">
        <f t="shared" si="38"/>
        <v>#REF!</v>
      </c>
      <c r="K276" s="3">
        <f>FRONTERAS!W256</f>
        <v>0</v>
      </c>
    </row>
    <row r="277" spans="1:11" x14ac:dyDescent="0.2">
      <c r="A277" s="1" t="str">
        <f>FRONTERAS!E257</f>
        <v>Prd01176</v>
      </c>
      <c r="B277" s="1" t="str">
        <f>FRONTERAS!B257</f>
        <v>OLIMPICA</v>
      </c>
      <c r="C277" s="1" t="str">
        <f>FRONTERAS!C257</f>
        <v>OLIMPICA SA</v>
      </c>
      <c r="D277" s="1" t="str">
        <f>FRONTERAS!D257</f>
        <v>Frt26160</v>
      </c>
      <c r="E277" s="22">
        <f>FRONTERAS!R257</f>
        <v>44390</v>
      </c>
      <c r="F277" s="1">
        <f>FRONTERAS!S257</f>
        <v>75</v>
      </c>
      <c r="G277" s="1">
        <f>FRONTERAS!T257</f>
        <v>51</v>
      </c>
      <c r="H277" s="1" t="str">
        <f>FRONTERAS!U257</f>
        <v>LBC</v>
      </c>
      <c r="I277" s="26">
        <f>FRONTERAS!V257</f>
        <v>44624</v>
      </c>
      <c r="J277" s="1" t="e">
        <f t="shared" si="38"/>
        <v>#REF!</v>
      </c>
      <c r="K277" s="3">
        <f>FRONTERAS!W257</f>
        <v>0</v>
      </c>
    </row>
    <row r="278" spans="1:11" x14ac:dyDescent="0.2">
      <c r="A278" s="1" t="str">
        <f>FRONTERAS!E258</f>
        <v>Prd01302</v>
      </c>
      <c r="B278" s="1" t="str">
        <f>FRONTERAS!B258</f>
        <v>OLIMPICA</v>
      </c>
      <c r="C278" s="1" t="str">
        <f>FRONTERAS!C258</f>
        <v>OLIMPICA S.A. - PLANETA RICA</v>
      </c>
      <c r="D278" s="1" t="str">
        <f>FRONTERAS!D258</f>
        <v>Frt12071</v>
      </c>
      <c r="E278" s="22">
        <f>FRONTERAS!R258</f>
        <v>44442</v>
      </c>
      <c r="F278" s="1">
        <f>FRONTERAS!S258</f>
        <v>34</v>
      </c>
      <c r="G278" s="1">
        <f>FRONTERAS!T258</f>
        <v>16</v>
      </c>
      <c r="H278" s="1" t="str">
        <f>FRONTERAS!U258</f>
        <v>LBC</v>
      </c>
      <c r="I278" s="26">
        <f>FRONTERAS!V258</f>
        <v>44617</v>
      </c>
      <c r="J278" s="1" t="e">
        <f t="shared" si="38"/>
        <v>#REF!</v>
      </c>
      <c r="K278" s="3">
        <f>FRONTERAS!W258</f>
        <v>0</v>
      </c>
    </row>
    <row r="279" spans="1:11" x14ac:dyDescent="0.2">
      <c r="A279" s="1" t="str">
        <f>FRONTERAS!E259</f>
        <v>Prd01171</v>
      </c>
      <c r="B279" s="1" t="str">
        <f>FRONTERAS!B259</f>
        <v>OLIMPICA</v>
      </c>
      <c r="C279" s="1" t="str">
        <f>FRONTERAS!C259</f>
        <v>OLIMPICA CRA 14</v>
      </c>
      <c r="D279" s="1" t="str">
        <f>FRONTERAS!D259</f>
        <v>Frt07232</v>
      </c>
      <c r="E279" s="22">
        <f>FRONTERAS!R259</f>
        <v>44432</v>
      </c>
      <c r="F279" s="1">
        <f>FRONTERAS!S259</f>
        <v>46</v>
      </c>
      <c r="G279" s="1">
        <f>FRONTERAS!T259</f>
        <v>27</v>
      </c>
      <c r="H279" s="1" t="str">
        <f>FRONTERAS!U259</f>
        <v>LBC</v>
      </c>
      <c r="I279" s="26">
        <f>FRONTERAS!V259</f>
        <v>44622</v>
      </c>
      <c r="J279" s="1" t="e">
        <f t="shared" si="38"/>
        <v>#REF!</v>
      </c>
      <c r="K279" s="3">
        <f>FRONTERAS!W259</f>
        <v>0</v>
      </c>
    </row>
    <row r="280" spans="1:11" x14ac:dyDescent="0.2">
      <c r="A280" s="1" t="str">
        <f>FRONTERAS!E260</f>
        <v>Prd01170</v>
      </c>
      <c r="B280" s="1" t="str">
        <f>FRONTERAS!B260</f>
        <v>OLIMPICA</v>
      </c>
      <c r="C280" s="1" t="str">
        <f>FRONTERAS!C260</f>
        <v>SUPERTIENDAS Y DROGUERIAS OLIMPICA S.A. 3</v>
      </c>
      <c r="D280" s="1" t="str">
        <f>FRONTERAS!D260</f>
        <v>Frt01652</v>
      </c>
      <c r="E280" s="22">
        <f>FRONTERAS!R260</f>
        <v>44390</v>
      </c>
      <c r="F280" s="1">
        <f>FRONTERAS!S260</f>
        <v>77</v>
      </c>
      <c r="G280" s="1">
        <f>FRONTERAS!T260</f>
        <v>52</v>
      </c>
      <c r="H280" s="1" t="str">
        <f>FRONTERAS!U260</f>
        <v>LBC</v>
      </c>
      <c r="I280" s="26">
        <f>FRONTERAS!V260</f>
        <v>44625</v>
      </c>
      <c r="J280" s="1" t="e">
        <f t="shared" si="38"/>
        <v>#REF!</v>
      </c>
      <c r="K280" s="3">
        <f>FRONTERAS!W260</f>
        <v>0</v>
      </c>
    </row>
    <row r="281" spans="1:11" x14ac:dyDescent="0.2">
      <c r="A281" s="1" t="str">
        <f>FRONTERAS!E261</f>
        <v>Prd01199</v>
      </c>
      <c r="B281" s="1" t="str">
        <f>FRONTERAS!B261</f>
        <v>OLIMPICA</v>
      </c>
      <c r="C281" s="1" t="str">
        <f>FRONTERAS!C261</f>
        <v>OLIMPICA SA - BADILLO</v>
      </c>
      <c r="D281" s="1" t="str">
        <f>FRONTERAS!D261</f>
        <v>Frt14392</v>
      </c>
      <c r="E281" s="22">
        <f>FRONTERAS!R261</f>
        <v>44518</v>
      </c>
      <c r="F281" s="1">
        <f>FRONTERAS!S261</f>
        <v>0</v>
      </c>
      <c r="G281" s="1">
        <f>FRONTERAS!T261</f>
        <v>0</v>
      </c>
      <c r="H281" s="1" t="str">
        <f>FRONTERAS!U261</f>
        <v>LBC</v>
      </c>
      <c r="I281" s="26">
        <f>FRONTERAS!V261</f>
        <v>44624</v>
      </c>
      <c r="J281" s="1" t="e">
        <f t="shared" si="38"/>
        <v>#REF!</v>
      </c>
      <c r="K281" s="3">
        <f>FRONTERAS!W261</f>
        <v>0</v>
      </c>
    </row>
    <row r="282" spans="1:11" x14ac:dyDescent="0.2">
      <c r="A282" s="1" t="str">
        <f>FRONTERAS!E262</f>
        <v>Prd01181</v>
      </c>
      <c r="B282" s="1" t="str">
        <f>FRONTERAS!B262</f>
        <v>OLIMPICA</v>
      </c>
      <c r="C282" s="1" t="str">
        <f>FRONTERAS!C262</f>
        <v>OLIMPICA CIUDADELA</v>
      </c>
      <c r="D282" s="1" t="str">
        <f>FRONTERAS!D262</f>
        <v>Frt06250</v>
      </c>
      <c r="E282" s="22">
        <f>FRONTERAS!R262</f>
        <v>44432</v>
      </c>
      <c r="F282" s="1">
        <f>FRONTERAS!S262</f>
        <v>42</v>
      </c>
      <c r="G282" s="1">
        <f>FRONTERAS!T262</f>
        <v>27</v>
      </c>
      <c r="H282" s="1" t="str">
        <f>FRONTERAS!U262</f>
        <v>LBC</v>
      </c>
      <c r="I282" s="26">
        <f>FRONTERAS!V262</f>
        <v>44625</v>
      </c>
      <c r="J282" s="1" t="e">
        <f t="shared" si="38"/>
        <v>#REF!</v>
      </c>
      <c r="K282" s="3">
        <f>FRONTERAS!W262</f>
        <v>1</v>
      </c>
    </row>
    <row r="283" spans="1:11" x14ac:dyDescent="0.2">
      <c r="A283" s="1" t="str">
        <f>FRONTERAS!E263</f>
        <v>Prd01223</v>
      </c>
      <c r="B283" s="1" t="str">
        <f>FRONTERAS!B263</f>
        <v>OLIMPICA</v>
      </c>
      <c r="C283" s="1" t="str">
        <f>FRONTERAS!C263</f>
        <v>OLIMPICA LIBERTADOR</v>
      </c>
      <c r="D283" s="1" t="str">
        <f>FRONTERAS!D263</f>
        <v>Frt06400</v>
      </c>
      <c r="E283" s="22">
        <f>FRONTERAS!R263</f>
        <v>44441</v>
      </c>
      <c r="F283" s="1">
        <f>FRONTERAS!S263</f>
        <v>31</v>
      </c>
      <c r="G283" s="1">
        <f>FRONTERAS!T263</f>
        <v>18</v>
      </c>
      <c r="H283" s="1" t="str">
        <f>FRONTERAS!U263</f>
        <v>LBC</v>
      </c>
      <c r="I283" s="26">
        <f>FRONTERAS!V263</f>
        <v>44617</v>
      </c>
      <c r="J283" s="1" t="e">
        <f t="shared" si="38"/>
        <v>#REF!</v>
      </c>
      <c r="K283" s="3">
        <f>FRONTERAS!W263</f>
        <v>1</v>
      </c>
    </row>
    <row r="284" spans="1:11" x14ac:dyDescent="0.2">
      <c r="A284" s="1" t="str">
        <f>FRONTERAS!E264</f>
        <v>Prd01185</v>
      </c>
      <c r="B284" s="1" t="str">
        <f>FRONTERAS!B264</f>
        <v>OLIMPICA</v>
      </c>
      <c r="C284" s="1" t="str">
        <f>FRONTERAS!C264</f>
        <v>OLIMPICA S.A. - LOS ROBLES</v>
      </c>
      <c r="D284" s="1" t="str">
        <f>FRONTERAS!D264</f>
        <v>Frt14204</v>
      </c>
      <c r="E284" s="22">
        <f>FRONTERAS!R264</f>
        <v>44441</v>
      </c>
      <c r="F284" s="1">
        <f>FRONTERAS!S264</f>
        <v>36</v>
      </c>
      <c r="G284" s="1">
        <f>FRONTERAS!T264</f>
        <v>18</v>
      </c>
      <c r="H284" s="1" t="str">
        <f>FRONTERAS!U264</f>
        <v>LBC</v>
      </c>
      <c r="I284" s="26">
        <f>FRONTERAS!V264</f>
        <v>44617</v>
      </c>
      <c r="J284" s="1" t="e">
        <f t="shared" si="38"/>
        <v>#REF!</v>
      </c>
      <c r="K284" s="3">
        <f>FRONTERAS!W264</f>
        <v>0</v>
      </c>
    </row>
    <row r="285" spans="1:11" x14ac:dyDescent="0.2">
      <c r="A285" s="1" t="str">
        <f>FRONTERAS!E265</f>
        <v>Prd01240</v>
      </c>
      <c r="B285" s="1" t="str">
        <f>FRONTERAS!B265</f>
        <v>OLIMPICA</v>
      </c>
      <c r="C285" s="1" t="str">
        <f>FRONTERAS!C265</f>
        <v>OLIMPICA SA</v>
      </c>
      <c r="D285" s="1" t="str">
        <f>FRONTERAS!D265</f>
        <v>Frt28199</v>
      </c>
      <c r="E285" s="22">
        <f>FRONTERAS!R265</f>
        <v>44518</v>
      </c>
      <c r="F285" s="1">
        <f>FRONTERAS!S265</f>
        <v>0</v>
      </c>
      <c r="G285" s="1">
        <f>FRONTERAS!T265</f>
        <v>0</v>
      </c>
      <c r="H285" s="1" t="str">
        <f>FRONTERAS!U265</f>
        <v>LBC</v>
      </c>
      <c r="I285" s="26">
        <f>FRONTERAS!V265</f>
        <v>44618</v>
      </c>
      <c r="J285" s="1" t="e">
        <f t="shared" si="38"/>
        <v>#REF!</v>
      </c>
      <c r="K285" s="3">
        <f>FRONTERAS!W265</f>
        <v>0</v>
      </c>
    </row>
    <row r="286" spans="1:11" x14ac:dyDescent="0.2">
      <c r="A286" s="1" t="str">
        <f>FRONTERAS!E266</f>
        <v>Prd01205</v>
      </c>
      <c r="B286" s="1" t="str">
        <f>FRONTERAS!B266</f>
        <v>OLIMPICA</v>
      </c>
      <c r="C286" s="1" t="str">
        <f>FRONTERAS!C266</f>
        <v>OLIMPICA S.A. 10</v>
      </c>
      <c r="D286" s="1" t="str">
        <f>FRONTERAS!D266</f>
        <v>Frt09131</v>
      </c>
      <c r="E286" s="22">
        <f>FRONTERAS!R266</f>
        <v>44396</v>
      </c>
      <c r="F286" s="1">
        <f>FRONTERAS!S266</f>
        <v>65</v>
      </c>
      <c r="G286" s="1">
        <f>FRONTERAS!T266</f>
        <v>44</v>
      </c>
      <c r="H286" s="1" t="str">
        <f>FRONTERAS!U266</f>
        <v>LBC</v>
      </c>
      <c r="I286" s="26">
        <f>FRONTERAS!V266</f>
        <v>44624</v>
      </c>
      <c r="J286" s="1" t="e">
        <f t="shared" si="38"/>
        <v>#REF!</v>
      </c>
      <c r="K286" s="3">
        <f>FRONTERAS!W266</f>
        <v>0</v>
      </c>
    </row>
    <row r="287" spans="1:11" x14ac:dyDescent="0.2">
      <c r="A287" s="1" t="str">
        <f>FRONTERAS!E267</f>
        <v>Prd01167</v>
      </c>
      <c r="B287" s="1" t="str">
        <f>FRONTERAS!B267</f>
        <v>OLIMPICA</v>
      </c>
      <c r="C287" s="1" t="str">
        <f>FRONTERAS!C267</f>
        <v>OLIMPICA SA</v>
      </c>
      <c r="D287" s="1" t="str">
        <f>FRONTERAS!D267</f>
        <v>Frt28779</v>
      </c>
      <c r="E287" s="22">
        <f>FRONTERAS!R267</f>
        <v>44432</v>
      </c>
      <c r="F287" s="1">
        <f>FRONTERAS!S267</f>
        <v>45</v>
      </c>
      <c r="G287" s="1">
        <f>FRONTERAS!T267</f>
        <v>27</v>
      </c>
      <c r="H287" s="1" t="str">
        <f>FRONTERAS!U267</f>
        <v>LBC</v>
      </c>
      <c r="I287" s="26">
        <f>FRONTERAS!V267</f>
        <v>44625</v>
      </c>
      <c r="J287" s="1" t="e">
        <f t="shared" si="38"/>
        <v>#REF!</v>
      </c>
      <c r="K287" s="3">
        <f>FRONTERAS!W267</f>
        <v>0</v>
      </c>
    </row>
    <row r="288" spans="1:11" x14ac:dyDescent="0.2">
      <c r="A288" s="1" t="str">
        <f>FRONTERAS!E268</f>
        <v>Prd01218</v>
      </c>
      <c r="B288" s="1" t="str">
        <f>FRONTERAS!B268</f>
        <v>OLIMPICA</v>
      </c>
      <c r="C288" s="1" t="str">
        <f>FRONTERAS!C268</f>
        <v>OLIMPICA S.A. 9</v>
      </c>
      <c r="D288" s="1" t="str">
        <f>FRONTERAS!D268</f>
        <v>Frt08494</v>
      </c>
      <c r="E288" s="22">
        <f>FRONTERAS!R268</f>
        <v>44442</v>
      </c>
      <c r="F288" s="1">
        <f>FRONTERAS!S268</f>
        <v>33</v>
      </c>
      <c r="G288" s="1">
        <f>FRONTERAS!T268</f>
        <v>16</v>
      </c>
      <c r="H288" s="1" t="str">
        <f>FRONTERAS!U268</f>
        <v>LBC</v>
      </c>
      <c r="I288" s="26">
        <f>FRONTERAS!V268</f>
        <v>44589</v>
      </c>
      <c r="J288" s="1" t="e">
        <f t="shared" si="38"/>
        <v>#REF!</v>
      </c>
      <c r="K288" s="3">
        <f>FRONTERAS!W268</f>
        <v>1</v>
      </c>
    </row>
    <row r="289" spans="1:11" x14ac:dyDescent="0.2">
      <c r="A289" s="1" t="str">
        <f>FRONTERAS!E269</f>
        <v>Prd01157</v>
      </c>
      <c r="B289" s="1" t="str">
        <f>FRONTERAS!B269</f>
        <v>OLIMPICA</v>
      </c>
      <c r="C289" s="1" t="str">
        <f>FRONTERAS!C269</f>
        <v>OLIMPICA CRA 7</v>
      </c>
      <c r="D289" s="1" t="str">
        <f>FRONTERAS!D269</f>
        <v>Frt07221</v>
      </c>
      <c r="E289" s="22">
        <f>FRONTERAS!R269</f>
        <v>44432</v>
      </c>
      <c r="F289" s="1">
        <f>FRONTERAS!S269</f>
        <v>45</v>
      </c>
      <c r="G289" s="1">
        <f>FRONTERAS!T269</f>
        <v>27</v>
      </c>
      <c r="H289" s="1" t="str">
        <f>FRONTERAS!U269</f>
        <v>LBC</v>
      </c>
      <c r="I289" s="26">
        <f>FRONTERAS!V269</f>
        <v>44618</v>
      </c>
      <c r="J289" s="1" t="e">
        <f t="shared" si="38"/>
        <v>#REF!</v>
      </c>
      <c r="K289" s="3">
        <f>FRONTERAS!W269</f>
        <v>1</v>
      </c>
    </row>
    <row r="290" spans="1:11" x14ac:dyDescent="0.2">
      <c r="A290" s="1" t="str">
        <f>FRONTERAS!E270</f>
        <v>Prd01287</v>
      </c>
      <c r="B290" s="1" t="str">
        <f>FRONTERAS!B270</f>
        <v>OLIMPICA</v>
      </c>
      <c r="C290" s="1" t="str">
        <f>FRONTERAS!C270</f>
        <v>OLIMPICA SA</v>
      </c>
      <c r="D290" s="1" t="str">
        <f>FRONTERAS!D270</f>
        <v>Frt22323</v>
      </c>
      <c r="E290" s="22">
        <f>FRONTERAS!R270</f>
        <v>44376</v>
      </c>
      <c r="F290" s="1">
        <f>FRONTERAS!S270</f>
        <v>82</v>
      </c>
      <c r="G290" s="1">
        <f>FRONTERAS!T270</f>
        <v>62</v>
      </c>
      <c r="H290" s="1" t="str">
        <f>FRONTERAS!U270</f>
        <v>LBC</v>
      </c>
      <c r="I290" s="26">
        <f>FRONTERAS!V270</f>
        <v>44523</v>
      </c>
      <c r="J290" s="1" t="e">
        <f t="shared" si="38"/>
        <v>#REF!</v>
      </c>
      <c r="K290" s="3">
        <f>FRONTERAS!W270</f>
        <v>0</v>
      </c>
    </row>
    <row r="291" spans="1:11" x14ac:dyDescent="0.2">
      <c r="A291" s="1" t="str">
        <f>FRONTERAS!E271</f>
        <v>Prd01251</v>
      </c>
      <c r="B291" s="1" t="str">
        <f>FRONTERAS!B271</f>
        <v>OLIMPICA</v>
      </c>
      <c r="C291" s="1" t="str">
        <f>FRONTERAS!C271</f>
        <v>OLIMPICA SA</v>
      </c>
      <c r="D291" s="1" t="str">
        <f>FRONTERAS!D271</f>
        <v>Frt28294</v>
      </c>
      <c r="E291" s="22">
        <f>FRONTERAS!R271</f>
        <v>44441</v>
      </c>
      <c r="F291" s="1">
        <f>FRONTERAS!S271</f>
        <v>40</v>
      </c>
      <c r="G291" s="1">
        <f>FRONTERAS!T271</f>
        <v>20</v>
      </c>
      <c r="H291" s="1" t="str">
        <f>FRONTERAS!U271</f>
        <v>LBC</v>
      </c>
      <c r="I291" s="26">
        <f>FRONTERAS!V271</f>
        <v>44619</v>
      </c>
      <c r="J291" s="1" t="e">
        <f t="shared" si="38"/>
        <v>#REF!</v>
      </c>
      <c r="K291" s="3">
        <f>FRONTERAS!W271</f>
        <v>0</v>
      </c>
    </row>
    <row r="292" spans="1:11" x14ac:dyDescent="0.2">
      <c r="A292" s="1" t="str">
        <f>FRONTERAS!E272</f>
        <v>Prd01173</v>
      </c>
      <c r="B292" s="1" t="str">
        <f>FRONTERAS!B272</f>
        <v>OLIMPICA</v>
      </c>
      <c r="C292" s="1" t="str">
        <f>FRONTERAS!C272</f>
        <v>OLIMPICA CIUDADELA SEDE2</v>
      </c>
      <c r="D292" s="1" t="str">
        <f>FRONTERAS!D272</f>
        <v>Frt06251</v>
      </c>
      <c r="E292" s="22">
        <f>FRONTERAS!R272</f>
        <v>44432</v>
      </c>
      <c r="F292" s="1">
        <f>FRONTERAS!S272</f>
        <v>44</v>
      </c>
      <c r="G292" s="1">
        <f>FRONTERAS!T272</f>
        <v>27</v>
      </c>
      <c r="H292" s="1" t="str">
        <f>FRONTERAS!U272</f>
        <v>LBC</v>
      </c>
      <c r="I292" s="26">
        <f>FRONTERAS!V272</f>
        <v>44624</v>
      </c>
      <c r="J292" s="1" t="e">
        <f t="shared" si="38"/>
        <v>#REF!</v>
      </c>
      <c r="K292" s="3">
        <f>FRONTERAS!W272</f>
        <v>0</v>
      </c>
    </row>
    <row r="293" spans="1:11" x14ac:dyDescent="0.2">
      <c r="A293" s="1" t="str">
        <f>FRONTERAS!E273</f>
        <v>Prd01351</v>
      </c>
      <c r="B293" s="1" t="str">
        <f>FRONTERAS!B273</f>
        <v>OLIMPICA</v>
      </c>
      <c r="C293" s="1" t="str">
        <f>FRONTERAS!C273</f>
        <v>OLIMPICA NORMANDIA</v>
      </c>
      <c r="D293" s="1" t="str">
        <f>FRONTERAS!D273</f>
        <v>Frt01160</v>
      </c>
      <c r="E293" s="22">
        <f>FRONTERAS!R273</f>
        <v>44449</v>
      </c>
      <c r="F293" s="1">
        <f>FRONTERAS!S273</f>
        <v>28</v>
      </c>
      <c r="G293" s="1">
        <f>FRONTERAS!T273</f>
        <v>9</v>
      </c>
      <c r="H293" s="1" t="str">
        <f>FRONTERAS!U273</f>
        <v>LBC</v>
      </c>
      <c r="I293" s="26">
        <f>FRONTERAS!V273</f>
        <v>44628</v>
      </c>
      <c r="J293" s="1" t="e">
        <f t="shared" si="38"/>
        <v>#REF!</v>
      </c>
      <c r="K293" s="3">
        <f>FRONTERAS!W273</f>
        <v>1</v>
      </c>
    </row>
    <row r="294" spans="1:11" x14ac:dyDescent="0.2">
      <c r="A294" s="1" t="str">
        <f>FRONTERAS!E274</f>
        <v>Prd01164</v>
      </c>
      <c r="B294" s="1" t="str">
        <f>FRONTERAS!B274</f>
        <v>OLIMPICA</v>
      </c>
      <c r="C294" s="1" t="str">
        <f>FRONTERAS!C274</f>
        <v>OLIMPICA LAS ESTRELLAS</v>
      </c>
      <c r="D294" s="1" t="str">
        <f>FRONTERAS!D274</f>
        <v>Frt06412</v>
      </c>
      <c r="E294" s="22">
        <f>FRONTERAS!R274</f>
        <v>44390</v>
      </c>
      <c r="F294" s="1">
        <f>FRONTERAS!S274</f>
        <v>65</v>
      </c>
      <c r="G294" s="1">
        <f>FRONTERAS!T274</f>
        <v>46</v>
      </c>
      <c r="H294" s="1" t="str">
        <f>FRONTERAS!U274</f>
        <v>LBC</v>
      </c>
      <c r="I294" s="26">
        <f>FRONTERAS!V274</f>
        <v>44625</v>
      </c>
      <c r="J294" s="1" t="e">
        <f t="shared" si="38"/>
        <v>#REF!</v>
      </c>
      <c r="K294" s="3">
        <f>FRONTERAS!W274</f>
        <v>0</v>
      </c>
    </row>
    <row r="295" spans="1:11" x14ac:dyDescent="0.2">
      <c r="A295" s="1" t="str">
        <f>FRONTERAS!E275</f>
        <v>Prd01187</v>
      </c>
      <c r="B295" s="1" t="str">
        <f>FRONTERAS!B275</f>
        <v>OLIMPICA</v>
      </c>
      <c r="C295" s="1" t="str">
        <f>FRONTERAS!C275</f>
        <v>OLIMPICA SA</v>
      </c>
      <c r="D295" s="1" t="str">
        <f>FRONTERAS!D275</f>
        <v>Frt22260</v>
      </c>
      <c r="E295" s="22">
        <f>FRONTERAS!R275</f>
        <v>44404</v>
      </c>
      <c r="F295" s="1">
        <f>FRONTERAS!S275</f>
        <v>59</v>
      </c>
      <c r="G295" s="1">
        <f>FRONTERAS!T275</f>
        <v>38</v>
      </c>
      <c r="H295" s="1" t="str">
        <f>FRONTERAS!U275</f>
        <v>LBC</v>
      </c>
      <c r="I295" s="26">
        <f>FRONTERAS!V275</f>
        <v>44525</v>
      </c>
      <c r="J295" s="1" t="e">
        <f t="shared" si="38"/>
        <v>#REF!</v>
      </c>
      <c r="K295" s="3">
        <f>FRONTERAS!W275</f>
        <v>1</v>
      </c>
    </row>
    <row r="296" spans="1:11" x14ac:dyDescent="0.2">
      <c r="A296" s="1" t="str">
        <f>FRONTERAS!E276</f>
        <v>Prd01158</v>
      </c>
      <c r="B296" s="1" t="str">
        <f>FRONTERAS!B276</f>
        <v>OLIMPICA</v>
      </c>
      <c r="C296" s="1" t="str">
        <f>FRONTERAS!C276</f>
        <v>OLIMPICA S.A. 6</v>
      </c>
      <c r="D296" s="1" t="str">
        <f>FRONTERAS!D276</f>
        <v>Frt07823</v>
      </c>
      <c r="E296" s="22">
        <f>FRONTERAS!R276</f>
        <v>44467</v>
      </c>
      <c r="F296" s="1">
        <f>FRONTERAS!S276</f>
        <v>18</v>
      </c>
      <c r="G296" s="1">
        <f>FRONTERAS!T276</f>
        <v>0</v>
      </c>
      <c r="H296" s="1" t="str">
        <f>FRONTERAS!U276</f>
        <v>LBC</v>
      </c>
      <c r="I296" s="26">
        <f>FRONTERAS!V276</f>
        <v>44624</v>
      </c>
      <c r="J296" s="1" t="e">
        <f t="shared" si="38"/>
        <v>#REF!</v>
      </c>
      <c r="K296" s="3">
        <f>FRONTERAS!W276</f>
        <v>0</v>
      </c>
    </row>
    <row r="297" spans="1:11" x14ac:dyDescent="0.2">
      <c r="A297" s="1" t="str">
        <f>FRONTERAS!E277</f>
        <v>Prd01238</v>
      </c>
      <c r="B297" s="1" t="str">
        <f>FRONTERAS!B277</f>
        <v>OLIMPICA</v>
      </c>
      <c r="C297" s="1" t="str">
        <f>FRONTERAS!C277</f>
        <v>OLIMPICA S.A. CALLE 22</v>
      </c>
      <c r="D297" s="1" t="str">
        <f>FRONTERAS!D277</f>
        <v>Frt07203</v>
      </c>
      <c r="E297" s="22">
        <f>FRONTERAS!R277</f>
        <v>44449</v>
      </c>
      <c r="F297" s="1">
        <f>FRONTERAS!S277</f>
        <v>27</v>
      </c>
      <c r="G297" s="1">
        <f>FRONTERAS!T277</f>
        <v>9</v>
      </c>
      <c r="H297" s="1" t="str">
        <f>FRONTERAS!U277</f>
        <v>LBC</v>
      </c>
      <c r="I297" s="26">
        <f>FRONTERAS!V277</f>
        <v>44589</v>
      </c>
      <c r="J297" s="1" t="e">
        <f t="shared" si="38"/>
        <v>#REF!</v>
      </c>
      <c r="K297" s="3">
        <f>FRONTERAS!W277</f>
        <v>0</v>
      </c>
    </row>
    <row r="298" spans="1:11" x14ac:dyDescent="0.2">
      <c r="A298" s="1" t="str">
        <f>FRONTERAS!E278</f>
        <v>Prd01363</v>
      </c>
      <c r="B298" s="1" t="str">
        <f>FRONTERAS!B278</f>
        <v>OLIMPICA</v>
      </c>
      <c r="C298" s="1" t="str">
        <f>FRONTERAS!C278</f>
        <v>OLIMPICA S.A. - SAO PORTAL 80</v>
      </c>
      <c r="D298" s="1" t="str">
        <f>FRONTERAS!D278</f>
        <v>Frt05756</v>
      </c>
      <c r="E298" s="22">
        <f>FRONTERAS!R278</f>
        <v>43959</v>
      </c>
      <c r="F298" s="1">
        <f>FRONTERAS!S278</f>
        <v>89</v>
      </c>
      <c r="G298" s="1">
        <f>FRONTERAS!T278</f>
        <v>79</v>
      </c>
      <c r="H298" s="1" t="str">
        <f>FRONTERAS!U278</f>
        <v>LBC</v>
      </c>
      <c r="I298" s="26">
        <f>FRONTERAS!V278</f>
        <v>44589</v>
      </c>
      <c r="J298" s="1" t="e">
        <f t="shared" si="38"/>
        <v>#REF!</v>
      </c>
      <c r="K298" s="3">
        <f>FRONTERAS!W278</f>
        <v>0</v>
      </c>
    </row>
    <row r="299" spans="1:11" x14ac:dyDescent="0.2">
      <c r="A299" s="1" t="str">
        <f>FRONTERAS!E279</f>
        <v>Prd01160</v>
      </c>
      <c r="B299" s="1" t="str">
        <f>FRONTERAS!B279</f>
        <v>OLIMPICA</v>
      </c>
      <c r="C299" s="1" t="str">
        <f>FRONTERAS!C279</f>
        <v>OLIMPICA SA</v>
      </c>
      <c r="D299" s="1" t="str">
        <f>FRONTERAS!D279</f>
        <v>Frt24206</v>
      </c>
      <c r="E299" s="22">
        <f>FRONTERAS!R279</f>
        <v>44518</v>
      </c>
      <c r="F299" s="1">
        <f>FRONTERAS!S279</f>
        <v>0</v>
      </c>
      <c r="G299" s="1">
        <f>FRONTERAS!T279</f>
        <v>0</v>
      </c>
      <c r="H299" s="1" t="str">
        <f>FRONTERAS!U279</f>
        <v>LBC</v>
      </c>
      <c r="I299" s="26">
        <f>FRONTERAS!V279</f>
        <v>44523</v>
      </c>
      <c r="J299" s="1" t="e">
        <f t="shared" si="38"/>
        <v>#REF!</v>
      </c>
      <c r="K299" s="3">
        <f>FRONTERAS!W279</f>
        <v>2</v>
      </c>
    </row>
    <row r="300" spans="1:11" x14ac:dyDescent="0.2">
      <c r="A300" s="1" t="str">
        <f>FRONTERAS!E280</f>
        <v>Prd01292</v>
      </c>
      <c r="B300" s="1" t="str">
        <f>FRONTERAS!B280</f>
        <v>OLIMPICA</v>
      </c>
      <c r="C300" s="1" t="str">
        <f>FRONTERAS!C280</f>
        <v>OLIMPICA S.A. - ARGELIA</v>
      </c>
      <c r="D300" s="1" t="str">
        <f>FRONTERAS!D280</f>
        <v>Frt29183</v>
      </c>
      <c r="E300" s="22">
        <f>FRONTERAS!R280</f>
        <v>44376</v>
      </c>
      <c r="F300" s="1">
        <f>FRONTERAS!S280</f>
        <v>76</v>
      </c>
      <c r="G300" s="1">
        <f>FRONTERAS!T280</f>
        <v>56</v>
      </c>
      <c r="H300" s="1" t="str">
        <f>FRONTERAS!U280</f>
        <v>LBC</v>
      </c>
      <c r="I300" s="26">
        <f>FRONTERAS!V280</f>
        <v>44617</v>
      </c>
      <c r="J300" s="1" t="e">
        <f t="shared" si="38"/>
        <v>#REF!</v>
      </c>
      <c r="K300" s="3">
        <f>FRONTERAS!W280</f>
        <v>0</v>
      </c>
    </row>
    <row r="301" spans="1:11" x14ac:dyDescent="0.2">
      <c r="A301" s="1" t="str">
        <f>FRONTERAS!E281</f>
        <v>Prd01245</v>
      </c>
      <c r="B301" s="1" t="str">
        <f>FRONTERAS!B281</f>
        <v>OLIMPICA</v>
      </c>
      <c r="C301" s="1" t="str">
        <f>FRONTERAS!C281</f>
        <v>OLIMPICA ACACIAS</v>
      </c>
      <c r="D301" s="1" t="str">
        <f>FRONTERAS!D281</f>
        <v>Frt02080</v>
      </c>
      <c r="E301" s="22">
        <f>FRONTERAS!R281</f>
        <v>44396</v>
      </c>
      <c r="F301" s="1">
        <f>FRONTERAS!S281</f>
        <v>69</v>
      </c>
      <c r="G301" s="1">
        <f>FRONTERAS!T281</f>
        <v>48</v>
      </c>
      <c r="H301" s="1" t="str">
        <f>FRONTERAS!U281</f>
        <v>LBC</v>
      </c>
      <c r="I301" s="26">
        <f>FRONTERAS!V281</f>
        <v>44618</v>
      </c>
      <c r="J301" s="1" t="e">
        <f t="shared" si="38"/>
        <v>#REF!</v>
      </c>
      <c r="K301" s="3">
        <f>FRONTERAS!W281</f>
        <v>0</v>
      </c>
    </row>
    <row r="302" spans="1:11" x14ac:dyDescent="0.2">
      <c r="A302" s="1" t="str">
        <f>FRONTERAS!E282</f>
        <v>Prd01358</v>
      </c>
      <c r="B302" s="1" t="str">
        <f>FRONTERAS!B282</f>
        <v>OLIMPICA</v>
      </c>
      <c r="C302" s="1" t="str">
        <f>FRONTERAS!C282</f>
        <v>OLIMPICA SA</v>
      </c>
      <c r="D302" s="1" t="str">
        <f>FRONTERAS!D282</f>
        <v>Frt22180</v>
      </c>
      <c r="E302" s="22">
        <f>FRONTERAS!R282</f>
        <v>44383</v>
      </c>
      <c r="F302" s="1">
        <f>FRONTERAS!S282</f>
        <v>80</v>
      </c>
      <c r="G302" s="1">
        <f>FRONTERAS!T282</f>
        <v>57</v>
      </c>
      <c r="H302" s="1" t="str">
        <f>FRONTERAS!U282</f>
        <v>LBC</v>
      </c>
      <c r="I302" s="26">
        <f>FRONTERAS!V282</f>
        <v>44602</v>
      </c>
      <c r="J302" s="1" t="e">
        <f t="shared" si="38"/>
        <v>#REF!</v>
      </c>
      <c r="K302" s="3">
        <f>FRONTERAS!W282</f>
        <v>0</v>
      </c>
    </row>
    <row r="303" spans="1:11" x14ac:dyDescent="0.2">
      <c r="A303" s="1" t="str">
        <f>FRONTERAS!E283</f>
        <v>Prd01252</v>
      </c>
      <c r="B303" s="1" t="str">
        <f>FRONTERAS!B283</f>
        <v>OLIMPICA</v>
      </c>
      <c r="C303" s="1" t="str">
        <f>FRONTERAS!C283</f>
        <v>OLIMPICA SA</v>
      </c>
      <c r="D303" s="1" t="str">
        <f>FRONTERAS!D283</f>
        <v>Frt28209</v>
      </c>
      <c r="E303" s="22">
        <f>FRONTERAS!R283</f>
        <v>44404</v>
      </c>
      <c r="F303" s="1">
        <f>FRONTERAS!S283</f>
        <v>62</v>
      </c>
      <c r="G303" s="1">
        <f>FRONTERAS!T283</f>
        <v>39</v>
      </c>
      <c r="H303" s="1" t="str">
        <f>FRONTERAS!U283</f>
        <v>LBC</v>
      </c>
      <c r="I303" s="26">
        <f>FRONTERAS!V283</f>
        <v>44525</v>
      </c>
      <c r="J303" s="1" t="e">
        <f t="shared" si="38"/>
        <v>#REF!</v>
      </c>
      <c r="K303" s="3">
        <f>FRONTERAS!W283</f>
        <v>1</v>
      </c>
    </row>
    <row r="304" spans="1:11" x14ac:dyDescent="0.2">
      <c r="A304" s="1" t="str">
        <f>FRONTERAS!E284</f>
        <v>Prd01166</v>
      </c>
      <c r="B304" s="1" t="str">
        <f>FRONTERAS!B284</f>
        <v>OLIMPICA</v>
      </c>
      <c r="C304" s="1" t="str">
        <f>FRONTERAS!C284</f>
        <v>OLIMPICA SA</v>
      </c>
      <c r="D304" s="1" t="str">
        <f>FRONTERAS!D284</f>
        <v>Frt28565</v>
      </c>
      <c r="E304" s="22">
        <f>FRONTERAS!R284</f>
        <v>44432</v>
      </c>
      <c r="F304" s="1">
        <f>FRONTERAS!S284</f>
        <v>46</v>
      </c>
      <c r="G304" s="1">
        <f>FRONTERAS!T284</f>
        <v>27</v>
      </c>
      <c r="H304" s="1" t="str">
        <f>FRONTERAS!U284</f>
        <v>LBC</v>
      </c>
      <c r="I304" s="26">
        <f>FRONTERAS!V284</f>
        <v>44617</v>
      </c>
      <c r="J304" s="1" t="e">
        <f t="shared" si="38"/>
        <v>#REF!</v>
      </c>
      <c r="K304" s="3">
        <f>FRONTERAS!W284</f>
        <v>0</v>
      </c>
    </row>
    <row r="305" spans="1:11" x14ac:dyDescent="0.2">
      <c r="A305" s="1" t="str">
        <f>FRONTERAS!E285</f>
        <v>Prd01186</v>
      </c>
      <c r="B305" s="1" t="str">
        <f>FRONTERAS!B285</f>
        <v>OLIMPICA</v>
      </c>
      <c r="C305" s="1" t="str">
        <f>FRONTERAS!C285</f>
        <v>OLIMPICA SA</v>
      </c>
      <c r="D305" s="1" t="str">
        <f>FRONTERAS!D285</f>
        <v>Frt25810</v>
      </c>
      <c r="E305" s="22">
        <f>FRONTERAS!R285</f>
        <v>44441</v>
      </c>
      <c r="F305" s="1">
        <f>FRONTERAS!S285</f>
        <v>36</v>
      </c>
      <c r="G305" s="1">
        <f>FRONTERAS!T285</f>
        <v>18</v>
      </c>
      <c r="H305" s="1" t="str">
        <f>FRONTERAS!U285</f>
        <v>LBC</v>
      </c>
      <c r="I305" s="26">
        <f>FRONTERAS!V285</f>
        <v>44617</v>
      </c>
      <c r="J305" s="1" t="e">
        <f t="shared" si="38"/>
        <v>#REF!</v>
      </c>
      <c r="K305" s="3">
        <f>FRONTERAS!W285</f>
        <v>1</v>
      </c>
    </row>
    <row r="306" spans="1:11" x14ac:dyDescent="0.2">
      <c r="A306" s="1" t="str">
        <f>FRONTERAS!E286</f>
        <v>Prd01685</v>
      </c>
      <c r="B306" s="1" t="str">
        <f>FRONTERAS!B286</f>
        <v>OLIMPICA</v>
      </c>
      <c r="C306" s="1" t="str">
        <f>FRONTERAS!C286</f>
        <v>OLIMPICA STO 224</v>
      </c>
      <c r="D306" s="1" t="str">
        <f>FRONTERAS!D286</f>
        <v>Frt33469</v>
      </c>
      <c r="E306" s="22">
        <f>FRONTERAS!R286</f>
        <v>44442</v>
      </c>
      <c r="F306" s="1">
        <f>FRONTERAS!S286</f>
        <v>36</v>
      </c>
      <c r="G306" s="1">
        <f>FRONTERAS!T286</f>
        <v>16</v>
      </c>
      <c r="H306" s="1" t="str">
        <f>FRONTERAS!U286</f>
        <v>LBC</v>
      </c>
      <c r="I306" s="26">
        <f>FRONTERAS!V286</f>
        <v>44621</v>
      </c>
      <c r="J306" s="1" t="e">
        <f t="shared" si="38"/>
        <v>#REF!</v>
      </c>
      <c r="K306" s="3">
        <f>FRONTERAS!W286</f>
        <v>0</v>
      </c>
    </row>
    <row r="307" spans="1:11" x14ac:dyDescent="0.2">
      <c r="A307" s="1" t="str">
        <f>FRONTERAS!E287</f>
        <v>Prd01350</v>
      </c>
      <c r="B307" s="1" t="str">
        <f>FRONTERAS!B287</f>
        <v>OLIMPICA</v>
      </c>
      <c r="C307" s="1" t="str">
        <f>FRONTERAS!C287</f>
        <v>OLIMPICA QUINTA RAMOS</v>
      </c>
      <c r="D307" s="1" t="str">
        <f>FRONTERAS!D287</f>
        <v>Frt01353</v>
      </c>
      <c r="E307" s="22">
        <f>FRONTERAS!R287</f>
        <v>44449</v>
      </c>
      <c r="F307" s="1">
        <f>FRONTERAS!S287</f>
        <v>30</v>
      </c>
      <c r="G307" s="1">
        <f>FRONTERAS!T287</f>
        <v>9</v>
      </c>
      <c r="H307" s="1" t="str">
        <f>FRONTERAS!U287</f>
        <v>LBC</v>
      </c>
      <c r="I307" s="26">
        <f>FRONTERAS!V287</f>
        <v>44628</v>
      </c>
      <c r="J307" s="1" t="e">
        <f t="shared" si="38"/>
        <v>#REF!</v>
      </c>
      <c r="K307" s="3">
        <f>FRONTERAS!W287</f>
        <v>1</v>
      </c>
    </row>
    <row r="308" spans="1:11" x14ac:dyDescent="0.2">
      <c r="A308" s="1" t="str">
        <f>FRONTERAS!E288</f>
        <v>Prd02039</v>
      </c>
      <c r="B308" s="1" t="str">
        <f>FRONTERAS!B288</f>
        <v>OLIMPICA</v>
      </c>
      <c r="C308" s="1" t="str">
        <f>FRONTERAS!C288</f>
        <v>OLIMPICA SA</v>
      </c>
      <c r="D308" s="1" t="str">
        <f>FRONTERAS!D288</f>
        <v>Frt28310</v>
      </c>
      <c r="E308" s="22">
        <f>FRONTERAS!R288</f>
        <v>44442</v>
      </c>
      <c r="F308" s="1">
        <f>FRONTERAS!S288</f>
        <v>37</v>
      </c>
      <c r="G308" s="1">
        <f>FRONTERAS!T288</f>
        <v>19</v>
      </c>
      <c r="H308" s="1" t="str">
        <f>FRONTERAS!U288</f>
        <v>LBC</v>
      </c>
      <c r="I308" s="26">
        <f>FRONTERAS!V288</f>
        <v>44617</v>
      </c>
      <c r="J308" s="1" t="e">
        <f t="shared" si="38"/>
        <v>#REF!</v>
      </c>
      <c r="K308" s="3">
        <f>FRONTERAS!W288</f>
        <v>0</v>
      </c>
    </row>
    <row r="309" spans="1:11" x14ac:dyDescent="0.2">
      <c r="A309" s="1" t="str">
        <f>FRONTERAS!E289</f>
        <v>Prd01159</v>
      </c>
      <c r="B309" s="1" t="str">
        <f>FRONTERAS!B289</f>
        <v>OLIMPICA</v>
      </c>
      <c r="C309" s="1" t="str">
        <f>FRONTERAS!C289</f>
        <v>OLIMPICA S.A. 2</v>
      </c>
      <c r="D309" s="1" t="str">
        <f>FRONTERAS!D289</f>
        <v>Frt07819</v>
      </c>
      <c r="E309" s="22">
        <f>FRONTERAS!R289</f>
        <v>44432</v>
      </c>
      <c r="F309" s="1">
        <f>FRONTERAS!S289</f>
        <v>49</v>
      </c>
      <c r="G309" s="1">
        <f>FRONTERAS!T289</f>
        <v>27</v>
      </c>
      <c r="H309" s="1" t="str">
        <f>FRONTERAS!U289</f>
        <v>LBC</v>
      </c>
      <c r="I309" s="26">
        <f>FRONTERAS!V289</f>
        <v>44624</v>
      </c>
      <c r="J309" s="1" t="e">
        <f t="shared" si="38"/>
        <v>#REF!</v>
      </c>
      <c r="K309" s="3">
        <f>FRONTERAS!W289</f>
        <v>0</v>
      </c>
    </row>
    <row r="310" spans="1:11" x14ac:dyDescent="0.2">
      <c r="A310" s="1" t="str">
        <f>FRONTERAS!E290</f>
        <v>Prd01193</v>
      </c>
      <c r="B310" s="1" t="str">
        <f>FRONTERAS!B290</f>
        <v>OLIMPICA</v>
      </c>
      <c r="C310" s="1" t="str">
        <f>FRONTERAS!C290</f>
        <v>OLIMPICA SA</v>
      </c>
      <c r="D310" s="1" t="str">
        <f>FRONTERAS!D290</f>
        <v>Frt21296</v>
      </c>
      <c r="E310" s="22">
        <f>FRONTERAS!R290</f>
        <v>44467</v>
      </c>
      <c r="F310" s="1">
        <f>FRONTERAS!S290</f>
        <v>16</v>
      </c>
      <c r="G310" s="1">
        <f>FRONTERAS!T290</f>
        <v>0</v>
      </c>
      <c r="H310" s="1" t="str">
        <f>FRONTERAS!U290</f>
        <v>LBC</v>
      </c>
      <c r="I310" s="26">
        <f>FRONTERAS!V290</f>
        <v>44617</v>
      </c>
      <c r="J310" s="1" t="e">
        <f t="shared" si="38"/>
        <v>#REF!</v>
      </c>
      <c r="K310" s="3">
        <f>FRONTERAS!W290</f>
        <v>0</v>
      </c>
    </row>
    <row r="311" spans="1:11" x14ac:dyDescent="0.2">
      <c r="A311" s="1" t="str">
        <f>FRONTERAS!E291</f>
        <v>Prd01217</v>
      </c>
      <c r="B311" s="1" t="str">
        <f>FRONTERAS!B291</f>
        <v>OLIMPICA</v>
      </c>
      <c r="C311" s="1" t="str">
        <f>FRONTERAS!C291</f>
        <v>OLIMPICA SA</v>
      </c>
      <c r="D311" s="1" t="str">
        <f>FRONTERAS!D291</f>
        <v>Frt28274</v>
      </c>
      <c r="E311" s="22">
        <f>FRONTERAS!R291</f>
        <v>44442</v>
      </c>
      <c r="F311" s="1">
        <f>FRONTERAS!S291</f>
        <v>36</v>
      </c>
      <c r="G311" s="1">
        <f>FRONTERAS!T291</f>
        <v>16</v>
      </c>
      <c r="H311" s="1" t="str">
        <f>FRONTERAS!U291</f>
        <v>LBC</v>
      </c>
      <c r="I311" s="26">
        <f>FRONTERAS!V291</f>
        <v>44617</v>
      </c>
      <c r="J311" s="1" t="e">
        <f t="shared" si="38"/>
        <v>#REF!</v>
      </c>
      <c r="K311" s="3">
        <f>FRONTERAS!W291</f>
        <v>1</v>
      </c>
    </row>
    <row r="312" spans="1:11" x14ac:dyDescent="0.2">
      <c r="A312" s="1" t="str">
        <f>FRONTERAS!E292</f>
        <v>Prd01236</v>
      </c>
      <c r="B312" s="1" t="str">
        <f>FRONTERAS!B292</f>
        <v>OLIMPICA</v>
      </c>
      <c r="C312" s="1" t="str">
        <f>FRONTERAS!C292</f>
        <v>OLIMPICA SA</v>
      </c>
      <c r="D312" s="1" t="str">
        <f>FRONTERAS!D292</f>
        <v>Frt28197</v>
      </c>
      <c r="E312" s="22">
        <f>FRONTERAS!R292</f>
        <v>44441</v>
      </c>
      <c r="F312" s="1">
        <f>FRONTERAS!S292</f>
        <v>36</v>
      </c>
      <c r="G312" s="1">
        <f>FRONTERAS!T292</f>
        <v>18</v>
      </c>
      <c r="H312" s="1" t="str">
        <f>FRONTERAS!U292</f>
        <v>LBC</v>
      </c>
      <c r="I312" s="26">
        <f>FRONTERAS!V292</f>
        <v>44618</v>
      </c>
      <c r="J312" s="1" t="e">
        <f t="shared" si="38"/>
        <v>#REF!</v>
      </c>
      <c r="K312" s="3">
        <f>FRONTERAS!W292</f>
        <v>0</v>
      </c>
    </row>
    <row r="313" spans="1:11" x14ac:dyDescent="0.2">
      <c r="A313" s="1" t="str">
        <f>FRONTERAS!E293</f>
        <v>Prd01684</v>
      </c>
      <c r="B313" s="1" t="str">
        <f>FRONTERAS!B293</f>
        <v>OLIMPICA</v>
      </c>
      <c r="C313" s="1" t="str">
        <f>FRONTERAS!C293</f>
        <v>OLIMPICA STO 080</v>
      </c>
      <c r="D313" s="1" t="str">
        <f>FRONTERAS!D293</f>
        <v>Frt33470</v>
      </c>
      <c r="E313" s="22">
        <f>FRONTERAS!R293</f>
        <v>44376</v>
      </c>
      <c r="F313" s="1">
        <f>FRONTERAS!S293</f>
        <v>79</v>
      </c>
      <c r="G313" s="1">
        <f>FRONTERAS!T293</f>
        <v>57</v>
      </c>
      <c r="H313" s="1" t="str">
        <f>FRONTERAS!U293</f>
        <v>LBC</v>
      </c>
      <c r="I313" s="26">
        <f>FRONTERAS!V293</f>
        <v>44523</v>
      </c>
      <c r="J313" s="1" t="e">
        <f t="shared" si="38"/>
        <v>#REF!</v>
      </c>
      <c r="K313" s="3">
        <f>FRONTERAS!W293</f>
        <v>0</v>
      </c>
    </row>
    <row r="314" spans="1:11" x14ac:dyDescent="0.2">
      <c r="A314" s="1" t="str">
        <f>FRONTERAS!E294</f>
        <v>Prd01184</v>
      </c>
      <c r="B314" s="1" t="str">
        <f>FRONTERAS!B294</f>
        <v>OLIMPICA</v>
      </c>
      <c r="C314" s="1" t="str">
        <f>FRONTERAS!C294</f>
        <v>OLIMPICA SA</v>
      </c>
      <c r="D314" s="1" t="str">
        <f>FRONTERAS!D294</f>
        <v>Frt20137</v>
      </c>
      <c r="E314" s="22">
        <f>FRONTERAS!R294</f>
        <v>44320</v>
      </c>
      <c r="F314" s="1">
        <f>FRONTERAS!S294</f>
        <v>89</v>
      </c>
      <c r="G314" s="1">
        <f>FRONTERAS!T294</f>
        <v>89</v>
      </c>
      <c r="H314" s="1" t="str">
        <f>FRONTERAS!U294</f>
        <v>LBC</v>
      </c>
      <c r="I314" s="26">
        <f>FRONTERAS!V294</f>
        <v>44622</v>
      </c>
      <c r="J314" s="1" t="e">
        <f t="shared" si="38"/>
        <v>#REF!</v>
      </c>
      <c r="K314" s="3">
        <f>FRONTERAS!W294</f>
        <v>0</v>
      </c>
    </row>
    <row r="315" spans="1:11" x14ac:dyDescent="0.2">
      <c r="A315" s="1" t="str">
        <f>FRONTERAS!E295</f>
        <v>Prd01688</v>
      </c>
      <c r="B315" s="1" t="str">
        <f>FRONTERAS!B295</f>
        <v>OLIMPICA</v>
      </c>
      <c r="C315" s="1" t="str">
        <f>FRONTERAS!C295</f>
        <v>OLIMPICA SA STO 223</v>
      </c>
      <c r="D315" s="1" t="str">
        <f>FRONTERAS!D295</f>
        <v>Frt32916</v>
      </c>
      <c r="E315" s="22">
        <f>FRONTERAS!R295</f>
        <v>44441</v>
      </c>
      <c r="F315" s="1">
        <f>FRONTERAS!S295</f>
        <v>35</v>
      </c>
      <c r="G315" s="1">
        <f>FRONTERAS!T295</f>
        <v>16</v>
      </c>
      <c r="H315" s="1" t="str">
        <f>FRONTERAS!U295</f>
        <v>LBC</v>
      </c>
      <c r="I315" s="26">
        <f>FRONTERAS!V295</f>
        <v>44621</v>
      </c>
      <c r="J315" s="1" t="e">
        <f t="shared" si="38"/>
        <v>#REF!</v>
      </c>
      <c r="K315" s="3">
        <f>FRONTERAS!W295</f>
        <v>0</v>
      </c>
    </row>
    <row r="316" spans="1:11" x14ac:dyDescent="0.2">
      <c r="A316" s="1" t="str">
        <f>FRONTERAS!E296</f>
        <v>Prd01192</v>
      </c>
      <c r="B316" s="1" t="str">
        <f>FRONTERAS!B296</f>
        <v>OLIMPICA</v>
      </c>
      <c r="C316" s="1" t="str">
        <f>FRONTERAS!C296</f>
        <v>OLIMPICA SA</v>
      </c>
      <c r="D316" s="1" t="str">
        <f>FRONTERAS!D296</f>
        <v>Frt25875</v>
      </c>
      <c r="E316" s="22">
        <f>FRONTERAS!R296</f>
        <v>44467</v>
      </c>
      <c r="F316" s="1">
        <f>FRONTERAS!S296</f>
        <v>22</v>
      </c>
      <c r="G316" s="1">
        <f>FRONTERAS!T296</f>
        <v>0</v>
      </c>
      <c r="H316" s="1" t="str">
        <f>FRONTERAS!U296</f>
        <v>LBC</v>
      </c>
      <c r="I316" s="26">
        <f>FRONTERAS!V296</f>
        <v>44525</v>
      </c>
      <c r="J316" s="1" t="e">
        <f t="shared" si="38"/>
        <v>#REF!</v>
      </c>
      <c r="K316" s="3">
        <f>FRONTERAS!W296</f>
        <v>0</v>
      </c>
    </row>
    <row r="317" spans="1:11" x14ac:dyDescent="0.2">
      <c r="A317" s="1" t="str">
        <f>FRONTERAS!E297</f>
        <v>Prd01373</v>
      </c>
      <c r="B317" s="1" t="str">
        <f>FRONTERAS!B297</f>
        <v>OLIMPICA</v>
      </c>
      <c r="C317" s="1" t="str">
        <f>FRONTERAS!C297</f>
        <v>OLIMPICA MANIZALEZ</v>
      </c>
      <c r="D317" s="1" t="str">
        <f>FRONTERAS!D297</f>
        <v>Frt03915</v>
      </c>
      <c r="E317" s="22">
        <f>FRONTERAS!R297</f>
        <v>44449</v>
      </c>
      <c r="F317" s="1">
        <f>FRONTERAS!S297</f>
        <v>29</v>
      </c>
      <c r="G317" s="1">
        <f>FRONTERAS!T297</f>
        <v>8</v>
      </c>
      <c r="H317" s="1" t="str">
        <f>FRONTERAS!U297</f>
        <v>LBC</v>
      </c>
      <c r="I317" s="26">
        <f>FRONTERAS!V297</f>
        <v>44628</v>
      </c>
      <c r="J317" s="1" t="e">
        <f t="shared" si="38"/>
        <v>#REF!</v>
      </c>
      <c r="K317" s="3">
        <f>FRONTERAS!W297</f>
        <v>0</v>
      </c>
    </row>
    <row r="318" spans="1:11" x14ac:dyDescent="0.2">
      <c r="A318" s="1" t="str">
        <f>FRONTERAS!E298</f>
        <v>Prd01686</v>
      </c>
      <c r="B318" s="1" t="str">
        <f>FRONTERAS!B298</f>
        <v>OLIMPICA</v>
      </c>
      <c r="C318" s="1" t="str">
        <f>FRONTERAS!C298</f>
        <v>OLIMPICA SA STO 224</v>
      </c>
      <c r="D318" s="1" t="str">
        <f>FRONTERAS!D298</f>
        <v>Frt32911</v>
      </c>
      <c r="E318" s="22">
        <f>FRONTERAS!R298</f>
        <v>44344</v>
      </c>
      <c r="F318" s="1">
        <f>FRONTERAS!S298</f>
        <v>89</v>
      </c>
      <c r="G318" s="1">
        <f>FRONTERAS!T298</f>
        <v>85</v>
      </c>
      <c r="H318" s="1" t="str">
        <f>FRONTERAS!U298</f>
        <v>LBC</v>
      </c>
      <c r="I318" s="26">
        <f>FRONTERAS!V298</f>
        <v>44621</v>
      </c>
      <c r="J318" s="1" t="e">
        <f t="shared" si="38"/>
        <v>#REF!</v>
      </c>
      <c r="K318" s="3">
        <f>FRONTERAS!W298</f>
        <v>0</v>
      </c>
    </row>
    <row r="319" spans="1:11" x14ac:dyDescent="0.2">
      <c r="A319" s="1" t="str">
        <f>FRONTERAS!E299</f>
        <v>Prd01162</v>
      </c>
      <c r="B319" s="1" t="str">
        <f>FRONTERAS!B299</f>
        <v>OLIMPICA</v>
      </c>
      <c r="C319" s="1" t="str">
        <f>FRONTERAS!C299</f>
        <v>OLIMPICA SA</v>
      </c>
      <c r="D319" s="1" t="str">
        <f>FRONTERAS!D299</f>
        <v>Frt28196</v>
      </c>
      <c r="E319" s="22">
        <f>FRONTERAS!R299</f>
        <v>44432</v>
      </c>
      <c r="F319" s="1">
        <f>FRONTERAS!S299</f>
        <v>45</v>
      </c>
      <c r="G319" s="1">
        <f>FRONTERAS!T299</f>
        <v>25</v>
      </c>
      <c r="H319" s="1" t="str">
        <f>FRONTERAS!U299</f>
        <v>LBC</v>
      </c>
      <c r="I319" s="26">
        <f>FRONTERAS!V299</f>
        <v>44625</v>
      </c>
      <c r="J319" s="1" t="e">
        <f t="shared" si="38"/>
        <v>#REF!</v>
      </c>
      <c r="K319" s="3">
        <f>FRONTERAS!W299</f>
        <v>0</v>
      </c>
    </row>
    <row r="320" spans="1:11" x14ac:dyDescent="0.2">
      <c r="A320" s="1" t="str">
        <f>FRONTERAS!E300</f>
        <v>Prd01250</v>
      </c>
      <c r="B320" s="1" t="str">
        <f>FRONTERAS!B300</f>
        <v>OLIMPICA</v>
      </c>
      <c r="C320" s="1" t="str">
        <f>FRONTERAS!C300</f>
        <v>OLIMPICA SA</v>
      </c>
      <c r="D320" s="1" t="str">
        <f>FRONTERAS!D300</f>
        <v>Frt28264</v>
      </c>
      <c r="E320" s="22">
        <f>FRONTERAS!R300</f>
        <v>44300</v>
      </c>
      <c r="F320" s="1">
        <f>FRONTERAS!S300</f>
        <v>65</v>
      </c>
      <c r="G320" s="1">
        <f>FRONTERAS!T300</f>
        <v>59</v>
      </c>
      <c r="H320" s="1" t="str">
        <f>FRONTERAS!U300</f>
        <v>LBC</v>
      </c>
      <c r="I320" s="26">
        <f>FRONTERAS!V300</f>
        <v>44618</v>
      </c>
      <c r="J320" s="1" t="e">
        <f t="shared" si="38"/>
        <v>#REF!</v>
      </c>
      <c r="K320" s="3">
        <f>FRONTERAS!W300</f>
        <v>0</v>
      </c>
    </row>
    <row r="321" spans="1:11" x14ac:dyDescent="0.2">
      <c r="A321" s="1" t="str">
        <f>FRONTERAS!E301</f>
        <v>Prd01143</v>
      </c>
      <c r="B321" s="1" t="str">
        <f>FRONTERAS!B301</f>
        <v>OLIMPICA</v>
      </c>
      <c r="C321" s="1" t="str">
        <f>FRONTERAS!C301</f>
        <v>SUPERTIENDAS OLIMPICA BQUILLA (SAO001)</v>
      </c>
      <c r="D321" s="1" t="str">
        <f>FRONTERAS!D301</f>
        <v>FRT00593</v>
      </c>
      <c r="E321" s="22">
        <f>FRONTERAS!R301</f>
        <v>43374</v>
      </c>
      <c r="F321" s="1">
        <f>FRONTERAS!S301</f>
        <v>1</v>
      </c>
      <c r="G321" s="1">
        <f>FRONTERAS!T301</f>
        <v>0</v>
      </c>
      <c r="H321" s="1" t="str">
        <f>FRONTERAS!U301</f>
        <v>LBC</v>
      </c>
      <c r="I321" s="26">
        <f>FRONTERAS!V301</f>
        <v>44624</v>
      </c>
      <c r="J321" s="1" t="e">
        <f t="shared" si="38"/>
        <v>#REF!</v>
      </c>
      <c r="K321" s="3">
        <f>FRONTERAS!W301</f>
        <v>0</v>
      </c>
    </row>
    <row r="322" spans="1:11" x14ac:dyDescent="0.2">
      <c r="A322" s="1" t="str">
        <f>FRONTERAS!E302</f>
        <v>Prd01306</v>
      </c>
      <c r="B322" s="1" t="str">
        <f>FRONTERAS!B302</f>
        <v>OLIMPICA</v>
      </c>
      <c r="C322" s="1" t="str">
        <f>FRONTERAS!C302</f>
        <v>ALMACEN OPTIMO VILLAVICENCIO</v>
      </c>
      <c r="D322" s="1" t="str">
        <f>FRONTERAS!D302</f>
        <v>Frt00983</v>
      </c>
      <c r="E322" s="22">
        <f>FRONTERAS!R302</f>
        <v>0</v>
      </c>
      <c r="F322" s="1">
        <f>FRONTERAS!S302</f>
        <v>0</v>
      </c>
      <c r="G322" s="1">
        <f>FRONTERAS!T302</f>
        <v>0</v>
      </c>
      <c r="H322" s="1" t="str">
        <f>FRONTERAS!U302</f>
        <v>LBC</v>
      </c>
      <c r="I322" s="26">
        <f>FRONTERAS!V302</f>
        <v>0</v>
      </c>
      <c r="J322" s="1" t="e">
        <f t="shared" si="38"/>
        <v>#REF!</v>
      </c>
      <c r="K322" s="3">
        <f>FRONTERAS!W302</f>
        <v>0</v>
      </c>
    </row>
    <row r="323" spans="1:11" x14ac:dyDescent="0.2">
      <c r="A323" s="1" t="str">
        <f>FRONTERAS!E303</f>
        <v>Prd01368</v>
      </c>
      <c r="B323" s="1" t="str">
        <f>FRONTERAS!B303</f>
        <v>OLIMPICA</v>
      </c>
      <c r="C323" s="1" t="str">
        <f>FRONTERAS!C303</f>
        <v>CARULLA VIVERO Y CIA S.A.</v>
      </c>
      <c r="D323" s="1" t="str">
        <f>FRONTERAS!D303</f>
        <v>Frt01152</v>
      </c>
      <c r="E323" s="22">
        <f>FRONTERAS!R303</f>
        <v>43374</v>
      </c>
      <c r="F323" s="1">
        <f>FRONTERAS!S303</f>
        <v>0</v>
      </c>
      <c r="G323" s="1">
        <f>FRONTERAS!T303</f>
        <v>0</v>
      </c>
      <c r="H323" s="1" t="str">
        <f>FRONTERAS!U303</f>
        <v>LBC</v>
      </c>
      <c r="I323" s="26">
        <f>FRONTERAS!V303</f>
        <v>44625</v>
      </c>
      <c r="J323" s="1" t="e">
        <f t="shared" si="38"/>
        <v>#REF!</v>
      </c>
      <c r="K323" s="3">
        <f>FRONTERAS!W303</f>
        <v>0</v>
      </c>
    </row>
    <row r="324" spans="1:11" x14ac:dyDescent="0.2">
      <c r="A324" s="1" t="str">
        <f>FRONTERAS!E304</f>
        <v>Prd01348</v>
      </c>
      <c r="B324" s="1" t="str">
        <f>FRONTERAS!B304</f>
        <v>OLIMPICA</v>
      </c>
      <c r="C324" s="1" t="str">
        <f>FRONTERAS!C304</f>
        <v>OLIMPICA CHICO</v>
      </c>
      <c r="D324" s="1" t="str">
        <f>FRONTERAS!D304</f>
        <v>Frt01159</v>
      </c>
      <c r="E324" s="22">
        <f>FRONTERAS!R304</f>
        <v>43970</v>
      </c>
      <c r="F324" s="1">
        <f>FRONTERAS!S304</f>
        <v>90</v>
      </c>
      <c r="G324" s="1">
        <f>FRONTERAS!T304</f>
        <v>84</v>
      </c>
      <c r="H324" s="1" t="str">
        <f>FRONTERAS!U304</f>
        <v>LBC</v>
      </c>
      <c r="I324" s="26">
        <f>FRONTERAS!V304</f>
        <v>44523</v>
      </c>
      <c r="J324" s="1" t="e">
        <f t="shared" si="38"/>
        <v>#REF!</v>
      </c>
      <c r="K324" s="3">
        <f>FRONTERAS!W304</f>
        <v>1</v>
      </c>
    </row>
    <row r="325" spans="1:11" x14ac:dyDescent="0.2">
      <c r="A325" s="1" t="str">
        <f>FRONTERAS!E305</f>
        <v>Prd01347</v>
      </c>
      <c r="B325" s="1" t="str">
        <f>FRONTERAS!B305</f>
        <v>OLIMPICA</v>
      </c>
      <c r="C325" s="1" t="str">
        <f>FRONTERAS!C305</f>
        <v>SAO PLAZA</v>
      </c>
      <c r="D325" s="1" t="str">
        <f>FRONTERAS!D305</f>
        <v>Frt01162</v>
      </c>
      <c r="E325" s="22">
        <f>FRONTERAS!R305</f>
        <v>44518</v>
      </c>
      <c r="F325" s="1">
        <f>FRONTERAS!S305</f>
        <v>0</v>
      </c>
      <c r="G325" s="1">
        <f>FRONTERAS!T305</f>
        <v>0</v>
      </c>
      <c r="H325" s="1" t="str">
        <f>FRONTERAS!U305</f>
        <v>LBC</v>
      </c>
      <c r="I325" s="26">
        <f>FRONTERAS!V305</f>
        <v>44589</v>
      </c>
      <c r="J325" s="1" t="e">
        <f t="shared" si="38"/>
        <v>#REF!</v>
      </c>
      <c r="K325" s="3">
        <f>FRONTERAS!W305</f>
        <v>1</v>
      </c>
    </row>
    <row r="326" spans="1:11" x14ac:dyDescent="0.2">
      <c r="A326" s="1">
        <f>FRONTERAS!E306</f>
        <v>0</v>
      </c>
      <c r="B326" s="1" t="str">
        <f>FRONTERAS!B306</f>
        <v>OLIMPICA</v>
      </c>
      <c r="C326" s="1" t="str">
        <f>FRONTERAS!C306</f>
        <v>OLIMPICA  - BUENOS AIRES</v>
      </c>
      <c r="D326" s="1" t="str">
        <f>FRONTERAS!D306</f>
        <v>Frt01690</v>
      </c>
      <c r="E326" s="22">
        <f>FRONTERAS!R306</f>
        <v>0</v>
      </c>
      <c r="F326" s="1">
        <f>FRONTERAS!S306</f>
        <v>0</v>
      </c>
      <c r="G326" s="1">
        <f>FRONTERAS!T306</f>
        <v>289</v>
      </c>
      <c r="H326" s="1" t="str">
        <f>FRONTERAS!U306</f>
        <v>LBC</v>
      </c>
      <c r="I326" s="26">
        <f>FRONTERAS!V306</f>
        <v>0</v>
      </c>
      <c r="J326" s="1" t="e">
        <f t="shared" si="38"/>
        <v>#REF!</v>
      </c>
      <c r="K326" s="3">
        <f>FRONTERAS!W306</f>
        <v>0</v>
      </c>
    </row>
    <row r="327" spans="1:11" x14ac:dyDescent="0.2">
      <c r="A327" s="1">
        <f>FRONTERAS!E307</f>
        <v>0</v>
      </c>
      <c r="B327" s="1" t="str">
        <f>FRONTERAS!B307</f>
        <v>OLIMPICA</v>
      </c>
      <c r="C327" s="1" t="str">
        <f>FRONTERAS!C307</f>
        <v>OLIMPICA S.A.</v>
      </c>
      <c r="D327" s="1" t="str">
        <f>FRONTERAS!D307</f>
        <v>Frt01692</v>
      </c>
      <c r="E327" s="22">
        <f>FRONTERAS!R307</f>
        <v>0</v>
      </c>
      <c r="F327" s="1">
        <f>FRONTERAS!S307</f>
        <v>0</v>
      </c>
      <c r="G327" s="1">
        <f>FRONTERAS!T307</f>
        <v>289</v>
      </c>
      <c r="H327" s="1" t="str">
        <f>FRONTERAS!U307</f>
        <v>LBC</v>
      </c>
      <c r="I327" s="26">
        <f>FRONTERAS!V307</f>
        <v>0</v>
      </c>
      <c r="J327" s="1" t="e">
        <f t="shared" si="38"/>
        <v>#REF!</v>
      </c>
      <c r="K327" s="3">
        <f>FRONTERAS!W307</f>
        <v>0</v>
      </c>
    </row>
    <row r="328" spans="1:11" x14ac:dyDescent="0.2">
      <c r="A328" s="1">
        <f>FRONTERAS!E308</f>
        <v>0</v>
      </c>
      <c r="B328" s="1" t="str">
        <f>FRONTERAS!B308</f>
        <v>OLIMPICA</v>
      </c>
      <c r="C328" s="1" t="str">
        <f>FRONTERAS!C308</f>
        <v>OLIMPICA S.A.</v>
      </c>
      <c r="D328" s="1" t="str">
        <f>FRONTERAS!D308</f>
        <v>Frt01695</v>
      </c>
      <c r="E328" s="22">
        <f>FRONTERAS!R308</f>
        <v>0</v>
      </c>
      <c r="F328" s="1">
        <f>FRONTERAS!S308</f>
        <v>0</v>
      </c>
      <c r="G328" s="1">
        <f>FRONTERAS!T308</f>
        <v>289</v>
      </c>
      <c r="H328" s="1" t="str">
        <f>FRONTERAS!U308</f>
        <v>LBC</v>
      </c>
      <c r="I328" s="26">
        <f>FRONTERAS!V308</f>
        <v>0</v>
      </c>
      <c r="J328" s="1" t="e">
        <f t="shared" si="38"/>
        <v>#REF!</v>
      </c>
      <c r="K328" s="3">
        <f>FRONTERAS!W308</f>
        <v>0</v>
      </c>
    </row>
    <row r="329" spans="1:11" x14ac:dyDescent="0.2">
      <c r="A329" s="1" t="str">
        <f>FRONTERAS!E309</f>
        <v>Prd01246</v>
      </c>
      <c r="B329" s="1" t="str">
        <f>FRONTERAS!B309</f>
        <v>OLIMPICA</v>
      </c>
      <c r="C329" s="1" t="str">
        <f>FRONTERAS!C309</f>
        <v>OLIMPICA BARRANQUILLA</v>
      </c>
      <c r="D329" s="1" t="str">
        <f>FRONTERAS!D309</f>
        <v>Frt02078</v>
      </c>
      <c r="E329" s="22">
        <f>FRONTERAS!R309</f>
        <v>0</v>
      </c>
      <c r="F329" s="1">
        <f>FRONTERAS!S309</f>
        <v>0</v>
      </c>
      <c r="G329" s="1">
        <f>FRONTERAS!T309</f>
        <v>142</v>
      </c>
      <c r="H329" s="1" t="str">
        <f>FRONTERAS!U309</f>
        <v>LBC</v>
      </c>
      <c r="I329" s="26">
        <f>FRONTERAS!V309</f>
        <v>0</v>
      </c>
      <c r="J329" s="1" t="e">
        <f t="shared" si="38"/>
        <v>#REF!</v>
      </c>
      <c r="K329" s="3">
        <f>FRONTERAS!W309</f>
        <v>0</v>
      </c>
    </row>
    <row r="330" spans="1:11" x14ac:dyDescent="0.2">
      <c r="A330" s="1" t="str">
        <f>FRONTERAS!E310</f>
        <v>Prd01244</v>
      </c>
      <c r="B330" s="1" t="str">
        <f>FRONTERAS!B310</f>
        <v>OLIMPICA</v>
      </c>
      <c r="C330" s="1" t="str">
        <f>FRONTERAS!C310</f>
        <v>OLIMPICA GUAYAQUIL</v>
      </c>
      <c r="D330" s="1" t="str">
        <f>FRONTERAS!D310</f>
        <v>Frt02345</v>
      </c>
      <c r="E330" s="22">
        <f>FRONTERAS!R310</f>
        <v>0</v>
      </c>
      <c r="F330" s="1">
        <f>FRONTERAS!S310</f>
        <v>0</v>
      </c>
      <c r="G330" s="1">
        <f>FRONTERAS!T310</f>
        <v>222</v>
      </c>
      <c r="H330" s="1" t="str">
        <f>FRONTERAS!U310</f>
        <v>LBC</v>
      </c>
      <c r="I330" s="26">
        <f>FRONTERAS!V310</f>
        <v>0</v>
      </c>
      <c r="J330" s="1" t="e">
        <f t="shared" si="38"/>
        <v>#REF!</v>
      </c>
      <c r="K330" s="3">
        <f>FRONTERAS!W310</f>
        <v>0</v>
      </c>
    </row>
    <row r="331" spans="1:11" x14ac:dyDescent="0.2">
      <c r="A331" s="1">
        <f>FRONTERAS!E311</f>
        <v>0</v>
      </c>
      <c r="B331" s="1" t="str">
        <f>FRONTERAS!B311</f>
        <v>OLIMPICA</v>
      </c>
      <c r="C331" s="1" t="str">
        <f>FRONTERAS!C311</f>
        <v>SUPERMERCADO RECORD</v>
      </c>
      <c r="D331" s="1" t="str">
        <f>FRONTERAS!D311</f>
        <v>Frt02395</v>
      </c>
      <c r="E331" s="22">
        <f>FRONTERAS!R311</f>
        <v>0</v>
      </c>
      <c r="F331" s="1">
        <f>FRONTERAS!S311</f>
        <v>0</v>
      </c>
      <c r="G331" s="1">
        <f>FRONTERAS!T311</f>
        <v>289</v>
      </c>
      <c r="H331" s="1" t="str">
        <f>FRONTERAS!U311</f>
        <v>LBC</v>
      </c>
      <c r="I331" s="26">
        <f>FRONTERAS!V311</f>
        <v>0</v>
      </c>
      <c r="J331" s="1" t="e">
        <f t="shared" si="38"/>
        <v>#REF!</v>
      </c>
      <c r="K331" s="3">
        <f>FRONTERAS!W311</f>
        <v>0</v>
      </c>
    </row>
    <row r="332" spans="1:11" x14ac:dyDescent="0.2">
      <c r="A332" s="1">
        <f>FRONTERAS!E312</f>
        <v>0</v>
      </c>
      <c r="B332" s="1" t="str">
        <f>FRONTERAS!B312</f>
        <v>OLIMPICA</v>
      </c>
      <c r="C332" s="1" t="str">
        <f>FRONTERAS!C312</f>
        <v>OLIMPICA CIENEGA</v>
      </c>
      <c r="D332" s="1" t="str">
        <f>FRONTERAS!D312</f>
        <v>Frt03824</v>
      </c>
      <c r="E332" s="22">
        <f>FRONTERAS!R312</f>
        <v>0</v>
      </c>
      <c r="F332" s="1">
        <f>FRONTERAS!S312</f>
        <v>0</v>
      </c>
      <c r="G332" s="1">
        <f>FRONTERAS!T312</f>
        <v>289</v>
      </c>
      <c r="H332" s="1" t="str">
        <f>FRONTERAS!U312</f>
        <v>LBC</v>
      </c>
      <c r="I332" s="26">
        <f>FRONTERAS!V312</f>
        <v>0</v>
      </c>
      <c r="J332" s="1" t="e">
        <f t="shared" si="38"/>
        <v>#REF!</v>
      </c>
      <c r="K332" s="3">
        <f>FRONTERAS!W312</f>
        <v>0</v>
      </c>
    </row>
    <row r="333" spans="1:11" x14ac:dyDescent="0.2">
      <c r="A333" s="1">
        <f>FRONTERAS!E313</f>
        <v>0</v>
      </c>
      <c r="B333" s="1" t="str">
        <f>FRONTERAS!B313</f>
        <v>OLIMPICA</v>
      </c>
      <c r="C333" s="1" t="str">
        <f>FRONTERAS!C313</f>
        <v>OLIMPICA BUGA</v>
      </c>
      <c r="D333" s="1" t="str">
        <f>FRONTERAS!D313</f>
        <v>Frt04247</v>
      </c>
      <c r="E333" s="22">
        <f>FRONTERAS!R313</f>
        <v>0</v>
      </c>
      <c r="F333" s="1">
        <f>FRONTERAS!S313</f>
        <v>0</v>
      </c>
      <c r="G333" s="1">
        <f>FRONTERAS!T313</f>
        <v>289</v>
      </c>
      <c r="H333" s="1" t="str">
        <f>FRONTERAS!U313</f>
        <v>LBC</v>
      </c>
      <c r="I333" s="26">
        <f>FRONTERAS!V313</f>
        <v>0</v>
      </c>
      <c r="J333" s="1" t="e">
        <f t="shared" si="38"/>
        <v>#REF!</v>
      </c>
      <c r="K333" s="3">
        <f>FRONTERAS!W313</f>
        <v>0</v>
      </c>
    </row>
    <row r="334" spans="1:11" x14ac:dyDescent="0.2">
      <c r="A334" s="1" t="str">
        <f>FRONTERAS!E314</f>
        <v>Prd01203</v>
      </c>
      <c r="B334" s="1" t="str">
        <f>FRONTERAS!B314</f>
        <v>OLIMPICA</v>
      </c>
      <c r="C334" s="1" t="str">
        <f>FRONTERAS!C314</f>
        <v>OLIMPICA S.A. (SAO)</v>
      </c>
      <c r="D334" s="1" t="str">
        <f>FRONTERAS!D314</f>
        <v>Frt04482</v>
      </c>
      <c r="E334" s="22">
        <f>FRONTERAS!R314</f>
        <v>0</v>
      </c>
      <c r="F334" s="1">
        <f>FRONTERAS!S314</f>
        <v>0</v>
      </c>
      <c r="G334" s="1">
        <f>FRONTERAS!T314</f>
        <v>289</v>
      </c>
      <c r="H334" s="1" t="str">
        <f>FRONTERAS!U314</f>
        <v>LBC</v>
      </c>
      <c r="I334" s="26">
        <f>FRONTERAS!V314</f>
        <v>0</v>
      </c>
      <c r="J334" s="1" t="e">
        <f t="shared" si="38"/>
        <v>#REF!</v>
      </c>
      <c r="K334" s="3">
        <f>FRONTERAS!W314</f>
        <v>0</v>
      </c>
    </row>
    <row r="335" spans="1:11" x14ac:dyDescent="0.2">
      <c r="A335" s="1">
        <f>FRONTERAS!E315</f>
        <v>0</v>
      </c>
      <c r="B335" s="1" t="str">
        <f>FRONTERAS!B315</f>
        <v>OLIMPICA</v>
      </c>
      <c r="C335" s="1" t="str">
        <f>FRONTERAS!C315</f>
        <v>OLIMPICA MONTERIA</v>
      </c>
      <c r="D335" s="1" t="str">
        <f>FRONTERAS!D315</f>
        <v>Frt04696</v>
      </c>
      <c r="E335" s="22">
        <f>FRONTERAS!R315</f>
        <v>0</v>
      </c>
      <c r="F335" s="1">
        <f>FRONTERAS!S315</f>
        <v>0</v>
      </c>
      <c r="G335" s="1">
        <f>FRONTERAS!T315</f>
        <v>289</v>
      </c>
      <c r="H335" s="1" t="str">
        <f>FRONTERAS!U315</f>
        <v>LBC</v>
      </c>
      <c r="I335" s="26">
        <f>FRONTERAS!V315</f>
        <v>0</v>
      </c>
      <c r="J335" s="1" t="e">
        <f t="shared" si="38"/>
        <v>#REF!</v>
      </c>
      <c r="K335" s="3">
        <f>FRONTERAS!W315</f>
        <v>0</v>
      </c>
    </row>
    <row r="336" spans="1:11" x14ac:dyDescent="0.2">
      <c r="A336" s="1" t="str">
        <f>FRONTERAS!E316</f>
        <v>Prd01349</v>
      </c>
      <c r="B336" s="1" t="str">
        <f>FRONTERAS!B316</f>
        <v>OLIMPICA</v>
      </c>
      <c r="C336" s="1" t="str">
        <f>FRONTERAS!C316</f>
        <v>SUPERTIENDAS OLIMPICAS CHIA</v>
      </c>
      <c r="D336" s="1" t="str">
        <f>FRONTERAS!D316</f>
        <v>Frt06810</v>
      </c>
      <c r="E336" s="22">
        <f>FRONTERAS!R316</f>
        <v>43970</v>
      </c>
      <c r="F336" s="1">
        <f>FRONTERAS!S316</f>
        <v>89</v>
      </c>
      <c r="G336" s="1">
        <f>FRONTERAS!T316</f>
        <v>78</v>
      </c>
      <c r="H336" s="1" t="str">
        <f>FRONTERAS!U316</f>
        <v>LBC</v>
      </c>
      <c r="I336" s="26">
        <f>FRONTERAS!V316</f>
        <v>44628</v>
      </c>
      <c r="J336" s="1" t="e">
        <f t="shared" si="38"/>
        <v>#REF!</v>
      </c>
      <c r="K336" s="3">
        <f>FRONTERAS!W316</f>
        <v>0</v>
      </c>
    </row>
    <row r="337" spans="1:11" x14ac:dyDescent="0.2">
      <c r="A337" s="1" t="str">
        <f>FRONTERAS!E317</f>
        <v>Prd01237</v>
      </c>
      <c r="B337" s="1" t="str">
        <f>FRONTERAS!B317</f>
        <v>OLIMPICA</v>
      </c>
      <c r="C337" s="1" t="str">
        <f>FRONTERAS!C317</f>
        <v>OLIMPICA S.A. CALLE 14</v>
      </c>
      <c r="D337" s="1" t="str">
        <f>FRONTERAS!D317</f>
        <v>Frt07202</v>
      </c>
      <c r="E337" s="22">
        <f>FRONTERAS!R317</f>
        <v>43374</v>
      </c>
      <c r="F337" s="1">
        <f>FRONTERAS!S317</f>
        <v>0</v>
      </c>
      <c r="G337" s="1">
        <f>FRONTERAS!T317</f>
        <v>0</v>
      </c>
      <c r="H337" s="1" t="str">
        <f>FRONTERAS!U317</f>
        <v>LBC</v>
      </c>
      <c r="I337" s="26">
        <f>FRONTERAS!V317</f>
        <v>44624</v>
      </c>
      <c r="J337" s="1" t="e">
        <f t="shared" si="38"/>
        <v>#REF!</v>
      </c>
      <c r="K337" s="3">
        <f>FRONTERAS!W317</f>
        <v>0</v>
      </c>
    </row>
    <row r="338" spans="1:11" x14ac:dyDescent="0.2">
      <c r="A338" s="1" t="str">
        <f>FRONTERAS!E318</f>
        <v>Prd01129</v>
      </c>
      <c r="B338" s="1" t="str">
        <f>FRONTERAS!B318</f>
        <v>OLIMPICA</v>
      </c>
      <c r="C338" s="1" t="str">
        <f>FRONTERAS!C318</f>
        <v>OLIMPICA S.A. 1</v>
      </c>
      <c r="D338" s="1" t="str">
        <f>FRONTERAS!D318</f>
        <v>Frt07397</v>
      </c>
      <c r="E338" s="22">
        <f>FRONTERAS!R318</f>
        <v>43374</v>
      </c>
      <c r="F338" s="1">
        <f>FRONTERAS!S318</f>
        <v>12</v>
      </c>
      <c r="G338" s="1">
        <f>FRONTERAS!T318</f>
        <v>12</v>
      </c>
      <c r="H338" s="1" t="str">
        <f>FRONTERAS!U318</f>
        <v>LBC</v>
      </c>
      <c r="I338" s="26">
        <f>FRONTERAS!V318</f>
        <v>44624</v>
      </c>
      <c r="J338" s="1" t="e">
        <f t="shared" si="38"/>
        <v>#REF!</v>
      </c>
      <c r="K338" s="3">
        <f>FRONTERAS!W318</f>
        <v>0</v>
      </c>
    </row>
    <row r="339" spans="1:11" x14ac:dyDescent="0.2">
      <c r="A339" s="1" t="str">
        <f>FRONTERAS!E319</f>
        <v>Prd01326</v>
      </c>
      <c r="B339" s="1" t="str">
        <f>FRONTERAS!B319</f>
        <v>OLIMPICA</v>
      </c>
      <c r="C339" s="1" t="str">
        <f>FRONTERAS!C319</f>
        <v>OLIMPICA S.A. 21</v>
      </c>
      <c r="D339" s="1" t="str">
        <f>FRONTERAS!D319</f>
        <v>Frt08123</v>
      </c>
      <c r="E339" s="22">
        <f>FRONTERAS!R319</f>
        <v>0</v>
      </c>
      <c r="F339" s="1">
        <f>FRONTERAS!S319</f>
        <v>0</v>
      </c>
      <c r="G339" s="1">
        <f>FRONTERAS!T319</f>
        <v>127</v>
      </c>
      <c r="H339" s="1" t="str">
        <f>FRONTERAS!U319</f>
        <v>LBC</v>
      </c>
      <c r="I339" s="26">
        <f>FRONTERAS!V319</f>
        <v>0</v>
      </c>
      <c r="J339" s="1" t="e">
        <f t="shared" si="38"/>
        <v>#REF!</v>
      </c>
      <c r="K339" s="3">
        <f>FRONTERAS!W319</f>
        <v>0</v>
      </c>
    </row>
    <row r="340" spans="1:11" x14ac:dyDescent="0.2">
      <c r="A340" s="1" t="str">
        <f>FRONTERAS!E320</f>
        <v>Prd01299</v>
      </c>
      <c r="B340" s="1" t="str">
        <f>FRONTERAS!B320</f>
        <v>OLIMPICA</v>
      </c>
      <c r="C340" s="1" t="str">
        <f>FRONTERAS!C320</f>
        <v>OLIMPICA S.A. 19</v>
      </c>
      <c r="D340" s="1" t="str">
        <f>FRONTERAS!D320</f>
        <v>Frt08359</v>
      </c>
      <c r="E340" s="22">
        <f>FRONTERAS!R320</f>
        <v>0</v>
      </c>
      <c r="F340" s="1">
        <f>FRONTERAS!S320</f>
        <v>0</v>
      </c>
      <c r="G340" s="1">
        <f>FRONTERAS!T320</f>
        <v>74</v>
      </c>
      <c r="H340" s="1" t="str">
        <f>FRONTERAS!U320</f>
        <v>LBC</v>
      </c>
      <c r="I340" s="26">
        <f>FRONTERAS!V320</f>
        <v>0</v>
      </c>
      <c r="J340" s="1" t="e">
        <f t="shared" si="38"/>
        <v>#REF!</v>
      </c>
      <c r="K340" s="3">
        <f>FRONTERAS!W320</f>
        <v>0</v>
      </c>
    </row>
    <row r="341" spans="1:11" x14ac:dyDescent="0.2">
      <c r="A341" s="1" t="str">
        <f>FRONTERAS!E321</f>
        <v>Prd01369</v>
      </c>
      <c r="B341" s="1" t="str">
        <f>FRONTERAS!B321</f>
        <v>OLIMPICA</v>
      </c>
      <c r="C341" s="1" t="str">
        <f>FRONTERAS!C321</f>
        <v>OLIMPICA S.A. - LA MILAGROSA</v>
      </c>
      <c r="D341" s="1" t="str">
        <f>FRONTERAS!D321</f>
        <v>Frt11492</v>
      </c>
      <c r="E341" s="22">
        <f>FRONTERAS!R321</f>
        <v>43374</v>
      </c>
      <c r="F341" s="1">
        <f>FRONTERAS!S321</f>
        <v>0</v>
      </c>
      <c r="G341" s="1">
        <f>FRONTERAS!T321</f>
        <v>0</v>
      </c>
      <c r="H341" s="1" t="str">
        <f>FRONTERAS!U321</f>
        <v>LBC</v>
      </c>
      <c r="I341" s="26">
        <f>FRONTERAS!V321</f>
        <v>44626</v>
      </c>
      <c r="J341" s="1" t="e">
        <f t="shared" si="38"/>
        <v>#REF!</v>
      </c>
      <c r="K341" s="3">
        <f>FRONTERAS!W321</f>
        <v>0</v>
      </c>
    </row>
    <row r="342" spans="1:11" x14ac:dyDescent="0.2">
      <c r="A342" s="1" t="str">
        <f>FRONTERAS!E322</f>
        <v>Prd02212</v>
      </c>
      <c r="B342" s="1" t="str">
        <f>FRONTERAS!B322</f>
        <v>OLIMPICA</v>
      </c>
      <c r="C342" s="1" t="str">
        <f>FRONTERAS!C322</f>
        <v>OLIMPICA SA</v>
      </c>
      <c r="D342" s="1" t="str">
        <f>FRONTERAS!D322</f>
        <v>Frt20138</v>
      </c>
      <c r="E342" s="22">
        <f>FRONTERAS!R322</f>
        <v>0</v>
      </c>
      <c r="F342" s="1">
        <f>FRONTERAS!S322</f>
        <v>0</v>
      </c>
      <c r="G342" s="1">
        <f>FRONTERAS!T322</f>
        <v>26</v>
      </c>
      <c r="H342" s="1" t="str">
        <f>FRONTERAS!U322</f>
        <v>LBC</v>
      </c>
      <c r="I342" s="26">
        <f>FRONTERAS!V322</f>
        <v>0</v>
      </c>
      <c r="J342" s="1" t="e">
        <f t="shared" si="38"/>
        <v>#REF!</v>
      </c>
      <c r="K342" s="3">
        <f>FRONTERAS!W322</f>
        <v>0</v>
      </c>
    </row>
    <row r="343" spans="1:11" x14ac:dyDescent="0.2">
      <c r="A343" s="1" t="str">
        <f>FRONTERAS!E323</f>
        <v>Prd01261</v>
      </c>
      <c r="B343" s="1" t="str">
        <f>FRONTERAS!B323</f>
        <v>OLIMPICA</v>
      </c>
      <c r="C343" s="1" t="str">
        <f>FRONTERAS!C323</f>
        <v>OLIMPICA SA</v>
      </c>
      <c r="D343" s="1" t="str">
        <f>FRONTERAS!D323</f>
        <v>Frt20143</v>
      </c>
      <c r="E343" s="22">
        <f>FRONTERAS!R323</f>
        <v>0</v>
      </c>
      <c r="F343" s="1">
        <f>FRONTERAS!S323</f>
        <v>0</v>
      </c>
      <c r="G343" s="1">
        <f>FRONTERAS!T323</f>
        <v>62</v>
      </c>
      <c r="H343" s="1" t="str">
        <f>FRONTERAS!U323</f>
        <v>LBC</v>
      </c>
      <c r="I343" s="26">
        <f>FRONTERAS!V323</f>
        <v>0</v>
      </c>
      <c r="J343" s="1" t="e">
        <f t="shared" si="38"/>
        <v>#REF!</v>
      </c>
      <c r="K343" s="3">
        <f>FRONTERAS!W323</f>
        <v>0</v>
      </c>
    </row>
    <row r="344" spans="1:11" x14ac:dyDescent="0.2">
      <c r="A344" s="1">
        <f>FRONTERAS!E324</f>
        <v>0</v>
      </c>
      <c r="B344" s="1" t="str">
        <f>FRONTERAS!B324</f>
        <v>OLIMPICA</v>
      </c>
      <c r="C344" s="1" t="str">
        <f>FRONTERAS!C324</f>
        <v>OLIMPICA SA</v>
      </c>
      <c r="D344" s="1" t="str">
        <f>FRONTERAS!D324</f>
        <v>Frt21299</v>
      </c>
      <c r="E344" s="22">
        <f>FRONTERAS!R324</f>
        <v>0</v>
      </c>
      <c r="F344" s="1">
        <f>FRONTERAS!S324</f>
        <v>0</v>
      </c>
      <c r="G344" s="1">
        <f>FRONTERAS!T324</f>
        <v>289</v>
      </c>
      <c r="H344" s="1" t="str">
        <f>FRONTERAS!U324</f>
        <v>LBC</v>
      </c>
      <c r="I344" s="26">
        <f>FRONTERAS!V324</f>
        <v>0</v>
      </c>
      <c r="J344" s="1" t="e">
        <f t="shared" si="38"/>
        <v>#REF!</v>
      </c>
      <c r="K344" s="3">
        <f>FRONTERAS!W324</f>
        <v>0</v>
      </c>
    </row>
    <row r="345" spans="1:11" x14ac:dyDescent="0.2">
      <c r="A345" s="1">
        <f>FRONTERAS!E325</f>
        <v>0</v>
      </c>
      <c r="B345" s="1" t="str">
        <f>FRONTERAS!B325</f>
        <v>OLIMPICA</v>
      </c>
      <c r="C345" s="1" t="str">
        <f>FRONTERAS!C325</f>
        <v>OLIMPICA SA</v>
      </c>
      <c r="D345" s="1" t="str">
        <f>FRONTERAS!D325</f>
        <v>Frt22267</v>
      </c>
      <c r="E345" s="22">
        <f>FRONTERAS!R325</f>
        <v>0</v>
      </c>
      <c r="F345" s="1">
        <f>FRONTERAS!S325</f>
        <v>0</v>
      </c>
      <c r="G345" s="1">
        <f>FRONTERAS!T325</f>
        <v>289</v>
      </c>
      <c r="H345" s="1" t="str">
        <f>FRONTERAS!U325</f>
        <v>LBC</v>
      </c>
      <c r="I345" s="26">
        <f>FRONTERAS!V325</f>
        <v>0</v>
      </c>
      <c r="J345" s="1" t="e">
        <f t="shared" si="38"/>
        <v>#REF!</v>
      </c>
      <c r="K345" s="3">
        <f>FRONTERAS!W325</f>
        <v>0</v>
      </c>
    </row>
    <row r="346" spans="1:11" x14ac:dyDescent="0.2">
      <c r="A346" s="1" t="str">
        <f>FRONTERAS!E326</f>
        <v>Prd02219</v>
      </c>
      <c r="B346" s="1" t="str">
        <f>FRONTERAS!B326</f>
        <v>OLIMPICA</v>
      </c>
      <c r="C346" s="1" t="str">
        <f>FRONTERAS!C326</f>
        <v>OLIMPICA S.A STO 434</v>
      </c>
      <c r="D346" s="1" t="str">
        <f>FRONTERAS!D326</f>
        <v>Frt41730</v>
      </c>
      <c r="E346" s="22">
        <f>FRONTERAS!R326</f>
        <v>0</v>
      </c>
      <c r="F346" s="1">
        <f>FRONTERAS!S326</f>
        <v>0</v>
      </c>
      <c r="G346" s="1">
        <f>FRONTERAS!T326</f>
        <v>0</v>
      </c>
      <c r="H346" s="1" t="str">
        <f>FRONTERAS!U326</f>
        <v>LBC</v>
      </c>
      <c r="I346" s="26">
        <f>FRONTERAS!V326</f>
        <v>0</v>
      </c>
      <c r="J346" s="1" t="e">
        <f t="shared" si="38"/>
        <v>#REF!</v>
      </c>
      <c r="K346" s="3">
        <f>FRONTERAS!W326</f>
        <v>0</v>
      </c>
    </row>
    <row r="347" spans="1:11" x14ac:dyDescent="0.2">
      <c r="A347" s="1" t="str">
        <f>FRONTERAS!E327</f>
        <v>Prd01211</v>
      </c>
      <c r="B347" s="1" t="str">
        <f>FRONTERAS!B327</f>
        <v>OLIMPICA</v>
      </c>
      <c r="C347" s="1" t="str">
        <f>FRONTERAS!C327</f>
        <v>OLIMPICA SA</v>
      </c>
      <c r="D347" s="1" t="str">
        <f>FRONTERAS!D327</f>
        <v>Frt25876</v>
      </c>
      <c r="E347" s="22">
        <f>FRONTERAS!R327</f>
        <v>0</v>
      </c>
      <c r="F347" s="1">
        <f>FRONTERAS!S327</f>
        <v>0</v>
      </c>
      <c r="G347" s="1">
        <f>FRONTERAS!T327</f>
        <v>175</v>
      </c>
      <c r="H347" s="1" t="str">
        <f>FRONTERAS!U327</f>
        <v>LBC</v>
      </c>
      <c r="I347" s="26">
        <f>FRONTERAS!V327</f>
        <v>0</v>
      </c>
      <c r="J347" s="1" t="e">
        <f t="shared" si="38"/>
        <v>#REF!</v>
      </c>
      <c r="K347" s="3">
        <f>FRONTERAS!W327</f>
        <v>0</v>
      </c>
    </row>
    <row r="348" spans="1:11" x14ac:dyDescent="0.2">
      <c r="A348" s="1" t="str">
        <f>FRONTERAS!E328</f>
        <v>Prd01262</v>
      </c>
      <c r="B348" s="1" t="str">
        <f>FRONTERAS!B328</f>
        <v>OLIMPICA</v>
      </c>
      <c r="C348" s="1" t="str">
        <f>FRONTERAS!C328</f>
        <v>OLIMPICA SA</v>
      </c>
      <c r="D348" s="1" t="str">
        <f>FRONTERAS!D328</f>
        <v>Frt28304</v>
      </c>
      <c r="E348" s="22">
        <f>FRONTERAS!R328</f>
        <v>0</v>
      </c>
      <c r="F348" s="1">
        <f>FRONTERAS!S328</f>
        <v>0</v>
      </c>
      <c r="G348" s="1">
        <f>FRONTERAS!T328</f>
        <v>87</v>
      </c>
      <c r="H348" s="1" t="str">
        <f>FRONTERAS!U328</f>
        <v>LBC</v>
      </c>
      <c r="I348" s="26">
        <f>FRONTERAS!V328</f>
        <v>0</v>
      </c>
      <c r="J348" s="1" t="e">
        <f t="shared" si="38"/>
        <v>#REF!</v>
      </c>
      <c r="K348" s="3">
        <f>FRONTERAS!W328</f>
        <v>0</v>
      </c>
    </row>
    <row r="349" spans="1:11" x14ac:dyDescent="0.2">
      <c r="A349" s="1" t="str">
        <f>FRONTERAS!E330</f>
        <v>Prd01220</v>
      </c>
      <c r="B349" s="1" t="str">
        <f>FRONTERAS!B330</f>
        <v>OLIMPICA</v>
      </c>
      <c r="C349" s="1" t="str">
        <f>FRONTERAS!C330</f>
        <v>OLIMPICA SA</v>
      </c>
      <c r="D349" s="1" t="str">
        <f>FRONTERAS!D330</f>
        <v>Frt28561</v>
      </c>
      <c r="E349" s="22">
        <f>FRONTERAS!R330</f>
        <v>0</v>
      </c>
      <c r="F349" s="1">
        <f>FRONTERAS!S330</f>
        <v>0</v>
      </c>
      <c r="G349" s="1">
        <f>FRONTERAS!T330</f>
        <v>74</v>
      </c>
      <c r="H349" s="1" t="str">
        <f>FRONTERAS!U330</f>
        <v>LBC</v>
      </c>
      <c r="I349" s="26">
        <f>FRONTERAS!V330</f>
        <v>0</v>
      </c>
      <c r="J349" s="1" t="e">
        <f t="shared" si="38"/>
        <v>#REF!</v>
      </c>
      <c r="K349" s="3">
        <f>FRONTERAS!W330</f>
        <v>0</v>
      </c>
    </row>
    <row r="350" spans="1:11" x14ac:dyDescent="0.2">
      <c r="A350" s="1" t="str">
        <f>FRONTERAS!E331</f>
        <v>Prd01182</v>
      </c>
      <c r="B350" s="1" t="str">
        <f>FRONTERAS!B331</f>
        <v>OLIMPICA</v>
      </c>
      <c r="C350" s="1" t="str">
        <f>FRONTERAS!C331</f>
        <v>OLIMPICA SA</v>
      </c>
      <c r="D350" s="1" t="str">
        <f>FRONTERAS!D331</f>
        <v>Frt29230</v>
      </c>
      <c r="E350" s="22">
        <f>FRONTERAS!R331</f>
        <v>43374</v>
      </c>
      <c r="F350" s="1">
        <f>FRONTERAS!S331</f>
        <v>0</v>
      </c>
      <c r="G350" s="1">
        <f>FRONTERAS!T331</f>
        <v>0</v>
      </c>
      <c r="H350" s="1" t="str">
        <f>FRONTERAS!U331</f>
        <v>LBC</v>
      </c>
      <c r="I350" s="26">
        <f>FRONTERAS!V331</f>
        <v>44617</v>
      </c>
      <c r="J350" s="1" t="e">
        <f t="shared" si="38"/>
        <v>#REF!</v>
      </c>
      <c r="K350" s="3">
        <f>FRONTERAS!W331</f>
        <v>0</v>
      </c>
    </row>
    <row r="351" spans="1:11" x14ac:dyDescent="0.2">
      <c r="A351" s="1" t="str">
        <f>FRONTERAS!E332</f>
        <v>Prd02252</v>
      </c>
      <c r="B351" s="1" t="str">
        <f>FRONTERAS!B332</f>
        <v>OLIMPICA</v>
      </c>
      <c r="C351" s="1" t="str">
        <f>FRONTERAS!C332</f>
        <v>OLIMPICA BOMBONA</v>
      </c>
      <c r="D351" s="1" t="str">
        <f>FRONTERAS!D332</f>
        <v>Frt30007</v>
      </c>
      <c r="E351" s="22">
        <f>FRONTERAS!R332</f>
        <v>43374</v>
      </c>
      <c r="F351" s="1">
        <f>FRONTERAS!S332</f>
        <v>0</v>
      </c>
      <c r="G351" s="1">
        <f>FRONTERAS!T332</f>
        <v>0</v>
      </c>
      <c r="H351" s="1" t="str">
        <f>FRONTERAS!U332</f>
        <v>GPE</v>
      </c>
      <c r="I351" s="26">
        <f>FRONTERAS!V332</f>
        <v>46127</v>
      </c>
      <c r="J351" s="1" t="e">
        <f t="shared" si="38"/>
        <v>#REF!</v>
      </c>
      <c r="K351" s="3">
        <f>FRONTERAS!W332</f>
        <v>0</v>
      </c>
    </row>
    <row r="352" spans="1:11" x14ac:dyDescent="0.2">
      <c r="A352" s="1">
        <f>FRONTERAS!E333</f>
        <v>0</v>
      </c>
      <c r="B352" s="1" t="str">
        <f>FRONTERAS!B333</f>
        <v>OLIMPICA</v>
      </c>
      <c r="C352" s="1" t="str">
        <f>FRONTERAS!C333</f>
        <v>OLIMPICA S.A. STO 260 - VALLEDUPAR</v>
      </c>
      <c r="D352" s="1" t="str">
        <f>FRONTERAS!D333</f>
        <v>Frt30884</v>
      </c>
      <c r="E352" s="22">
        <f>FRONTERAS!R333</f>
        <v>0</v>
      </c>
      <c r="F352" s="1">
        <f>FRONTERAS!S333</f>
        <v>0</v>
      </c>
      <c r="G352" s="1">
        <f>FRONTERAS!T333</f>
        <v>289</v>
      </c>
      <c r="H352" s="1" t="str">
        <f>FRONTERAS!U333</f>
        <v>LBC</v>
      </c>
      <c r="I352" s="26">
        <f>FRONTERAS!V333</f>
        <v>0</v>
      </c>
      <c r="J352" s="1" t="e">
        <f t="shared" si="38"/>
        <v>#REF!</v>
      </c>
      <c r="K352" s="3">
        <f>FRONTERAS!W333</f>
        <v>0</v>
      </c>
    </row>
    <row r="353" spans="1:11" x14ac:dyDescent="0.2">
      <c r="A353" s="1" t="str">
        <f>FRONTERAS!E334</f>
        <v>Prd02213</v>
      </c>
      <c r="B353" s="1" t="str">
        <f>FRONTERAS!B334</f>
        <v>OLIMPICA</v>
      </c>
      <c r="C353" s="1" t="str">
        <f>FRONTERAS!C334</f>
        <v>OLIMPICA SA BOMBONA</v>
      </c>
      <c r="D353" s="1" t="str">
        <f>FRONTERAS!D334</f>
        <v>Frt36177</v>
      </c>
      <c r="E353" s="22">
        <f>FRONTERAS!R334</f>
        <v>43374</v>
      </c>
      <c r="F353" s="1">
        <f>FRONTERAS!S334</f>
        <v>0</v>
      </c>
      <c r="G353" s="1">
        <f>FRONTERAS!T334</f>
        <v>0</v>
      </c>
      <c r="H353" s="1" t="str">
        <f>FRONTERAS!U334</f>
        <v>GPE</v>
      </c>
      <c r="I353" s="26">
        <f>FRONTERAS!V334</f>
        <v>46127</v>
      </c>
      <c r="J353" s="1" t="e">
        <f t="shared" si="38"/>
        <v>#REF!</v>
      </c>
      <c r="K353" s="3">
        <f>FRONTERAS!W334</f>
        <v>0</v>
      </c>
    </row>
    <row r="354" spans="1:11" x14ac:dyDescent="0.2">
      <c r="A354" s="1" t="e">
        <f t="shared" ref="A354:K354" si="39">#REF!</f>
        <v>#REF!</v>
      </c>
      <c r="B354" s="1" t="e">
        <f t="shared" si="39"/>
        <v>#REF!</v>
      </c>
      <c r="C354" s="1" t="e">
        <f t="shared" si="39"/>
        <v>#REF!</v>
      </c>
      <c r="D354" s="1" t="e">
        <f t="shared" si="39"/>
        <v>#REF!</v>
      </c>
      <c r="E354" s="1" t="e">
        <f t="shared" si="39"/>
        <v>#REF!</v>
      </c>
      <c r="F354" s="1" t="e">
        <f t="shared" si="39"/>
        <v>#REF!</v>
      </c>
      <c r="G354" s="1" t="e">
        <f t="shared" si="39"/>
        <v>#REF!</v>
      </c>
      <c r="H354" s="1" t="e">
        <f t="shared" si="39"/>
        <v>#REF!</v>
      </c>
      <c r="I354" s="1" t="e">
        <f t="shared" si="39"/>
        <v>#REF!</v>
      </c>
      <c r="J354" s="1" t="e">
        <f t="shared" si="39"/>
        <v>#REF!</v>
      </c>
      <c r="K354" s="1" t="e">
        <f t="shared" si="39"/>
        <v>#REF!</v>
      </c>
    </row>
    <row r="355" spans="1:11" x14ac:dyDescent="0.2">
      <c r="A355" s="1" t="e">
        <f t="shared" ref="A355:K355" si="40">#REF!</f>
        <v>#REF!</v>
      </c>
      <c r="B355" s="1" t="e">
        <f t="shared" si="40"/>
        <v>#REF!</v>
      </c>
      <c r="C355" s="1" t="e">
        <f t="shared" si="40"/>
        <v>#REF!</v>
      </c>
      <c r="D355" s="1" t="e">
        <f t="shared" si="40"/>
        <v>#REF!</v>
      </c>
      <c r="E355" s="1" t="e">
        <f t="shared" si="40"/>
        <v>#REF!</v>
      </c>
      <c r="F355" s="1" t="e">
        <f t="shared" si="40"/>
        <v>#REF!</v>
      </c>
      <c r="G355" s="1" t="e">
        <f t="shared" si="40"/>
        <v>#REF!</v>
      </c>
      <c r="H355" s="1" t="e">
        <f t="shared" si="40"/>
        <v>#REF!</v>
      </c>
      <c r="I355" s="1" t="e">
        <f t="shared" si="40"/>
        <v>#REF!</v>
      </c>
      <c r="J355" s="1" t="e">
        <f t="shared" si="40"/>
        <v>#REF!</v>
      </c>
      <c r="K355" s="1" t="e">
        <f t="shared" si="40"/>
        <v>#REF!</v>
      </c>
    </row>
    <row r="356" spans="1:11" x14ac:dyDescent="0.2">
      <c r="A356" s="1" t="str">
        <f>FRONTERAS!E336</f>
        <v>Prd02217</v>
      </c>
      <c r="B356" s="1" t="str">
        <f>FRONTERAS!B336</f>
        <v>OLIMPICA</v>
      </c>
      <c r="C356" s="1" t="str">
        <f>FRONTERAS!C336</f>
        <v>OLIMPICA S.A LA STO 379</v>
      </c>
      <c r="D356" s="1" t="str">
        <f>FRONTERAS!D336</f>
        <v>Frt36562</v>
      </c>
      <c r="E356" s="22">
        <f>FRONTERAS!R336</f>
        <v>0</v>
      </c>
      <c r="F356" s="1">
        <f>FRONTERAS!S336</f>
        <v>0</v>
      </c>
      <c r="G356" s="1">
        <f>FRONTERAS!T336</f>
        <v>0</v>
      </c>
      <c r="H356" s="1" t="str">
        <f>FRONTERAS!U336</f>
        <v>LBC</v>
      </c>
      <c r="I356" s="26">
        <f>FRONTERAS!V336</f>
        <v>0</v>
      </c>
      <c r="J356" s="1" t="e">
        <f t="shared" ref="J356:J357" si="41">#REF!</f>
        <v>#REF!</v>
      </c>
      <c r="K356" s="3">
        <f>FRONTERAS!W336</f>
        <v>0</v>
      </c>
    </row>
    <row r="357" spans="1:11" x14ac:dyDescent="0.2">
      <c r="A357" s="1" t="str">
        <f>FRONTERAS!E337</f>
        <v>Prd02098</v>
      </c>
      <c r="B357" s="1" t="str">
        <f>FRONTERAS!B337</f>
        <v>OLIMPICA</v>
      </c>
      <c r="C357" s="1" t="str">
        <f>FRONTERAS!C337</f>
        <v>OLIMPICA  STO 554</v>
      </c>
      <c r="D357" s="1" t="str">
        <f>FRONTERAS!D337</f>
        <v>Frt36946</v>
      </c>
      <c r="E357" s="22">
        <f>FRONTERAS!R337</f>
        <v>0</v>
      </c>
      <c r="F357" s="1">
        <f>FRONTERAS!S337</f>
        <v>0</v>
      </c>
      <c r="G357" s="1">
        <f>FRONTERAS!T337</f>
        <v>0</v>
      </c>
      <c r="H357" s="1" t="str">
        <f>FRONTERAS!U337</f>
        <v>LBC</v>
      </c>
      <c r="I357" s="26">
        <f>FRONTERAS!V337</f>
        <v>0</v>
      </c>
      <c r="J357" s="1" t="e">
        <f t="shared" si="41"/>
        <v>#REF!</v>
      </c>
      <c r="K357" s="3">
        <f>FRONTERAS!W337</f>
        <v>0</v>
      </c>
    </row>
    <row r="358" spans="1:11" x14ac:dyDescent="0.2">
      <c r="A358" s="1" t="e">
        <f t="shared" ref="A358:K358" si="42">#REF!</f>
        <v>#REF!</v>
      </c>
      <c r="B358" s="1" t="e">
        <f t="shared" si="42"/>
        <v>#REF!</v>
      </c>
      <c r="C358" s="1" t="e">
        <f t="shared" si="42"/>
        <v>#REF!</v>
      </c>
      <c r="D358" s="1" t="e">
        <f t="shared" si="42"/>
        <v>#REF!</v>
      </c>
      <c r="E358" s="1" t="e">
        <f t="shared" si="42"/>
        <v>#REF!</v>
      </c>
      <c r="F358" s="1" t="e">
        <f t="shared" si="42"/>
        <v>#REF!</v>
      </c>
      <c r="G358" s="1" t="e">
        <f t="shared" si="42"/>
        <v>#REF!</v>
      </c>
      <c r="H358" s="1" t="e">
        <f t="shared" si="42"/>
        <v>#REF!</v>
      </c>
      <c r="I358" s="1" t="e">
        <f t="shared" si="42"/>
        <v>#REF!</v>
      </c>
      <c r="J358" s="1" t="e">
        <f t="shared" si="42"/>
        <v>#REF!</v>
      </c>
      <c r="K358" s="1" t="e">
        <f t="shared" si="42"/>
        <v>#REF!</v>
      </c>
    </row>
    <row r="359" spans="1:11" x14ac:dyDescent="0.2">
      <c r="A359" s="1" t="str">
        <f>FRONTERAS!E338</f>
        <v>Prd02303</v>
      </c>
      <c r="B359" s="1" t="str">
        <f>FRONTERAS!B338</f>
        <v>PERENCO</v>
      </c>
      <c r="C359" s="1" t="str">
        <f>FRONTERAS!C338</f>
        <v>PETROBRAS COLOMBIA LIMITED - GUANDO</v>
      </c>
      <c r="D359" s="1" t="str">
        <f>FRONTERAS!D338</f>
        <v>Frt06056</v>
      </c>
      <c r="E359" s="22">
        <f>FRONTERAS!R338</f>
        <v>44464</v>
      </c>
      <c r="F359" s="1">
        <f>FRONTERAS!S338</f>
        <v>13</v>
      </c>
      <c r="G359" s="1">
        <f>FRONTERAS!T338</f>
        <v>0</v>
      </c>
      <c r="H359" s="1" t="str">
        <f>FRONTERAS!U338</f>
        <v>LBC</v>
      </c>
      <c r="I359" s="26">
        <f>FRONTERAS!V338</f>
        <v>44546</v>
      </c>
      <c r="J359" s="1" t="e">
        <f t="shared" ref="J359:J366" si="43">#REF!</f>
        <v>#REF!</v>
      </c>
      <c r="K359" s="3">
        <f>FRONTERAS!W338</f>
        <v>0</v>
      </c>
    </row>
    <row r="360" spans="1:11" x14ac:dyDescent="0.2">
      <c r="A360" s="1" t="str">
        <f>FRONTERAS!E339</f>
        <v>Prd02245</v>
      </c>
      <c r="B360" s="1" t="str">
        <f>FRONTERAS!B339</f>
        <v>PRAXAIR BARRANCABERMEJA</v>
      </c>
      <c r="C360" s="1" t="str">
        <f>FRONTERAS!C339</f>
        <v>PRAXAIR BARRANCABERMEJA</v>
      </c>
      <c r="D360" s="1" t="str">
        <f>FRONTERAS!D339</f>
        <v>Frt07461</v>
      </c>
      <c r="E360" s="22">
        <f>FRONTERAS!R339</f>
        <v>44417</v>
      </c>
      <c r="F360" s="1">
        <f>FRONTERAS!S339</f>
        <v>56</v>
      </c>
      <c r="G360" s="1">
        <f>FRONTERAS!T339</f>
        <v>31</v>
      </c>
      <c r="H360" s="1" t="str">
        <f>FRONTERAS!U339</f>
        <v>MI</v>
      </c>
      <c r="I360" s="26">
        <f>FRONTERAS!V339</f>
        <v>46127</v>
      </c>
      <c r="J360" s="1" t="e">
        <f t="shared" si="43"/>
        <v>#REF!</v>
      </c>
      <c r="K360" s="3">
        <f>FRONTERAS!W339</f>
        <v>0</v>
      </c>
    </row>
    <row r="361" spans="1:11" x14ac:dyDescent="0.2">
      <c r="A361" s="1" t="str">
        <f>FRONTERAS!E340</f>
        <v>Prd00947</v>
      </c>
      <c r="B361" s="1" t="str">
        <f>FRONTERAS!B340</f>
        <v>PRAXAIR CARTAGENA</v>
      </c>
      <c r="C361" s="1" t="str">
        <f>FRONTERAS!C340</f>
        <v>PRAXAIR CARTAGENA</v>
      </c>
      <c r="D361" s="1" t="str">
        <f>FRONTERAS!D340</f>
        <v>Frt05036</v>
      </c>
      <c r="E361" s="22">
        <f>FRONTERAS!R340</f>
        <v>44417</v>
      </c>
      <c r="F361" s="1">
        <f>FRONTERAS!S340</f>
        <v>44</v>
      </c>
      <c r="G361" s="1">
        <f>FRONTERAS!T340</f>
        <v>23</v>
      </c>
      <c r="H361" s="1" t="str">
        <f>FRONTERAS!U340</f>
        <v>MI</v>
      </c>
      <c r="I361" s="26">
        <f>FRONTERAS!V340</f>
        <v>46127</v>
      </c>
      <c r="J361" s="1" t="e">
        <f t="shared" si="43"/>
        <v>#REF!</v>
      </c>
      <c r="K361" s="3">
        <f>FRONTERAS!W340</f>
        <v>0</v>
      </c>
    </row>
    <row r="362" spans="1:11" x14ac:dyDescent="0.2">
      <c r="A362" s="1" t="str">
        <f>FRONTERAS!E341</f>
        <v>Prd00944</v>
      </c>
      <c r="B362" s="1" t="str">
        <f>FRONTERAS!B341</f>
        <v>PRAXAIR TOCANCIPA</v>
      </c>
      <c r="C362" s="1" t="str">
        <f>FRONTERAS!C341</f>
        <v>PRAXAIR TOCANCIPA</v>
      </c>
      <c r="D362" s="1" t="str">
        <f>FRONTERAS!D341</f>
        <v>Frt14138</v>
      </c>
      <c r="E362" s="22">
        <f>FRONTERAS!R341</f>
        <v>44430</v>
      </c>
      <c r="F362" s="1">
        <f>FRONTERAS!S341</f>
        <v>47</v>
      </c>
      <c r="G362" s="1">
        <f>FRONTERAS!T341</f>
        <v>18</v>
      </c>
      <c r="H362" s="1" t="str">
        <f>FRONTERAS!U341</f>
        <v>LBC</v>
      </c>
      <c r="I362" s="26">
        <f>FRONTERAS!V341</f>
        <v>44532</v>
      </c>
      <c r="J362" s="1" t="e">
        <f t="shared" si="43"/>
        <v>#REF!</v>
      </c>
      <c r="K362" s="3">
        <f>FRONTERAS!W341</f>
        <v>0</v>
      </c>
    </row>
    <row r="363" spans="1:11" x14ac:dyDescent="0.2">
      <c r="A363" s="1" t="str">
        <f>FRONTERAS!E342</f>
        <v>Prd00945</v>
      </c>
      <c r="B363" s="1" t="str">
        <f>FRONTERAS!B342</f>
        <v>PRAXAIR YUMBO</v>
      </c>
      <c r="C363" s="1" t="str">
        <f>FRONTERAS!C342</f>
        <v>PRAXAIR YUMBO</v>
      </c>
      <c r="D363" s="1" t="str">
        <f>FRONTERAS!D342</f>
        <v>Frt11003</v>
      </c>
      <c r="E363" s="22">
        <f>FRONTERAS!R342</f>
        <v>44416</v>
      </c>
      <c r="F363" s="1">
        <f>FRONTERAS!S342</f>
        <v>59</v>
      </c>
      <c r="G363" s="1">
        <f>FRONTERAS!T342</f>
        <v>32</v>
      </c>
      <c r="H363" s="1" t="str">
        <f>FRONTERAS!U342</f>
        <v>LBC</v>
      </c>
      <c r="I363" s="26">
        <f>FRONTERAS!V342</f>
        <v>44524</v>
      </c>
      <c r="J363" s="1" t="e">
        <f t="shared" si="43"/>
        <v>#REF!</v>
      </c>
      <c r="K363" s="3">
        <f>FRONTERAS!W342</f>
        <v>0</v>
      </c>
    </row>
    <row r="364" spans="1:11" x14ac:dyDescent="0.2">
      <c r="A364" s="1" t="str">
        <f>FRONTERAS!E343</f>
        <v>Prd02095</v>
      </c>
      <c r="B364" s="1" t="str">
        <f>FRONTERAS!B343</f>
        <v>PROTISA</v>
      </c>
      <c r="C364" s="1" t="str">
        <f>FRONTERAS!C343</f>
        <v>PROTISA COLOMBIA S.A</v>
      </c>
      <c r="D364" s="1" t="str">
        <f>FRONTERAS!D343</f>
        <v>Frt09651</v>
      </c>
      <c r="E364" s="22">
        <f>FRONTERAS!R343</f>
        <v>0</v>
      </c>
      <c r="F364" s="1">
        <f>FRONTERAS!S343</f>
        <v>0</v>
      </c>
      <c r="G364" s="1">
        <f>FRONTERAS!T343</f>
        <v>42</v>
      </c>
      <c r="H364" s="1" t="str">
        <f>FRONTERAS!U343</f>
        <v>LBC</v>
      </c>
      <c r="I364" s="26">
        <f>FRONTERAS!V343</f>
        <v>0</v>
      </c>
      <c r="J364" s="1" t="e">
        <f t="shared" si="43"/>
        <v>#REF!</v>
      </c>
      <c r="K364" s="3">
        <f>FRONTERAS!W343</f>
        <v>0</v>
      </c>
    </row>
    <row r="365" spans="1:11" x14ac:dyDescent="0.2">
      <c r="A365" s="1" t="str">
        <f>FRONTERAS!E344</f>
        <v>Prd02130</v>
      </c>
      <c r="B365" s="1" t="str">
        <f>FRONTERAS!B344</f>
        <v>PUERTO BUENAVENTURA</v>
      </c>
      <c r="C365" s="1" t="str">
        <f>FRONTERAS!C344</f>
        <v>SOCIEDAD PORTUARIA REGIONAL DE BUENAVENTURA S.A.</v>
      </c>
      <c r="D365" s="1" t="str">
        <f>FRONTERAS!D344</f>
        <v>Frt00597</v>
      </c>
      <c r="E365" s="22">
        <f>FRONTERAS!R344</f>
        <v>44377</v>
      </c>
      <c r="F365" s="1">
        <f>FRONTERAS!S344</f>
        <v>89</v>
      </c>
      <c r="G365" s="1">
        <f>FRONTERAS!T344</f>
        <v>75</v>
      </c>
      <c r="H365" s="1" t="str">
        <f>FRONTERAS!U344</f>
        <v>GPE</v>
      </c>
      <c r="I365" s="26">
        <f>FRONTERAS!V344</f>
        <v>46127</v>
      </c>
      <c r="J365" s="1" t="e">
        <f t="shared" si="43"/>
        <v>#REF!</v>
      </c>
      <c r="K365" s="3">
        <f>FRONTERAS!W344</f>
        <v>0</v>
      </c>
    </row>
    <row r="366" spans="1:11" x14ac:dyDescent="0.2">
      <c r="A366" s="1" t="str">
        <f>FRONTERAS!E345</f>
        <v>Prd02035</v>
      </c>
      <c r="B366" s="1" t="str">
        <f>FRONTERAS!B345</f>
        <v>PUERTO BUENAVENTURA</v>
      </c>
      <c r="C366" s="1" t="str">
        <f>FRONTERAS!C345</f>
        <v>SOCIEDAD PORTUARIA REGIONAL DE BUENAVENTURA S.A.</v>
      </c>
      <c r="D366" s="1" t="str">
        <f>FRONTERAS!D345</f>
        <v>Frt24402</v>
      </c>
      <c r="E366" s="22">
        <f>FRONTERAS!R345</f>
        <v>44377</v>
      </c>
      <c r="F366" s="1">
        <f>FRONTERAS!S345</f>
        <v>89</v>
      </c>
      <c r="G366" s="1">
        <f>FRONTERAS!T345</f>
        <v>35</v>
      </c>
      <c r="H366" s="1" t="str">
        <f>FRONTERAS!U345</f>
        <v>GPE</v>
      </c>
      <c r="I366" s="26">
        <f>FRONTERAS!V345</f>
        <v>46127</v>
      </c>
      <c r="J366" s="1" t="e">
        <f t="shared" si="43"/>
        <v>#REF!</v>
      </c>
      <c r="K366" s="3">
        <f>FRONTERAS!W345</f>
        <v>0</v>
      </c>
    </row>
    <row r="367" spans="1:11" x14ac:dyDescent="0.2">
      <c r="A367" s="1" t="e">
        <f t="shared" ref="A367:K367" si="44">#REF!</f>
        <v>#REF!</v>
      </c>
      <c r="B367" s="1" t="e">
        <f t="shared" si="44"/>
        <v>#REF!</v>
      </c>
      <c r="C367" s="1" t="e">
        <f t="shared" si="44"/>
        <v>#REF!</v>
      </c>
      <c r="D367" s="1" t="e">
        <f t="shared" si="44"/>
        <v>#REF!</v>
      </c>
      <c r="E367" s="1" t="e">
        <f t="shared" si="44"/>
        <v>#REF!</v>
      </c>
      <c r="F367" s="1" t="e">
        <f t="shared" si="44"/>
        <v>#REF!</v>
      </c>
      <c r="G367" s="1" t="e">
        <f t="shared" si="44"/>
        <v>#REF!</v>
      </c>
      <c r="H367" s="1" t="e">
        <f t="shared" si="44"/>
        <v>#REF!</v>
      </c>
      <c r="I367" s="1" t="e">
        <f t="shared" si="44"/>
        <v>#REF!</v>
      </c>
      <c r="J367" s="1" t="e">
        <f t="shared" si="44"/>
        <v>#REF!</v>
      </c>
      <c r="K367" s="1" t="e">
        <f t="shared" si="44"/>
        <v>#REF!</v>
      </c>
    </row>
    <row r="368" spans="1:11" x14ac:dyDescent="0.2">
      <c r="A368" s="1" t="str">
        <f>FRONTERAS!E346</f>
        <v>Prd01516</v>
      </c>
      <c r="B368" s="1" t="str">
        <f>FRONTERAS!B346</f>
        <v>SMI</v>
      </c>
      <c r="C368" s="1" t="str">
        <f>FRONTERAS!C346</f>
        <v>SMI COLOMBIA SAS</v>
      </c>
      <c r="D368" s="1" t="str">
        <f>FRONTERAS!D346</f>
        <v>Frt25132</v>
      </c>
      <c r="E368" s="22">
        <f>FRONTERAS!R346</f>
        <v>44393</v>
      </c>
      <c r="F368" s="1">
        <f>FRONTERAS!S346</f>
        <v>75</v>
      </c>
      <c r="G368" s="1">
        <f>FRONTERAS!T346</f>
        <v>39</v>
      </c>
      <c r="H368" s="1" t="str">
        <f>FRONTERAS!U346</f>
        <v>LBC</v>
      </c>
      <c r="I368" s="26">
        <f>FRONTERAS!V346</f>
        <v>44617</v>
      </c>
      <c r="J368" s="1" t="e">
        <f>#REF!</f>
        <v>#REF!</v>
      </c>
      <c r="K368" s="3">
        <f>FRONTERAS!W346</f>
        <v>0</v>
      </c>
    </row>
    <row r="369" spans="1:11" x14ac:dyDescent="0.2">
      <c r="A369" s="1" t="e">
        <f t="shared" ref="A369:K369" si="45">#REF!</f>
        <v>#REF!</v>
      </c>
      <c r="B369" s="1" t="e">
        <f t="shared" si="45"/>
        <v>#REF!</v>
      </c>
      <c r="C369" s="1" t="e">
        <f t="shared" si="45"/>
        <v>#REF!</v>
      </c>
      <c r="D369" s="1" t="e">
        <f t="shared" si="45"/>
        <v>#REF!</v>
      </c>
      <c r="E369" s="1" t="e">
        <f t="shared" si="45"/>
        <v>#REF!</v>
      </c>
      <c r="F369" s="1" t="e">
        <f t="shared" si="45"/>
        <v>#REF!</v>
      </c>
      <c r="G369" s="1" t="e">
        <f t="shared" si="45"/>
        <v>#REF!</v>
      </c>
      <c r="H369" s="1" t="e">
        <f t="shared" si="45"/>
        <v>#REF!</v>
      </c>
      <c r="I369" s="1" t="e">
        <f t="shared" si="45"/>
        <v>#REF!</v>
      </c>
      <c r="J369" s="1" t="e">
        <f t="shared" si="45"/>
        <v>#REF!</v>
      </c>
      <c r="K369" s="1" t="e">
        <f t="shared" si="45"/>
        <v>#REF!</v>
      </c>
    </row>
    <row r="370" spans="1:11" x14ac:dyDescent="0.2">
      <c r="A370" s="1" t="e">
        <f t="shared" ref="A370:K370" si="46">#REF!</f>
        <v>#REF!</v>
      </c>
      <c r="B370" s="1" t="e">
        <f t="shared" si="46"/>
        <v>#REF!</v>
      </c>
      <c r="C370" s="1" t="e">
        <f t="shared" si="46"/>
        <v>#REF!</v>
      </c>
      <c r="D370" s="1" t="e">
        <f t="shared" si="46"/>
        <v>#REF!</v>
      </c>
      <c r="E370" s="1" t="e">
        <f t="shared" si="46"/>
        <v>#REF!</v>
      </c>
      <c r="F370" s="1" t="e">
        <f t="shared" si="46"/>
        <v>#REF!</v>
      </c>
      <c r="G370" s="1" t="e">
        <f t="shared" si="46"/>
        <v>#REF!</v>
      </c>
      <c r="H370" s="1" t="e">
        <f t="shared" si="46"/>
        <v>#REF!</v>
      </c>
      <c r="I370" s="1" t="e">
        <f t="shared" si="46"/>
        <v>#REF!</v>
      </c>
      <c r="J370" s="1" t="e">
        <f t="shared" si="46"/>
        <v>#REF!</v>
      </c>
      <c r="K370" s="1" t="e">
        <f t="shared" si="46"/>
        <v>#REF!</v>
      </c>
    </row>
    <row r="371" spans="1:11" x14ac:dyDescent="0.2">
      <c r="A371" s="1" t="e">
        <f t="shared" ref="A371:K371" si="47">#REF!</f>
        <v>#REF!</v>
      </c>
      <c r="B371" s="1" t="e">
        <f t="shared" si="47"/>
        <v>#REF!</v>
      </c>
      <c r="C371" s="1" t="e">
        <f t="shared" si="47"/>
        <v>#REF!</v>
      </c>
      <c r="D371" s="1" t="e">
        <f t="shared" si="47"/>
        <v>#REF!</v>
      </c>
      <c r="E371" s="1" t="e">
        <f t="shared" si="47"/>
        <v>#REF!</v>
      </c>
      <c r="F371" s="1" t="e">
        <f t="shared" si="47"/>
        <v>#REF!</v>
      </c>
      <c r="G371" s="1" t="e">
        <f t="shared" si="47"/>
        <v>#REF!</v>
      </c>
      <c r="H371" s="1" t="e">
        <f t="shared" si="47"/>
        <v>#REF!</v>
      </c>
      <c r="I371" s="1" t="e">
        <f t="shared" si="47"/>
        <v>#REF!</v>
      </c>
      <c r="J371" s="1" t="e">
        <f t="shared" si="47"/>
        <v>#REF!</v>
      </c>
      <c r="K371" s="1" t="e">
        <f t="shared" si="47"/>
        <v>#REF!</v>
      </c>
    </row>
    <row r="372" spans="1:11" x14ac:dyDescent="0.2">
      <c r="A372" s="1" t="e">
        <f t="shared" ref="A372:K372" si="48">#REF!</f>
        <v>#REF!</v>
      </c>
      <c r="B372" s="1" t="e">
        <f t="shared" si="48"/>
        <v>#REF!</v>
      </c>
      <c r="C372" s="1" t="e">
        <f t="shared" si="48"/>
        <v>#REF!</v>
      </c>
      <c r="D372" s="1" t="e">
        <f t="shared" si="48"/>
        <v>#REF!</v>
      </c>
      <c r="E372" s="1" t="e">
        <f t="shared" si="48"/>
        <v>#REF!</v>
      </c>
      <c r="F372" s="1" t="e">
        <f t="shared" si="48"/>
        <v>#REF!</v>
      </c>
      <c r="G372" s="1" t="e">
        <f t="shared" si="48"/>
        <v>#REF!</v>
      </c>
      <c r="H372" s="1" t="e">
        <f t="shared" si="48"/>
        <v>#REF!</v>
      </c>
      <c r="I372" s="1" t="e">
        <f t="shared" si="48"/>
        <v>#REF!</v>
      </c>
      <c r="J372" s="1" t="e">
        <f t="shared" si="48"/>
        <v>#REF!</v>
      </c>
      <c r="K372" s="1" t="e">
        <f t="shared" si="48"/>
        <v>#REF!</v>
      </c>
    </row>
    <row r="373" spans="1:11" x14ac:dyDescent="0.2">
      <c r="A373" s="1" t="e">
        <f t="shared" ref="A373:K373" si="49">#REF!</f>
        <v>#REF!</v>
      </c>
      <c r="B373" s="1" t="e">
        <f t="shared" si="49"/>
        <v>#REF!</v>
      </c>
      <c r="C373" s="1" t="e">
        <f t="shared" si="49"/>
        <v>#REF!</v>
      </c>
      <c r="D373" s="1" t="e">
        <f t="shared" si="49"/>
        <v>#REF!</v>
      </c>
      <c r="E373" s="1" t="e">
        <f t="shared" si="49"/>
        <v>#REF!</v>
      </c>
      <c r="F373" s="1" t="e">
        <f t="shared" si="49"/>
        <v>#REF!</v>
      </c>
      <c r="G373" s="1" t="e">
        <f t="shared" si="49"/>
        <v>#REF!</v>
      </c>
      <c r="H373" s="1" t="e">
        <f t="shared" si="49"/>
        <v>#REF!</v>
      </c>
      <c r="I373" s="1" t="e">
        <f t="shared" si="49"/>
        <v>#REF!</v>
      </c>
      <c r="J373" s="1" t="e">
        <f t="shared" si="49"/>
        <v>#REF!</v>
      </c>
      <c r="K373" s="1" t="e">
        <f t="shared" si="49"/>
        <v>#REF!</v>
      </c>
    </row>
    <row r="374" spans="1:11" x14ac:dyDescent="0.2">
      <c r="A374" s="1" t="e">
        <f t="shared" ref="A374:K374" si="50">#REF!</f>
        <v>#REF!</v>
      </c>
      <c r="B374" s="1" t="e">
        <f t="shared" si="50"/>
        <v>#REF!</v>
      </c>
      <c r="C374" s="1" t="e">
        <f t="shared" si="50"/>
        <v>#REF!</v>
      </c>
      <c r="D374" s="1" t="e">
        <f t="shared" si="50"/>
        <v>#REF!</v>
      </c>
      <c r="E374" s="1" t="e">
        <f t="shared" si="50"/>
        <v>#REF!</v>
      </c>
      <c r="F374" s="1" t="e">
        <f t="shared" si="50"/>
        <v>#REF!</v>
      </c>
      <c r="G374" s="1" t="e">
        <f t="shared" si="50"/>
        <v>#REF!</v>
      </c>
      <c r="H374" s="1" t="e">
        <f t="shared" si="50"/>
        <v>#REF!</v>
      </c>
      <c r="I374" s="1" t="e">
        <f t="shared" si="50"/>
        <v>#REF!</v>
      </c>
      <c r="J374" s="1" t="e">
        <f t="shared" si="50"/>
        <v>#REF!</v>
      </c>
      <c r="K374" s="1" t="e">
        <f t="shared" si="50"/>
        <v>#REF!</v>
      </c>
    </row>
    <row r="375" spans="1:11" x14ac:dyDescent="0.2">
      <c r="A375" s="1" t="e">
        <f t="shared" ref="A375:K375" si="51">#REF!</f>
        <v>#REF!</v>
      </c>
      <c r="B375" s="1" t="e">
        <f t="shared" si="51"/>
        <v>#REF!</v>
      </c>
      <c r="C375" s="1" t="e">
        <f t="shared" si="51"/>
        <v>#REF!</v>
      </c>
      <c r="D375" s="1" t="e">
        <f t="shared" si="51"/>
        <v>#REF!</v>
      </c>
      <c r="E375" s="1" t="e">
        <f t="shared" si="51"/>
        <v>#REF!</v>
      </c>
      <c r="F375" s="1" t="e">
        <f t="shared" si="51"/>
        <v>#REF!</v>
      </c>
      <c r="G375" s="1" t="e">
        <f t="shared" si="51"/>
        <v>#REF!</v>
      </c>
      <c r="H375" s="1" t="e">
        <f t="shared" si="51"/>
        <v>#REF!</v>
      </c>
      <c r="I375" s="1" t="e">
        <f t="shared" si="51"/>
        <v>#REF!</v>
      </c>
      <c r="J375" s="1" t="e">
        <f t="shared" si="51"/>
        <v>#REF!</v>
      </c>
      <c r="K375" s="1" t="e">
        <f t="shared" si="51"/>
        <v>#REF!</v>
      </c>
    </row>
    <row r="376" spans="1:11" x14ac:dyDescent="0.2">
      <c r="A376" s="1" t="e">
        <f t="shared" ref="A376:K376" si="52">#REF!</f>
        <v>#REF!</v>
      </c>
      <c r="B376" s="1" t="e">
        <f t="shared" si="52"/>
        <v>#REF!</v>
      </c>
      <c r="C376" s="1" t="e">
        <f t="shared" si="52"/>
        <v>#REF!</v>
      </c>
      <c r="D376" s="1" t="e">
        <f t="shared" si="52"/>
        <v>#REF!</v>
      </c>
      <c r="E376" s="1" t="e">
        <f t="shared" si="52"/>
        <v>#REF!</v>
      </c>
      <c r="F376" s="1" t="e">
        <f t="shared" si="52"/>
        <v>#REF!</v>
      </c>
      <c r="G376" s="1" t="e">
        <f t="shared" si="52"/>
        <v>#REF!</v>
      </c>
      <c r="H376" s="1" t="e">
        <f t="shared" si="52"/>
        <v>#REF!</v>
      </c>
      <c r="I376" s="1" t="e">
        <f t="shared" si="52"/>
        <v>#REF!</v>
      </c>
      <c r="J376" s="1" t="e">
        <f t="shared" si="52"/>
        <v>#REF!</v>
      </c>
      <c r="K376" s="1" t="e">
        <f t="shared" si="52"/>
        <v>#REF!</v>
      </c>
    </row>
    <row r="377" spans="1:11" x14ac:dyDescent="0.2">
      <c r="A377" s="1" t="e">
        <f t="shared" ref="A377:K377" si="53">#REF!</f>
        <v>#REF!</v>
      </c>
      <c r="B377" s="1" t="e">
        <f t="shared" si="53"/>
        <v>#REF!</v>
      </c>
      <c r="C377" s="1" t="e">
        <f t="shared" si="53"/>
        <v>#REF!</v>
      </c>
      <c r="D377" s="1" t="e">
        <f t="shared" si="53"/>
        <v>#REF!</v>
      </c>
      <c r="E377" s="1" t="e">
        <f t="shared" si="53"/>
        <v>#REF!</v>
      </c>
      <c r="F377" s="1" t="e">
        <f t="shared" si="53"/>
        <v>#REF!</v>
      </c>
      <c r="G377" s="1" t="e">
        <f t="shared" si="53"/>
        <v>#REF!</v>
      </c>
      <c r="H377" s="1" t="e">
        <f t="shared" si="53"/>
        <v>#REF!</v>
      </c>
      <c r="I377" s="1" t="e">
        <f t="shared" si="53"/>
        <v>#REF!</v>
      </c>
      <c r="J377" s="1" t="e">
        <f t="shared" si="53"/>
        <v>#REF!</v>
      </c>
      <c r="K377" s="1" t="e">
        <f t="shared" si="53"/>
        <v>#REF!</v>
      </c>
    </row>
    <row r="378" spans="1:11" x14ac:dyDescent="0.2">
      <c r="A378" s="1" t="e">
        <f t="shared" ref="A378:K378" si="54">#REF!</f>
        <v>#REF!</v>
      </c>
      <c r="B378" s="1" t="e">
        <f t="shared" si="54"/>
        <v>#REF!</v>
      </c>
      <c r="C378" s="1" t="e">
        <f t="shared" si="54"/>
        <v>#REF!</v>
      </c>
      <c r="D378" s="1" t="e">
        <f t="shared" si="54"/>
        <v>#REF!</v>
      </c>
      <c r="E378" s="1" t="e">
        <f t="shared" si="54"/>
        <v>#REF!</v>
      </c>
      <c r="F378" s="1" t="e">
        <f t="shared" si="54"/>
        <v>#REF!</v>
      </c>
      <c r="G378" s="1" t="e">
        <f t="shared" si="54"/>
        <v>#REF!</v>
      </c>
      <c r="H378" s="1" t="e">
        <f t="shared" si="54"/>
        <v>#REF!</v>
      </c>
      <c r="I378" s="1" t="e">
        <f t="shared" si="54"/>
        <v>#REF!</v>
      </c>
      <c r="J378" s="1" t="e">
        <f t="shared" si="54"/>
        <v>#REF!</v>
      </c>
      <c r="K378" s="1" t="e">
        <f t="shared" si="54"/>
        <v>#REF!</v>
      </c>
    </row>
    <row r="379" spans="1:11" x14ac:dyDescent="0.2">
      <c r="A379" s="1" t="e">
        <f t="shared" ref="A379:K379" si="55">#REF!</f>
        <v>#REF!</v>
      </c>
      <c r="B379" s="1" t="e">
        <f t="shared" si="55"/>
        <v>#REF!</v>
      </c>
      <c r="C379" s="1" t="e">
        <f t="shared" si="55"/>
        <v>#REF!</v>
      </c>
      <c r="D379" s="1" t="e">
        <f t="shared" si="55"/>
        <v>#REF!</v>
      </c>
      <c r="E379" s="1" t="e">
        <f t="shared" si="55"/>
        <v>#REF!</v>
      </c>
      <c r="F379" s="1" t="e">
        <f t="shared" si="55"/>
        <v>#REF!</v>
      </c>
      <c r="G379" s="1" t="e">
        <f t="shared" si="55"/>
        <v>#REF!</v>
      </c>
      <c r="H379" s="1" t="e">
        <f t="shared" si="55"/>
        <v>#REF!</v>
      </c>
      <c r="I379" s="1" t="e">
        <f t="shared" si="55"/>
        <v>#REF!</v>
      </c>
      <c r="J379" s="1" t="e">
        <f t="shared" si="55"/>
        <v>#REF!</v>
      </c>
      <c r="K379" s="1" t="e">
        <f t="shared" si="55"/>
        <v>#REF!</v>
      </c>
    </row>
    <row r="380" spans="1:11" x14ac:dyDescent="0.2">
      <c r="A380" s="1" t="e">
        <f t="shared" ref="A380:K380" si="56">#REF!</f>
        <v>#REF!</v>
      </c>
      <c r="B380" s="1" t="e">
        <f t="shared" si="56"/>
        <v>#REF!</v>
      </c>
      <c r="C380" s="1" t="e">
        <f t="shared" si="56"/>
        <v>#REF!</v>
      </c>
      <c r="D380" s="1" t="e">
        <f t="shared" si="56"/>
        <v>#REF!</v>
      </c>
      <c r="E380" s="1" t="e">
        <f t="shared" si="56"/>
        <v>#REF!</v>
      </c>
      <c r="F380" s="1" t="e">
        <f t="shared" si="56"/>
        <v>#REF!</v>
      </c>
      <c r="G380" s="1" t="e">
        <f t="shared" si="56"/>
        <v>#REF!</v>
      </c>
      <c r="H380" s="1" t="e">
        <f t="shared" si="56"/>
        <v>#REF!</v>
      </c>
      <c r="I380" s="1" t="e">
        <f t="shared" si="56"/>
        <v>#REF!</v>
      </c>
      <c r="J380" s="1" t="e">
        <f t="shared" si="56"/>
        <v>#REF!</v>
      </c>
      <c r="K380" s="1" t="e">
        <f t="shared" si="56"/>
        <v>#REF!</v>
      </c>
    </row>
    <row r="381" spans="1:11" x14ac:dyDescent="0.2">
      <c r="A381" s="1" t="e">
        <f t="shared" ref="A381:K381" si="57">#REF!</f>
        <v>#REF!</v>
      </c>
      <c r="B381" s="1" t="e">
        <f t="shared" si="57"/>
        <v>#REF!</v>
      </c>
      <c r="C381" s="1" t="e">
        <f t="shared" si="57"/>
        <v>#REF!</v>
      </c>
      <c r="D381" s="1" t="e">
        <f t="shared" si="57"/>
        <v>#REF!</v>
      </c>
      <c r="E381" s="1" t="e">
        <f t="shared" si="57"/>
        <v>#REF!</v>
      </c>
      <c r="F381" s="1" t="e">
        <f t="shared" si="57"/>
        <v>#REF!</v>
      </c>
      <c r="G381" s="1" t="e">
        <f t="shared" si="57"/>
        <v>#REF!</v>
      </c>
      <c r="H381" s="1" t="e">
        <f t="shared" si="57"/>
        <v>#REF!</v>
      </c>
      <c r="I381" s="1" t="e">
        <f t="shared" si="57"/>
        <v>#REF!</v>
      </c>
      <c r="J381" s="1" t="e">
        <f t="shared" si="57"/>
        <v>#REF!</v>
      </c>
      <c r="K381" s="1" t="e">
        <f t="shared" si="57"/>
        <v>#REF!</v>
      </c>
    </row>
    <row r="382" spans="1:11" x14ac:dyDescent="0.2">
      <c r="A382" s="1" t="e">
        <f t="shared" ref="A382:K382" si="58">#REF!</f>
        <v>#REF!</v>
      </c>
      <c r="B382" s="1" t="e">
        <f t="shared" si="58"/>
        <v>#REF!</v>
      </c>
      <c r="C382" s="1" t="e">
        <f t="shared" si="58"/>
        <v>#REF!</v>
      </c>
      <c r="D382" s="1" t="e">
        <f t="shared" si="58"/>
        <v>#REF!</v>
      </c>
      <c r="E382" s="1" t="e">
        <f t="shared" si="58"/>
        <v>#REF!</v>
      </c>
      <c r="F382" s="1" t="e">
        <f t="shared" si="58"/>
        <v>#REF!</v>
      </c>
      <c r="G382" s="1" t="e">
        <f t="shared" si="58"/>
        <v>#REF!</v>
      </c>
      <c r="H382" s="1" t="e">
        <f t="shared" si="58"/>
        <v>#REF!</v>
      </c>
      <c r="I382" s="1" t="e">
        <f t="shared" si="58"/>
        <v>#REF!</v>
      </c>
      <c r="J382" s="1" t="e">
        <f t="shared" si="58"/>
        <v>#REF!</v>
      </c>
      <c r="K382" s="1" t="e">
        <f t="shared" si="58"/>
        <v>#REF!</v>
      </c>
    </row>
    <row r="383" spans="1:11" x14ac:dyDescent="0.2">
      <c r="A383" s="1" t="e">
        <f t="shared" ref="A383:K383" si="59">#REF!</f>
        <v>#REF!</v>
      </c>
      <c r="B383" s="1" t="e">
        <f t="shared" si="59"/>
        <v>#REF!</v>
      </c>
      <c r="C383" s="1" t="e">
        <f t="shared" si="59"/>
        <v>#REF!</v>
      </c>
      <c r="D383" s="1" t="e">
        <f t="shared" si="59"/>
        <v>#REF!</v>
      </c>
      <c r="E383" s="1" t="e">
        <f t="shared" si="59"/>
        <v>#REF!</v>
      </c>
      <c r="F383" s="1" t="e">
        <f t="shared" si="59"/>
        <v>#REF!</v>
      </c>
      <c r="G383" s="1" t="e">
        <f t="shared" si="59"/>
        <v>#REF!</v>
      </c>
      <c r="H383" s="1" t="e">
        <f t="shared" si="59"/>
        <v>#REF!</v>
      </c>
      <c r="I383" s="1" t="e">
        <f t="shared" si="59"/>
        <v>#REF!</v>
      </c>
      <c r="J383" s="1" t="e">
        <f t="shared" si="59"/>
        <v>#REF!</v>
      </c>
      <c r="K383" s="1" t="e">
        <f t="shared" si="59"/>
        <v>#REF!</v>
      </c>
    </row>
    <row r="384" spans="1:11" x14ac:dyDescent="0.2">
      <c r="A384" s="1" t="e">
        <f t="shared" ref="A384:K384" si="60">#REF!</f>
        <v>#REF!</v>
      </c>
      <c r="B384" s="1" t="e">
        <f t="shared" si="60"/>
        <v>#REF!</v>
      </c>
      <c r="C384" s="1" t="e">
        <f t="shared" si="60"/>
        <v>#REF!</v>
      </c>
      <c r="D384" s="1" t="e">
        <f t="shared" si="60"/>
        <v>#REF!</v>
      </c>
      <c r="E384" s="1" t="e">
        <f t="shared" si="60"/>
        <v>#REF!</v>
      </c>
      <c r="F384" s="1" t="e">
        <f t="shared" si="60"/>
        <v>#REF!</v>
      </c>
      <c r="G384" s="1" t="e">
        <f t="shared" si="60"/>
        <v>#REF!</v>
      </c>
      <c r="H384" s="1" t="e">
        <f t="shared" si="60"/>
        <v>#REF!</v>
      </c>
      <c r="I384" s="1" t="e">
        <f t="shared" si="60"/>
        <v>#REF!</v>
      </c>
      <c r="J384" s="1" t="e">
        <f t="shared" si="60"/>
        <v>#REF!</v>
      </c>
      <c r="K384" s="1" t="e">
        <f t="shared" si="60"/>
        <v>#REF!</v>
      </c>
    </row>
    <row r="385" spans="1:11" x14ac:dyDescent="0.2">
      <c r="A385" s="1" t="e">
        <f t="shared" ref="A385:K385" si="61">#REF!</f>
        <v>#REF!</v>
      </c>
      <c r="B385" s="1" t="e">
        <f t="shared" si="61"/>
        <v>#REF!</v>
      </c>
      <c r="C385" s="1" t="e">
        <f t="shared" si="61"/>
        <v>#REF!</v>
      </c>
      <c r="D385" s="1" t="e">
        <f t="shared" si="61"/>
        <v>#REF!</v>
      </c>
      <c r="E385" s="1" t="e">
        <f t="shared" si="61"/>
        <v>#REF!</v>
      </c>
      <c r="F385" s="1" t="e">
        <f t="shared" si="61"/>
        <v>#REF!</v>
      </c>
      <c r="G385" s="1" t="e">
        <f t="shared" si="61"/>
        <v>#REF!</v>
      </c>
      <c r="H385" s="1" t="e">
        <f t="shared" si="61"/>
        <v>#REF!</v>
      </c>
      <c r="I385" s="1" t="e">
        <f t="shared" si="61"/>
        <v>#REF!</v>
      </c>
      <c r="J385" s="1" t="e">
        <f t="shared" si="61"/>
        <v>#REF!</v>
      </c>
      <c r="K385" s="1" t="e">
        <f t="shared" si="61"/>
        <v>#REF!</v>
      </c>
    </row>
    <row r="386" spans="1:11" x14ac:dyDescent="0.2">
      <c r="A386" s="1" t="e">
        <f t="shared" ref="A386:K386" si="62">#REF!</f>
        <v>#REF!</v>
      </c>
      <c r="B386" s="1" t="e">
        <f t="shared" si="62"/>
        <v>#REF!</v>
      </c>
      <c r="C386" s="1" t="e">
        <f t="shared" si="62"/>
        <v>#REF!</v>
      </c>
      <c r="D386" s="1" t="e">
        <f t="shared" si="62"/>
        <v>#REF!</v>
      </c>
      <c r="E386" s="1" t="e">
        <f t="shared" si="62"/>
        <v>#REF!</v>
      </c>
      <c r="F386" s="1" t="e">
        <f t="shared" si="62"/>
        <v>#REF!</v>
      </c>
      <c r="G386" s="1" t="e">
        <f t="shared" si="62"/>
        <v>#REF!</v>
      </c>
      <c r="H386" s="1" t="e">
        <f t="shared" si="62"/>
        <v>#REF!</v>
      </c>
      <c r="I386" s="1" t="e">
        <f t="shared" si="62"/>
        <v>#REF!</v>
      </c>
      <c r="J386" s="1" t="e">
        <f t="shared" si="62"/>
        <v>#REF!</v>
      </c>
      <c r="K386" s="1" t="e">
        <f t="shared" si="62"/>
        <v>#REF!</v>
      </c>
    </row>
    <row r="387" spans="1:11" x14ac:dyDescent="0.2">
      <c r="A387" s="1" t="str">
        <f>FRONTERAS!E347</f>
        <v>Prd02180</v>
      </c>
      <c r="B387" s="1" t="str">
        <f>FRONTERAS!B347</f>
        <v>SMI FUNZA</v>
      </c>
      <c r="C387" s="1" t="str">
        <f>FRONTERAS!C347</f>
        <v>SMI FUNZA</v>
      </c>
      <c r="D387" s="1" t="str">
        <f>FRONTERAS!D347</f>
        <v>Frt12659</v>
      </c>
      <c r="E387" s="22">
        <f>FRONTERAS!R347</f>
        <v>0</v>
      </c>
      <c r="F387" s="1">
        <f>FRONTERAS!S347</f>
        <v>0</v>
      </c>
      <c r="G387" s="1">
        <f>FRONTERAS!T347</f>
        <v>0</v>
      </c>
      <c r="H387" s="1" t="str">
        <f>FRONTERAS!U347</f>
        <v>MI</v>
      </c>
      <c r="I387" s="26">
        <f>FRONTERAS!V347</f>
        <v>0</v>
      </c>
      <c r="J387" s="1" t="e">
        <f t="shared" ref="J387:J388" si="63">#REF!</f>
        <v>#REF!</v>
      </c>
      <c r="K387" s="3">
        <f>FRONTERAS!W347</f>
        <v>0</v>
      </c>
    </row>
    <row r="388" spans="1:11" x14ac:dyDescent="0.2">
      <c r="A388" s="1" t="str">
        <f>FRONTERAS!E348</f>
        <v>Prd02390</v>
      </c>
      <c r="B388" s="1" t="str">
        <f>FRONTERAS!B348</f>
        <v>SMITCO</v>
      </c>
      <c r="C388" s="1" t="str">
        <f>FRONTERAS!C348</f>
        <v>SOCIEDAD PORTUARIA DE SANTA MARTA - SMITCO</v>
      </c>
      <c r="D388" s="1" t="str">
        <f>FRONTERAS!D348</f>
        <v>Frt11901</v>
      </c>
      <c r="E388" s="22">
        <f>FRONTERAS!R348</f>
        <v>44482</v>
      </c>
      <c r="F388" s="1">
        <f>FRONTERAS!S348</f>
        <v>6</v>
      </c>
      <c r="G388" s="1">
        <f>FRONTERAS!T348</f>
        <v>0</v>
      </c>
      <c r="H388" s="1" t="str">
        <f>FRONTERAS!U348</f>
        <v>GPE</v>
      </c>
      <c r="I388" s="26">
        <f>FRONTERAS!V348</f>
        <v>46127</v>
      </c>
      <c r="J388" s="1" t="e">
        <f t="shared" si="63"/>
        <v>#REF!</v>
      </c>
      <c r="K388" s="3">
        <f>FRONTERAS!W348</f>
        <v>0</v>
      </c>
    </row>
    <row r="389" spans="1:11" x14ac:dyDescent="0.2">
      <c r="A389" s="1" t="e">
        <f t="shared" ref="A389:K389" si="64">#REF!</f>
        <v>#REF!</v>
      </c>
      <c r="B389" s="1" t="e">
        <f t="shared" si="64"/>
        <v>#REF!</v>
      </c>
      <c r="C389" s="1" t="e">
        <f t="shared" si="64"/>
        <v>#REF!</v>
      </c>
      <c r="D389" s="1" t="e">
        <f t="shared" si="64"/>
        <v>#REF!</v>
      </c>
      <c r="E389" s="1" t="e">
        <f t="shared" si="64"/>
        <v>#REF!</v>
      </c>
      <c r="F389" s="1" t="e">
        <f t="shared" si="64"/>
        <v>#REF!</v>
      </c>
      <c r="G389" s="1" t="e">
        <f t="shared" si="64"/>
        <v>#REF!</v>
      </c>
      <c r="H389" s="1" t="e">
        <f t="shared" si="64"/>
        <v>#REF!</v>
      </c>
      <c r="I389" s="1" t="e">
        <f t="shared" si="64"/>
        <v>#REF!</v>
      </c>
      <c r="J389" s="1" t="e">
        <f t="shared" si="64"/>
        <v>#REF!</v>
      </c>
      <c r="K389" s="1" t="e">
        <f t="shared" si="64"/>
        <v>#REF!</v>
      </c>
    </row>
    <row r="390" spans="1:11" x14ac:dyDescent="0.2">
      <c r="A390" s="1" t="str">
        <f>FRONTERAS!E349</f>
        <v>Prd01695</v>
      </c>
      <c r="B390" s="1" t="str">
        <f>FRONTERAS!B349</f>
        <v>ULTRACEM</v>
      </c>
      <c r="C390" s="1" t="str">
        <f>FRONTERAS!C349</f>
        <v>CEMENTOS ATLANTICOS SAS</v>
      </c>
      <c r="D390" s="1" t="str">
        <f>FRONTERAS!D349</f>
        <v>Frt24826</v>
      </c>
      <c r="E390" s="22">
        <f>FRONTERAS!R349</f>
        <v>44370</v>
      </c>
      <c r="F390" s="1">
        <f>FRONTERAS!S349</f>
        <v>89</v>
      </c>
      <c r="G390" s="1">
        <f>FRONTERAS!T349</f>
        <v>99</v>
      </c>
      <c r="H390" s="1" t="str">
        <f>FRONTERAS!U349</f>
        <v>GPE</v>
      </c>
      <c r="I390" s="26">
        <f>FRONTERAS!V349</f>
        <v>45031</v>
      </c>
      <c r="J390" s="1" t="e">
        <f t="shared" ref="J390:J400" si="65">#REF!</f>
        <v>#REF!</v>
      </c>
      <c r="K390" s="3">
        <f>FRONTERAS!W349</f>
        <v>0</v>
      </c>
    </row>
    <row r="391" spans="1:11" x14ac:dyDescent="0.2">
      <c r="A391" s="1" t="str">
        <f>FRONTERAS!E350</f>
        <v>Prd01695</v>
      </c>
      <c r="B391" s="1" t="str">
        <f>FRONTERAS!B350</f>
        <v>ULTRACEM</v>
      </c>
      <c r="C391" s="1" t="str">
        <f>FRONTERAS!C350</f>
        <v>CEMENTOS ATLANTICOS SAS</v>
      </c>
      <c r="D391" s="1" t="str">
        <f>FRONTERAS!D350</f>
        <v>Frt24826</v>
      </c>
      <c r="E391" s="22">
        <f>FRONTERAS!R350</f>
        <v>44370</v>
      </c>
      <c r="F391" s="1">
        <f>FRONTERAS!S350</f>
        <v>89</v>
      </c>
      <c r="G391" s="1">
        <f>FRONTERAS!T350</f>
        <v>38</v>
      </c>
      <c r="H391" s="1" t="str">
        <f>FRONTERAS!U350</f>
        <v>GPE</v>
      </c>
      <c r="I391" s="26">
        <f>FRONTERAS!V350</f>
        <v>46127</v>
      </c>
      <c r="J391" s="1" t="e">
        <f t="shared" si="65"/>
        <v>#REF!</v>
      </c>
      <c r="K391" s="3">
        <f>FRONTERAS!W350</f>
        <v>0</v>
      </c>
    </row>
    <row r="392" spans="1:11" x14ac:dyDescent="0.2">
      <c r="A392" s="1" t="str">
        <f>FRONTERAS!E351</f>
        <v>Prd01269</v>
      </c>
      <c r="B392" s="1" t="e">
        <f>#REF!</f>
        <v>#REF!</v>
      </c>
      <c r="C392" s="1" t="str">
        <f>FRONTERAS!C351</f>
        <v>UNIVERSIDAD DE LOS ANDES EDIFICIO MARIO LASERNA</v>
      </c>
      <c r="D392" s="1" t="str">
        <f>FRONTERAS!D351</f>
        <v>Frt08194</v>
      </c>
      <c r="E392" s="22">
        <f>FRONTERAS!R351</f>
        <v>44236</v>
      </c>
      <c r="F392" s="1">
        <f>FRONTERAS!S351</f>
        <v>89</v>
      </c>
      <c r="G392" s="1">
        <f>FRONTERAS!T351</f>
        <v>89</v>
      </c>
      <c r="H392" s="1" t="str">
        <f>FRONTERAS!U351</f>
        <v>LBC</v>
      </c>
      <c r="I392" s="26">
        <f>FRONTERAS!V351</f>
        <v>44525</v>
      </c>
      <c r="J392" s="1" t="e">
        <f t="shared" si="65"/>
        <v>#REF!</v>
      </c>
      <c r="K392" s="3">
        <f>FRONTERAS!W351</f>
        <v>2</v>
      </c>
    </row>
    <row r="393" spans="1:11" x14ac:dyDescent="0.2">
      <c r="A393" s="1" t="str">
        <f>FRONTERAS!E352</f>
        <v>Prd01267</v>
      </c>
      <c r="B393" s="1" t="str">
        <f>FRONTERAS!B351</f>
        <v>UNIVERSIDAD DE LOS ANDES</v>
      </c>
      <c r="C393" s="1" t="str">
        <f>FRONTERAS!C352</f>
        <v>UNIVERSIDAD DE LOS ANDES (BLOQUE O)</v>
      </c>
      <c r="D393" s="1" t="str">
        <f>FRONTERAS!D352</f>
        <v>Frt02152</v>
      </c>
      <c r="E393" s="22">
        <f>FRONTERAS!R352</f>
        <v>44236</v>
      </c>
      <c r="F393" s="1">
        <f>FRONTERAS!S352</f>
        <v>89</v>
      </c>
      <c r="G393" s="1">
        <f>FRONTERAS!T352</f>
        <v>89</v>
      </c>
      <c r="H393" s="1" t="str">
        <f>FRONTERAS!U352</f>
        <v>LBC</v>
      </c>
      <c r="I393" s="26">
        <f>FRONTERAS!V352</f>
        <v>44525</v>
      </c>
      <c r="J393" s="1" t="e">
        <f t="shared" si="65"/>
        <v>#REF!</v>
      </c>
      <c r="K393" s="3">
        <f>FRONTERAS!W352</f>
        <v>2</v>
      </c>
    </row>
    <row r="394" spans="1:11" x14ac:dyDescent="0.2">
      <c r="A394" s="1" t="str">
        <f>FRONTERAS!E353</f>
        <v>Prd01578</v>
      </c>
      <c r="B394" s="1" t="str">
        <f>FRONTERAS!B353</f>
        <v>UNIVERSIDAD DE LOS ANDES</v>
      </c>
      <c r="C394" s="1" t="str">
        <f>FRONTERAS!C353</f>
        <v>UNIVERSIDAD DE LOS ANDES</v>
      </c>
      <c r="D394" s="1" t="str">
        <f>FRONTERAS!D353</f>
        <v>Frt02115</v>
      </c>
      <c r="E394" s="22">
        <f>FRONTERAS!R353</f>
        <v>44236</v>
      </c>
      <c r="F394" s="1">
        <f>FRONTERAS!S353</f>
        <v>89</v>
      </c>
      <c r="G394" s="1">
        <f>FRONTERAS!T353</f>
        <v>90</v>
      </c>
      <c r="H394" s="1" t="str">
        <f>FRONTERAS!U353</f>
        <v>LBC</v>
      </c>
      <c r="I394" s="26">
        <f>FRONTERAS!V353</f>
        <v>44602</v>
      </c>
      <c r="J394" s="1" t="e">
        <f t="shared" si="65"/>
        <v>#REF!</v>
      </c>
      <c r="K394" s="3">
        <f>FRONTERAS!W353</f>
        <v>0</v>
      </c>
    </row>
    <row r="395" spans="1:11" x14ac:dyDescent="0.2">
      <c r="A395" s="1" t="str">
        <f>FRONTERAS!E354</f>
        <v>Prd01264</v>
      </c>
      <c r="B395" s="1" t="str">
        <f>FRONTERAS!B354</f>
        <v>UNIVERSIDAD DE LOS ANDES</v>
      </c>
      <c r="C395" s="1" t="str">
        <f>FRONTERAS!C354</f>
        <v>UNIVERSIDAD DE LOS ANDES ( EDIFICIO FRANCO)</v>
      </c>
      <c r="D395" s="1" t="str">
        <f>FRONTERAS!D354</f>
        <v>Frt02151</v>
      </c>
      <c r="E395" s="22">
        <f>FRONTERAS!R354</f>
        <v>44236</v>
      </c>
      <c r="F395" s="1">
        <f>FRONTERAS!S354</f>
        <v>89</v>
      </c>
      <c r="G395" s="1">
        <f>FRONTERAS!T354</f>
        <v>70</v>
      </c>
      <c r="H395" s="1" t="str">
        <f>FRONTERAS!U354</f>
        <v>LBC</v>
      </c>
      <c r="I395" s="26">
        <f>FRONTERAS!V354</f>
        <v>44622</v>
      </c>
      <c r="J395" s="1" t="e">
        <f t="shared" si="65"/>
        <v>#REF!</v>
      </c>
      <c r="K395" s="3">
        <f>FRONTERAS!W354</f>
        <v>1</v>
      </c>
    </row>
    <row r="396" spans="1:11" x14ac:dyDescent="0.2">
      <c r="A396" s="1" t="str">
        <f>FRONTERAS!E355</f>
        <v>Prd01603</v>
      </c>
      <c r="B396" s="1" t="str">
        <f>FRONTERAS!B355</f>
        <v>VIDRIO ANDINO</v>
      </c>
      <c r="C396" s="1" t="str">
        <f>FRONTERAS!C355</f>
        <v>VIDRIO ANDINO S.A</v>
      </c>
      <c r="D396" s="1" t="str">
        <f>FRONTERAS!D355</f>
        <v>Frt19786</v>
      </c>
      <c r="E396" s="22">
        <f>FRONTERAS!R355</f>
        <v>44091</v>
      </c>
      <c r="F396" s="1">
        <f>FRONTERAS!S355</f>
        <v>89</v>
      </c>
      <c r="G396" s="1">
        <f>FRONTERAS!T355</f>
        <v>87</v>
      </c>
      <c r="H396" s="1" t="str">
        <f>FRONTERAS!U355</f>
        <v>LBC</v>
      </c>
      <c r="I396" s="26">
        <f>FRONTERAS!V355</f>
        <v>44628</v>
      </c>
      <c r="J396" s="1" t="e">
        <f t="shared" si="65"/>
        <v>#REF!</v>
      </c>
      <c r="K396" s="3">
        <f>FRONTERAS!W355</f>
        <v>0</v>
      </c>
    </row>
    <row r="397" spans="1:11" x14ac:dyDescent="0.2">
      <c r="A397" s="1" t="str">
        <f>FRONTERAS!E356</f>
        <v>Prd01604</v>
      </c>
      <c r="B397" s="1" t="str">
        <f>FRONTERAS!B356</f>
        <v>VIDRIO ANDINO</v>
      </c>
      <c r="C397" s="1" t="str">
        <f>FRONTERAS!C356</f>
        <v>VIDRIO ANDINO S.A</v>
      </c>
      <c r="D397" s="1" t="str">
        <f>FRONTERAS!D356</f>
        <v>Frt19785</v>
      </c>
      <c r="E397" s="22">
        <f>FRONTERAS!R356</f>
        <v>44144</v>
      </c>
      <c r="F397" s="1">
        <f>FRONTERAS!S356</f>
        <v>61</v>
      </c>
      <c r="G397" s="1">
        <f>FRONTERAS!T356</f>
        <v>67</v>
      </c>
      <c r="H397" s="1" t="str">
        <f>FRONTERAS!U356</f>
        <v>LBC</v>
      </c>
      <c r="I397" s="26">
        <f>FRONTERAS!V356</f>
        <v>44523</v>
      </c>
      <c r="J397" s="1" t="e">
        <f t="shared" si="65"/>
        <v>#REF!</v>
      </c>
      <c r="K397" s="3">
        <f>FRONTERAS!W356</f>
        <v>0</v>
      </c>
    </row>
    <row r="398" spans="1:11" x14ac:dyDescent="0.2">
      <c r="A398" s="1" t="str">
        <f>FRONTERAS!E357</f>
        <v>Prd01266</v>
      </c>
      <c r="B398" s="1" t="str">
        <f>FRONTERAS!B357</f>
        <v>VIVA BARRANQUILLA</v>
      </c>
      <c r="C398" s="1" t="str">
        <f>FRONTERAS!C357</f>
        <v>CENTRO COMERCIAL VIVA BARRANQUILLA</v>
      </c>
      <c r="D398" s="1" t="str">
        <f>FRONTERAS!D357</f>
        <v>Frt31139</v>
      </c>
      <c r="E398" s="22">
        <f>FRONTERAS!R357</f>
        <v>44502</v>
      </c>
      <c r="F398" s="1">
        <f>FRONTERAS!S357</f>
        <v>2</v>
      </c>
      <c r="G398" s="1">
        <f>FRONTERAS!T357</f>
        <v>0</v>
      </c>
      <c r="H398" s="1" t="str">
        <f>FRONTERAS!U357</f>
        <v>LBC</v>
      </c>
      <c r="I398" s="26">
        <f>FRONTERAS!V357</f>
        <v>44531</v>
      </c>
      <c r="J398" s="1" t="e">
        <f t="shared" si="65"/>
        <v>#REF!</v>
      </c>
      <c r="K398" s="3">
        <f>FRONTERAS!W357</f>
        <v>0</v>
      </c>
    </row>
    <row r="399" spans="1:11" x14ac:dyDescent="0.2">
      <c r="A399" s="1" t="str">
        <f>FRONTERAS!E358</f>
        <v>Prd02011</v>
      </c>
      <c r="B399" s="1" t="str">
        <f>FRONTERAS!B358</f>
        <v>ZUANA</v>
      </c>
      <c r="C399" s="1" t="str">
        <f>FRONTERAS!C358</f>
        <v>ZUANA CLUB</v>
      </c>
      <c r="D399" s="1" t="str">
        <f>FRONTERAS!D358</f>
        <v>Frt11150</v>
      </c>
      <c r="E399" s="22">
        <f>FRONTERAS!R358</f>
        <v>44476</v>
      </c>
      <c r="F399" s="1">
        <f>FRONTERAS!S358</f>
        <v>13</v>
      </c>
      <c r="G399" s="1">
        <f>FRONTERAS!T358</f>
        <v>0</v>
      </c>
      <c r="H399" s="1" t="str">
        <f>FRONTERAS!U358</f>
        <v>LBC</v>
      </c>
      <c r="I399" s="26">
        <f>FRONTERAS!V358</f>
        <v>44608</v>
      </c>
      <c r="J399" s="1" t="e">
        <f t="shared" si="65"/>
        <v>#REF!</v>
      </c>
      <c r="K399" s="3">
        <f>FRONTERAS!W358</f>
        <v>0</v>
      </c>
    </row>
    <row r="400" spans="1:11" x14ac:dyDescent="0.2">
      <c r="A400" s="1" t="str">
        <f>FRONTERAS!E359</f>
        <v>Prd02389</v>
      </c>
      <c r="B400" s="1" t="str">
        <f>FRONTERAS!B359</f>
        <v>COMPAÑIA DE EMPAQUES</v>
      </c>
      <c r="C400" s="1" t="str">
        <f>FRONTERAS!C359</f>
        <v>COMPAÑIA DE EMPAQUES</v>
      </c>
      <c r="D400" s="1" t="str">
        <f>FRONTERAS!D359</f>
        <v>Frt00749</v>
      </c>
      <c r="E400" s="22">
        <f>FRONTERAS!R359</f>
        <v>44514</v>
      </c>
      <c r="F400" s="1">
        <f>FRONTERAS!S359</f>
        <v>0</v>
      </c>
      <c r="G400" s="1" t="e">
        <f>FRONTERAS!#REF!</f>
        <v>#REF!</v>
      </c>
      <c r="H400" s="1">
        <f>FRONTERAS!T359</f>
        <v>0</v>
      </c>
      <c r="I400" s="1">
        <f>FRONTERAS!V359</f>
        <v>44609</v>
      </c>
      <c r="J400" s="1" t="e">
        <f t="shared" si="65"/>
        <v>#REF!</v>
      </c>
      <c r="K400" s="1">
        <f>FRONTERAS!W359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USUARIOS</vt:lpstr>
      <vt:lpstr>FRONTERAS</vt:lpstr>
      <vt:lpstr>INGRESOS 2019</vt:lpstr>
      <vt:lpstr>INGRESOS 2020</vt:lpstr>
      <vt:lpstr>INGRESOS 2021</vt:lpstr>
      <vt:lpstr>SECTORES</vt:lpstr>
      <vt:lpstr>UBICACIÓN</vt:lpstr>
      <vt:lpstr>FALLIDAS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Santiago Murillo Roa</cp:lastModifiedBy>
  <dcterms:modified xsi:type="dcterms:W3CDTF">2021-11-25T13:53:23Z</dcterms:modified>
</cp:coreProperties>
</file>