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160" windowHeight="7080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Q5" i="1"/>
  <c r="C8" i="5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Q58" i="1"/>
  <c r="O58"/>
  <c r="Q5" i="4"/>
  <c r="O5" s="1"/>
  <c r="Q84" i="1"/>
  <c r="O84" s="1"/>
  <c r="Q68"/>
  <c r="O68" s="1"/>
  <c r="Q98"/>
  <c r="O98" s="1"/>
  <c r="Q82"/>
  <c r="O82" s="1"/>
  <c r="Q66"/>
  <c r="O66" s="1"/>
  <c r="Q10" i="4"/>
  <c r="O10" s="1"/>
  <c r="Q14"/>
  <c r="O14" s="1"/>
  <c r="Q18"/>
  <c r="O18" s="1"/>
  <c r="Q22"/>
  <c r="O22" s="1"/>
  <c r="Q12" i="1"/>
  <c r="O12" s="1"/>
  <c r="Q16"/>
  <c r="O16" s="1"/>
  <c r="Q20"/>
  <c r="O20" s="1"/>
  <c r="Q24"/>
  <c r="O24" s="1"/>
  <c r="Q28"/>
  <c r="O28" s="1"/>
  <c r="Q32"/>
  <c r="O32" s="1"/>
  <c r="Q36"/>
  <c r="O36" s="1"/>
  <c r="Q40"/>
  <c r="O40" s="1"/>
  <c r="Q44"/>
  <c r="O44" s="1"/>
  <c r="Q48"/>
  <c r="O48" s="1"/>
  <c r="Q6" i="4"/>
  <c r="O6" s="1"/>
  <c r="Q12"/>
  <c r="O12" s="1"/>
  <c r="Q16"/>
  <c r="O16" s="1"/>
  <c r="Q20"/>
  <c r="O20" s="1"/>
  <c r="Q7" i="1"/>
  <c r="Q14"/>
  <c r="O14"/>
  <c r="Q18"/>
  <c r="O18"/>
  <c r="Q22"/>
  <c r="O22"/>
  <c r="Q26"/>
  <c r="O26"/>
  <c r="Q30"/>
  <c r="O30"/>
  <c r="Q34"/>
  <c r="O34"/>
  <c r="Q38"/>
  <c r="O38"/>
  <c r="Q42"/>
  <c r="O42"/>
  <c r="Q46"/>
  <c r="O46"/>
  <c r="Q50"/>
  <c r="O50"/>
  <c r="Q54"/>
  <c r="O54"/>
  <c r="Q8" i="4"/>
  <c r="O8"/>
  <c r="Q96" i="1"/>
  <c r="O96"/>
  <c r="Q88"/>
  <c r="O88"/>
  <c r="Q80"/>
  <c r="O80"/>
  <c r="Q72"/>
  <c r="O72"/>
  <c r="Q64"/>
  <c r="O64"/>
  <c r="Q56"/>
  <c r="O56"/>
  <c r="Q92"/>
  <c r="O92"/>
  <c r="Q76"/>
  <c r="O76"/>
  <c r="Q60"/>
  <c r="O60"/>
  <c r="Q90"/>
  <c r="O90"/>
  <c r="Q74"/>
  <c r="O74"/>
  <c r="Q94"/>
  <c r="O94"/>
  <c r="Q86"/>
  <c r="O86"/>
  <c r="Q78"/>
  <c r="O78"/>
  <c r="Q70"/>
  <c r="O70"/>
  <c r="Q62"/>
  <c r="O62"/>
  <c r="Q52"/>
  <c r="O52"/>
  <c r="Q97"/>
  <c r="O97"/>
  <c r="Q93"/>
  <c r="O93"/>
  <c r="Q89"/>
  <c r="O89"/>
  <c r="Q85"/>
  <c r="O85"/>
  <c r="Q81"/>
  <c r="O81"/>
  <c r="Q77"/>
  <c r="O77"/>
  <c r="Q73"/>
  <c r="O73"/>
  <c r="Q69"/>
  <c r="O69"/>
  <c r="Q65"/>
  <c r="O65"/>
  <c r="Q61"/>
  <c r="O61"/>
  <c r="Q57"/>
  <c r="O57"/>
  <c r="Q53"/>
  <c r="O53"/>
  <c r="Q49"/>
  <c r="O49"/>
  <c r="Q45"/>
  <c r="O45"/>
  <c r="Q41"/>
  <c r="O41"/>
  <c r="Q37"/>
  <c r="O37"/>
  <c r="Q33"/>
  <c r="O33"/>
  <c r="Q29"/>
  <c r="O29"/>
  <c r="Q25"/>
  <c r="O25"/>
  <c r="Q21"/>
  <c r="O21"/>
  <c r="Q17"/>
  <c r="O17" s="1"/>
  <c r="Q13"/>
  <c r="O13" s="1"/>
  <c r="Q6"/>
  <c r="Q4" i="4"/>
  <c r="O4"/>
  <c r="Q19"/>
  <c r="O19"/>
  <c r="Q15"/>
  <c r="O15"/>
  <c r="Q11"/>
  <c r="O11"/>
  <c r="Q7"/>
  <c r="O7"/>
  <c r="Q99" i="1"/>
  <c r="O99" s="1"/>
  <c r="Q95"/>
  <c r="O95" s="1"/>
  <c r="Q91"/>
  <c r="O91" s="1"/>
  <c r="Q87"/>
  <c r="O87" s="1"/>
  <c r="Q83"/>
  <c r="O83" s="1"/>
  <c r="Q79"/>
  <c r="O79" s="1"/>
  <c r="Q75"/>
  <c r="O75" s="1"/>
  <c r="Q71"/>
  <c r="O71" s="1"/>
  <c r="Q67"/>
  <c r="O67" s="1"/>
  <c r="Q63"/>
  <c r="O63" s="1"/>
  <c r="Q59"/>
  <c r="O59" s="1"/>
  <c r="Q55"/>
  <c r="O55" s="1"/>
  <c r="Q51"/>
  <c r="O51" s="1"/>
  <c r="Q47"/>
  <c r="O47" s="1"/>
  <c r="Q43"/>
  <c r="O43" s="1"/>
  <c r="Q39"/>
  <c r="O39" s="1"/>
  <c r="Q35"/>
  <c r="O35" s="1"/>
  <c r="Q31"/>
  <c r="O31" s="1"/>
  <c r="Q27"/>
  <c r="O27" s="1"/>
  <c r="Q23"/>
  <c r="O23" s="1"/>
  <c r="Q19"/>
  <c r="O19" s="1"/>
  <c r="Q15"/>
  <c r="O15" s="1"/>
  <c r="Q11"/>
  <c r="O11" s="1"/>
  <c r="Q8"/>
  <c r="O8" s="1"/>
  <c r="Q21" i="4"/>
  <c r="O21" s="1"/>
  <c r="Q17"/>
  <c r="O17" s="1"/>
  <c r="Q13"/>
  <c r="O13" s="1"/>
  <c r="Q9"/>
  <c r="O9" s="1"/>
  <c r="C6" i="2"/>
  <c r="P5" i="1"/>
  <c r="P6"/>
  <c r="P7"/>
  <c r="P8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C9" i="2"/>
  <c r="C8"/>
  <c r="C7"/>
  <c r="C5"/>
  <c r="C4"/>
  <c r="A1"/>
  <c r="O5" i="1"/>
  <c r="C13" i="2" l="1"/>
  <c r="C14"/>
  <c r="C12"/>
</calcChain>
</file>

<file path=xl/sharedStrings.xml><?xml version="1.0" encoding="utf-8"?>
<sst xmlns="http://schemas.openxmlformats.org/spreadsheetml/2006/main" count="217" uniqueCount="127">
  <si>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</si>
  <si>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</si>
  <si>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</si>
  <si>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</si>
  <si>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</si>
  <si>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</si>
  <si>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</si>
  <si>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</si>
  <si>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</si>
  <si>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</si>
  <si>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</si>
  <si>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</si>
  <si>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</si>
  <si>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</si>
  <si>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</si>
  <si>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</si>
  <si>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</si>
  <si>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</si>
  <si>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</si>
  <si>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</si>
  <si>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</si>
  <si>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</si>
  <si>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</si>
  <si>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</si>
  <si>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</si>
  <si>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</si>
  <si>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</si>
  <si>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</si>
  <si>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</si>
  <si>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</si>
  <si>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</si>
  <si>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</si>
  <si>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</si>
  <si>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</si>
  <si>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</si>
  <si>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</si>
  <si>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</si>
  <si>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</si>
  <si>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</si>
  <si>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</si>
  <si>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</si>
  <si>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</si>
  <si>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</si>
  <si>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</si>
  <si>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</si>
  <si>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</si>
  <si>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</si>
  <si>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</si>
  <si>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</si>
  <si>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</si>
  <si>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</si>
  <si>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</si>
  <si>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</si>
  <si>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</si>
  <si>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</si>
  <si>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</si>
  <si>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</si>
  <si>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</si>
  <si>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</si>
  <si>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</si>
  <si>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</si>
  <si>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</si>
  <si>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</si>
  <si>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</si>
  <si>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</si>
  <si>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</si>
  <si>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</si>
  <si>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</si>
  <si>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</si>
  <si>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</si>
  <si>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</si>
  <si>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</si>
  <si>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</si>
  <si>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</si>
  <si>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</si>
  <si>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</si>
  <si>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</si>
  <si>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</si>
  <si>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</si>
  <si>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</si>
  <si>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</si>
  <si>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</si>
  <si>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</si>
  <si>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</si>
  <si>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</si>
  <si>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</si>
  <si>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</si>
  <si>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</si>
  <si>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</si>
  <si>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</si>
  <si>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</si>
  <si>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</si>
  <si>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</si>
  <si>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</si>
  <si>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</si>
  <si>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</si>
  <si>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</si>
  <si>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</si>
  <si>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</si>
  <si>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</si>
  <si>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</si>
  <si>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</si>
  <si>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</si>
  <si>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</si>
  <si>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</si>
  <si>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Technical</t>
  </si>
  <si>
    <t>PM</t>
  </si>
  <si>
    <t>Org</t>
  </si>
  <si>
    <t>Swastika Adhikari</t>
  </si>
  <si>
    <t>External</t>
  </si>
  <si>
    <t>SWASTIKA RISK REGISTER</t>
  </si>
  <si>
    <t>Less face-to-face communication between team members</t>
  </si>
  <si>
    <t>Less team support from some members</t>
  </si>
  <si>
    <t>N/A</t>
  </si>
  <si>
    <t>Woking through vidoes and tutorials</t>
  </si>
  <si>
    <t>Conduct meeting through google meet every week</t>
  </si>
  <si>
    <t>Video calls and communication for discussions</t>
  </si>
  <si>
    <t>Slow network and battery problem</t>
  </si>
  <si>
    <t>Ask for support if problem arises in understanding</t>
  </si>
  <si>
    <t>Change the battery</t>
  </si>
  <si>
    <t xml:space="preserve">Calls and commucation including chats </t>
  </si>
  <si>
    <t>Communicate frequently with every members</t>
  </si>
  <si>
    <t>Work from home through online</t>
  </si>
  <si>
    <t xml:space="preserve">Mental and physical stress due to Corona Virus </t>
  </si>
  <si>
    <t>Work from home using online mediums</t>
  </si>
  <si>
    <t>Unable to master php and apex oracle programming</t>
  </si>
  <si>
    <t>Swastika Adhikari, Sakriya Bajracharya</t>
  </si>
</sst>
</file>

<file path=xl/styles.xml><?xml version="1.0" encoding="utf-8"?>
<styleSheet xmlns="http://schemas.openxmlformats.org/spreadsheetml/2006/main">
  <numFmts count="1">
    <numFmt numFmtId="164" formatCode="dd/mm/yyyy;@"/>
  </numFmts>
  <fonts count="5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19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9"/>
  <sheetViews>
    <sheetView tabSelected="1" zoomScale="70" zoomScaleNormal="70" zoomScaleSheetLayoutView="10" zoomScalePageLayoutView="75" workbookViewId="0">
      <selection activeCell="D6" sqref="D6"/>
    </sheetView>
  </sheetViews>
  <sheetFormatPr defaultColWidth="2.5703125" defaultRowHeight="12.75"/>
  <cols>
    <col min="1" max="1" width="10.42578125" style="46" customWidth="1"/>
    <col min="2" max="2" width="14.42578125" style="46" customWidth="1"/>
    <col min="3" max="3" width="35.7109375" style="85" customWidth="1"/>
    <col min="4" max="4" width="14.42578125" style="46" customWidth="1"/>
    <col min="5" max="5" width="14.5703125" style="86" customWidth="1"/>
    <col min="6" max="6" width="7" style="87" customWidth="1"/>
    <col min="7" max="7" width="7" style="87" bestFit="1" customWidth="1"/>
    <col min="8" max="8" width="35.7109375" style="85" customWidth="1"/>
    <col min="9" max="10" width="7" style="86" customWidth="1"/>
    <col min="11" max="11" width="35.7109375" style="85" customWidth="1"/>
    <col min="12" max="12" width="14.140625" style="86" customWidth="1"/>
    <col min="13" max="13" width="13.28515625" style="86" customWidth="1"/>
    <col min="14" max="14" width="15.85546875" style="86" customWidth="1"/>
    <col min="15" max="15" width="21.42578125" style="88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>
      <c r="A1" s="118" t="s">
        <v>110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</row>
    <row r="2" spans="1:17" ht="18" customHeight="1">
      <c r="A2" s="121" t="s">
        <v>0</v>
      </c>
      <c r="B2" s="122"/>
      <c r="C2" s="122"/>
      <c r="D2" s="122"/>
      <c r="E2" s="123"/>
      <c r="F2" s="121" t="s">
        <v>1</v>
      </c>
      <c r="G2" s="125"/>
      <c r="H2" s="125"/>
      <c r="I2" s="125"/>
      <c r="J2" s="125"/>
      <c r="K2" s="126"/>
      <c r="L2" s="121" t="s">
        <v>33</v>
      </c>
      <c r="M2" s="122"/>
      <c r="N2" s="122"/>
      <c r="O2" s="123"/>
    </row>
    <row r="3" spans="1:17" s="47" customFormat="1" ht="15.75" customHeight="1">
      <c r="A3" s="128" t="s">
        <v>2</v>
      </c>
      <c r="B3" s="110" t="s">
        <v>9</v>
      </c>
      <c r="C3" s="110" t="s">
        <v>3</v>
      </c>
      <c r="D3" s="116" t="s">
        <v>102</v>
      </c>
      <c r="E3" s="114" t="s">
        <v>34</v>
      </c>
      <c r="F3" s="129" t="s">
        <v>22</v>
      </c>
      <c r="G3" s="113"/>
      <c r="H3" s="110" t="s">
        <v>5</v>
      </c>
      <c r="I3" s="112" t="s">
        <v>23</v>
      </c>
      <c r="J3" s="113"/>
      <c r="K3" s="114" t="s">
        <v>7</v>
      </c>
      <c r="L3" s="127" t="s">
        <v>32</v>
      </c>
      <c r="M3" s="116" t="s">
        <v>6</v>
      </c>
      <c r="N3" s="116" t="s">
        <v>4</v>
      </c>
      <c r="O3" s="124" t="s">
        <v>26</v>
      </c>
    </row>
    <row r="4" spans="1:17" s="47" customFormat="1" ht="85.5" customHeight="1">
      <c r="A4" s="130"/>
      <c r="B4" s="111"/>
      <c r="C4" s="111"/>
      <c r="D4" s="117"/>
      <c r="E4" s="115"/>
      <c r="F4" s="48" t="s">
        <v>103</v>
      </c>
      <c r="G4" s="49" t="s">
        <v>104</v>
      </c>
      <c r="H4" s="111"/>
      <c r="I4" s="49" t="s">
        <v>103</v>
      </c>
      <c r="J4" s="49" t="s">
        <v>104</v>
      </c>
      <c r="K4" s="115"/>
      <c r="L4" s="128"/>
      <c r="M4" s="110"/>
      <c r="N4" s="116"/>
      <c r="O4" s="124"/>
    </row>
    <row r="5" spans="1:17" ht="63">
      <c r="A5" s="50">
        <v>2.1</v>
      </c>
      <c r="B5" s="51" t="s">
        <v>105</v>
      </c>
      <c r="C5" s="52" t="s">
        <v>125</v>
      </c>
      <c r="D5" s="51" t="s">
        <v>126</v>
      </c>
      <c r="E5" s="53" t="s">
        <v>113</v>
      </c>
      <c r="F5" s="54">
        <v>3</v>
      </c>
      <c r="G5" s="55">
        <v>4</v>
      </c>
      <c r="H5" s="52" t="s">
        <v>114</v>
      </c>
      <c r="I5" s="55">
        <v>2</v>
      </c>
      <c r="J5" s="55">
        <v>4</v>
      </c>
      <c r="K5" s="106" t="s">
        <v>118</v>
      </c>
      <c r="L5" s="56">
        <v>43931</v>
      </c>
      <c r="M5" s="57">
        <v>43990</v>
      </c>
      <c r="N5" s="55" t="s">
        <v>14</v>
      </c>
      <c r="O5" s="58" t="str">
        <f>IF(N5=0,"",IF(N5="New","N",IF(N5="Unchanged","↔",IF(N5="Increasing","↑",IF(N5="Reducing","↓",IF(N5="Imminent","!",IF(N5="Closed","X")))))))&amp;Q5</f>
        <v>↓Amber</v>
      </c>
      <c r="P5" s="46">
        <f t="shared" ref="P5:P64" si="0">I5*J5</f>
        <v>8</v>
      </c>
      <c r="Q5" s="46" t="str">
        <f>IF(ISNA(VLOOKUP(I5&amp;J5,Risk_Lookup!$C$2:$D$26,2,FALSE))=TRUE,"", VLOOKUP(I5&amp;J5,Risk_Lookup!$C$2:$D$26,2,FALSE))</f>
        <v>Amber</v>
      </c>
    </row>
    <row r="6" spans="1:17" ht="46.5" customHeight="1">
      <c r="A6" s="50">
        <v>2.1</v>
      </c>
      <c r="B6" s="51" t="s">
        <v>105</v>
      </c>
      <c r="C6" s="52" t="s">
        <v>117</v>
      </c>
      <c r="D6" s="51" t="s">
        <v>108</v>
      </c>
      <c r="E6" s="53" t="s">
        <v>113</v>
      </c>
      <c r="F6" s="54">
        <v>3</v>
      </c>
      <c r="G6" s="55">
        <v>5</v>
      </c>
      <c r="H6" s="52" t="s">
        <v>113</v>
      </c>
      <c r="I6" s="55">
        <v>3</v>
      </c>
      <c r="J6" s="55">
        <v>4</v>
      </c>
      <c r="K6" s="106" t="s">
        <v>119</v>
      </c>
      <c r="L6" s="56">
        <v>43952</v>
      </c>
      <c r="M6" s="57">
        <v>43990</v>
      </c>
      <c r="N6" s="55" t="s">
        <v>10</v>
      </c>
      <c r="O6" s="58"/>
      <c r="P6" s="46">
        <f t="shared" si="0"/>
        <v>12</v>
      </c>
      <c r="Q6" s="46" t="str">
        <f>IF(ISNA(VLOOKUP(I6&amp;J6,Risk_Lookup!$C$2:$D$26,2,FALSE))=TRUE,"", VLOOKUP(I6&amp;J6,Risk_Lookup!$C$2:$D$26,2,FALSE))</f>
        <v>Amber</v>
      </c>
    </row>
    <row r="7" spans="1:17" s="105" customFormat="1" ht="49.5" customHeight="1">
      <c r="A7" s="95">
        <v>3.1</v>
      </c>
      <c r="B7" s="96" t="s">
        <v>107</v>
      </c>
      <c r="C7" s="97" t="s">
        <v>112</v>
      </c>
      <c r="D7" s="96" t="s">
        <v>108</v>
      </c>
      <c r="E7" s="98" t="s">
        <v>113</v>
      </c>
      <c r="F7" s="99">
        <v>2</v>
      </c>
      <c r="G7" s="100">
        <v>2</v>
      </c>
      <c r="H7" s="97" t="s">
        <v>115</v>
      </c>
      <c r="I7" s="100">
        <v>1</v>
      </c>
      <c r="J7" s="100">
        <v>2</v>
      </c>
      <c r="K7" s="101" t="s">
        <v>121</v>
      </c>
      <c r="L7" s="102">
        <v>43961</v>
      </c>
      <c r="M7" s="103">
        <v>43990</v>
      </c>
      <c r="N7" s="100" t="s">
        <v>14</v>
      </c>
      <c r="O7" s="104"/>
      <c r="P7" s="105">
        <f t="shared" si="0"/>
        <v>2</v>
      </c>
      <c r="Q7" s="105" t="str">
        <f>IF(ISNA(VLOOKUP(I7&amp;J7,Risk_Lookup!$C$2:$D$26,2,FALSE))=TRUE,"", VLOOKUP(I7&amp;J7,Risk_Lookup!$C$2:$D$26,2,FALSE))</f>
        <v>Green</v>
      </c>
    </row>
    <row r="8" spans="1:17" s="105" customFormat="1" ht="34.5" customHeight="1">
      <c r="A8" s="95">
        <v>4.0999999999999996</v>
      </c>
      <c r="B8" s="96" t="s">
        <v>106</v>
      </c>
      <c r="C8" s="97" t="s">
        <v>111</v>
      </c>
      <c r="D8" s="96" t="s">
        <v>108</v>
      </c>
      <c r="E8" s="98" t="s">
        <v>113</v>
      </c>
      <c r="F8" s="99">
        <v>1</v>
      </c>
      <c r="G8" s="100">
        <v>2</v>
      </c>
      <c r="H8" s="97" t="s">
        <v>116</v>
      </c>
      <c r="I8" s="100">
        <v>1</v>
      </c>
      <c r="J8" s="100">
        <v>2</v>
      </c>
      <c r="K8" s="101" t="s">
        <v>120</v>
      </c>
      <c r="L8" s="102">
        <v>43961</v>
      </c>
      <c r="M8" s="103">
        <v>43990</v>
      </c>
      <c r="N8" s="100" t="s">
        <v>14</v>
      </c>
      <c r="O8" s="104" t="str">
        <f>IF(N8=0,"",IF(N8="New","N",IF(N8="Unchanged","↔",IF(N8="Increasing","↑",IF(N8="Reducing","↓",IF(N8="Imminent","!",IF(N8="Closed","X")))))))&amp;Q8</f>
        <v>↓Green</v>
      </c>
      <c r="P8" s="105">
        <f t="shared" si="0"/>
        <v>2</v>
      </c>
      <c r="Q8" s="105" t="str">
        <f>IF(ISNA(VLOOKUP(I8&amp;J8,Risk_Lookup!$C$2:$D$26,2,FALSE))=TRUE,"", VLOOKUP(I8&amp;J8,Risk_Lookup!$C$2:$D$26,2,FALSE))</f>
        <v>Green</v>
      </c>
    </row>
    <row r="9" spans="1:17" s="105" customFormat="1" ht="31.5">
      <c r="A9" s="95">
        <v>5.0999999999999996</v>
      </c>
      <c r="B9" s="107" t="s">
        <v>109</v>
      </c>
      <c r="C9" s="97" t="s">
        <v>123</v>
      </c>
      <c r="D9" s="108" t="s">
        <v>108</v>
      </c>
      <c r="E9" s="98" t="s">
        <v>113</v>
      </c>
      <c r="F9" s="99">
        <v>3</v>
      </c>
      <c r="G9" s="100">
        <v>5</v>
      </c>
      <c r="H9" s="109" t="s">
        <v>124</v>
      </c>
      <c r="I9" s="100">
        <v>2</v>
      </c>
      <c r="J9" s="100">
        <v>4</v>
      </c>
      <c r="K9" s="101" t="s">
        <v>122</v>
      </c>
      <c r="L9" s="102">
        <v>43931</v>
      </c>
      <c r="M9" s="103">
        <v>43990</v>
      </c>
      <c r="N9" s="100" t="s">
        <v>10</v>
      </c>
      <c r="O9" s="104"/>
    </row>
    <row r="10" spans="1:17" ht="23.25">
      <c r="A10" s="59"/>
      <c r="B10" s="68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3.25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3.25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25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25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3.25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25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25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3.25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25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25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25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25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25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25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25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25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25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25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3.25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25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3.25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25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25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25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25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25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25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25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25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25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3.25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3.25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3.25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25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3.25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25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25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25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25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25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25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25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25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25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25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25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3.25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25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3.25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25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25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25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25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25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25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25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25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25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25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25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3.25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25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3.25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25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3.25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3.25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>
      <formula1>1</formula1>
      <formula2>G5</formula2>
    </dataValidation>
    <dataValidation type="list" allowBlank="1" showInputMessage="1" showErrorMessage="1" sqref="N5:N99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topLeftCell="A5" zoomScaleNormal="100" workbookViewId="0">
      <selection activeCell="F9" sqref="F9"/>
    </sheetView>
  </sheetViews>
  <sheetFormatPr defaultColWidth="9.140625" defaultRowHeight="12.75"/>
  <cols>
    <col min="1" max="3" width="11.7109375" style="4" customWidth="1"/>
    <col min="4" max="16384" width="9.140625" style="4"/>
  </cols>
  <sheetData>
    <row r="1" spans="1:21">
      <c r="A1" s="36" t="str">
        <f>'RISK REGISTER'!A1</f>
        <v>SWASTIKA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3" t="s">
        <v>30</v>
      </c>
      <c r="B3" s="134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REGISTER'!N5:N99,"Unchanged")</f>
        <v>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REGISTER'!N5:N99,"Reducing")</f>
        <v>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5" t="s">
        <v>31</v>
      </c>
      <c r="B11" s="136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7" t="s">
        <v>27</v>
      </c>
      <c r="B12" s="138"/>
      <c r="C12" s="93">
        <f>COUNTIFS('RISK REGISTER'!Q5:Q99,"RED")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39" t="s">
        <v>28</v>
      </c>
      <c r="B13" s="140"/>
      <c r="C13" s="34">
        <f>COUNTIFS('RISK REGISTER'!Q5:Q99,"AMBER")</f>
        <v>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1" t="s">
        <v>29</v>
      </c>
      <c r="B14" s="132"/>
      <c r="C14" s="35">
        <f>COUNTIFS('RISK REGISTER'!Q5:Q99,"GREEN")</f>
        <v>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>
      <c r="A1" s="143" t="s">
        <v>0</v>
      </c>
      <c r="B1" s="144"/>
      <c r="C1" s="144"/>
      <c r="D1" s="144"/>
      <c r="E1" s="145"/>
      <c r="F1" s="143" t="s">
        <v>1</v>
      </c>
      <c r="G1" s="146"/>
      <c r="H1" s="146"/>
      <c r="I1" s="146"/>
      <c r="J1" s="146"/>
      <c r="K1" s="147"/>
      <c r="L1" s="143" t="s">
        <v>33</v>
      </c>
      <c r="M1" s="144"/>
      <c r="N1" s="144"/>
      <c r="O1" s="145"/>
    </row>
    <row r="2" spans="1:17" ht="15.75">
      <c r="A2" s="148" t="s">
        <v>2</v>
      </c>
      <c r="B2" s="150" t="s">
        <v>9</v>
      </c>
      <c r="C2" s="150" t="s">
        <v>3</v>
      </c>
      <c r="D2" s="152" t="s">
        <v>8</v>
      </c>
      <c r="E2" s="154" t="s">
        <v>34</v>
      </c>
      <c r="F2" s="156" t="s">
        <v>22</v>
      </c>
      <c r="G2" s="157"/>
      <c r="H2" s="150" t="s">
        <v>5</v>
      </c>
      <c r="I2" s="159" t="s">
        <v>23</v>
      </c>
      <c r="J2" s="157"/>
      <c r="K2" s="154" t="s">
        <v>7</v>
      </c>
      <c r="L2" s="160" t="s">
        <v>32</v>
      </c>
      <c r="M2" s="152" t="s">
        <v>6</v>
      </c>
      <c r="N2" s="152" t="s">
        <v>4</v>
      </c>
      <c r="O2" s="141" t="s">
        <v>26</v>
      </c>
    </row>
    <row r="3" spans="1:17" ht="69" thickBot="1">
      <c r="A3" s="149"/>
      <c r="B3" s="151"/>
      <c r="C3" s="151"/>
      <c r="D3" s="153"/>
      <c r="E3" s="155"/>
      <c r="F3" s="20" t="s">
        <v>24</v>
      </c>
      <c r="G3" s="21" t="s">
        <v>25</v>
      </c>
      <c r="H3" s="151"/>
      <c r="I3" s="22" t="s">
        <v>24</v>
      </c>
      <c r="J3" s="21" t="s">
        <v>25</v>
      </c>
      <c r="K3" s="155"/>
      <c r="L3" s="161"/>
      <c r="M3" s="158"/>
      <c r="N3" s="158"/>
      <c r="O3" s="142"/>
    </row>
    <row r="4" spans="1:17" ht="25.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Q45"/>
  <sheetViews>
    <sheetView view="pageBreakPreview" topLeftCell="A28" zoomScaleNormal="85" zoomScaleSheetLayoutView="100" workbookViewId="0">
      <selection activeCell="C51" sqref="C51"/>
    </sheetView>
  </sheetViews>
  <sheetFormatPr defaultColWidth="8.85546875" defaultRowHeight="15.7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>
      <c r="A1" s="166" t="s">
        <v>100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64" t="s">
        <v>43</v>
      </c>
      <c r="E9" s="164"/>
      <c r="F9" s="164"/>
      <c r="G9" s="164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65" t="s">
        <v>46</v>
      </c>
      <c r="E10" s="165"/>
      <c r="F10" s="165"/>
      <c r="G10" s="165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65" t="s">
        <v>49</v>
      </c>
      <c r="E11" s="165"/>
      <c r="F11" s="165"/>
      <c r="G11" s="165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65" t="s">
        <v>52</v>
      </c>
      <c r="E12" s="165"/>
      <c r="F12" s="165"/>
      <c r="G12" s="165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65" t="s">
        <v>55</v>
      </c>
      <c r="E13" s="165"/>
      <c r="F13" s="165"/>
      <c r="G13" s="165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65" t="s">
        <v>58</v>
      </c>
      <c r="E14" s="165"/>
      <c r="F14" s="165"/>
      <c r="G14" s="165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67" t="s">
        <v>59</v>
      </c>
      <c r="C22" s="167"/>
      <c r="D22" s="167"/>
      <c r="E22" s="167"/>
      <c r="F22" s="167" t="s">
        <v>60</v>
      </c>
      <c r="G22" s="167"/>
      <c r="H22" s="167"/>
      <c r="I22" s="167"/>
      <c r="J22" s="167" t="s">
        <v>61</v>
      </c>
      <c r="K22" s="167"/>
      <c r="L22" s="167"/>
      <c r="M22" s="167"/>
      <c r="N22" s="167"/>
      <c r="O22" s="167"/>
      <c r="P22" s="167"/>
      <c r="Q22" s="167"/>
    </row>
    <row r="23" spans="1:17" ht="168" customHeight="1">
      <c r="A23" s="94" t="s">
        <v>62</v>
      </c>
      <c r="B23" s="163" t="s">
        <v>76</v>
      </c>
      <c r="C23" s="163"/>
      <c r="D23" s="163"/>
      <c r="E23" s="163"/>
      <c r="F23" s="162" t="s">
        <v>77</v>
      </c>
      <c r="G23" s="162"/>
      <c r="H23" s="162"/>
      <c r="I23" s="162"/>
      <c r="J23" s="162" t="s">
        <v>78</v>
      </c>
      <c r="K23" s="162"/>
      <c r="L23" s="162"/>
      <c r="M23" s="162"/>
      <c r="N23" s="162"/>
      <c r="O23" s="162"/>
      <c r="P23" s="162"/>
      <c r="Q23" s="162"/>
    </row>
    <row r="24" spans="1:17" ht="156.75" customHeight="1">
      <c r="A24" s="43" t="s">
        <v>63</v>
      </c>
      <c r="B24" s="163" t="s">
        <v>79</v>
      </c>
      <c r="C24" s="163"/>
      <c r="D24" s="163"/>
      <c r="E24" s="163"/>
      <c r="F24" s="162" t="s">
        <v>80</v>
      </c>
      <c r="G24" s="162"/>
      <c r="H24" s="162"/>
      <c r="I24" s="162"/>
      <c r="J24" s="162" t="s">
        <v>81</v>
      </c>
      <c r="K24" s="162"/>
      <c r="L24" s="162"/>
      <c r="M24" s="162"/>
      <c r="N24" s="162"/>
      <c r="O24" s="162"/>
      <c r="P24" s="162"/>
      <c r="Q24" s="162"/>
    </row>
    <row r="25" spans="1:17" ht="134.25" customHeight="1">
      <c r="A25" s="43" t="s">
        <v>64</v>
      </c>
      <c r="B25" s="163" t="s">
        <v>82</v>
      </c>
      <c r="C25" s="163"/>
      <c r="D25" s="163"/>
      <c r="E25" s="163"/>
      <c r="F25" s="162" t="s">
        <v>83</v>
      </c>
      <c r="G25" s="162"/>
      <c r="H25" s="162"/>
      <c r="I25" s="162"/>
      <c r="J25" s="162" t="s">
        <v>84</v>
      </c>
      <c r="K25" s="162"/>
      <c r="L25" s="162"/>
      <c r="M25" s="162"/>
      <c r="N25" s="162"/>
      <c r="O25" s="162"/>
      <c r="P25" s="162"/>
      <c r="Q25" s="162"/>
    </row>
    <row r="26" spans="1:17" ht="109.5" customHeight="1">
      <c r="A26" s="43" t="s">
        <v>65</v>
      </c>
      <c r="B26" s="163" t="s">
        <v>85</v>
      </c>
      <c r="C26" s="163"/>
      <c r="D26" s="163"/>
      <c r="E26" s="163"/>
      <c r="F26" s="162" t="s">
        <v>86</v>
      </c>
      <c r="G26" s="162"/>
      <c r="H26" s="162"/>
      <c r="I26" s="162"/>
      <c r="J26" s="162" t="s">
        <v>87</v>
      </c>
      <c r="K26" s="162"/>
      <c r="L26" s="162"/>
      <c r="M26" s="162"/>
      <c r="N26" s="162"/>
      <c r="O26" s="162"/>
      <c r="P26" s="162"/>
      <c r="Q26" s="162"/>
    </row>
    <row r="27" spans="1:17" ht="100.5" customHeight="1">
      <c r="A27" s="43" t="s">
        <v>66</v>
      </c>
      <c r="B27" s="163" t="s">
        <v>88</v>
      </c>
      <c r="C27" s="163"/>
      <c r="D27" s="163"/>
      <c r="E27" s="163"/>
      <c r="F27" s="162" t="s">
        <v>89</v>
      </c>
      <c r="G27" s="162"/>
      <c r="H27" s="162"/>
      <c r="I27" s="162"/>
      <c r="J27" s="162" t="s">
        <v>90</v>
      </c>
      <c r="K27" s="162"/>
      <c r="L27" s="162"/>
      <c r="M27" s="162"/>
      <c r="N27" s="162"/>
      <c r="O27" s="162"/>
      <c r="P27" s="162"/>
      <c r="Q27" s="162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5" thickBot="1"/>
    <row r="31" spans="1:17" ht="17.25" customHeight="1">
      <c r="A31" s="186" t="s">
        <v>68</v>
      </c>
      <c r="B31" s="38" t="s">
        <v>69</v>
      </c>
      <c r="C31" s="170" t="s">
        <v>28</v>
      </c>
      <c r="D31" s="170" t="s">
        <v>28</v>
      </c>
      <c r="E31" s="174" t="s">
        <v>27</v>
      </c>
      <c r="F31" s="172" t="s">
        <v>27</v>
      </c>
      <c r="G31" s="172" t="s">
        <v>27</v>
      </c>
    </row>
    <row r="32" spans="1:17" ht="16.5" thickBot="1">
      <c r="A32" s="187"/>
      <c r="B32" s="39">
        <v>5</v>
      </c>
      <c r="C32" s="171"/>
      <c r="D32" s="171"/>
      <c r="E32" s="175"/>
      <c r="F32" s="173"/>
      <c r="G32" s="173"/>
    </row>
    <row r="33" spans="1:15">
      <c r="A33" s="187"/>
      <c r="B33" s="40" t="s">
        <v>37</v>
      </c>
      <c r="C33" s="168" t="s">
        <v>29</v>
      </c>
      <c r="D33" s="170" t="s">
        <v>28</v>
      </c>
      <c r="E33" s="170" t="s">
        <v>28</v>
      </c>
      <c r="F33" s="172" t="s">
        <v>27</v>
      </c>
      <c r="G33" s="172" t="s">
        <v>27</v>
      </c>
    </row>
    <row r="34" spans="1:15" ht="16.5" thickBot="1">
      <c r="A34" s="187"/>
      <c r="B34" s="39">
        <v>4</v>
      </c>
      <c r="C34" s="169"/>
      <c r="D34" s="171"/>
      <c r="E34" s="171"/>
      <c r="F34" s="173"/>
      <c r="G34" s="173"/>
    </row>
    <row r="35" spans="1:15">
      <c r="A35" s="187"/>
      <c r="B35" s="40" t="s">
        <v>38</v>
      </c>
      <c r="C35" s="168" t="s">
        <v>29</v>
      </c>
      <c r="D35" s="168" t="s">
        <v>29</v>
      </c>
      <c r="E35" s="168" t="s">
        <v>29</v>
      </c>
      <c r="F35" s="170" t="s">
        <v>28</v>
      </c>
      <c r="G35" s="170" t="s">
        <v>28</v>
      </c>
    </row>
    <row r="36" spans="1:15" ht="16.5" thickBot="1">
      <c r="A36" s="187"/>
      <c r="B36" s="39">
        <v>3</v>
      </c>
      <c r="C36" s="169"/>
      <c r="D36" s="169"/>
      <c r="E36" s="169"/>
      <c r="F36" s="171"/>
      <c r="G36" s="171"/>
    </row>
    <row r="37" spans="1:15">
      <c r="A37" s="187"/>
      <c r="B37" s="40" t="s">
        <v>39</v>
      </c>
      <c r="C37" s="168" t="s">
        <v>29</v>
      </c>
      <c r="D37" s="168" t="s">
        <v>29</v>
      </c>
      <c r="E37" s="168" t="s">
        <v>29</v>
      </c>
      <c r="F37" s="168" t="s">
        <v>29</v>
      </c>
      <c r="G37" s="168" t="s">
        <v>29</v>
      </c>
    </row>
    <row r="38" spans="1:15" ht="16.5" thickBot="1">
      <c r="A38" s="187"/>
      <c r="B38" s="39">
        <v>2</v>
      </c>
      <c r="C38" s="169"/>
      <c r="D38" s="169"/>
      <c r="E38" s="169"/>
      <c r="F38" s="169"/>
      <c r="G38" s="169"/>
    </row>
    <row r="39" spans="1:15">
      <c r="A39" s="187"/>
      <c r="B39" s="40" t="s">
        <v>70</v>
      </c>
      <c r="C39" s="168" t="s">
        <v>29</v>
      </c>
      <c r="D39" s="168" t="s">
        <v>29</v>
      </c>
      <c r="E39" s="168" t="s">
        <v>29</v>
      </c>
      <c r="F39" s="168" t="s">
        <v>29</v>
      </c>
      <c r="G39" s="168" t="s">
        <v>29</v>
      </c>
    </row>
    <row r="40" spans="1:15" ht="16.5" thickBot="1">
      <c r="A40" s="188"/>
      <c r="B40" s="39">
        <v>1</v>
      </c>
      <c r="C40" s="169"/>
      <c r="D40" s="169"/>
      <c r="E40" s="169"/>
      <c r="F40" s="169"/>
      <c r="G40" s="169"/>
    </row>
    <row r="41" spans="1:15">
      <c r="A41" s="176" t="s">
        <v>99</v>
      </c>
      <c r="B41" s="177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>
      <c r="A42" s="178"/>
      <c r="B42" s="179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>
      <c r="A43" s="180"/>
      <c r="B43" s="181"/>
      <c r="C43" s="182" t="s">
        <v>40</v>
      </c>
      <c r="D43" s="183"/>
      <c r="E43" s="183"/>
      <c r="F43" s="183"/>
      <c r="G43" s="184"/>
    </row>
    <row r="45" spans="1:15">
      <c r="A45" s="185" t="s">
        <v>91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J27" sqref="J27"/>
    </sheetView>
  </sheetViews>
  <sheetFormatPr defaultRowHeight="12.75"/>
  <cols>
    <col min="3" max="3" width="16.28515625" bestFit="1" customWidth="1"/>
    <col min="4" max="4" width="12.14062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Swastika</cp:lastModifiedBy>
  <cp:lastPrinted>2014-10-01T09:20:46Z</cp:lastPrinted>
  <dcterms:created xsi:type="dcterms:W3CDTF">2009-05-22T10:12:24Z</dcterms:created>
  <dcterms:modified xsi:type="dcterms:W3CDTF">2020-06-14T15:44:32Z</dcterms:modified>
</cp:coreProperties>
</file>