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 activeTab="1"/>
  </bookViews>
  <sheets>
    <sheet name="Final Report" sheetId="1" r:id="rId1"/>
    <sheet name="Tracker" sheetId="2" r:id="rId2"/>
  </sheets>
  <calcPr calcId="144525"/>
</workbook>
</file>

<file path=xl/comments1.xml><?xml version="1.0" encoding="utf-8"?>
<comments xmlns="http://schemas.openxmlformats.org/spreadsheetml/2006/main">
  <authors>
    <author>Michelle Popoola</author>
  </authors>
  <commentList>
    <comment ref="C7" authorId="0">
      <text>
        <r>
          <rPr>
            <b/>
            <sz val="9"/>
            <rFont val="Tahoma"/>
            <charset val="134"/>
          </rPr>
          <t>Michelle Popoola:</t>
        </r>
        <r>
          <rPr>
            <sz val="9"/>
            <rFont val="Tahoma"/>
            <charset val="134"/>
          </rPr>
          <t xml:space="preserve">
Iyabode Olorunsogo</t>
        </r>
      </text>
    </comment>
  </commentList>
</comments>
</file>

<file path=xl/sharedStrings.xml><?xml version="1.0" encoding="utf-8"?>
<sst xmlns="http://schemas.openxmlformats.org/spreadsheetml/2006/main" count="117" uniqueCount="70">
  <si>
    <t>DEC MEGA TESS DEPLETION - SALES TRACKER</t>
  </si>
  <si>
    <t>DBs</t>
  </si>
  <si>
    <t>S/N</t>
  </si>
  <si>
    <t>BDRs</t>
  </si>
  <si>
    <t>PENAFORT</t>
  </si>
  <si>
    <t>Ngozi Global</t>
  </si>
  <si>
    <t xml:space="preserve">IFECO </t>
  </si>
  <si>
    <t xml:space="preserve">Danzino </t>
  </si>
  <si>
    <t xml:space="preserve">Phocles </t>
  </si>
  <si>
    <t xml:space="preserve">Ndee </t>
  </si>
  <si>
    <t xml:space="preserve">Ausmath </t>
  </si>
  <si>
    <t>Total</t>
  </si>
  <si>
    <t>Sabastine U. Utazi</t>
  </si>
  <si>
    <t>Ovie Eric Omeni</t>
  </si>
  <si>
    <t>Fatimoh Olamide Akindele</t>
  </si>
  <si>
    <t>Onyia Betram Izuchukwu</t>
  </si>
  <si>
    <t>Umukoro Onoriode</t>
  </si>
  <si>
    <t>Matthew Adah Ogabo</t>
  </si>
  <si>
    <t>Ese Eguriase</t>
  </si>
  <si>
    <t>Chukwudi Onu Ogbannaya</t>
  </si>
  <si>
    <t>Uchenna Ntagu</t>
  </si>
  <si>
    <t>Joeseph Ekong</t>
  </si>
  <si>
    <t>Chinyere Oparaocha</t>
  </si>
  <si>
    <t>Emmanuel Egwu</t>
  </si>
  <si>
    <t>Bright Azubuike</t>
  </si>
  <si>
    <t>Thomas Sonayon Oluwasegun</t>
  </si>
  <si>
    <t>Olasunkami  Ayo Ajayi</t>
  </si>
  <si>
    <t>Ekene Blaise Ukaegbu</t>
  </si>
  <si>
    <t>Anifowose Moses Oluwapelumi</t>
  </si>
  <si>
    <t>Chinyere Morah</t>
  </si>
  <si>
    <t>Oluwayomi Adelaja</t>
  </si>
  <si>
    <t>Rita Amaji</t>
  </si>
  <si>
    <t>Busola Popoola</t>
  </si>
  <si>
    <t>Total Quantity Picked</t>
  </si>
  <si>
    <t>TESS DEPLETION TARGETS BY BDR  - MAY 2024</t>
  </si>
  <si>
    <t>SN</t>
  </si>
  <si>
    <t>TESS</t>
  </si>
  <si>
    <t>DB's Name</t>
  </si>
  <si>
    <t>BDR</t>
  </si>
  <si>
    <t>SM</t>
  </si>
  <si>
    <t>Target</t>
  </si>
  <si>
    <t>Actual</t>
  </si>
  <si>
    <t>Variance</t>
  </si>
  <si>
    <t>% Achieved</t>
  </si>
  <si>
    <t>5 to 1 Promo</t>
  </si>
  <si>
    <t>Felix Adesoye</t>
  </si>
  <si>
    <t>Redeem Global</t>
  </si>
  <si>
    <t>Ike Best Store Venture</t>
  </si>
  <si>
    <t>Hipmon</t>
  </si>
  <si>
    <t>IFECO TONEX EXPRESS ENTERPRISES</t>
  </si>
  <si>
    <t>Ausmath</t>
  </si>
  <si>
    <t>Phocles Nigeria Limited</t>
  </si>
  <si>
    <t>Ike Best</t>
  </si>
  <si>
    <t>Ngozi Global Ltd</t>
  </si>
  <si>
    <t>Phocles</t>
  </si>
  <si>
    <t>PENAFORT ENERGY NIG LTD</t>
  </si>
  <si>
    <t>Ifeco</t>
  </si>
  <si>
    <t>Ausmath Stores Enterprises</t>
  </si>
  <si>
    <t>Onaiwu Global</t>
  </si>
  <si>
    <t>Marikene</t>
  </si>
  <si>
    <t>Pelumi</t>
  </si>
  <si>
    <t>Penafort</t>
  </si>
  <si>
    <t>Ngochidi</t>
  </si>
  <si>
    <t>Ekong Joseph Akanimo</t>
  </si>
  <si>
    <t>Yusuf Oseni</t>
  </si>
  <si>
    <t>KCO Thai</t>
  </si>
  <si>
    <t>Yomi Usual</t>
  </si>
  <si>
    <t xml:space="preserve">Dom Dike/Ndee </t>
  </si>
  <si>
    <t>Total (Cases)</t>
  </si>
  <si>
    <t>Total (HLs)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</si>
</sst>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* #,##0_-;\-* #,##0_-;_-* &quot;-&quot;??_-;_-@_-"/>
    <numFmt numFmtId="179" formatCode="_-* #,##0_-;\-* #,##0_-;_-* &quot;-&quot;??_-;_-@"/>
    <numFmt numFmtId="180" formatCode="0.0%"/>
  </numFmts>
  <fonts count="36">
    <font>
      <sz val="11"/>
      <color theme="1"/>
      <name val="Calibri"/>
      <charset val="134"/>
      <scheme val="minor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Calibri"/>
      <charset val="134"/>
    </font>
    <font>
      <b/>
      <sz val="11"/>
      <color rgb="FF000000"/>
      <name val="Garamond"/>
      <charset val="134"/>
    </font>
    <font>
      <sz val="11"/>
      <color rgb="FF000000"/>
      <name val="Garamond"/>
      <charset val="134"/>
    </font>
    <font>
      <b/>
      <sz val="11"/>
      <color rgb="FF385623"/>
      <name val="Garamond"/>
      <charset val="134"/>
    </font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385623"/>
      <name val="Garamond"/>
      <charset val="134"/>
    </font>
    <font>
      <sz val="11"/>
      <color rgb="FFFF0000"/>
      <name val="Calibri"/>
      <charset val="134"/>
      <scheme val="minor"/>
    </font>
    <font>
      <sz val="11"/>
      <color rgb="FFFF0000"/>
      <name val="Arial"/>
      <charset val="134"/>
    </font>
    <font>
      <b/>
      <sz val="11"/>
      <color theme="1"/>
      <name val="Calibri"/>
      <charset val="134"/>
      <scheme val="minor"/>
    </font>
    <font>
      <sz val="9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4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44" applyNumberFormat="0" applyAlignment="0" applyProtection="0">
      <alignment vertical="center"/>
    </xf>
    <xf numFmtId="0" fontId="24" fillId="7" borderId="45" applyNumberFormat="0" applyAlignment="0" applyProtection="0">
      <alignment vertical="center"/>
    </xf>
    <xf numFmtId="0" fontId="25" fillId="7" borderId="44" applyNumberFormat="0" applyAlignment="0" applyProtection="0">
      <alignment vertical="center"/>
    </xf>
    <xf numFmtId="0" fontId="26" fillId="8" borderId="46" applyNumberFormat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wrapText="1"/>
    </xf>
    <xf numFmtId="178" fontId="5" fillId="0" borderId="14" xfId="0" applyNumberFormat="1" applyFont="1" applyBorder="1" applyAlignment="1">
      <alignment horizontal="center" wrapText="1"/>
    </xf>
    <xf numFmtId="9" fontId="6" fillId="0" borderId="14" xfId="0" applyNumberFormat="1" applyFont="1" applyBorder="1" applyAlignment="1">
      <alignment horizont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wrapText="1"/>
    </xf>
    <xf numFmtId="178" fontId="5" fillId="0" borderId="16" xfId="0" applyNumberFormat="1" applyFont="1" applyBorder="1" applyAlignment="1">
      <alignment horizontal="center" wrapText="1"/>
    </xf>
    <xf numFmtId="0" fontId="5" fillId="0" borderId="17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0" fontId="5" fillId="0" borderId="18" xfId="0" applyFont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" fillId="0" borderId="16" xfId="0" applyFont="1" applyFill="1" applyBorder="1" applyAlignment="1">
      <alignment horizontal="center" wrapText="1"/>
    </xf>
    <xf numFmtId="179" fontId="5" fillId="0" borderId="16" xfId="0" applyNumberFormat="1" applyFont="1" applyBorder="1" applyAlignment="1">
      <alignment horizontal="center" wrapText="1"/>
    </xf>
    <xf numFmtId="178" fontId="5" fillId="0" borderId="19" xfId="0" applyNumberFormat="1" applyFont="1" applyBorder="1" applyAlignment="1">
      <alignment horizontal="center" wrapText="1"/>
    </xf>
    <xf numFmtId="0" fontId="4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178" fontId="4" fillId="0" borderId="18" xfId="1" applyNumberFormat="1" applyFont="1" applyBorder="1" applyAlignment="1" applyProtection="1">
      <alignment horizontal="center" wrapText="1"/>
    </xf>
    <xf numFmtId="180" fontId="6" fillId="0" borderId="21" xfId="0" applyNumberFormat="1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179" fontId="5" fillId="0" borderId="18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9" fontId="9" fillId="0" borderId="14" xfId="0" applyNumberFormat="1" applyFont="1" applyBorder="1" applyAlignment="1">
      <alignment horizontal="center" wrapText="1"/>
    </xf>
    <xf numFmtId="0" fontId="10" fillId="0" borderId="18" xfId="0" applyFont="1" applyBorder="1"/>
    <xf numFmtId="0" fontId="11" fillId="0" borderId="0" xfId="0" applyFont="1" applyAlignment="1">
      <alignment vertical="center"/>
    </xf>
    <xf numFmtId="9" fontId="9" fillId="0" borderId="16" xfId="0" applyNumberFormat="1" applyFont="1" applyBorder="1" applyAlignment="1">
      <alignment horizontal="center" wrapText="1"/>
    </xf>
    <xf numFmtId="9" fontId="5" fillId="0" borderId="19" xfId="0" applyNumberFormat="1" applyFont="1" applyBorder="1" applyAlignment="1">
      <alignment horizontal="center" wrapText="1"/>
    </xf>
    <xf numFmtId="9" fontId="9" fillId="0" borderId="19" xfId="0" applyNumberFormat="1" applyFont="1" applyBorder="1" applyAlignment="1">
      <alignment horizontal="center" wrapText="1"/>
    </xf>
    <xf numFmtId="9" fontId="5" fillId="0" borderId="16" xfId="0" applyNumberFormat="1" applyFont="1" applyBorder="1" applyAlignment="1">
      <alignment horizontal="center" wrapText="1"/>
    </xf>
    <xf numFmtId="178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12" fillId="4" borderId="25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0" borderId="21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13" fillId="0" borderId="30" xfId="0" applyFont="1" applyBorder="1" applyAlignment="1">
      <alignment horizontal="center" vertical="center"/>
    </xf>
    <xf numFmtId="0" fontId="0" fillId="0" borderId="31" xfId="0" applyBorder="1"/>
    <xf numFmtId="0" fontId="13" fillId="0" borderId="25" xfId="0" applyFont="1" applyBorder="1" applyAlignment="1">
      <alignment horizontal="center" vertical="center"/>
    </xf>
    <xf numFmtId="0" fontId="0" fillId="0" borderId="27" xfId="0" applyBorder="1"/>
    <xf numFmtId="0" fontId="0" fillId="0" borderId="32" xfId="0" applyBorder="1" applyAlignment="1">
      <alignment horizontal="center"/>
    </xf>
    <xf numFmtId="0" fontId="12" fillId="4" borderId="33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3" xfId="0" applyBorder="1"/>
    <xf numFmtId="0" fontId="0" fillId="0" borderId="34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FFFFFF"/>
      </font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zoomScale="85" zoomScaleNormal="85" topLeftCell="A4" workbookViewId="0">
      <selection activeCell="D13" sqref="D13"/>
    </sheetView>
  </sheetViews>
  <sheetFormatPr defaultColWidth="9" defaultRowHeight="15"/>
  <cols>
    <col min="2" max="2" width="12.9047619047619" customWidth="1"/>
    <col min="3" max="3" width="30.9047619047619" customWidth="1"/>
    <col min="4" max="4" width="10.9047619047619" customWidth="1"/>
    <col min="5" max="5" width="14.2666666666667" customWidth="1"/>
  </cols>
  <sheetData>
    <row r="1" spans="2:2">
      <c r="B1" t="s">
        <v>0</v>
      </c>
    </row>
    <row r="2" ht="15.75"/>
    <row r="3" ht="15.75" spans="4:11">
      <c r="D3" s="62" t="s">
        <v>1</v>
      </c>
      <c r="E3" s="63"/>
      <c r="F3" s="63"/>
      <c r="G3" s="63"/>
      <c r="H3" s="63"/>
      <c r="I3" s="63"/>
      <c r="J3" s="63"/>
      <c r="K3" s="77"/>
    </row>
    <row r="4" ht="15.75" spans="2:11">
      <c r="B4" s="64" t="s">
        <v>2</v>
      </c>
      <c r="C4" s="65" t="s">
        <v>3</v>
      </c>
      <c r="D4" s="66" t="s">
        <v>4</v>
      </c>
      <c r="E4" s="67" t="s">
        <v>5</v>
      </c>
      <c r="F4" s="67" t="s">
        <v>6</v>
      </c>
      <c r="G4" s="67" t="s">
        <v>7</v>
      </c>
      <c r="H4" s="67" t="s">
        <v>8</v>
      </c>
      <c r="I4" s="67" t="s">
        <v>9</v>
      </c>
      <c r="J4" s="78" t="s">
        <v>10</v>
      </c>
      <c r="K4" s="79" t="s">
        <v>11</v>
      </c>
    </row>
    <row r="5" ht="15.75" spans="2:11">
      <c r="B5" s="68">
        <v>1</v>
      </c>
      <c r="C5" s="69" t="s">
        <v>12</v>
      </c>
      <c r="D5" s="70"/>
      <c r="E5" s="70"/>
      <c r="F5" s="70"/>
      <c r="G5" s="70"/>
      <c r="H5" s="70"/>
      <c r="I5" s="70"/>
      <c r="J5" s="80"/>
      <c r="K5" s="81"/>
    </row>
    <row r="6" ht="15.75" spans="2:11">
      <c r="B6" s="71">
        <v>2</v>
      </c>
      <c r="C6" s="69" t="s">
        <v>13</v>
      </c>
      <c r="D6" s="72"/>
      <c r="E6" s="72"/>
      <c r="F6" s="72"/>
      <c r="G6" s="72"/>
      <c r="H6" s="72"/>
      <c r="I6" s="72"/>
      <c r="J6" s="82"/>
      <c r="K6" s="83"/>
    </row>
    <row r="7" ht="15.75" spans="2:11">
      <c r="B7" s="71">
        <v>3</v>
      </c>
      <c r="C7" s="69" t="s">
        <v>14</v>
      </c>
      <c r="D7" s="72"/>
      <c r="E7" s="72"/>
      <c r="F7" s="72"/>
      <c r="G7" s="72"/>
      <c r="H7" s="72"/>
      <c r="I7" s="72"/>
      <c r="J7" s="82"/>
      <c r="K7" s="83"/>
    </row>
    <row r="8" spans="2:11">
      <c r="B8" s="71">
        <v>4</v>
      </c>
      <c r="C8" s="69" t="s">
        <v>15</v>
      </c>
      <c r="D8" s="72"/>
      <c r="E8" s="72">
        <v>0</v>
      </c>
      <c r="F8" s="72"/>
      <c r="G8" s="72"/>
      <c r="H8" s="72"/>
      <c r="I8" s="72"/>
      <c r="J8" s="82"/>
      <c r="K8" s="83"/>
    </row>
    <row r="9" ht="15.75" spans="2:11">
      <c r="B9" s="71">
        <v>5</v>
      </c>
      <c r="C9" s="69" t="s">
        <v>16</v>
      </c>
      <c r="D9" s="72"/>
      <c r="E9" s="72"/>
      <c r="F9" s="72"/>
      <c r="G9" s="72"/>
      <c r="H9" s="72"/>
      <c r="I9" s="72"/>
      <c r="J9" s="82"/>
      <c r="K9" s="83"/>
    </row>
    <row r="10" ht="15.75" spans="2:11">
      <c r="B10" s="71">
        <v>6</v>
      </c>
      <c r="C10" s="69" t="s">
        <v>17</v>
      </c>
      <c r="D10" s="72"/>
      <c r="E10" s="72"/>
      <c r="F10" s="72"/>
      <c r="G10" s="72"/>
      <c r="H10" s="72"/>
      <c r="I10" s="72"/>
      <c r="J10" s="82"/>
      <c r="K10" s="83"/>
    </row>
    <row r="11" ht="15.75" spans="2:11">
      <c r="B11" s="71">
        <v>7</v>
      </c>
      <c r="C11" s="69" t="s">
        <v>18</v>
      </c>
      <c r="D11" s="72"/>
      <c r="E11" s="72"/>
      <c r="F11" s="72"/>
      <c r="G11" s="72"/>
      <c r="H11" s="72"/>
      <c r="I11" s="72"/>
      <c r="J11" s="82"/>
      <c r="K11" s="83"/>
    </row>
    <row r="12" spans="2:11">
      <c r="B12" s="71">
        <v>8</v>
      </c>
      <c r="C12" s="69" t="s">
        <v>19</v>
      </c>
      <c r="D12" s="72">
        <v>180</v>
      </c>
      <c r="E12" s="72"/>
      <c r="F12" s="72"/>
      <c r="G12" s="72"/>
      <c r="H12" s="72"/>
      <c r="I12" s="72"/>
      <c r="J12" s="82"/>
      <c r="K12" s="83"/>
    </row>
    <row r="13" spans="2:11">
      <c r="B13" s="71">
        <v>9</v>
      </c>
      <c r="C13" s="69" t="s">
        <v>20</v>
      </c>
      <c r="D13" s="72">
        <v>0</v>
      </c>
      <c r="E13" s="72"/>
      <c r="F13" s="72"/>
      <c r="G13" s="72"/>
      <c r="H13" s="72"/>
      <c r="I13" s="72"/>
      <c r="J13" s="82"/>
      <c r="K13" s="83"/>
    </row>
    <row r="14" ht="15.75" spans="2:11">
      <c r="B14" s="71">
        <v>10</v>
      </c>
      <c r="C14" s="69" t="s">
        <v>21</v>
      </c>
      <c r="D14" s="72"/>
      <c r="E14" s="72"/>
      <c r="F14" s="72"/>
      <c r="G14" s="72"/>
      <c r="H14" s="72"/>
      <c r="I14" s="72"/>
      <c r="J14" s="82"/>
      <c r="K14" s="83"/>
    </row>
    <row r="15" spans="2:11">
      <c r="B15" s="71">
        <v>11</v>
      </c>
      <c r="C15" s="69" t="s">
        <v>22</v>
      </c>
      <c r="D15" s="72"/>
      <c r="E15" s="72">
        <v>180</v>
      </c>
      <c r="F15" s="72"/>
      <c r="G15" s="72"/>
      <c r="H15" s="72"/>
      <c r="I15" s="72"/>
      <c r="J15" s="82"/>
      <c r="K15" s="83"/>
    </row>
    <row r="16" ht="15.75" spans="2:11">
      <c r="B16" s="71">
        <v>12</v>
      </c>
      <c r="C16" s="69" t="s">
        <v>23</v>
      </c>
      <c r="D16" s="72"/>
      <c r="E16" s="72"/>
      <c r="F16" s="72"/>
      <c r="G16" s="72"/>
      <c r="H16" s="72"/>
      <c r="I16" s="72"/>
      <c r="J16" s="82"/>
      <c r="K16" s="83"/>
    </row>
    <row r="17" ht="15.75" spans="2:11">
      <c r="B17" s="71">
        <v>13</v>
      </c>
      <c r="C17" s="69" t="s">
        <v>24</v>
      </c>
      <c r="D17" s="72"/>
      <c r="E17" s="72"/>
      <c r="F17" s="72"/>
      <c r="G17" s="72"/>
      <c r="H17" s="72"/>
      <c r="I17" s="72"/>
      <c r="J17" s="82"/>
      <c r="K17" s="83"/>
    </row>
    <row r="18" ht="15.75" spans="2:11">
      <c r="B18" s="71">
        <v>14</v>
      </c>
      <c r="C18" s="69" t="s">
        <v>25</v>
      </c>
      <c r="D18" s="72"/>
      <c r="E18" s="72"/>
      <c r="F18" s="72"/>
      <c r="G18" s="72"/>
      <c r="H18" s="72"/>
      <c r="I18" s="72"/>
      <c r="J18" s="82"/>
      <c r="K18" s="83"/>
    </row>
    <row r="19" spans="2:11">
      <c r="B19" s="71">
        <v>15</v>
      </c>
      <c r="C19" s="69" t="s">
        <v>26</v>
      </c>
      <c r="D19" s="72"/>
      <c r="E19" s="72">
        <v>60</v>
      </c>
      <c r="F19" s="72"/>
      <c r="G19" s="72"/>
      <c r="H19" s="72"/>
      <c r="I19" s="72"/>
      <c r="J19" s="82"/>
      <c r="K19" s="83"/>
    </row>
    <row r="20" spans="2:11">
      <c r="B20" s="71">
        <v>16</v>
      </c>
      <c r="C20" s="69" t="s">
        <v>27</v>
      </c>
      <c r="D20" s="72"/>
      <c r="E20" s="72">
        <v>100</v>
      </c>
      <c r="F20" s="72"/>
      <c r="G20" s="72"/>
      <c r="H20" s="72"/>
      <c r="I20" s="72"/>
      <c r="J20" s="82"/>
      <c r="K20" s="83"/>
    </row>
    <row r="21" ht="15.75" spans="2:11">
      <c r="B21" s="71">
        <v>17</v>
      </c>
      <c r="C21" s="69" t="s">
        <v>28</v>
      </c>
      <c r="D21" s="72"/>
      <c r="E21" s="72"/>
      <c r="F21" s="72"/>
      <c r="G21" s="72"/>
      <c r="H21" s="72"/>
      <c r="I21" s="72"/>
      <c r="J21" s="82"/>
      <c r="K21" s="83"/>
    </row>
    <row r="22" ht="15.75" spans="2:11">
      <c r="B22" s="71">
        <v>18</v>
      </c>
      <c r="C22" s="69" t="s">
        <v>29</v>
      </c>
      <c r="D22" s="72"/>
      <c r="E22" s="72"/>
      <c r="F22" s="72"/>
      <c r="G22" s="72"/>
      <c r="H22" s="72"/>
      <c r="I22" s="72"/>
      <c r="J22" s="82"/>
      <c r="K22" s="83"/>
    </row>
    <row r="23" ht="15.75" spans="2:11">
      <c r="B23" s="71">
        <v>19</v>
      </c>
      <c r="C23" s="69" t="s">
        <v>30</v>
      </c>
      <c r="D23" s="72"/>
      <c r="E23" s="72"/>
      <c r="F23" s="72"/>
      <c r="G23" s="72"/>
      <c r="H23" s="72"/>
      <c r="I23" s="72"/>
      <c r="J23" s="82"/>
      <c r="K23" s="83"/>
    </row>
    <row r="24" ht="15.75" spans="2:11">
      <c r="B24" s="71">
        <v>20</v>
      </c>
      <c r="C24" s="69" t="s">
        <v>31</v>
      </c>
      <c r="D24" s="72"/>
      <c r="E24" s="72"/>
      <c r="F24" s="72"/>
      <c r="G24" s="72"/>
      <c r="H24" s="72"/>
      <c r="I24" s="72"/>
      <c r="J24" s="82"/>
      <c r="K24" s="83"/>
    </row>
    <row r="25" ht="15.75" spans="2:11">
      <c r="B25" s="71">
        <v>21</v>
      </c>
      <c r="C25" s="73" t="s">
        <v>32</v>
      </c>
      <c r="D25" s="74"/>
      <c r="E25" s="74"/>
      <c r="F25" s="74"/>
      <c r="G25" s="74"/>
      <c r="H25" s="74"/>
      <c r="I25" s="74"/>
      <c r="J25" s="84"/>
      <c r="K25" s="85"/>
    </row>
    <row r="26" ht="15.75" spans="3:11">
      <c r="C26" s="75" t="s">
        <v>33</v>
      </c>
      <c r="D26" s="76"/>
      <c r="E26" s="76"/>
      <c r="F26" s="76"/>
      <c r="G26" s="76"/>
      <c r="H26" s="76"/>
      <c r="I26" s="76"/>
      <c r="J26" s="86"/>
      <c r="K26" s="87"/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8"/>
  <sheetViews>
    <sheetView tabSelected="1" zoomScale="85" zoomScaleNormal="85" topLeftCell="B4" workbookViewId="0">
      <selection activeCell="P6" sqref="P6"/>
    </sheetView>
  </sheetViews>
  <sheetFormatPr defaultColWidth="11" defaultRowHeight="14.25"/>
  <cols>
    <col min="1" max="2" width="7.36190476190476" style="2" customWidth="1"/>
    <col min="3" max="3" width="26.3619047619048" style="2" customWidth="1"/>
    <col min="4" max="4" width="18.5428571428571" style="2" customWidth="1"/>
    <col min="5" max="7" width="11" style="2"/>
    <col min="8" max="8" width="13.0857142857143" style="2" customWidth="1"/>
    <col min="9" max="9" width="23.5428571428571" style="2" customWidth="1"/>
    <col min="10" max="10" width="14.2666666666667" style="3" customWidth="1"/>
    <col min="11" max="11" width="31.4571428571429" style="3" customWidth="1"/>
    <col min="12" max="12" width="10.2666666666667" style="3" customWidth="1"/>
    <col min="13" max="16384" width="11" style="3"/>
  </cols>
  <sheetData>
    <row r="1" ht="15" spans="1:4">
      <c r="A1" s="4"/>
      <c r="B1" s="4"/>
      <c r="C1" s="4"/>
      <c r="D1" s="4"/>
    </row>
    <row r="2" ht="21.65" customHeight="1" spans="1:2">
      <c r="A2" s="5" t="s">
        <v>34</v>
      </c>
      <c r="B2" s="6"/>
    </row>
    <row r="3" ht="15.75" spans="1:5">
      <c r="A3" s="7"/>
      <c r="B3" s="8"/>
      <c r="D3" s="9"/>
      <c r="E3" s="2">
        <v>0.072</v>
      </c>
    </row>
    <row r="4" ht="31" customHeight="1" spans="1:9">
      <c r="A4" s="10" t="s">
        <v>35</v>
      </c>
      <c r="B4" s="11"/>
      <c r="C4" s="12"/>
      <c r="D4" s="13"/>
      <c r="E4" s="14" t="s">
        <v>36</v>
      </c>
      <c r="F4" s="15"/>
      <c r="G4" s="15"/>
      <c r="H4" s="16"/>
      <c r="I4" s="52" t="s">
        <v>37</v>
      </c>
    </row>
    <row r="5" ht="32.15" customHeight="1" spans="1:11">
      <c r="A5" s="17"/>
      <c r="B5" s="18"/>
      <c r="C5" s="19" t="s">
        <v>38</v>
      </c>
      <c r="D5" s="19" t="s">
        <v>39</v>
      </c>
      <c r="E5" s="20" t="s">
        <v>40</v>
      </c>
      <c r="F5" s="20" t="s">
        <v>41</v>
      </c>
      <c r="G5" s="20" t="s">
        <v>42</v>
      </c>
      <c r="H5" s="20" t="s">
        <v>43</v>
      </c>
      <c r="I5" s="20"/>
      <c r="K5" s="2" t="s">
        <v>44</v>
      </c>
    </row>
    <row r="6" ht="30" customHeight="1" spans="1:12">
      <c r="A6" s="21">
        <v>1</v>
      </c>
      <c r="B6" s="22">
        <v>1</v>
      </c>
      <c r="C6" s="23" t="s">
        <v>15</v>
      </c>
      <c r="D6" s="23" t="s">
        <v>45</v>
      </c>
      <c r="E6" s="24">
        <v>180</v>
      </c>
      <c r="F6" s="24">
        <v>0</v>
      </c>
      <c r="G6" s="24">
        <f>F6-E6</f>
        <v>-180</v>
      </c>
      <c r="H6" s="25">
        <f>F6/E6</f>
        <v>0</v>
      </c>
      <c r="I6" s="53" t="s">
        <v>46</v>
      </c>
      <c r="K6" s="54" t="s">
        <v>47</v>
      </c>
      <c r="L6" s="3">
        <v>400</v>
      </c>
    </row>
    <row r="7" ht="28" customHeight="1" spans="1:17">
      <c r="A7" s="26">
        <v>2</v>
      </c>
      <c r="B7" s="22">
        <v>2</v>
      </c>
      <c r="C7" s="27" t="s">
        <v>19</v>
      </c>
      <c r="D7" s="27" t="s">
        <v>45</v>
      </c>
      <c r="E7" s="24">
        <v>180</v>
      </c>
      <c r="F7" s="28">
        <v>80</v>
      </c>
      <c r="G7" s="24">
        <f t="shared" ref="G7:G27" si="0">F7-E7</f>
        <v>-100</v>
      </c>
      <c r="H7" s="25">
        <f t="shared" ref="H7:H27" si="1">F7/E7</f>
        <v>0.444444444444444</v>
      </c>
      <c r="I7" s="28" t="s">
        <v>48</v>
      </c>
      <c r="K7" s="54" t="s">
        <v>49</v>
      </c>
      <c r="P7" s="55"/>
      <c r="Q7" s="55"/>
    </row>
    <row r="8" ht="31.5" customHeight="1" spans="1:11">
      <c r="A8" s="29">
        <v>3</v>
      </c>
      <c r="B8" s="22">
        <v>3</v>
      </c>
      <c r="C8" s="30" t="s">
        <v>14</v>
      </c>
      <c r="D8" s="31" t="s">
        <v>45</v>
      </c>
      <c r="E8" s="24">
        <v>180</v>
      </c>
      <c r="F8" s="28"/>
      <c r="G8" s="24">
        <f t="shared" si="0"/>
        <v>-180</v>
      </c>
      <c r="H8" s="25">
        <f t="shared" si="1"/>
        <v>0</v>
      </c>
      <c r="I8" s="56" t="s">
        <v>50</v>
      </c>
      <c r="K8" s="54" t="s">
        <v>51</v>
      </c>
    </row>
    <row r="9" ht="32" customHeight="1" spans="1:11">
      <c r="A9" s="26">
        <v>4</v>
      </c>
      <c r="B9" s="22">
        <v>4</v>
      </c>
      <c r="C9" s="32" t="s">
        <v>12</v>
      </c>
      <c r="D9" s="27" t="s">
        <v>45</v>
      </c>
      <c r="E9" s="24">
        <v>180</v>
      </c>
      <c r="F9" s="28"/>
      <c r="G9" s="24">
        <f t="shared" si="0"/>
        <v>-180</v>
      </c>
      <c r="H9" s="25">
        <f t="shared" si="1"/>
        <v>0</v>
      </c>
      <c r="I9" s="56" t="s">
        <v>52</v>
      </c>
      <c r="K9" s="54" t="s">
        <v>53</v>
      </c>
    </row>
    <row r="10" ht="32.65" customHeight="1" spans="1:11">
      <c r="A10" s="26">
        <v>5</v>
      </c>
      <c r="B10" s="22">
        <v>5</v>
      </c>
      <c r="C10" s="27" t="s">
        <v>16</v>
      </c>
      <c r="D10" s="27" t="s">
        <v>45</v>
      </c>
      <c r="E10" s="24">
        <v>180</v>
      </c>
      <c r="F10" s="28"/>
      <c r="G10" s="24">
        <f t="shared" si="0"/>
        <v>-180</v>
      </c>
      <c r="H10" s="25">
        <f t="shared" si="1"/>
        <v>0</v>
      </c>
      <c r="I10" s="56" t="s">
        <v>54</v>
      </c>
      <c r="K10" s="54" t="s">
        <v>55</v>
      </c>
    </row>
    <row r="11" ht="25" customHeight="1" spans="1:12">
      <c r="A11" s="26">
        <v>6</v>
      </c>
      <c r="B11" s="22">
        <v>6</v>
      </c>
      <c r="C11" s="27" t="s">
        <v>17</v>
      </c>
      <c r="D11" s="27" t="s">
        <v>45</v>
      </c>
      <c r="E11" s="24">
        <v>180</v>
      </c>
      <c r="F11" s="28"/>
      <c r="G11" s="24">
        <f t="shared" si="0"/>
        <v>-180</v>
      </c>
      <c r="H11" s="25">
        <f t="shared" si="1"/>
        <v>0</v>
      </c>
      <c r="I11" s="56" t="s">
        <v>56</v>
      </c>
      <c r="K11" s="54" t="s">
        <v>57</v>
      </c>
      <c r="L11" s="3">
        <v>180</v>
      </c>
    </row>
    <row r="12" ht="30.65" customHeight="1" spans="1:12">
      <c r="A12" s="26">
        <v>7</v>
      </c>
      <c r="B12" s="22">
        <v>7</v>
      </c>
      <c r="C12" s="27" t="s">
        <v>18</v>
      </c>
      <c r="D12" s="27" t="s">
        <v>45</v>
      </c>
      <c r="E12" s="24">
        <v>180</v>
      </c>
      <c r="F12" s="28"/>
      <c r="G12" s="24">
        <f t="shared" si="0"/>
        <v>-180</v>
      </c>
      <c r="H12" s="25">
        <f t="shared" si="1"/>
        <v>0</v>
      </c>
      <c r="I12" s="56" t="s">
        <v>52</v>
      </c>
      <c r="L12" s="3">
        <f>SUM(L6:L11)</f>
        <v>580</v>
      </c>
    </row>
    <row r="13" ht="34.4" customHeight="1" spans="1:9">
      <c r="A13" s="26">
        <v>8</v>
      </c>
      <c r="B13" s="22">
        <v>8</v>
      </c>
      <c r="C13" s="33" t="s">
        <v>13</v>
      </c>
      <c r="D13" s="27" t="s">
        <v>45</v>
      </c>
      <c r="E13" s="24">
        <v>180</v>
      </c>
      <c r="F13" s="28"/>
      <c r="G13" s="24">
        <f t="shared" si="0"/>
        <v>-180</v>
      </c>
      <c r="H13" s="25">
        <f t="shared" si="1"/>
        <v>0</v>
      </c>
      <c r="I13" s="56" t="s">
        <v>52</v>
      </c>
    </row>
    <row r="14" ht="30" customHeight="1" spans="1:9">
      <c r="A14" s="26">
        <v>9</v>
      </c>
      <c r="B14" s="22">
        <v>9</v>
      </c>
      <c r="C14" s="34" t="s">
        <v>22</v>
      </c>
      <c r="D14" s="27" t="s">
        <v>45</v>
      </c>
      <c r="E14" s="24">
        <v>180</v>
      </c>
      <c r="F14" s="35">
        <v>10</v>
      </c>
      <c r="G14" s="24">
        <f t="shared" si="0"/>
        <v>-170</v>
      </c>
      <c r="H14" s="25">
        <f t="shared" si="1"/>
        <v>0.0555555555555556</v>
      </c>
      <c r="I14" s="53" t="s">
        <v>58</v>
      </c>
    </row>
    <row r="15" ht="32" customHeight="1" spans="1:16">
      <c r="A15" s="26">
        <v>10</v>
      </c>
      <c r="B15" s="22">
        <v>10</v>
      </c>
      <c r="C15" s="27" t="s">
        <v>24</v>
      </c>
      <c r="D15" s="27" t="s">
        <v>45</v>
      </c>
      <c r="E15" s="24">
        <v>180</v>
      </c>
      <c r="F15" s="36"/>
      <c r="G15" s="24">
        <f t="shared" si="0"/>
        <v>-180</v>
      </c>
      <c r="H15" s="25">
        <f t="shared" si="1"/>
        <v>0</v>
      </c>
      <c r="I15" s="56" t="s">
        <v>59</v>
      </c>
      <c r="P15" s="55"/>
    </row>
    <row r="16" ht="32.5" customHeight="1" spans="1:9">
      <c r="A16" s="26">
        <v>11</v>
      </c>
      <c r="B16" s="22">
        <v>11</v>
      </c>
      <c r="C16" s="27" t="s">
        <v>25</v>
      </c>
      <c r="D16" s="27" t="s">
        <v>45</v>
      </c>
      <c r="E16" s="24">
        <v>180</v>
      </c>
      <c r="F16" s="36">
        <v>35</v>
      </c>
      <c r="G16" s="24">
        <f t="shared" si="0"/>
        <v>-145</v>
      </c>
      <c r="H16" s="25">
        <f t="shared" si="1"/>
        <v>0.194444444444444</v>
      </c>
      <c r="I16" s="57" t="s">
        <v>60</v>
      </c>
    </row>
    <row r="17" ht="26.5" customHeight="1" spans="1:17">
      <c r="A17" s="37">
        <v>12</v>
      </c>
      <c r="B17" s="22">
        <v>12</v>
      </c>
      <c r="C17" s="27" t="s">
        <v>26</v>
      </c>
      <c r="D17" s="27" t="s">
        <v>45</v>
      </c>
      <c r="E17" s="24">
        <v>180</v>
      </c>
      <c r="F17" s="35"/>
      <c r="G17" s="24">
        <f t="shared" si="0"/>
        <v>-180</v>
      </c>
      <c r="H17" s="25">
        <f t="shared" si="1"/>
        <v>0</v>
      </c>
      <c r="I17" s="56" t="s">
        <v>61</v>
      </c>
      <c r="Q17" s="55"/>
    </row>
    <row r="18" ht="36" customHeight="1" spans="1:9">
      <c r="A18" s="26">
        <v>13</v>
      </c>
      <c r="B18" s="22">
        <v>13</v>
      </c>
      <c r="C18" s="27" t="s">
        <v>27</v>
      </c>
      <c r="D18" s="27" t="s">
        <v>45</v>
      </c>
      <c r="E18" s="24">
        <v>180</v>
      </c>
      <c r="F18" s="36">
        <v>80</v>
      </c>
      <c r="G18" s="24">
        <f t="shared" si="0"/>
        <v>-100</v>
      </c>
      <c r="H18" s="25">
        <f t="shared" si="1"/>
        <v>0.444444444444444</v>
      </c>
      <c r="I18" s="58" t="s">
        <v>61</v>
      </c>
    </row>
    <row r="19" ht="30" customHeight="1" spans="1:15">
      <c r="A19" s="26">
        <v>14</v>
      </c>
      <c r="B19" s="22">
        <v>14</v>
      </c>
      <c r="C19" s="27" t="s">
        <v>31</v>
      </c>
      <c r="D19" s="27" t="s">
        <v>45</v>
      </c>
      <c r="E19" s="24">
        <v>180</v>
      </c>
      <c r="F19" s="28"/>
      <c r="G19" s="24">
        <f t="shared" si="0"/>
        <v>-180</v>
      </c>
      <c r="H19" s="25">
        <f t="shared" si="1"/>
        <v>0</v>
      </c>
      <c r="I19" s="59" t="s">
        <v>62</v>
      </c>
      <c r="O19" s="55"/>
    </row>
    <row r="20" ht="29.5" customHeight="1" spans="1:9">
      <c r="A20" s="26">
        <v>15</v>
      </c>
      <c r="B20" s="22">
        <v>15</v>
      </c>
      <c r="C20" s="27" t="s">
        <v>28</v>
      </c>
      <c r="D20" s="27" t="s">
        <v>45</v>
      </c>
      <c r="E20" s="24">
        <v>180</v>
      </c>
      <c r="F20" s="35"/>
      <c r="G20" s="24">
        <f t="shared" si="0"/>
        <v>-180</v>
      </c>
      <c r="H20" s="25">
        <f t="shared" si="1"/>
        <v>0</v>
      </c>
      <c r="I20" s="28" t="s">
        <v>5</v>
      </c>
    </row>
    <row r="21" ht="29.5" customHeight="1" spans="1:18">
      <c r="A21" s="26">
        <v>16</v>
      </c>
      <c r="B21" s="22">
        <v>16</v>
      </c>
      <c r="C21" s="27" t="s">
        <v>30</v>
      </c>
      <c r="D21" s="27" t="s">
        <v>45</v>
      </c>
      <c r="E21" s="24">
        <v>180</v>
      </c>
      <c r="F21" s="28"/>
      <c r="G21" s="24">
        <f t="shared" si="0"/>
        <v>-180</v>
      </c>
      <c r="H21" s="25">
        <f t="shared" si="1"/>
        <v>0</v>
      </c>
      <c r="I21" s="28" t="s">
        <v>56</v>
      </c>
      <c r="Q21" s="3">
        <f>28+17</f>
        <v>45</v>
      </c>
      <c r="R21" s="3">
        <f>Q21*180</f>
        <v>8100</v>
      </c>
    </row>
    <row r="22" ht="32.5" customHeight="1" spans="1:9">
      <c r="A22" s="38"/>
      <c r="B22" s="22">
        <v>17</v>
      </c>
      <c r="C22" s="39" t="s">
        <v>63</v>
      </c>
      <c r="D22" s="27" t="s">
        <v>45</v>
      </c>
      <c r="E22" s="24">
        <v>180</v>
      </c>
      <c r="F22" s="28"/>
      <c r="G22" s="24">
        <f t="shared" si="0"/>
        <v>-180</v>
      </c>
      <c r="H22" s="25">
        <f t="shared" si="1"/>
        <v>0</v>
      </c>
      <c r="I22" s="56" t="s">
        <v>5</v>
      </c>
    </row>
    <row r="23" ht="32.5" customHeight="1" spans="1:9">
      <c r="A23" s="40"/>
      <c r="B23" s="22">
        <v>18</v>
      </c>
      <c r="C23" s="39" t="s">
        <v>64</v>
      </c>
      <c r="D23" s="27" t="s">
        <v>45</v>
      </c>
      <c r="E23" s="24">
        <v>100</v>
      </c>
      <c r="F23" s="41"/>
      <c r="G23" s="24">
        <f t="shared" si="0"/>
        <v>-100</v>
      </c>
      <c r="H23" s="25">
        <f t="shared" si="1"/>
        <v>0</v>
      </c>
      <c r="I23" s="56" t="s">
        <v>65</v>
      </c>
    </row>
    <row r="24" ht="32" customHeight="1" spans="2:9">
      <c r="B24" s="22">
        <v>19</v>
      </c>
      <c r="C24" s="42" t="s">
        <v>20</v>
      </c>
      <c r="D24" s="27" t="s">
        <v>45</v>
      </c>
      <c r="E24" s="24">
        <v>180</v>
      </c>
      <c r="F24" s="42">
        <v>10</v>
      </c>
      <c r="G24" s="24">
        <f t="shared" si="0"/>
        <v>-170</v>
      </c>
      <c r="H24" s="25">
        <f t="shared" si="1"/>
        <v>0.0555555555555556</v>
      </c>
      <c r="I24" s="42" t="s">
        <v>66</v>
      </c>
    </row>
    <row r="25" ht="36.5" customHeight="1" spans="2:9">
      <c r="B25" s="22">
        <v>20</v>
      </c>
      <c r="C25" s="42" t="s">
        <v>23</v>
      </c>
      <c r="D25" s="27" t="s">
        <v>45</v>
      </c>
      <c r="E25" s="24">
        <v>180</v>
      </c>
      <c r="F25" s="42"/>
      <c r="G25" s="24">
        <f t="shared" si="0"/>
        <v>-180</v>
      </c>
      <c r="H25" s="25">
        <f t="shared" si="1"/>
        <v>0</v>
      </c>
      <c r="I25" s="42" t="s">
        <v>59</v>
      </c>
    </row>
    <row r="26" ht="35" customHeight="1" spans="2:9">
      <c r="B26" s="22">
        <v>21</v>
      </c>
      <c r="C26" s="42" t="s">
        <v>29</v>
      </c>
      <c r="D26" s="27" t="s">
        <v>45</v>
      </c>
      <c r="E26" s="24">
        <v>360</v>
      </c>
      <c r="F26" s="42"/>
      <c r="G26" s="24">
        <f t="shared" si="0"/>
        <v>-360</v>
      </c>
      <c r="H26" s="25">
        <f t="shared" si="1"/>
        <v>0</v>
      </c>
      <c r="I26" s="42" t="s">
        <v>67</v>
      </c>
    </row>
    <row r="27" s="1" customFormat="1" ht="33" customHeight="1" spans="1:9">
      <c r="A27" s="43"/>
      <c r="B27" s="44"/>
      <c r="C27" s="45"/>
      <c r="D27" s="46" t="s">
        <v>68</v>
      </c>
      <c r="E27" s="47">
        <f>SUM(E6:E26)</f>
        <v>3880</v>
      </c>
      <c r="F27" s="47">
        <f>SUM(F6:F21)</f>
        <v>205</v>
      </c>
      <c r="G27" s="47">
        <f t="shared" si="0"/>
        <v>-3675</v>
      </c>
      <c r="H27" s="48">
        <f t="shared" si="1"/>
        <v>0.0528350515463918</v>
      </c>
      <c r="I27" s="46" t="s">
        <v>11</v>
      </c>
    </row>
    <row r="28" ht="24" customHeight="1" spans="1:17">
      <c r="A28" s="29"/>
      <c r="B28" s="49"/>
      <c r="C28" s="31"/>
      <c r="D28" s="46" t="s">
        <v>69</v>
      </c>
      <c r="E28" s="50">
        <f>E27*E3</f>
        <v>279.36</v>
      </c>
      <c r="F28" s="50"/>
      <c r="G28" s="50"/>
      <c r="H28" s="50"/>
      <c r="I28" s="50"/>
      <c r="N28" s="3">
        <f>180*14</f>
        <v>2520</v>
      </c>
      <c r="O28" s="3">
        <f>180*14</f>
        <v>2520</v>
      </c>
      <c r="P28" s="60">
        <f>O28+N28+E27</f>
        <v>8920</v>
      </c>
      <c r="Q28" s="61">
        <f>P28*E3</f>
        <v>642.24</v>
      </c>
    </row>
    <row r="29" ht="15.75" customHeight="1" spans="1:9">
      <c r="A29" s="51"/>
      <c r="B29" s="51"/>
      <c r="C29" s="51"/>
      <c r="D29" s="51"/>
      <c r="E29" s="51"/>
      <c r="F29" s="51"/>
      <c r="G29" s="51"/>
      <c r="H29" s="51"/>
      <c r="I29" s="51"/>
    </row>
    <row r="30" ht="15.75" customHeight="1" spans="1:9">
      <c r="A30" s="4"/>
      <c r="B30" s="4"/>
      <c r="C30" s="4"/>
      <c r="D30" s="4"/>
      <c r="E30" s="4"/>
      <c r="F30" s="4"/>
      <c r="G30" s="4"/>
      <c r="H30" s="4"/>
      <c r="I30" s="4"/>
    </row>
    <row r="31" ht="15.75" customHeight="1" spans="1:9">
      <c r="A31" s="4"/>
      <c r="B31" s="4"/>
      <c r="C31" s="4"/>
      <c r="D31" s="4"/>
      <c r="E31" s="4"/>
      <c r="F31" s="4"/>
      <c r="G31" s="4"/>
      <c r="H31" s="4"/>
      <c r="I31" s="4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</sheetData>
  <mergeCells count="5">
    <mergeCell ref="A2:I2"/>
    <mergeCell ref="A3:D3"/>
    <mergeCell ref="E3:I3"/>
    <mergeCell ref="C4:D4"/>
    <mergeCell ref="E4:H4"/>
  </mergeCells>
  <conditionalFormatting sqref="H6:H27">
    <cfRule type="cellIs" dxfId="0" priority="1" operator="between">
      <formula>1.01</formula>
      <formula>3</formula>
    </cfRule>
    <cfRule type="cellIs" dxfId="1" priority="2" operator="between">
      <formula>0.9</formula>
      <formula>1</formula>
    </cfRule>
    <cfRule type="cellIs" dxfId="2" priority="3" operator="between">
      <formula>0.7</formula>
      <formula>0.89</formula>
    </cfRule>
    <cfRule type="cellIs" dxfId="3" priority="4" operator="between">
      <formula>0</formula>
      <formula>0.69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Final Report</vt:lpstr>
      <vt:lpstr>Tracker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 Adesoye</dc:creator>
  <cp:lastModifiedBy>ok</cp:lastModifiedBy>
  <dcterms:created xsi:type="dcterms:W3CDTF">2023-12-21T06:55:00Z</dcterms:created>
  <dcterms:modified xsi:type="dcterms:W3CDTF">2024-05-19T10:11:03Z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104b14-b53d-46de-9ae8-975cc0e84815_Enabled">
    <vt:lpwstr>true</vt:lpwstr>
  </property>
  <property fmtid="{D5CDD505-2E9C-101B-9397-08002B2CF9AE}" pid="3" name="MSIP_Label_68104b14-b53d-46de-9ae8-975cc0e84815_SetDate">
    <vt:lpwstr>2023-12-21T06:55:58Z</vt:lpwstr>
  </property>
  <property fmtid="{D5CDD505-2E9C-101B-9397-08002B2CF9AE}" pid="4" name="MSIP_Label_68104b14-b53d-46de-9ae8-975cc0e84815_Method">
    <vt:lpwstr>Standard</vt:lpwstr>
  </property>
  <property fmtid="{D5CDD505-2E9C-101B-9397-08002B2CF9AE}" pid="5" name="MSIP_Label_68104b14-b53d-46de-9ae8-975cc0e84815_Name">
    <vt:lpwstr>ABI_MIP_InternalUseOnly</vt:lpwstr>
  </property>
  <property fmtid="{D5CDD505-2E9C-101B-9397-08002B2CF9AE}" pid="6" name="MSIP_Label_68104b14-b53d-46de-9ae8-975cc0e84815_SiteId">
    <vt:lpwstr>cef04b19-7776-4a94-b89b-375c77a8f936</vt:lpwstr>
  </property>
  <property fmtid="{D5CDD505-2E9C-101B-9397-08002B2CF9AE}" pid="7" name="MSIP_Label_68104b14-b53d-46de-9ae8-975cc0e84815_ActionId">
    <vt:lpwstr>f7071e18-bf11-4e02-9344-4c02ca6b0726</vt:lpwstr>
  </property>
  <property fmtid="{D5CDD505-2E9C-101B-9397-08002B2CF9AE}" pid="8" name="MSIP_Label_68104b14-b53d-46de-9ae8-975cc0e84815_ContentBits">
    <vt:lpwstr>0</vt:lpwstr>
  </property>
  <property fmtid="{D5CDD505-2E9C-101B-9397-08002B2CF9AE}" pid="9" name="ICV">
    <vt:lpwstr>90BBF2C7FEA44590BB36BF374D882463_12</vt:lpwstr>
  </property>
  <property fmtid="{D5CDD505-2E9C-101B-9397-08002B2CF9AE}" pid="10" name="KSOProductBuildVer">
    <vt:lpwstr>1033-12.2.0.13472</vt:lpwstr>
  </property>
</Properties>
</file>