
<file path=[Content_Types].xml><?xml version="1.0" encoding="utf-8"?>
<Types xmlns="http://schemas.openxmlformats.org/package/2006/content-types">
  <Default Extension="data" ContentType="application/vnd.openxmlformats-officedocument.model+data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Youtube Resources\Video 1\"/>
    </mc:Choice>
  </mc:AlternateContent>
  <xr:revisionPtr revIDLastSave="0" documentId="13_ncr:1_{90771962-06E5-4C0D-9EC7-EB757FCE6A49}" xr6:coauthVersionLast="47" xr6:coauthVersionMax="47" xr10:uidLastSave="{00000000-0000-0000-0000-000000000000}"/>
  <bookViews>
    <workbookView xWindow="-120" yWindow="-120" windowWidth="38640" windowHeight="21840" activeTab="2" xr2:uid="{B9A81C6F-23A2-4748-B31C-FCBFD8C4BB57}"/>
  </bookViews>
  <sheets>
    <sheet name="Fitness Data" sheetId="4" r:id="rId1"/>
    <sheet name="Analysis" sheetId="5" r:id="rId2"/>
    <sheet name="Dashboard" sheetId="3" r:id="rId3"/>
  </sheets>
  <definedNames>
    <definedName name="_xlcn.WorksheetConnection_HR.xlsxTable11" hidden="1">Table1[]</definedName>
    <definedName name="Timeline_Date">#N/A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8" r:id="rId12"/>
      </x15:timelineCachePivotCaches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FCE2AD5D-F65C-4FA6-A056-5C36A1767C68}">
      <x15:dataModel>
        <x15:modelTables>
          <x15:modelTable id="Table1" name="Table1" connection="WorksheetConnection_HR.xlsx!Table1"/>
          <x15:modelTable id="Calendar" name="Calendar" connection="Connection"/>
        </x15:modelTables>
        <x15:modelRelationships>
          <x15:modelRelationship fromTable="Calendar" fromColumn="Date" toTable="Table1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ble1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5" l="1"/>
  <c r="H6" i="5"/>
  <c r="G6" i="5"/>
  <c r="G11" i="5"/>
  <c r="G10" i="5"/>
  <c r="G9" i="5"/>
  <c r="D41" i="5" a="1"/>
  <c r="D41" i="5" s="1"/>
  <c r="D36" i="5" a="1"/>
  <c r="D36" i="5" s="1"/>
  <c r="D37" i="5" a="1"/>
  <c r="D37" i="5" s="1"/>
  <c r="D38" i="5" a="1"/>
  <c r="D38" i="5" s="1"/>
  <c r="D39" i="5" a="1"/>
  <c r="D39" i="5" s="1"/>
  <c r="D40" i="5" a="1"/>
  <c r="D40" i="5" s="1"/>
  <c r="D35" i="5" a="1"/>
  <c r="D35" i="5" s="1"/>
  <c r="C2" i="4" a="1"/>
  <c r="C2" i="4" s="1"/>
  <c r="C88" i="4" a="1"/>
  <c r="C88" i="4" s="1"/>
  <c r="C132" i="4" a="1"/>
  <c r="C132" i="4" s="1"/>
  <c r="C176" i="4" a="1"/>
  <c r="C176" i="4" s="1"/>
  <c r="C220" i="4" a="1"/>
  <c r="C220" i="4" s="1"/>
  <c r="C263" i="4" a="1"/>
  <c r="C263" i="4" s="1"/>
  <c r="C45" i="4" a="1"/>
  <c r="C45" i="4" s="1"/>
  <c r="C89" i="4" a="1"/>
  <c r="C89" i="4" s="1"/>
  <c r="C133" i="4" a="1"/>
  <c r="C133" i="4" s="1"/>
  <c r="C177" i="4" a="1"/>
  <c r="C177" i="4" s="1"/>
  <c r="C221" i="4" a="1"/>
  <c r="C221" i="4" s="1"/>
  <c r="C264" i="4" a="1"/>
  <c r="C264" i="4" s="1"/>
  <c r="C3" i="4" a="1"/>
  <c r="C3" i="4" s="1"/>
  <c r="C46" i="4" a="1"/>
  <c r="C46" i="4" s="1"/>
  <c r="C90" i="4" a="1"/>
  <c r="C90" i="4" s="1"/>
  <c r="C134" i="4" a="1"/>
  <c r="C134" i="4" s="1"/>
  <c r="C178" i="4" a="1"/>
  <c r="C178" i="4" s="1"/>
  <c r="C222" i="4" a="1"/>
  <c r="C222" i="4"/>
  <c r="C265" i="4" a="1"/>
  <c r="C265" i="4" s="1"/>
  <c r="C4" i="4" a="1"/>
  <c r="C4" i="4" s="1"/>
  <c r="C47" i="4" a="1"/>
  <c r="C47" i="4" s="1"/>
  <c r="C91" i="4" a="1"/>
  <c r="C91" i="4" s="1"/>
  <c r="C135" i="4" a="1"/>
  <c r="C135" i="4" s="1"/>
  <c r="C179" i="4" a="1"/>
  <c r="C179" i="4" s="1"/>
  <c r="C223" i="4" a="1"/>
  <c r="C223" i="4" s="1"/>
  <c r="C266" i="4" a="1"/>
  <c r="C266" i="4" s="1"/>
  <c r="C5" i="4" a="1"/>
  <c r="C5" i="4" s="1"/>
  <c r="C48" i="4" a="1"/>
  <c r="C48" i="4" s="1"/>
  <c r="C92" i="4" a="1"/>
  <c r="C92" i="4" s="1"/>
  <c r="C136" i="4" a="1"/>
  <c r="C136" i="4" s="1"/>
  <c r="C180" i="4" a="1"/>
  <c r="C180" i="4" s="1"/>
  <c r="C224" i="4" a="1"/>
  <c r="C224" i="4" s="1"/>
  <c r="C267" i="4" a="1"/>
  <c r="C267" i="4" s="1"/>
  <c r="C6" i="4" a="1"/>
  <c r="C6" i="4" s="1"/>
  <c r="C49" i="4" a="1"/>
  <c r="C49" i="4" s="1"/>
  <c r="C93" i="4" a="1"/>
  <c r="C93" i="4" s="1"/>
  <c r="C137" i="4" a="1"/>
  <c r="C137" i="4" s="1"/>
  <c r="C181" i="4" a="1"/>
  <c r="C181" i="4" s="1"/>
  <c r="C225" i="4" a="1"/>
  <c r="C225" i="4" s="1"/>
  <c r="C268" i="4" a="1"/>
  <c r="C268" i="4" s="1"/>
  <c r="C7" i="4" a="1"/>
  <c r="C7" i="4" s="1"/>
  <c r="C50" i="4" a="1"/>
  <c r="C50" i="4"/>
  <c r="C94" i="4" a="1"/>
  <c r="C94" i="4" s="1"/>
  <c r="C138" i="4" a="1"/>
  <c r="C138" i="4" s="1"/>
  <c r="C182" i="4" a="1"/>
  <c r="C182" i="4" s="1"/>
  <c r="C226" i="4" a="1"/>
  <c r="C226" i="4" s="1"/>
  <c r="C269" i="4" a="1"/>
  <c r="C269" i="4" s="1"/>
  <c r="C8" i="4" a="1"/>
  <c r="C8" i="4" s="1"/>
  <c r="C51" i="4" a="1"/>
  <c r="C51" i="4" s="1"/>
  <c r="C95" i="4" a="1"/>
  <c r="C95" i="4" s="1"/>
  <c r="C139" i="4" a="1"/>
  <c r="C139" i="4" s="1"/>
  <c r="C183" i="4" a="1"/>
  <c r="C183" i="4" s="1"/>
  <c r="C227" i="4" a="1"/>
  <c r="C227" i="4" s="1"/>
  <c r="C270" i="4" a="1"/>
  <c r="C270" i="4" s="1"/>
  <c r="C9" i="4" a="1"/>
  <c r="C9" i="4" s="1"/>
  <c r="C52" i="4" a="1"/>
  <c r="C52" i="4" s="1"/>
  <c r="C96" i="4" a="1"/>
  <c r="C96" i="4" s="1"/>
  <c r="C140" i="4" a="1"/>
  <c r="C140" i="4" s="1"/>
  <c r="C184" i="4" a="1"/>
  <c r="C184" i="4" s="1"/>
  <c r="C228" i="4" a="1"/>
  <c r="C228" i="4" s="1"/>
  <c r="C271" i="4" a="1"/>
  <c r="C271" i="4" s="1"/>
  <c r="C10" i="4" a="1"/>
  <c r="C10" i="4" s="1"/>
  <c r="C53" i="4" a="1"/>
  <c r="C53" i="4" s="1"/>
  <c r="C97" i="4" a="1"/>
  <c r="C97" i="4"/>
  <c r="C141" i="4" a="1"/>
  <c r="C141" i="4" s="1"/>
  <c r="C185" i="4" a="1"/>
  <c r="C185" i="4" s="1"/>
  <c r="C229" i="4" a="1"/>
  <c r="C229" i="4" s="1"/>
  <c r="C272" i="4" a="1"/>
  <c r="C272" i="4" s="1"/>
  <c r="C11" i="4" a="1"/>
  <c r="C11" i="4" s="1"/>
  <c r="C54" i="4" a="1"/>
  <c r="C54" i="4" s="1"/>
  <c r="C98" i="4" a="1"/>
  <c r="C98" i="4" s="1"/>
  <c r="C142" i="4" a="1"/>
  <c r="C142" i="4" s="1"/>
  <c r="C186" i="4" a="1"/>
  <c r="C186" i="4" s="1"/>
  <c r="C230" i="4" a="1"/>
  <c r="C230" i="4" s="1"/>
  <c r="C273" i="4" a="1"/>
  <c r="C273" i="4" s="1"/>
  <c r="C12" i="4" a="1"/>
  <c r="C12" i="4" s="1"/>
  <c r="C55" i="4" a="1"/>
  <c r="C55" i="4" s="1"/>
  <c r="C99" i="4" a="1"/>
  <c r="C99" i="4" s="1"/>
  <c r="C143" i="4" a="1"/>
  <c r="C143" i="4" s="1"/>
  <c r="C187" i="4" a="1"/>
  <c r="C187" i="4" s="1"/>
  <c r="C231" i="4" a="1"/>
  <c r="C231" i="4" s="1"/>
  <c r="C274" i="4" a="1"/>
  <c r="C274" i="4" s="1"/>
  <c r="C13" i="4" a="1"/>
  <c r="C13" i="4"/>
  <c r="C56" i="4" a="1"/>
  <c r="C56" i="4" s="1"/>
  <c r="C100" i="4" a="1"/>
  <c r="C100" i="4" s="1"/>
  <c r="C144" i="4" a="1"/>
  <c r="C144" i="4" s="1"/>
  <c r="C188" i="4" a="1"/>
  <c r="C188" i="4" s="1"/>
  <c r="C232" i="4" a="1"/>
  <c r="C232" i="4" s="1"/>
  <c r="C275" i="4" a="1"/>
  <c r="C275" i="4" s="1"/>
  <c r="C14" i="4" a="1"/>
  <c r="C14" i="4" s="1"/>
  <c r="C57" i="4" a="1"/>
  <c r="C57" i="4" s="1"/>
  <c r="C101" i="4" a="1"/>
  <c r="C101" i="4" s="1"/>
  <c r="C145" i="4" a="1"/>
  <c r="C145" i="4" s="1"/>
  <c r="C189" i="4" a="1"/>
  <c r="C189" i="4" s="1"/>
  <c r="C233" i="4" a="1"/>
  <c r="C233" i="4" s="1"/>
  <c r="C276" i="4" a="1"/>
  <c r="C276" i="4" s="1"/>
  <c r="C15" i="4" a="1"/>
  <c r="C15" i="4" s="1"/>
  <c r="C58" i="4" a="1"/>
  <c r="C58" i="4" s="1"/>
  <c r="C102" i="4" a="1"/>
  <c r="C102" i="4" s="1"/>
  <c r="C146" i="4" a="1"/>
  <c r="C146" i="4" s="1"/>
  <c r="C190" i="4" a="1"/>
  <c r="C190" i="4" s="1"/>
  <c r="C234" i="4" a="1"/>
  <c r="C234" i="4"/>
  <c r="C277" i="4" a="1"/>
  <c r="C277" i="4" s="1"/>
  <c r="C16" i="4" a="1"/>
  <c r="C16" i="4" s="1"/>
  <c r="C59" i="4" a="1"/>
  <c r="C59" i="4" s="1"/>
  <c r="C103" i="4" a="1"/>
  <c r="C103" i="4"/>
  <c r="C147" i="4" a="1"/>
  <c r="C147" i="4"/>
  <c r="C191" i="4" a="1"/>
  <c r="C191" i="4" s="1"/>
  <c r="C235" i="4" a="1"/>
  <c r="C235" i="4" s="1"/>
  <c r="C278" i="4" a="1"/>
  <c r="C278" i="4" s="1"/>
  <c r="C17" i="4" a="1"/>
  <c r="C17" i="4" s="1"/>
  <c r="C60" i="4" a="1"/>
  <c r="C60" i="4" s="1"/>
  <c r="C104" i="4" a="1"/>
  <c r="C104" i="4" s="1"/>
  <c r="C148" i="4" a="1"/>
  <c r="C148" i="4"/>
  <c r="C192" i="4" a="1"/>
  <c r="C192" i="4" s="1"/>
  <c r="C236" i="4" a="1"/>
  <c r="C236" i="4" s="1"/>
  <c r="C279" i="4" a="1"/>
  <c r="C279" i="4" s="1"/>
  <c r="C18" i="4" a="1"/>
  <c r="C18" i="4" s="1"/>
  <c r="C61" i="4" a="1"/>
  <c r="C61" i="4" s="1"/>
  <c r="C105" i="4" a="1"/>
  <c r="C105" i="4" s="1"/>
  <c r="C149" i="4" a="1"/>
  <c r="C149" i="4" s="1"/>
  <c r="C193" i="4" a="1"/>
  <c r="C193" i="4" s="1"/>
  <c r="C237" i="4" a="1"/>
  <c r="C237" i="4" s="1"/>
  <c r="C280" i="4" a="1"/>
  <c r="C280" i="4"/>
  <c r="C19" i="4" a="1"/>
  <c r="C19" i="4" s="1"/>
  <c r="C62" i="4" a="1"/>
  <c r="C62" i="4"/>
  <c r="C106" i="4" a="1"/>
  <c r="C106" i="4" s="1"/>
  <c r="C150" i="4" a="1"/>
  <c r="C150" i="4" s="1"/>
  <c r="C194" i="4" a="1"/>
  <c r="C194" i="4" s="1"/>
  <c r="C238" i="4" a="1"/>
  <c r="C238" i="4" s="1"/>
  <c r="C281" i="4" a="1"/>
  <c r="C281" i="4" s="1"/>
  <c r="C20" i="4" a="1"/>
  <c r="C20" i="4" s="1"/>
  <c r="C63" i="4" a="1"/>
  <c r="C63" i="4" s="1"/>
  <c r="C107" i="4" a="1"/>
  <c r="C107" i="4" s="1"/>
  <c r="C151" i="4" a="1"/>
  <c r="C151" i="4" s="1"/>
  <c r="C195" i="4" a="1"/>
  <c r="C195" i="4"/>
  <c r="C239" i="4" a="1"/>
  <c r="C239" i="4" s="1"/>
  <c r="C282" i="4" a="1"/>
  <c r="C282" i="4" s="1"/>
  <c r="C21" i="4" a="1"/>
  <c r="C21" i="4" s="1"/>
  <c r="C64" i="4" a="1"/>
  <c r="C64" i="4" s="1"/>
  <c r="C108" i="4" a="1"/>
  <c r="C108" i="4" s="1"/>
  <c r="C152" i="4" a="1"/>
  <c r="C152" i="4" s="1"/>
  <c r="C196" i="4" a="1"/>
  <c r="C196" i="4" s="1"/>
  <c r="C240" i="4" a="1"/>
  <c r="C240" i="4" s="1"/>
  <c r="C283" i="4" a="1"/>
  <c r="C283" i="4" s="1"/>
  <c r="C22" i="4" a="1"/>
  <c r="C22" i="4" s="1"/>
  <c r="C65" i="4" a="1"/>
  <c r="C65" i="4" s="1"/>
  <c r="C109" i="4" a="1"/>
  <c r="C109" i="4" s="1"/>
  <c r="C153" i="4" a="1"/>
  <c r="C153" i="4" s="1"/>
  <c r="C197" i="4" a="1"/>
  <c r="C197" i="4" s="1"/>
  <c r="C241" i="4" a="1"/>
  <c r="C241" i="4" s="1"/>
  <c r="C284" i="4" a="1"/>
  <c r="C284" i="4" s="1"/>
  <c r="C23" i="4" a="1"/>
  <c r="C23" i="4" s="1"/>
  <c r="C66" i="4" a="1"/>
  <c r="C66" i="4" s="1"/>
  <c r="C110" i="4" a="1"/>
  <c r="C110" i="4"/>
  <c r="C154" i="4" a="1"/>
  <c r="C154" i="4" s="1"/>
  <c r="C198" i="4" a="1"/>
  <c r="C198" i="4" s="1"/>
  <c r="C242" i="4" a="1"/>
  <c r="C242" i="4" s="1"/>
  <c r="C285" i="4" a="1"/>
  <c r="C285" i="4" s="1"/>
  <c r="C24" i="4" a="1"/>
  <c r="C24" i="4" s="1"/>
  <c r="C67" i="4" a="1"/>
  <c r="C67" i="4" s="1"/>
  <c r="C111" i="4" a="1"/>
  <c r="C111" i="4" s="1"/>
  <c r="C155" i="4" a="1"/>
  <c r="C155" i="4" s="1"/>
  <c r="C199" i="4" a="1"/>
  <c r="C199" i="4" s="1"/>
  <c r="C243" i="4" a="1"/>
  <c r="C243" i="4" s="1"/>
  <c r="C286" i="4" a="1"/>
  <c r="C286" i="4" s="1"/>
  <c r="C25" i="4" a="1"/>
  <c r="C25" i="4" s="1"/>
  <c r="C68" i="4" a="1"/>
  <c r="C68" i="4"/>
  <c r="C112" i="4" a="1"/>
  <c r="C112" i="4" s="1"/>
  <c r="C156" i="4" a="1"/>
  <c r="C156" i="4" s="1"/>
  <c r="C200" i="4" a="1"/>
  <c r="C200" i="4" s="1"/>
  <c r="C244" i="4" a="1"/>
  <c r="C244" i="4"/>
  <c r="C287" i="4" a="1"/>
  <c r="C287" i="4" s="1"/>
  <c r="C26" i="4" a="1"/>
  <c r="C26" i="4" s="1"/>
  <c r="C69" i="4" a="1"/>
  <c r="C69" i="4" s="1"/>
  <c r="C113" i="4" a="1"/>
  <c r="C113" i="4" s="1"/>
  <c r="C157" i="4" a="1"/>
  <c r="C157" i="4" s="1"/>
  <c r="C201" i="4" a="1"/>
  <c r="C201" i="4" s="1"/>
  <c r="C245" i="4" a="1"/>
  <c r="C245" i="4" s="1"/>
  <c r="C288" i="4" a="1"/>
  <c r="C288" i="4" s="1"/>
  <c r="C27" i="4" a="1"/>
  <c r="C27" i="4" s="1"/>
  <c r="C70" i="4" a="1"/>
  <c r="C70" i="4" s="1"/>
  <c r="C114" i="4" a="1"/>
  <c r="C114" i="4" s="1"/>
  <c r="C158" i="4" a="1"/>
  <c r="C158" i="4" s="1"/>
  <c r="C202" i="4" a="1"/>
  <c r="C202" i="4" s="1"/>
  <c r="C246" i="4" a="1"/>
  <c r="C246" i="4"/>
  <c r="C289" i="4" a="1"/>
  <c r="C289" i="4" s="1"/>
  <c r="C28" i="4" a="1"/>
  <c r="C28" i="4" s="1"/>
  <c r="C71" i="4" a="1"/>
  <c r="C71" i="4" s="1"/>
  <c r="C115" i="4" a="1"/>
  <c r="C115" i="4" s="1"/>
  <c r="C159" i="4" a="1"/>
  <c r="C159" i="4" s="1"/>
  <c r="C203" i="4" a="1"/>
  <c r="C203" i="4" s="1"/>
  <c r="C247" i="4" a="1"/>
  <c r="C247" i="4" s="1"/>
  <c r="C290" i="4" a="1"/>
  <c r="C290" i="4" s="1"/>
  <c r="C29" i="4" a="1"/>
  <c r="C29" i="4" s="1"/>
  <c r="C72" i="4" a="1"/>
  <c r="C72" i="4" s="1"/>
  <c r="C116" i="4" a="1"/>
  <c r="C116" i="4" s="1"/>
  <c r="C160" i="4" a="1"/>
  <c r="C160" i="4" s="1"/>
  <c r="C204" i="4" a="1"/>
  <c r="C204" i="4" s="1"/>
  <c r="C248" i="4" a="1"/>
  <c r="C248" i="4" s="1"/>
  <c r="C291" i="4" a="1"/>
  <c r="C291" i="4" s="1"/>
  <c r="C30" i="4" a="1"/>
  <c r="C30" i="4" s="1"/>
  <c r="C73" i="4" a="1"/>
  <c r="C73" i="4" s="1"/>
  <c r="C117" i="4" a="1"/>
  <c r="C117" i="4" s="1"/>
  <c r="C161" i="4" a="1"/>
  <c r="C161" i="4" s="1"/>
  <c r="C205" i="4" a="1"/>
  <c r="C205" i="4" s="1"/>
  <c r="C249" i="4" a="1"/>
  <c r="C249" i="4" s="1"/>
  <c r="C292" i="4" a="1"/>
  <c r="C292" i="4"/>
  <c r="C31" i="4" a="1"/>
  <c r="C31" i="4"/>
  <c r="C74" i="4" a="1"/>
  <c r="C74" i="4" s="1"/>
  <c r="C118" i="4" a="1"/>
  <c r="C118" i="4" s="1"/>
  <c r="C162" i="4" a="1"/>
  <c r="C162" i="4" s="1"/>
  <c r="C206" i="4" a="1"/>
  <c r="C206" i="4" s="1"/>
  <c r="C250" i="4" a="1"/>
  <c r="C250" i="4" s="1"/>
  <c r="C293" i="4" a="1"/>
  <c r="C293" i="4" s="1"/>
  <c r="C32" i="4" a="1"/>
  <c r="C32" i="4" s="1"/>
  <c r="C75" i="4" a="1"/>
  <c r="C75" i="4" s="1"/>
  <c r="C119" i="4" a="1"/>
  <c r="C119" i="4" s="1"/>
  <c r="C163" i="4" a="1"/>
  <c r="C163" i="4" s="1"/>
  <c r="C207" i="4" a="1"/>
  <c r="C207" i="4" s="1"/>
  <c r="C251" i="4" a="1"/>
  <c r="C251" i="4" s="1"/>
  <c r="C294" i="4" a="1"/>
  <c r="C294" i="4" s="1"/>
  <c r="C33" i="4" a="1"/>
  <c r="C33" i="4" s="1"/>
  <c r="C76" i="4" a="1"/>
  <c r="C76" i="4" s="1"/>
  <c r="C120" i="4" a="1"/>
  <c r="C120" i="4" s="1"/>
  <c r="C164" i="4" a="1"/>
  <c r="C164" i="4"/>
  <c r="C208" i="4" a="1"/>
  <c r="C208" i="4"/>
  <c r="C252" i="4" a="1"/>
  <c r="C252" i="4" s="1"/>
  <c r="C295" i="4" a="1"/>
  <c r="C295" i="4" s="1"/>
  <c r="C34" i="4" a="1"/>
  <c r="C34" i="4" s="1"/>
  <c r="C77" i="4" a="1"/>
  <c r="C77" i="4" s="1"/>
  <c r="C121" i="4" a="1"/>
  <c r="C121" i="4" s="1"/>
  <c r="C165" i="4" a="1"/>
  <c r="C165" i="4"/>
  <c r="C209" i="4" a="1"/>
  <c r="C209" i="4"/>
  <c r="C253" i="4" a="1"/>
  <c r="C253" i="4" s="1"/>
  <c r="C296" i="4" a="1"/>
  <c r="C296" i="4" s="1"/>
  <c r="C35" i="4" a="1"/>
  <c r="C35" i="4" s="1"/>
  <c r="C78" i="4" a="1"/>
  <c r="C78" i="4" s="1"/>
  <c r="C122" i="4" a="1"/>
  <c r="C122" i="4" s="1"/>
  <c r="C166" i="4" a="1"/>
  <c r="C166" i="4" s="1"/>
  <c r="C210" i="4" a="1"/>
  <c r="C210" i="4" s="1"/>
  <c r="C254" i="4" a="1"/>
  <c r="C254" i="4" s="1"/>
  <c r="C297" i="4" a="1"/>
  <c r="C297" i="4" s="1"/>
  <c r="C36" i="4" a="1"/>
  <c r="C36" i="4"/>
  <c r="C79" i="4" a="1"/>
  <c r="C79" i="4"/>
  <c r="C123" i="4" a="1"/>
  <c r="C123" i="4" s="1"/>
  <c r="C167" i="4" a="1"/>
  <c r="C167" i="4" s="1"/>
  <c r="C211" i="4" a="1"/>
  <c r="C211" i="4" s="1"/>
  <c r="C255" i="4" a="1"/>
  <c r="C255" i="4" s="1"/>
  <c r="C298" i="4" a="1"/>
  <c r="C298" i="4"/>
  <c r="C37" i="4" a="1"/>
  <c r="C37" i="4" s="1"/>
  <c r="C80" i="4" a="1"/>
  <c r="C80" i="4"/>
  <c r="C124" i="4" a="1"/>
  <c r="C124" i="4" s="1"/>
  <c r="C168" i="4" a="1"/>
  <c r="C168" i="4" s="1"/>
  <c r="C212" i="4" a="1"/>
  <c r="C212" i="4" s="1"/>
  <c r="C256" i="4" a="1"/>
  <c r="C256" i="4" s="1"/>
  <c r="C299" i="4" a="1"/>
  <c r="C299" i="4" s="1"/>
  <c r="C38" i="4" a="1"/>
  <c r="C38" i="4" s="1"/>
  <c r="C81" i="4" a="1"/>
  <c r="C81" i="4" s="1"/>
  <c r="C125" i="4" a="1"/>
  <c r="C125" i="4" s="1"/>
  <c r="C169" i="4" a="1"/>
  <c r="C169" i="4" s="1"/>
  <c r="C213" i="4" a="1"/>
  <c r="C213" i="4" s="1"/>
  <c r="C257" i="4" a="1"/>
  <c r="C257" i="4" s="1"/>
  <c r="C300" i="4" a="1"/>
  <c r="C300" i="4" s="1"/>
  <c r="C39" i="4" a="1"/>
  <c r="C39" i="4" s="1"/>
  <c r="C82" i="4" a="1"/>
  <c r="C82" i="4" s="1"/>
  <c r="C126" i="4" a="1"/>
  <c r="C126" i="4" s="1"/>
  <c r="C170" i="4" a="1"/>
  <c r="C170" i="4"/>
  <c r="C214" i="4" a="1"/>
  <c r="C214" i="4" s="1"/>
  <c r="C258" i="4" a="1"/>
  <c r="C258" i="4"/>
  <c r="C301" i="4" a="1"/>
  <c r="C301" i="4" s="1"/>
  <c r="C40" i="4" a="1"/>
  <c r="C40" i="4" s="1"/>
  <c r="C83" i="4" a="1"/>
  <c r="C83" i="4" s="1"/>
  <c r="C127" i="4" a="1"/>
  <c r="C127" i="4" s="1"/>
  <c r="C171" i="4" a="1"/>
  <c r="C171" i="4" s="1"/>
  <c r="C215" i="4" a="1"/>
  <c r="C215" i="4" s="1"/>
  <c r="C259" i="4" a="1"/>
  <c r="C259" i="4" s="1"/>
  <c r="C302" i="4" a="1"/>
  <c r="C302" i="4" s="1"/>
  <c r="C41" i="4" a="1"/>
  <c r="C41" i="4" s="1"/>
  <c r="C84" i="4" a="1"/>
  <c r="C84" i="4" s="1"/>
  <c r="C128" i="4" a="1"/>
  <c r="C128" i="4" s="1"/>
  <c r="C172" i="4" a="1"/>
  <c r="C172" i="4" s="1"/>
  <c r="C216" i="4" a="1"/>
  <c r="C216" i="4" s="1"/>
  <c r="C260" i="4" a="1"/>
  <c r="C260" i="4" s="1"/>
  <c r="C303" i="4" a="1"/>
  <c r="C303" i="4" s="1"/>
  <c r="C42" i="4" a="1"/>
  <c r="C42" i="4" s="1"/>
  <c r="C85" i="4" a="1"/>
  <c r="C85" i="4" s="1"/>
  <c r="C129" i="4" a="1"/>
  <c r="C129" i="4" s="1"/>
  <c r="C173" i="4" a="1"/>
  <c r="C173" i="4" s="1"/>
  <c r="C217" i="4" a="1"/>
  <c r="C217" i="4" s="1"/>
  <c r="C261" i="4" a="1"/>
  <c r="C261" i="4" s="1"/>
  <c r="C304" i="4" a="1"/>
  <c r="C304" i="4" s="1"/>
  <c r="C43" i="4" a="1"/>
  <c r="C43" i="4" s="1"/>
  <c r="C86" i="4" a="1"/>
  <c r="C86" i="4" s="1"/>
  <c r="C130" i="4" a="1"/>
  <c r="C130" i="4" s="1"/>
  <c r="C174" i="4" a="1"/>
  <c r="C174" i="4" s="1"/>
  <c r="C218" i="4" a="1"/>
  <c r="C218" i="4" s="1"/>
  <c r="C262" i="4" a="1"/>
  <c r="C262" i="4" s="1"/>
  <c r="C305" i="4" a="1"/>
  <c r="C305" i="4" s="1"/>
  <c r="C44" i="4" a="1"/>
  <c r="C44" i="4" s="1"/>
  <c r="C87" i="4" a="1"/>
  <c r="C87" i="4" s="1"/>
  <c r="C131" i="4" a="1"/>
  <c r="C131" i="4" s="1"/>
  <c r="C175" i="4" a="1"/>
  <c r="C175" i="4" s="1"/>
  <c r="C219" i="4" a="1"/>
  <c r="C219" i="4" s="1"/>
  <c r="H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DEB3E5-3A15-4621-A871-3BA5A8C88BD2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12F57335-E0EE-49AD-A03A-A0531D9D10C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B87724C-F7C7-48D9-B2D2-97B0E395EEF7}" name="WorksheetConnection_HR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HR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<sst xmlns="http://schemas.openxmlformats.org/spreadsheetml/2006/main" count="1609" uniqueCount="98">
  <si>
    <t>Row Labels</t>
  </si>
  <si>
    <t>Grand Total</t>
  </si>
  <si>
    <t>Date</t>
  </si>
  <si>
    <t>Day_of_Week</t>
  </si>
  <si>
    <t>Exercise_Type</t>
  </si>
  <si>
    <t>Specific_Exercise</t>
  </si>
  <si>
    <t>Duration_mins</t>
  </si>
  <si>
    <t>Calories_Burned</t>
  </si>
  <si>
    <t>Actual_Weight_kg</t>
  </si>
  <si>
    <t>Expected_Weight_kg</t>
  </si>
  <si>
    <t>Heart_Rate_bpm</t>
  </si>
  <si>
    <t>Steps</t>
  </si>
  <si>
    <t>Sleep_hours</t>
  </si>
  <si>
    <t>Intensity</t>
  </si>
  <si>
    <t>Notes</t>
  </si>
  <si>
    <t>Wednesday</t>
  </si>
  <si>
    <t>Cardio</t>
  </si>
  <si>
    <t>Cycling</t>
  </si>
  <si>
    <t>Medium</t>
  </si>
  <si>
    <t>Felt strong</t>
  </si>
  <si>
    <t>Thursday</t>
  </si>
  <si>
    <t>Flexibility</t>
  </si>
  <si>
    <t>Stretching</t>
  </si>
  <si>
    <t>Low</t>
  </si>
  <si>
    <t>Friday</t>
  </si>
  <si>
    <t>Jump Rope</t>
  </si>
  <si>
    <t>High</t>
  </si>
  <si>
    <t>Saturday</t>
  </si>
  <si>
    <t>Strength</t>
  </si>
  <si>
    <t>Weightlifting</t>
  </si>
  <si>
    <t>Core focus</t>
  </si>
  <si>
    <t>Sunday</t>
  </si>
  <si>
    <t>Rest</t>
  </si>
  <si>
    <t>Rest Day</t>
  </si>
  <si>
    <t>Monday</t>
  </si>
  <si>
    <t>Swimming</t>
  </si>
  <si>
    <t>Tuesday</t>
  </si>
  <si>
    <t>Evening run</t>
  </si>
  <si>
    <t>Recovery day</t>
  </si>
  <si>
    <t>Bodyweight</t>
  </si>
  <si>
    <t>Good form</t>
  </si>
  <si>
    <t>Yoga</t>
  </si>
  <si>
    <t>Good pace</t>
  </si>
  <si>
    <t>Intervals</t>
  </si>
  <si>
    <t>Running</t>
  </si>
  <si>
    <t>Leg day</t>
  </si>
  <si>
    <t>Sports</t>
  </si>
  <si>
    <t>Basketball</t>
  </si>
  <si>
    <t>Outdoor session</t>
  </si>
  <si>
    <t>Mobility work</t>
  </si>
  <si>
    <t>Soccer</t>
  </si>
  <si>
    <t>Progressive overload</t>
  </si>
  <si>
    <t>Morning yoga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</si>
  <si>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</si>
  <si>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</si>
  <si>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</si>
  <si>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</si>
  <si>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</si>
  <si>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</si>
  <si>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</si>
  <si>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</si>
  <si>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</si>
  <si>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</si>
  <si>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Average of Duration_mins</t>
  </si>
  <si>
    <t>Average of Calories_Burned</t>
  </si>
  <si>
    <t>Travel_Week</t>
  </si>
  <si>
    <t>Illness</t>
  </si>
  <si>
    <t>Recovery session</t>
  </si>
  <si>
    <t>Intense match</t>
  </si>
  <si>
    <t>Pickup game</t>
  </si>
  <si>
    <t>Upper body</t>
  </si>
  <si>
    <t>Felt tired</t>
  </si>
  <si>
    <t>Hot weather</t>
  </si>
  <si>
    <t>Active rest</t>
  </si>
  <si>
    <t>Heavy lifts</t>
  </si>
  <si>
    <t>Steady run</t>
  </si>
  <si>
    <t>Weekend scrimmage</t>
  </si>
  <si>
    <t>Fitness KPIs</t>
  </si>
  <si>
    <t>Current weight</t>
  </si>
  <si>
    <t>Weight Target</t>
  </si>
  <si>
    <t>Average of Heart_Rate_bpm</t>
  </si>
  <si>
    <t>Average of Steps</t>
  </si>
  <si>
    <t>Average of Sleep_hours</t>
  </si>
  <si>
    <t>Column Labels</t>
  </si>
  <si>
    <t>Initial Weight</t>
  </si>
  <si>
    <t>Avg Weight Lost Per Month</t>
  </si>
  <si>
    <t>Total Workouts This Month</t>
  </si>
  <si>
    <t xml:space="preserve">Most Common Intensity </t>
  </si>
  <si>
    <t>Goal Completion Percent</t>
  </si>
  <si>
    <t xml:space="preserve">Total Calories This Month </t>
  </si>
  <si>
    <t>Total Time This Month Hours</t>
  </si>
  <si>
    <t xml:space="preserve">Active Days This Month </t>
  </si>
  <si>
    <t>Day num</t>
  </si>
  <si>
    <t>Weight Lost This Month</t>
  </si>
  <si>
    <t>Quick Message</t>
  </si>
  <si>
    <t>Average Duration_mins</t>
  </si>
  <si>
    <t>Average Calories_Burned</t>
  </si>
  <si>
    <t>Hurray!! You lost -3.3 kg this month! Just 18.7 kg to go! 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</si>
</sst>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2" fontId="0" fillId="0" borderId="0" xfId="0" applyNumberFormat="1"/>
    <xf numFmtId="0" fontId="16" fillId="0" borderId="0" xfId="0" applyFont="1"/>
    <xf numFmtId="1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3" formatCode="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0" formatCode="General"/>
    </dxf>
    <dxf>
      <numFmt numFmtId="19" formatCode="m/d/yyyy"/>
    </dxf>
    <dxf>
      <numFmt numFmtId="19" formatCode="m/d/yyyy"/>
    </dxf>
    <dxf>
      <font>
        <sz val="11"/>
        <color theme="0" tint="-0.14996795556505021"/>
      </font>
      <border>
        <vertical/>
        <horizontal/>
      </border>
    </dxf>
    <dxf>
      <font>
        <color theme="0" tint="-0.1499679555650502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imeSlicerStyleLight1 2" pivot="0" table="0" count="9" xr9:uid="{9CD9A363-9241-4B3B-AF51-E03CFEEC0756}">
      <tableStyleElement type="wholeTable" dxfId="11"/>
      <tableStyleElement type="headerRow" dxfId="10"/>
    </tableStyle>
  </tableStyles>
  <colors>
    <mruColors>
      <color rgb="FFEEBC93"/>
      <color rgb="FFEB3F3F"/>
      <color rgb="FFBBD9D4"/>
      <color rgb="FF151B27"/>
      <color rgb="FF1D43A7"/>
      <color rgb="FF3A7DF0"/>
      <color rgb="FF050914"/>
      <color rgb="FFD5D8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7">
        <dxf>
          <fill>
            <patternFill patternType="none">
              <fgColor indexed="64"/>
              <bgColor auto="1"/>
            </patternFill>
          </fill>
          <border>
            <vertical/>
            <horizontal/>
          </border>
        </dxf>
        <dxf>
          <fill>
            <patternFill patternType="none">
              <fgColor auto="1"/>
              <bgColor auto="1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1D43A7"/>
            </pattern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rgb="FF1D43A7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rgb="FF1D43A7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1/relationships/timelineCache" Target="timelineCaches/timeline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2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7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image" Target="../media/image10.png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[HR.xlsx]Analysis!KPIs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5091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5D8D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176706827309238E-2"/>
          <c:y val="2.8040674433418303E-2"/>
          <c:w val="0.95582329317269077"/>
          <c:h val="0.844947213982360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Current weight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retch"/>
          </c:pictureOptions>
          <c:cat>
            <c:strRef>
              <c:f>Analysis!$A$4:$A$14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Analysis!$B$4:$B$14</c:f>
              <c:numCache>
                <c:formatCode>General</c:formatCode>
                <c:ptCount val="10"/>
                <c:pt idx="0">
                  <c:v>111.6</c:v>
                </c:pt>
                <c:pt idx="1">
                  <c:v>108.6</c:v>
                </c:pt>
                <c:pt idx="2">
                  <c:v>106</c:v>
                </c:pt>
                <c:pt idx="3">
                  <c:v>104.8</c:v>
                </c:pt>
                <c:pt idx="4">
                  <c:v>100.8</c:v>
                </c:pt>
                <c:pt idx="5">
                  <c:v>100.4</c:v>
                </c:pt>
                <c:pt idx="6">
                  <c:v>101</c:v>
                </c:pt>
                <c:pt idx="7">
                  <c:v>98</c:v>
                </c:pt>
                <c:pt idx="8">
                  <c:v>99.6</c:v>
                </c:pt>
                <c:pt idx="9">
                  <c:v>98.7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CA-4E9C-8D71-C66BA5264C48}"/>
            </c:ext>
          </c:extLst>
        </c:ser>
        <c:ser>
          <c:idx val="1"/>
          <c:order val="1"/>
          <c:tx>
            <c:strRef>
              <c:f>Analysis!$C$3</c:f>
              <c:strCache>
                <c:ptCount val="1"/>
                <c:pt idx="0">
                  <c:v>Weight Target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Analysis!$A$4:$A$14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Analysis!$C$4:$C$14</c:f>
              <c:numCache>
                <c:formatCode>General</c:formatCode>
                <c:ptCount val="10"/>
                <c:pt idx="0">
                  <c:v>107.9</c:v>
                </c:pt>
                <c:pt idx="1">
                  <c:v>103.1</c:v>
                </c:pt>
                <c:pt idx="2">
                  <c:v>99.1</c:v>
                </c:pt>
                <c:pt idx="3">
                  <c:v>96.3</c:v>
                </c:pt>
                <c:pt idx="4">
                  <c:v>94.1</c:v>
                </c:pt>
                <c:pt idx="5">
                  <c:v>92.5</c:v>
                </c:pt>
                <c:pt idx="6">
                  <c:v>91.3</c:v>
                </c:pt>
                <c:pt idx="7">
                  <c:v>90.5</c:v>
                </c:pt>
                <c:pt idx="8">
                  <c:v>89.8</c:v>
                </c:pt>
                <c:pt idx="9">
                  <c:v>89.3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CA-4E9C-8D71-C66BA5264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4421936"/>
        <c:axId val="704429616"/>
      </c:barChart>
      <c:catAx>
        <c:axId val="70442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429616"/>
        <c:crosses val="autoZero"/>
        <c:auto val="1"/>
        <c:lblAlgn val="ctr"/>
        <c:lblOffset val="100"/>
        <c:noMultiLvlLbl val="0"/>
      </c:catAx>
      <c:valAx>
        <c:axId val="704429616"/>
        <c:scaling>
          <c:orientation val="minMax"/>
          <c:max val="150"/>
          <c:min val="50"/>
        </c:scaling>
        <c:delete val="1"/>
        <c:axPos val="l"/>
        <c:numFmt formatCode="General" sourceLinked="1"/>
        <c:majorTickMark val="none"/>
        <c:minorTickMark val="none"/>
        <c:tickLblPos val="nextTo"/>
        <c:crossAx val="70442193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[HR.xlsx]Analysis!PivotTable11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bg1">
                    <a:lumMod val="85000"/>
                  </a:schemeClr>
                </a:solidFill>
              </a:rPr>
              <a:t>Exercise</a:t>
            </a:r>
            <a:r>
              <a:rPr lang="en-US" sz="1200" baseline="0">
                <a:solidFill>
                  <a:schemeClr val="bg1">
                    <a:lumMod val="85000"/>
                  </a:schemeClr>
                </a:solidFill>
              </a:rPr>
              <a:t> Trend, by Duration and Calories Burned</a:t>
            </a:r>
            <a:endParaRPr lang="en-US" sz="1200">
              <a:solidFill>
                <a:schemeClr val="bg1">
                  <a:lumMod val="85000"/>
                </a:schemeClr>
              </a:solidFill>
            </a:endParaRPr>
          </a:p>
        </c:rich>
      </c:tx>
      <c:layout>
        <c:manualLayout>
          <c:xMode val="edge"/>
          <c:yMode val="edge"/>
          <c:x val="4.2672036685069536E-3"/>
          <c:y val="8.032131054021141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D5D8D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1072796934865901E-2"/>
          <c:y val="7.407407407407407E-2"/>
          <c:w val="0.95785440613026818"/>
          <c:h val="0.850594196558763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Analysis!$B$19</c:f>
              <c:strCache>
                <c:ptCount val="1"/>
                <c:pt idx="0">
                  <c:v>Average Duration_mins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retch"/>
          </c:pictureOptions>
          <c:cat>
            <c:strRef>
              <c:f>Analysis!$A$20:$A$31</c:f>
              <c:strCache>
                <c:ptCount val="11"/>
                <c:pt idx="0">
                  <c:v>Basketball</c:v>
                </c:pt>
                <c:pt idx="1">
                  <c:v>Cycling</c:v>
                </c:pt>
                <c:pt idx="2">
                  <c:v>Soccer</c:v>
                </c:pt>
                <c:pt idx="3">
                  <c:v>Jump Rope</c:v>
                </c:pt>
                <c:pt idx="4">
                  <c:v>Swimming</c:v>
                </c:pt>
                <c:pt idx="5">
                  <c:v>Running</c:v>
                </c:pt>
                <c:pt idx="6">
                  <c:v>Bodyweight</c:v>
                </c:pt>
                <c:pt idx="7">
                  <c:v>Weightlifting</c:v>
                </c:pt>
                <c:pt idx="8">
                  <c:v>Yoga</c:v>
                </c:pt>
                <c:pt idx="9">
                  <c:v>Stretching</c:v>
                </c:pt>
                <c:pt idx="10">
                  <c:v>Rest Day</c:v>
                </c:pt>
              </c:strCache>
            </c:strRef>
          </c:cat>
          <c:val>
            <c:numRef>
              <c:f>Analysis!$B$20:$B$31</c:f>
              <c:numCache>
                <c:formatCode>General</c:formatCode>
                <c:ptCount val="11"/>
                <c:pt idx="0">
                  <c:v>80.25</c:v>
                </c:pt>
                <c:pt idx="1">
                  <c:v>53.31818181818182</c:v>
                </c:pt>
                <c:pt idx="2">
                  <c:v>63.2</c:v>
                </c:pt>
                <c:pt idx="3">
                  <c:v>46.387096774193552</c:v>
                </c:pt>
                <c:pt idx="4">
                  <c:v>47.161290322580648</c:v>
                </c:pt>
                <c:pt idx="5">
                  <c:v>45.25</c:v>
                </c:pt>
                <c:pt idx="6">
                  <c:v>55.064516129032256</c:v>
                </c:pt>
                <c:pt idx="7">
                  <c:v>53.228571428571428</c:v>
                </c:pt>
                <c:pt idx="8">
                  <c:v>37</c:v>
                </c:pt>
                <c:pt idx="9">
                  <c:v>41.523809523809526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1-4920-A4C0-23BC7EEEE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0436848"/>
        <c:axId val="1950425328"/>
      </c:barChart>
      <c:lineChart>
        <c:grouping val="standard"/>
        <c:varyColors val="0"/>
        <c:ser>
          <c:idx val="1"/>
          <c:order val="1"/>
          <c:tx>
            <c:strRef>
              <c:f>Analysis!$C$19</c:f>
              <c:strCache>
                <c:ptCount val="1"/>
                <c:pt idx="0">
                  <c:v>Average Calories_Burned</c:v>
                </c:pt>
              </c:strCache>
            </c:strRef>
          </c:tx>
          <c:spPr>
            <a:ln w="28575" cap="rnd">
              <a:solidFill>
                <a:srgbClr val="D5D8DA"/>
              </a:solidFill>
              <a:round/>
            </a:ln>
            <a:effectLst/>
          </c:spPr>
          <c:marker>
            <c:symbol val="none"/>
          </c:marker>
          <c:cat>
            <c:strRef>
              <c:f>Analysis!$A$20:$A$31</c:f>
              <c:strCache>
                <c:ptCount val="11"/>
                <c:pt idx="0">
                  <c:v>Basketball</c:v>
                </c:pt>
                <c:pt idx="1">
                  <c:v>Cycling</c:v>
                </c:pt>
                <c:pt idx="2">
                  <c:v>Soccer</c:v>
                </c:pt>
                <c:pt idx="3">
                  <c:v>Jump Rope</c:v>
                </c:pt>
                <c:pt idx="4">
                  <c:v>Swimming</c:v>
                </c:pt>
                <c:pt idx="5">
                  <c:v>Running</c:v>
                </c:pt>
                <c:pt idx="6">
                  <c:v>Bodyweight</c:v>
                </c:pt>
                <c:pt idx="7">
                  <c:v>Weightlifting</c:v>
                </c:pt>
                <c:pt idx="8">
                  <c:v>Yoga</c:v>
                </c:pt>
                <c:pt idx="9">
                  <c:v>Stretching</c:v>
                </c:pt>
                <c:pt idx="10">
                  <c:v>Rest Day</c:v>
                </c:pt>
              </c:strCache>
            </c:strRef>
          </c:cat>
          <c:val>
            <c:numRef>
              <c:f>Analysis!$C$20:$C$31</c:f>
              <c:numCache>
                <c:formatCode>General</c:formatCode>
                <c:ptCount val="11"/>
                <c:pt idx="0">
                  <c:v>784.25</c:v>
                </c:pt>
                <c:pt idx="1">
                  <c:v>631.68181818181813</c:v>
                </c:pt>
                <c:pt idx="2">
                  <c:v>610</c:v>
                </c:pt>
                <c:pt idx="3">
                  <c:v>540.06451612903231</c:v>
                </c:pt>
                <c:pt idx="4">
                  <c:v>524.64516129032256</c:v>
                </c:pt>
                <c:pt idx="5">
                  <c:v>517</c:v>
                </c:pt>
                <c:pt idx="6">
                  <c:v>455.19354838709677</c:v>
                </c:pt>
                <c:pt idx="7">
                  <c:v>452.94285714285712</c:v>
                </c:pt>
                <c:pt idx="8">
                  <c:v>132.80000000000001</c:v>
                </c:pt>
                <c:pt idx="9">
                  <c:v>130.8095238095238</c:v>
                </c:pt>
                <c:pt idx="1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9B1-4920-A4C0-23BC7EEEE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0451728"/>
        <c:axId val="1950446928"/>
      </c:lineChart>
      <c:catAx>
        <c:axId val="195043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25328"/>
        <c:crosses val="autoZero"/>
        <c:auto val="1"/>
        <c:lblAlgn val="ctr"/>
        <c:lblOffset val="100"/>
        <c:noMultiLvlLbl val="0"/>
      </c:catAx>
      <c:valAx>
        <c:axId val="195042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36848"/>
        <c:crosses val="autoZero"/>
        <c:crossBetween val="between"/>
      </c:valAx>
      <c:valAx>
        <c:axId val="19504469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51728"/>
        <c:crosses val="max"/>
        <c:crossBetween val="between"/>
      </c:valAx>
      <c:catAx>
        <c:axId val="1950451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0446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08225480435635"/>
          <c:y val="3.8834721194928104E-2"/>
          <c:w val="0.2294550034693939"/>
          <c:h val="0.135543160213502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[HR.xlsx]Analysis!PivotTable12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51B27"/>
          </a:solidFill>
          <a:ln>
            <a:solidFill>
              <a:srgbClr val="151B27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rgbClr val="3A7DF0">
                  <a:alpha val="71000"/>
                </a:srgbClr>
              </a:gs>
              <a:gs pos="100000">
                <a:srgbClr val="1D43A7"/>
              </a:gs>
            </a:gsLst>
            <a:lin ang="0" scaled="0"/>
          </a:gradFill>
          <a:ln>
            <a:solidFill>
              <a:srgbClr val="1D43A7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089432854684085E-2"/>
          <c:y val="5.4931335830212237E-2"/>
          <c:w val="0.93605412311845393"/>
          <c:h val="0.829621634374354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Analysis!$B$34</c:f>
              <c:strCache>
                <c:ptCount val="1"/>
                <c:pt idx="0">
                  <c:v>Average Duration_mins</c:v>
                </c:pt>
              </c:strCache>
            </c:strRef>
          </c:tx>
          <c:spPr>
            <a:solidFill>
              <a:srgbClr val="151B27"/>
            </a:solidFill>
            <a:ln>
              <a:solidFill>
                <a:srgbClr val="151B27"/>
              </a:solidFill>
            </a:ln>
            <a:effectLst/>
          </c:spPr>
          <c:invertIfNegative val="0"/>
          <c:cat>
            <c:strRef>
              <c:f>Analysis!$A$35:$A$41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Analysis!$B$35:$B$41</c:f>
              <c:numCache>
                <c:formatCode>General</c:formatCode>
                <c:ptCount val="7"/>
                <c:pt idx="0">
                  <c:v>40.279069767441861</c:v>
                </c:pt>
                <c:pt idx="1">
                  <c:v>47.372093023255815</c:v>
                </c:pt>
                <c:pt idx="2">
                  <c:v>39.409090909090907</c:v>
                </c:pt>
                <c:pt idx="3">
                  <c:v>35.272727272727273</c:v>
                </c:pt>
                <c:pt idx="4">
                  <c:v>42.136363636363633</c:v>
                </c:pt>
                <c:pt idx="5">
                  <c:v>43.813953488372093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9-4076-A268-CFEAEBA00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0"/>
        <c:axId val="1950457008"/>
        <c:axId val="1950473808"/>
      </c:barChart>
      <c:barChart>
        <c:barDir val="col"/>
        <c:grouping val="clustered"/>
        <c:varyColors val="0"/>
        <c:ser>
          <c:idx val="1"/>
          <c:order val="1"/>
          <c:tx>
            <c:strRef>
              <c:f>Analysis!$C$34</c:f>
              <c:strCache>
                <c:ptCount val="1"/>
                <c:pt idx="0">
                  <c:v>Average Calories_Burned</c:v>
                </c:pt>
              </c:strCache>
            </c:strRef>
          </c:tx>
          <c:spPr>
            <a:gradFill>
              <a:gsLst>
                <a:gs pos="0">
                  <a:srgbClr val="3A7DF0">
                    <a:alpha val="71000"/>
                  </a:srgbClr>
                </a:gs>
                <a:gs pos="100000">
                  <a:srgbClr val="1D43A7"/>
                </a:gs>
              </a:gsLst>
              <a:lin ang="0" scaled="0"/>
            </a:gradFill>
            <a:ln>
              <a:solidFill>
                <a:srgbClr val="1D43A7"/>
              </a:solidFill>
            </a:ln>
            <a:effectLst/>
          </c:spPr>
          <c:invertIfNegative val="0"/>
          <c:cat>
            <c:strRef>
              <c:f>Analysis!$A$35:$A$41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Analysis!$C$35:$C$41</c:f>
              <c:numCache>
                <c:formatCode>General</c:formatCode>
                <c:ptCount val="7"/>
                <c:pt idx="0">
                  <c:v>464.90697674418607</c:v>
                </c:pt>
                <c:pt idx="1">
                  <c:v>423.60465116279067</c:v>
                </c:pt>
                <c:pt idx="2">
                  <c:v>458.29545454545456</c:v>
                </c:pt>
                <c:pt idx="3">
                  <c:v>147.04545454545453</c:v>
                </c:pt>
                <c:pt idx="4">
                  <c:v>445.36363636363637</c:v>
                </c:pt>
                <c:pt idx="5">
                  <c:v>366.60465116279067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9-4076-A268-CFEAEBA00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1"/>
        <c:overlap val="-100"/>
        <c:axId val="72591408"/>
        <c:axId val="72592368"/>
      </c:barChart>
      <c:catAx>
        <c:axId val="195045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73808"/>
        <c:crosses val="autoZero"/>
        <c:auto val="1"/>
        <c:lblAlgn val="ctr"/>
        <c:lblOffset val="100"/>
        <c:noMultiLvlLbl val="0"/>
      </c:catAx>
      <c:valAx>
        <c:axId val="1950473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57008"/>
        <c:crosses val="autoZero"/>
        <c:crossBetween val="between"/>
      </c:valAx>
      <c:valAx>
        <c:axId val="725923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91408"/>
        <c:crosses val="max"/>
        <c:crossBetween val="between"/>
      </c:valAx>
      <c:catAx>
        <c:axId val="72591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5923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93394529485299"/>
          <c:y val="1.2476530321350269E-3"/>
          <c:w val="0.15349835230469475"/>
          <c:h val="0.16854050547052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151B27"/>
            </a:solidFill>
            <a:ln>
              <a:noFill/>
            </a:ln>
          </c:spPr>
          <c:dPt>
            <c:idx val="0"/>
            <c:bubble3D val="0"/>
            <c:spPr>
              <a:solidFill>
                <a:srgbClr val="151B27"/>
              </a:solidFill>
              <a:ln w="38100">
                <a:solidFill>
                  <a:srgbClr val="151B27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6C-4708-BE3F-73BFCE09B036}"/>
              </c:ext>
            </c:extLst>
          </c:dPt>
          <c:dPt>
            <c:idx val="1"/>
            <c:bubble3D val="0"/>
            <c:spPr>
              <a:solidFill>
                <a:srgbClr val="D5D8D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6C-4708-BE3F-73BFCE09B036}"/>
              </c:ext>
            </c:extLst>
          </c:dPt>
          <c:val>
            <c:numRef>
              <c:f>Analysis!$G$6:$H$6</c:f>
              <c:numCache>
                <c:formatCode>0</c:formatCode>
                <c:ptCount val="2"/>
                <c:pt idx="0">
                  <c:v>7888.5296052631575</c:v>
                </c:pt>
                <c:pt idx="1">
                  <c:v>2111.4703947368425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6C-4708-BE3F-73BFCE09B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  <c:holeSize val="7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hyperlink" Target="#Dashboard!A1"/><Relationship Id="rId18" Type="http://schemas.openxmlformats.org/officeDocument/2006/relationships/image" Target="../media/image16.png"/><Relationship Id="rId26" Type="http://schemas.openxmlformats.org/officeDocument/2006/relationships/hyperlink" Target="http://go.microsoft.com/fwlink/p/?LinkId=255141" TargetMode="External"/><Relationship Id="rId3" Type="http://schemas.openxmlformats.org/officeDocument/2006/relationships/image" Target="../media/image3.gif"/><Relationship Id="rId21" Type="http://schemas.openxmlformats.org/officeDocument/2006/relationships/hyperlink" Target="#'Fitness Data'!A1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17" Type="http://schemas.openxmlformats.org/officeDocument/2006/relationships/image" Target="../media/image15.png"/><Relationship Id="rId25" Type="http://schemas.openxmlformats.org/officeDocument/2006/relationships/image" Target="../media/image21.png"/><Relationship Id="rId2" Type="http://schemas.openxmlformats.org/officeDocument/2006/relationships/image" Target="../media/image2.png"/><Relationship Id="rId16" Type="http://schemas.openxmlformats.org/officeDocument/2006/relationships/image" Target="../media/image14.png"/><Relationship Id="rId20" Type="http://schemas.openxmlformats.org/officeDocument/2006/relationships/image" Target="../media/image1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3.xml"/><Relationship Id="rId24" Type="http://schemas.openxmlformats.org/officeDocument/2006/relationships/image" Target="../media/image20.png"/><Relationship Id="rId5" Type="http://schemas.openxmlformats.org/officeDocument/2006/relationships/image" Target="../media/image5.png"/><Relationship Id="rId15" Type="http://schemas.openxmlformats.org/officeDocument/2006/relationships/image" Target="../media/image13.png"/><Relationship Id="rId23" Type="http://schemas.openxmlformats.org/officeDocument/2006/relationships/image" Target="../media/image19.png"/><Relationship Id="rId10" Type="http://schemas.openxmlformats.org/officeDocument/2006/relationships/chart" Target="../charts/chart2.xml"/><Relationship Id="rId19" Type="http://schemas.openxmlformats.org/officeDocument/2006/relationships/hyperlink" Target="#Analysis!A1"/><Relationship Id="rId4" Type="http://schemas.openxmlformats.org/officeDocument/2006/relationships/image" Target="../media/image4.png"/><Relationship Id="rId9" Type="http://schemas.openxmlformats.org/officeDocument/2006/relationships/chart" Target="../charts/chart1.xml"/><Relationship Id="rId14" Type="http://schemas.openxmlformats.org/officeDocument/2006/relationships/image" Target="../media/image12.png"/><Relationship Id="rId2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822722</xdr:colOff>
      <xdr:row>12</xdr:row>
      <xdr:rowOff>148828</xdr:rowOff>
    </xdr:from>
    <xdr:to>
      <xdr:col>15</xdr:col>
      <xdr:colOff>1375172</xdr:colOff>
      <xdr:row>21</xdr:row>
      <xdr:rowOff>148828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F0C233B-898B-403E-9658-2165D858AFFD}"/>
            </a:ext>
          </a:extLst>
        </xdr:cNvPr>
        <xdr:cNvSpPr/>
      </xdr:nvSpPr>
      <xdr:spPr>
        <a:xfrm>
          <a:off x="19390519" y="2434828"/>
          <a:ext cx="552450" cy="1714500"/>
        </a:xfrm>
        <a:prstGeom prst="roundRect">
          <a:avLst>
            <a:gd name="adj" fmla="val 22414"/>
          </a:avLst>
        </a:prstGeom>
        <a:gradFill flip="none" rotWithShape="1">
          <a:gsLst>
            <a:gs pos="0">
              <a:srgbClr val="3A7DF0"/>
            </a:gs>
            <a:gs pos="100000">
              <a:srgbClr val="1D43A7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34</xdr:row>
      <xdr:rowOff>44053</xdr:rowOff>
    </xdr:from>
    <xdr:to>
      <xdr:col>16</xdr:col>
      <xdr:colOff>417195</xdr:colOff>
      <xdr:row>37</xdr:row>
      <xdr:rowOff>91678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2D544029-BF30-4C5B-A14F-FD6B5BAF5E57}"/>
            </a:ext>
          </a:extLst>
        </xdr:cNvPr>
        <xdr:cNvSpPr/>
      </xdr:nvSpPr>
      <xdr:spPr>
        <a:xfrm>
          <a:off x="18567797" y="6521053"/>
          <a:ext cx="2215039" cy="619125"/>
        </a:xfrm>
        <a:prstGeom prst="roundRect">
          <a:avLst>
            <a:gd name="adj" fmla="val 34615"/>
          </a:avLst>
        </a:prstGeom>
        <a:solidFill>
          <a:srgbClr val="151B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57150</xdr:colOff>
      <xdr:row>38</xdr:row>
      <xdr:rowOff>110728</xdr:rowOff>
    </xdr:from>
    <xdr:to>
      <xdr:col>16</xdr:col>
      <xdr:colOff>474345</xdr:colOff>
      <xdr:row>41</xdr:row>
      <xdr:rowOff>158353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FB31FBA-B8DA-43CD-94BC-8425FF42C2DC}"/>
            </a:ext>
          </a:extLst>
        </xdr:cNvPr>
        <xdr:cNvSpPr/>
      </xdr:nvSpPr>
      <xdr:spPr>
        <a:xfrm>
          <a:off x="18624947" y="7349728"/>
          <a:ext cx="2215039" cy="619125"/>
        </a:xfrm>
        <a:prstGeom prst="roundRect">
          <a:avLst>
            <a:gd name="adj" fmla="val 25385"/>
          </a:avLst>
        </a:prstGeom>
        <a:solidFill>
          <a:srgbClr val="EB3F3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19050</xdr:colOff>
      <xdr:row>42</xdr:row>
      <xdr:rowOff>148828</xdr:rowOff>
    </xdr:from>
    <xdr:to>
      <xdr:col>16</xdr:col>
      <xdr:colOff>436245</xdr:colOff>
      <xdr:row>46</xdr:row>
      <xdr:rowOff>5953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54C5D0BD-EB8D-477F-A884-A9BD733CCF5A}"/>
            </a:ext>
          </a:extLst>
        </xdr:cNvPr>
        <xdr:cNvSpPr/>
      </xdr:nvSpPr>
      <xdr:spPr>
        <a:xfrm>
          <a:off x="18586847" y="8149828"/>
          <a:ext cx="2215039" cy="619125"/>
        </a:xfrm>
        <a:prstGeom prst="roundRect">
          <a:avLst>
            <a:gd name="adj" fmla="val 50000"/>
          </a:avLst>
        </a:prstGeom>
        <a:solidFill>
          <a:srgbClr val="3A7D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101</xdr:col>
      <xdr:colOff>214313</xdr:colOff>
      <xdr:row>181</xdr:row>
      <xdr:rowOff>115800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01B1F26-1C77-721C-06FD-832E598DD4D1}"/>
            </a:ext>
          </a:extLst>
        </xdr:cNvPr>
        <xdr:cNvSpPr/>
      </xdr:nvSpPr>
      <xdr:spPr>
        <a:xfrm>
          <a:off x="0" y="0"/>
          <a:ext cx="61783913" cy="34596300"/>
        </a:xfrm>
        <a:prstGeom prst="roundRect">
          <a:avLst>
            <a:gd name="adj" fmla="val 0"/>
          </a:avLst>
        </a:prstGeom>
        <a:solidFill>
          <a:srgbClr val="D5D8D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3A7DF0"/>
            </a:solidFill>
          </a:endParaRPr>
        </a:p>
      </xdr:txBody>
    </xdr:sp>
    <xdr:clientData/>
  </xdr:twoCellAnchor>
  <xdr:twoCellAnchor>
    <xdr:from>
      <xdr:col>6</xdr:col>
      <xdr:colOff>457200</xdr:colOff>
      <xdr:row>4</xdr:row>
      <xdr:rowOff>104774</xdr:rowOff>
    </xdr:from>
    <xdr:to>
      <xdr:col>34</xdr:col>
      <xdr:colOff>228600</xdr:colOff>
      <xdr:row>59</xdr:row>
      <xdr:rowOff>38100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29A624E-6925-4FE1-B87D-17FBCEFFC250}"/>
            </a:ext>
          </a:extLst>
        </xdr:cNvPr>
        <xdr:cNvSpPr/>
      </xdr:nvSpPr>
      <xdr:spPr>
        <a:xfrm>
          <a:off x="4114800" y="866774"/>
          <a:ext cx="16840200" cy="10410826"/>
        </a:xfrm>
        <a:prstGeom prst="roundRect">
          <a:avLst>
            <a:gd name="adj" fmla="val 2831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609598</xdr:colOff>
      <xdr:row>5</xdr:row>
      <xdr:rowOff>28574</xdr:rowOff>
    </xdr:from>
    <xdr:to>
      <xdr:col>34</xdr:col>
      <xdr:colOff>119389</xdr:colOff>
      <xdr:row>30</xdr:row>
      <xdr:rowOff>114300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3FED978-05A5-4DA2-B165-8C3D763A8811}"/>
            </a:ext>
          </a:extLst>
        </xdr:cNvPr>
        <xdr:cNvSpPr/>
      </xdr:nvSpPr>
      <xdr:spPr>
        <a:xfrm>
          <a:off x="4267198" y="981074"/>
          <a:ext cx="16578591" cy="4848226"/>
        </a:xfrm>
        <a:prstGeom prst="roundRect">
          <a:avLst>
            <a:gd name="adj" fmla="val 5804"/>
          </a:avLst>
        </a:prstGeom>
        <a:solidFill>
          <a:srgbClr val="05091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219075</xdr:colOff>
      <xdr:row>10</xdr:row>
      <xdr:rowOff>76199</xdr:rowOff>
    </xdr:from>
    <xdr:to>
      <xdr:col>22</xdr:col>
      <xdr:colOff>85724</xdr:colOff>
      <xdr:row>29</xdr:row>
      <xdr:rowOff>95250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A89D027-1DE6-4320-AED2-C3168BC758FA}"/>
            </a:ext>
          </a:extLst>
        </xdr:cNvPr>
        <xdr:cNvSpPr/>
      </xdr:nvSpPr>
      <xdr:spPr>
        <a:xfrm>
          <a:off x="4486275" y="1981199"/>
          <a:ext cx="9010649" cy="3638551"/>
        </a:xfrm>
        <a:prstGeom prst="roundRect">
          <a:avLst>
            <a:gd name="adj" fmla="val 8947"/>
          </a:avLst>
        </a:prstGeom>
        <a:gradFill>
          <a:gsLst>
            <a:gs pos="0">
              <a:srgbClr val="3A7DF0"/>
            </a:gs>
            <a:gs pos="100000">
              <a:srgbClr val="1D43A7"/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266701</xdr:colOff>
      <xdr:row>10</xdr:row>
      <xdr:rowOff>76199</xdr:rowOff>
    </xdr:from>
    <xdr:to>
      <xdr:col>33</xdr:col>
      <xdr:colOff>590550</xdr:colOff>
      <xdr:row>29</xdr:row>
      <xdr:rowOff>95250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94B70AC-0807-46EA-9329-827D2B082E20}"/>
            </a:ext>
          </a:extLst>
        </xdr:cNvPr>
        <xdr:cNvSpPr/>
      </xdr:nvSpPr>
      <xdr:spPr>
        <a:xfrm>
          <a:off x="13677901" y="1981199"/>
          <a:ext cx="7029449" cy="3638551"/>
        </a:xfrm>
        <a:prstGeom prst="roundRect">
          <a:avLst>
            <a:gd name="adj" fmla="val 8947"/>
          </a:avLst>
        </a:prstGeom>
        <a:solidFill>
          <a:srgbClr val="151B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457760</xdr:colOff>
      <xdr:row>31</xdr:row>
      <xdr:rowOff>86846</xdr:rowOff>
    </xdr:from>
    <xdr:to>
      <xdr:col>33</xdr:col>
      <xdr:colOff>495860</xdr:colOff>
      <xdr:row>57</xdr:row>
      <xdr:rowOff>143996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0D78985-193A-49B2-9A17-486E6F9689B8}"/>
            </a:ext>
          </a:extLst>
        </xdr:cNvPr>
        <xdr:cNvSpPr/>
      </xdr:nvSpPr>
      <xdr:spPr>
        <a:xfrm>
          <a:off x="13770348" y="5992346"/>
          <a:ext cx="6694394" cy="5010150"/>
        </a:xfrm>
        <a:prstGeom prst="roundRect">
          <a:avLst>
            <a:gd name="adj" fmla="val 4194"/>
          </a:avLst>
        </a:prstGeom>
        <a:pattFill prst="pct5">
          <a:fgClr>
            <a:srgbClr val="BBD9D4"/>
          </a:fgClr>
          <a:bgClr>
            <a:schemeClr val="bg1"/>
          </a:bgClr>
        </a:patt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41</xdr:row>
      <xdr:rowOff>47625</xdr:rowOff>
    </xdr:from>
    <xdr:to>
      <xdr:col>22</xdr:col>
      <xdr:colOff>219075</xdr:colOff>
      <xdr:row>57</xdr:row>
      <xdr:rowOff>142875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0433E24-88AD-47A4-AD08-0B6C1A23EACA}"/>
            </a:ext>
          </a:extLst>
        </xdr:cNvPr>
        <xdr:cNvSpPr/>
      </xdr:nvSpPr>
      <xdr:spPr>
        <a:xfrm>
          <a:off x="4352925" y="7858125"/>
          <a:ext cx="9277350" cy="3143250"/>
        </a:xfrm>
        <a:prstGeom prst="roundRect">
          <a:avLst>
            <a:gd name="adj" fmla="val 6523"/>
          </a:avLst>
        </a:prstGeom>
        <a:solidFill>
          <a:schemeClr val="bg1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581025</xdr:colOff>
      <xdr:row>6</xdr:row>
      <xdr:rowOff>171450</xdr:rowOff>
    </xdr:from>
    <xdr:to>
      <xdr:col>33</xdr:col>
      <xdr:colOff>469532</xdr:colOff>
      <xdr:row>9</xdr:row>
      <xdr:rowOff>11402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61D16C07-B630-426B-9B7C-1271F3EE7C33}"/>
            </a:ext>
          </a:extLst>
        </xdr:cNvPr>
        <xdr:cNvSpPr/>
      </xdr:nvSpPr>
      <xdr:spPr>
        <a:xfrm>
          <a:off x="18869025" y="1314450"/>
          <a:ext cx="1717307" cy="411452"/>
        </a:xfrm>
        <a:prstGeom prst="roundRect">
          <a:avLst>
            <a:gd name="adj" fmla="val 50000"/>
          </a:avLst>
        </a:prstGeom>
        <a:solidFill>
          <a:srgbClr val="151B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568133</xdr:colOff>
      <xdr:row>7</xdr:row>
      <xdr:rowOff>11729</xdr:rowOff>
    </xdr:from>
    <xdr:to>
      <xdr:col>33</xdr:col>
      <xdr:colOff>466725</xdr:colOff>
      <xdr:row>9</xdr:row>
      <xdr:rowOff>9525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FDFCE430-AAAA-4063-9C21-EDE25FCBD19B}"/>
            </a:ext>
          </a:extLst>
        </xdr:cNvPr>
        <xdr:cNvSpPr/>
      </xdr:nvSpPr>
      <xdr:spPr>
        <a:xfrm>
          <a:off x="19465733" y="1345229"/>
          <a:ext cx="1117792" cy="378796"/>
        </a:xfrm>
        <a:prstGeom prst="roundRect">
          <a:avLst>
            <a:gd name="adj" fmla="val 49831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16</xdr:col>
      <xdr:colOff>114300</xdr:colOff>
      <xdr:row>10</xdr:row>
      <xdr:rowOff>47623</xdr:rowOff>
    </xdr:from>
    <xdr:to>
      <xdr:col>21</xdr:col>
      <xdr:colOff>504825</xdr:colOff>
      <xdr:row>19</xdr:row>
      <xdr:rowOff>52386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59F8678-29FE-2274-8B93-BB37A9F4A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7900" y="1952623"/>
          <a:ext cx="3438525" cy="1719263"/>
        </a:xfrm>
        <a:prstGeom prst="rect">
          <a:avLst/>
        </a:prstGeom>
      </xdr:spPr>
    </xdr:pic>
    <xdr:clientData/>
  </xdr:twoCellAnchor>
  <xdr:twoCellAnchor>
    <xdr:from>
      <xdr:col>7</xdr:col>
      <xdr:colOff>66675</xdr:colOff>
      <xdr:row>31</xdr:row>
      <xdr:rowOff>123825</xdr:rowOff>
    </xdr:from>
    <xdr:to>
      <xdr:col>10</xdr:col>
      <xdr:colOff>381000</xdr:colOff>
      <xdr:row>39</xdr:row>
      <xdr:rowOff>154305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E43E0039-2A26-46E0-828B-BF8714B66035}"/>
            </a:ext>
          </a:extLst>
        </xdr:cNvPr>
        <xdr:cNvSpPr/>
      </xdr:nvSpPr>
      <xdr:spPr>
        <a:xfrm>
          <a:off x="4333875" y="6029325"/>
          <a:ext cx="2143125" cy="1554480"/>
        </a:xfrm>
        <a:prstGeom prst="roundRect">
          <a:avLst>
            <a:gd name="adj" fmla="val 6523"/>
          </a:avLst>
        </a:prstGeom>
        <a:solidFill>
          <a:schemeClr val="bg1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9525</xdr:colOff>
      <xdr:row>31</xdr:row>
      <xdr:rowOff>123825</xdr:rowOff>
    </xdr:from>
    <xdr:to>
      <xdr:col>14</xdr:col>
      <xdr:colOff>323850</xdr:colOff>
      <xdr:row>39</xdr:row>
      <xdr:rowOff>154305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6488C33-6941-4ADD-B8FD-076EA68CAF8D}"/>
            </a:ext>
          </a:extLst>
        </xdr:cNvPr>
        <xdr:cNvSpPr/>
      </xdr:nvSpPr>
      <xdr:spPr>
        <a:xfrm>
          <a:off x="6715125" y="6029325"/>
          <a:ext cx="2143125" cy="1554480"/>
        </a:xfrm>
        <a:prstGeom prst="roundRect">
          <a:avLst>
            <a:gd name="adj" fmla="val 6523"/>
          </a:avLst>
        </a:prstGeom>
        <a:solidFill>
          <a:schemeClr val="bg1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561975</xdr:colOff>
      <xdr:row>31</xdr:row>
      <xdr:rowOff>123825</xdr:rowOff>
    </xdr:from>
    <xdr:to>
      <xdr:col>18</xdr:col>
      <xdr:colOff>266700</xdr:colOff>
      <xdr:row>39</xdr:row>
      <xdr:rowOff>154305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1025DE29-99B4-4B7C-968E-763FCE02C686}"/>
            </a:ext>
          </a:extLst>
        </xdr:cNvPr>
        <xdr:cNvSpPr/>
      </xdr:nvSpPr>
      <xdr:spPr>
        <a:xfrm>
          <a:off x="9096375" y="6029325"/>
          <a:ext cx="2143125" cy="1554480"/>
        </a:xfrm>
        <a:prstGeom prst="roundRect">
          <a:avLst>
            <a:gd name="adj" fmla="val 6523"/>
          </a:avLst>
        </a:prstGeom>
        <a:solidFill>
          <a:schemeClr val="bg1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504825</xdr:colOff>
      <xdr:row>31</xdr:row>
      <xdr:rowOff>123825</xdr:rowOff>
    </xdr:from>
    <xdr:to>
      <xdr:col>22</xdr:col>
      <xdr:colOff>209550</xdr:colOff>
      <xdr:row>39</xdr:row>
      <xdr:rowOff>154305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7901985-D8F4-4800-A420-AF6499DC18D3}"/>
            </a:ext>
          </a:extLst>
        </xdr:cNvPr>
        <xdr:cNvSpPr/>
      </xdr:nvSpPr>
      <xdr:spPr>
        <a:xfrm>
          <a:off x="11477625" y="6029325"/>
          <a:ext cx="2143125" cy="1554480"/>
        </a:xfrm>
        <a:prstGeom prst="roundRect">
          <a:avLst>
            <a:gd name="adj" fmla="val 6523"/>
          </a:avLst>
        </a:prstGeom>
        <a:solidFill>
          <a:schemeClr val="bg1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371476</xdr:colOff>
      <xdr:row>13</xdr:row>
      <xdr:rowOff>123825</xdr:rowOff>
    </xdr:from>
    <xdr:to>
      <xdr:col>16</xdr:col>
      <xdr:colOff>38100</xdr:colOff>
      <xdr:row>17</xdr:row>
      <xdr:rowOff>171451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E668E468-DF12-4D4D-9226-7E8CAF98A24B}"/>
            </a:ext>
          </a:extLst>
        </xdr:cNvPr>
        <xdr:cNvSpPr/>
      </xdr:nvSpPr>
      <xdr:spPr>
        <a:xfrm>
          <a:off x="4638676" y="2600325"/>
          <a:ext cx="5153024" cy="809626"/>
        </a:xfrm>
        <a:prstGeom prst="roundRect">
          <a:avLst>
            <a:gd name="adj" fmla="val 19535"/>
          </a:avLst>
        </a:prstGeom>
        <a:solidFill>
          <a:srgbClr val="151B27">
            <a:alpha val="57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447674</xdr:colOff>
      <xdr:row>33</xdr:row>
      <xdr:rowOff>104774</xdr:rowOff>
    </xdr:from>
    <xdr:to>
      <xdr:col>33</xdr:col>
      <xdr:colOff>173354</xdr:colOff>
      <xdr:row>41</xdr:row>
      <xdr:rowOff>135254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4659A1F-6636-F704-812C-0D47D5830720}"/>
            </a:ext>
          </a:extLst>
        </xdr:cNvPr>
        <xdr:cNvSpPr/>
      </xdr:nvSpPr>
      <xdr:spPr>
        <a:xfrm>
          <a:off x="18735674" y="6391274"/>
          <a:ext cx="1554480" cy="1554480"/>
        </a:xfrm>
        <a:prstGeom prst="ellipse">
          <a:avLst/>
        </a:prstGeom>
        <a:solidFill>
          <a:srgbClr val="3A7D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28</xdr:col>
      <xdr:colOff>462668</xdr:colOff>
      <xdr:row>32</xdr:row>
      <xdr:rowOff>79813</xdr:rowOff>
    </xdr:from>
    <xdr:to>
      <xdr:col>33</xdr:col>
      <xdr:colOff>455557</xdr:colOff>
      <xdr:row>56</xdr:row>
      <xdr:rowOff>70287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17EE618-7EF6-D31C-09C6-4FB7CCCBC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31468" y="6175813"/>
          <a:ext cx="3040889" cy="4562474"/>
        </a:xfrm>
        <a:prstGeom prst="rect">
          <a:avLst/>
        </a:prstGeom>
      </xdr:spPr>
    </xdr:pic>
    <xdr:clientData/>
  </xdr:twoCellAnchor>
  <xdr:twoCellAnchor editAs="oneCell">
    <xdr:from>
      <xdr:col>11</xdr:col>
      <xdr:colOff>561975</xdr:colOff>
      <xdr:row>33</xdr:row>
      <xdr:rowOff>66675</xdr:rowOff>
    </xdr:from>
    <xdr:to>
      <xdr:col>13</xdr:col>
      <xdr:colOff>257175</xdr:colOff>
      <xdr:row>38</xdr:row>
      <xdr:rowOff>28575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67A486D-4643-052F-9288-4F4C23E7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67575" y="6353175"/>
          <a:ext cx="914400" cy="914400"/>
        </a:xfrm>
        <a:prstGeom prst="rect">
          <a:avLst/>
        </a:prstGeom>
      </xdr:spPr>
    </xdr:pic>
    <xdr:clientData/>
  </xdr:twoCellAnchor>
  <xdr:twoCellAnchor>
    <xdr:from>
      <xdr:col>7</xdr:col>
      <xdr:colOff>428625</xdr:colOff>
      <xdr:row>7</xdr:row>
      <xdr:rowOff>161925</xdr:rowOff>
    </xdr:from>
    <xdr:to>
      <xdr:col>11</xdr:col>
      <xdr:colOff>47625</xdr:colOff>
      <xdr:row>9</xdr:row>
      <xdr:rowOff>85725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0AC56F3-C334-BE67-FA17-ED74B7211AED}"/>
            </a:ext>
          </a:extLst>
        </xdr:cNvPr>
        <xdr:cNvSpPr txBox="1"/>
      </xdr:nvSpPr>
      <xdr:spPr>
        <a:xfrm>
          <a:off x="4695825" y="1495425"/>
          <a:ext cx="20574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40" b="1" baseline="0">
              <a:solidFill>
                <a:schemeClr val="bg1">
                  <a:lumMod val="85000"/>
                </a:schemeClr>
              </a:solidFill>
              <a:latin typeface="+mj-lt"/>
            </a:rPr>
            <a:t>Hello Daniel</a:t>
          </a:r>
        </a:p>
      </xdr:txBody>
    </xdr:sp>
    <xdr:clientData/>
  </xdr:twoCellAnchor>
  <xdr:twoCellAnchor editAs="oneCell">
    <xdr:from>
      <xdr:col>7</xdr:col>
      <xdr:colOff>352425</xdr:colOff>
      <xdr:row>34</xdr:row>
      <xdr:rowOff>40611</xdr:rowOff>
    </xdr:from>
    <xdr:to>
      <xdr:col>10</xdr:col>
      <xdr:colOff>0</xdr:colOff>
      <xdr:row>37</xdr:row>
      <xdr:rowOff>136384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7F6622B-516F-D3CC-D8B7-79BF4FE46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6517611"/>
          <a:ext cx="1476375" cy="667273"/>
        </a:xfrm>
        <a:prstGeom prst="rect">
          <a:avLst/>
        </a:prstGeom>
      </xdr:spPr>
    </xdr:pic>
    <xdr:clientData/>
  </xdr:twoCellAnchor>
  <xdr:twoCellAnchor>
    <xdr:from>
      <xdr:col>10</xdr:col>
      <xdr:colOff>28574</xdr:colOff>
      <xdr:row>32</xdr:row>
      <xdr:rowOff>28574</xdr:rowOff>
    </xdr:from>
    <xdr:to>
      <xdr:col>10</xdr:col>
      <xdr:colOff>302894</xdr:colOff>
      <xdr:row>33</xdr:row>
      <xdr:rowOff>112394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330BF1BA-6659-4C5F-ACBE-8867015934A3}"/>
            </a:ext>
          </a:extLst>
        </xdr:cNvPr>
        <xdr:cNvSpPr/>
      </xdr:nvSpPr>
      <xdr:spPr>
        <a:xfrm>
          <a:off x="6124574" y="6124574"/>
          <a:ext cx="274320" cy="274320"/>
        </a:xfrm>
        <a:prstGeom prst="ellipse">
          <a:avLst/>
        </a:prstGeom>
        <a:solidFill>
          <a:srgbClr val="3A7D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571499</xdr:colOff>
      <xdr:row>32</xdr:row>
      <xdr:rowOff>28574</xdr:rowOff>
    </xdr:from>
    <xdr:to>
      <xdr:col>14</xdr:col>
      <xdr:colOff>236219</xdr:colOff>
      <xdr:row>33</xdr:row>
      <xdr:rowOff>112394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4F4D469C-58C4-44D6-A193-7882E9E4DC6B}"/>
            </a:ext>
          </a:extLst>
        </xdr:cNvPr>
        <xdr:cNvSpPr/>
      </xdr:nvSpPr>
      <xdr:spPr>
        <a:xfrm>
          <a:off x="8496299" y="6124574"/>
          <a:ext cx="274320" cy="274320"/>
        </a:xfrm>
        <a:prstGeom prst="ellipse">
          <a:avLst/>
        </a:prstGeom>
        <a:solidFill>
          <a:srgbClr val="EB3F3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485774</xdr:colOff>
      <xdr:row>32</xdr:row>
      <xdr:rowOff>28574</xdr:rowOff>
    </xdr:from>
    <xdr:to>
      <xdr:col>18</xdr:col>
      <xdr:colOff>150494</xdr:colOff>
      <xdr:row>33</xdr:row>
      <xdr:rowOff>112394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6019432C-82BB-4CA8-AFCC-BC65F5FC3A64}"/>
            </a:ext>
          </a:extLst>
        </xdr:cNvPr>
        <xdr:cNvSpPr/>
      </xdr:nvSpPr>
      <xdr:spPr>
        <a:xfrm>
          <a:off x="10848974" y="6124574"/>
          <a:ext cx="274320" cy="274320"/>
        </a:xfrm>
        <a:prstGeom prst="ellipse">
          <a:avLst/>
        </a:prstGeom>
        <a:solidFill>
          <a:srgbClr val="151B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457199</xdr:colOff>
      <xdr:row>32</xdr:row>
      <xdr:rowOff>28574</xdr:rowOff>
    </xdr:from>
    <xdr:to>
      <xdr:col>22</xdr:col>
      <xdr:colOff>121919</xdr:colOff>
      <xdr:row>33</xdr:row>
      <xdr:rowOff>112394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23E3B7C1-F946-4A93-8F84-01378E1B49F4}"/>
            </a:ext>
          </a:extLst>
        </xdr:cNvPr>
        <xdr:cNvSpPr/>
      </xdr:nvSpPr>
      <xdr:spPr>
        <a:xfrm>
          <a:off x="13258799" y="6124574"/>
          <a:ext cx="274320" cy="274320"/>
        </a:xfrm>
        <a:prstGeom prst="ellipse">
          <a:avLst/>
        </a:prstGeom>
        <a:solidFill>
          <a:srgbClr val="EEBC9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19</xdr:col>
      <xdr:colOff>200026</xdr:colOff>
      <xdr:row>34</xdr:row>
      <xdr:rowOff>40372</xdr:rowOff>
    </xdr:from>
    <xdr:to>
      <xdr:col>21</xdr:col>
      <xdr:colOff>371475</xdr:colOff>
      <xdr:row>37</xdr:row>
      <xdr:rowOff>136384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3DBBE00-A6F0-FFC9-71CE-FD88B8E02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82426" y="6517372"/>
          <a:ext cx="1390649" cy="667512"/>
        </a:xfrm>
        <a:prstGeom prst="rect">
          <a:avLst/>
        </a:prstGeom>
      </xdr:spPr>
    </xdr:pic>
    <xdr:clientData/>
  </xdr:twoCellAnchor>
  <xdr:twoCellAnchor>
    <xdr:from>
      <xdr:col>7</xdr:col>
      <xdr:colOff>104775</xdr:colOff>
      <xdr:row>32</xdr:row>
      <xdr:rowOff>28575</xdr:rowOff>
    </xdr:from>
    <xdr:to>
      <xdr:col>9</xdr:col>
      <xdr:colOff>485775</xdr:colOff>
      <xdr:row>33</xdr:row>
      <xdr:rowOff>142875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A5B0F3E-E205-4ABA-AD1F-218B8B762C70}"/>
            </a:ext>
          </a:extLst>
        </xdr:cNvPr>
        <xdr:cNvSpPr txBox="1"/>
      </xdr:nvSpPr>
      <xdr:spPr>
        <a:xfrm>
          <a:off x="4371975" y="6124575"/>
          <a:ext cx="16002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bg2">
                  <a:lumMod val="25000"/>
                </a:schemeClr>
              </a:solidFill>
              <a:latin typeface="+mj-lt"/>
            </a:rPr>
            <a:t>Daily Calories burnt</a:t>
          </a:r>
        </a:p>
      </xdr:txBody>
    </xdr:sp>
    <xdr:clientData/>
  </xdr:twoCellAnchor>
  <xdr:twoCellAnchor>
    <xdr:from>
      <xdr:col>11</xdr:col>
      <xdr:colOff>38100</xdr:colOff>
      <xdr:row>32</xdr:row>
      <xdr:rowOff>28575</xdr:rowOff>
    </xdr:from>
    <xdr:to>
      <xdr:col>12</xdr:col>
      <xdr:colOff>590550</xdr:colOff>
      <xdr:row>33</xdr:row>
      <xdr:rowOff>142875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F386657-B5B0-40F6-B19B-1B4C991F9DE8}"/>
            </a:ext>
          </a:extLst>
        </xdr:cNvPr>
        <xdr:cNvSpPr txBox="1"/>
      </xdr:nvSpPr>
      <xdr:spPr>
        <a:xfrm>
          <a:off x="6743700" y="6124575"/>
          <a:ext cx="11620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bg2">
                  <a:lumMod val="25000"/>
                </a:schemeClr>
              </a:solidFill>
              <a:latin typeface="+mj-lt"/>
            </a:rPr>
            <a:t>Avg Heart Rate</a:t>
          </a:r>
        </a:p>
      </xdr:txBody>
    </xdr:sp>
    <xdr:clientData/>
  </xdr:twoCellAnchor>
  <xdr:twoCellAnchor>
    <xdr:from>
      <xdr:col>14</xdr:col>
      <xdr:colOff>609599</xdr:colOff>
      <xdr:row>32</xdr:row>
      <xdr:rowOff>28575</xdr:rowOff>
    </xdr:from>
    <xdr:to>
      <xdr:col>17</xdr:col>
      <xdr:colOff>295274</xdr:colOff>
      <xdr:row>33</xdr:row>
      <xdr:rowOff>142875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9699FEA-7410-4DE8-81B7-F164F333D60E}"/>
            </a:ext>
          </a:extLst>
        </xdr:cNvPr>
        <xdr:cNvSpPr txBox="1"/>
      </xdr:nvSpPr>
      <xdr:spPr>
        <a:xfrm>
          <a:off x="9143999" y="6124575"/>
          <a:ext cx="151447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bg2">
                  <a:lumMod val="25000"/>
                </a:schemeClr>
              </a:solidFill>
              <a:latin typeface="+mj-lt"/>
            </a:rPr>
            <a:t>Avg Steps / 10000</a:t>
          </a:r>
        </a:p>
      </xdr:txBody>
    </xdr:sp>
    <xdr:clientData/>
  </xdr:twoCellAnchor>
  <xdr:twoCellAnchor>
    <xdr:from>
      <xdr:col>19</xdr:col>
      <xdr:colOff>9524</xdr:colOff>
      <xdr:row>32</xdr:row>
      <xdr:rowOff>28575</xdr:rowOff>
    </xdr:from>
    <xdr:to>
      <xdr:col>21</xdr:col>
      <xdr:colOff>304799</xdr:colOff>
      <xdr:row>33</xdr:row>
      <xdr:rowOff>142875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7EC0955-B0A1-4DB8-8356-CC73ED751AE2}"/>
            </a:ext>
          </a:extLst>
        </xdr:cNvPr>
        <xdr:cNvSpPr txBox="1"/>
      </xdr:nvSpPr>
      <xdr:spPr>
        <a:xfrm>
          <a:off x="11591924" y="6124575"/>
          <a:ext cx="151447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bg2">
                  <a:lumMod val="25000"/>
                </a:schemeClr>
              </a:solidFill>
              <a:latin typeface="+mj-lt"/>
            </a:rPr>
            <a:t>Avg Sleep</a:t>
          </a:r>
        </a:p>
      </xdr:txBody>
    </xdr:sp>
    <xdr:clientData/>
  </xdr:twoCellAnchor>
  <xdr:twoCellAnchor>
    <xdr:from>
      <xdr:col>8</xdr:col>
      <xdr:colOff>333375</xdr:colOff>
      <xdr:row>37</xdr:row>
      <xdr:rowOff>180975</xdr:rowOff>
    </xdr:from>
    <xdr:to>
      <xdr:col>9</xdr:col>
      <xdr:colOff>266700</xdr:colOff>
      <xdr:row>39</xdr:row>
      <xdr:rowOff>104775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C0A57E7-00A3-41F0-8E80-3EFDF3BC85A1}"/>
            </a:ext>
          </a:extLst>
        </xdr:cNvPr>
        <xdr:cNvSpPr txBox="1"/>
      </xdr:nvSpPr>
      <xdr:spPr>
        <a:xfrm>
          <a:off x="5210175" y="7229475"/>
          <a:ext cx="5429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bg2">
                  <a:lumMod val="50000"/>
                </a:schemeClr>
              </a:solidFill>
              <a:latin typeface="+mj-lt"/>
            </a:rPr>
            <a:t>Kcal</a:t>
          </a:r>
        </a:p>
      </xdr:txBody>
    </xdr:sp>
    <xdr:clientData/>
  </xdr:twoCellAnchor>
  <xdr:twoCellAnchor>
    <xdr:from>
      <xdr:col>12</xdr:col>
      <xdr:colOff>304800</xdr:colOff>
      <xdr:row>37</xdr:row>
      <xdr:rowOff>161925</xdr:rowOff>
    </xdr:from>
    <xdr:to>
      <xdr:col>13</xdr:col>
      <xdr:colOff>571500</xdr:colOff>
      <xdr:row>39</xdr:row>
      <xdr:rowOff>85725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E961DC8-9139-4676-BF5D-E7BBA6BC57BD}"/>
            </a:ext>
          </a:extLst>
        </xdr:cNvPr>
        <xdr:cNvSpPr txBox="1"/>
      </xdr:nvSpPr>
      <xdr:spPr>
        <a:xfrm>
          <a:off x="7620000" y="7210425"/>
          <a:ext cx="8763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bg2">
                  <a:lumMod val="50000"/>
                </a:schemeClr>
              </a:solidFill>
              <a:latin typeface="+mj-lt"/>
            </a:rPr>
            <a:t>bpm\day</a:t>
          </a:r>
        </a:p>
      </xdr:txBody>
    </xdr:sp>
    <xdr:clientData/>
  </xdr:twoCellAnchor>
  <xdr:twoCellAnchor>
    <xdr:from>
      <xdr:col>19</xdr:col>
      <xdr:colOff>476250</xdr:colOff>
      <xdr:row>37</xdr:row>
      <xdr:rowOff>180975</xdr:rowOff>
    </xdr:from>
    <xdr:to>
      <xdr:col>21</xdr:col>
      <xdr:colOff>133350</xdr:colOff>
      <xdr:row>39</xdr:row>
      <xdr:rowOff>104775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9673D1D-BBAD-4AE0-B44D-C53E31683CE9}"/>
            </a:ext>
          </a:extLst>
        </xdr:cNvPr>
        <xdr:cNvSpPr txBox="1"/>
      </xdr:nvSpPr>
      <xdr:spPr>
        <a:xfrm>
          <a:off x="12058650" y="7229475"/>
          <a:ext cx="8763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>
              <a:solidFill>
                <a:schemeClr val="bg2">
                  <a:lumMod val="50000"/>
                </a:schemeClr>
              </a:solidFill>
              <a:latin typeface="+mj-lt"/>
            </a:rPr>
            <a:t>hrs\day</a:t>
          </a:r>
        </a:p>
      </xdr:txBody>
    </xdr:sp>
    <xdr:clientData/>
  </xdr:twoCellAnchor>
  <xdr:twoCellAnchor>
    <xdr:from>
      <xdr:col>7</xdr:col>
      <xdr:colOff>447674</xdr:colOff>
      <xdr:row>15</xdr:row>
      <xdr:rowOff>161925</xdr:rowOff>
    </xdr:from>
    <xdr:to>
      <xdr:col>15</xdr:col>
      <xdr:colOff>571499</xdr:colOff>
      <xdr:row>17</xdr:row>
      <xdr:rowOff>85725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E1DCF0B-BBE6-4926-915C-04FDB38EE7F5}"/>
            </a:ext>
          </a:extLst>
        </xdr:cNvPr>
        <xdr:cNvSpPr txBox="1"/>
      </xdr:nvSpPr>
      <xdr:spPr>
        <a:xfrm>
          <a:off x="4714874" y="3019425"/>
          <a:ext cx="50006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baseline="0">
              <a:solidFill>
                <a:schemeClr val="bg2">
                  <a:lumMod val="75000"/>
                </a:schemeClr>
              </a:solidFill>
              <a:latin typeface="+mj-lt"/>
            </a:rPr>
            <a:t>Weight                                       Height                                                 Age                                                  Gender   </a:t>
          </a:r>
        </a:p>
      </xdr:txBody>
    </xdr:sp>
    <xdr:clientData/>
  </xdr:twoCellAnchor>
  <xdr:twoCellAnchor>
    <xdr:from>
      <xdr:col>7</xdr:col>
      <xdr:colOff>390524</xdr:colOff>
      <xdr:row>10</xdr:row>
      <xdr:rowOff>190499</xdr:rowOff>
    </xdr:from>
    <xdr:to>
      <xdr:col>8</xdr:col>
      <xdr:colOff>192404</xdr:colOff>
      <xdr:row>13</xdr:row>
      <xdr:rowOff>30479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7CC8825E-E012-4CF2-9DA3-41508C8AFD51}"/>
            </a:ext>
          </a:extLst>
        </xdr:cNvPr>
        <xdr:cNvSpPr/>
      </xdr:nvSpPr>
      <xdr:spPr>
        <a:xfrm>
          <a:off x="4657724" y="2095499"/>
          <a:ext cx="411480" cy="411480"/>
        </a:xfrm>
        <a:prstGeom prst="ellipse">
          <a:avLst/>
        </a:prstGeom>
        <a:solidFill>
          <a:srgbClr val="151B27">
            <a:alpha val="66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228600</xdr:colOff>
      <xdr:row>11</xdr:row>
      <xdr:rowOff>57150</xdr:rowOff>
    </xdr:from>
    <xdr:to>
      <xdr:col>11</xdr:col>
      <xdr:colOff>457200</xdr:colOff>
      <xdr:row>12</xdr:row>
      <xdr:rowOff>171450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217FC71-711C-4C41-B868-1C07EDC11C96}"/>
            </a:ext>
          </a:extLst>
        </xdr:cNvPr>
        <xdr:cNvSpPr txBox="1"/>
      </xdr:nvSpPr>
      <xdr:spPr>
        <a:xfrm>
          <a:off x="5105400" y="2152650"/>
          <a:ext cx="20574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40" b="1" baseline="0">
              <a:solidFill>
                <a:schemeClr val="bg1">
                  <a:lumMod val="85000"/>
                </a:schemeClr>
              </a:solidFill>
              <a:latin typeface="+mj-lt"/>
            </a:rPr>
            <a:t>Nte Daniel Daniel</a:t>
          </a:r>
        </a:p>
      </xdr:txBody>
    </xdr:sp>
    <xdr:clientData/>
  </xdr:twoCellAnchor>
  <xdr:twoCellAnchor editAs="oneCell">
    <xdr:from>
      <xdr:col>7</xdr:col>
      <xdr:colOff>319519</xdr:colOff>
      <xdr:row>10</xdr:row>
      <xdr:rowOff>121227</xdr:rowOff>
    </xdr:from>
    <xdr:to>
      <xdr:col>8</xdr:col>
      <xdr:colOff>265174</xdr:colOff>
      <xdr:row>13</xdr:row>
      <xdr:rowOff>104774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2B6B03A1-96AB-E210-CB0A-095F173CA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2780" y="2026227"/>
          <a:ext cx="556121" cy="555047"/>
        </a:xfrm>
        <a:prstGeom prst="rect">
          <a:avLst/>
        </a:prstGeom>
      </xdr:spPr>
    </xdr:pic>
    <xdr:clientData/>
  </xdr:twoCellAnchor>
  <xdr:twoCellAnchor>
    <xdr:from>
      <xdr:col>4</xdr:col>
      <xdr:colOff>507066</xdr:colOff>
      <xdr:row>4</xdr:row>
      <xdr:rowOff>95249</xdr:rowOff>
    </xdr:from>
    <xdr:to>
      <xdr:col>6</xdr:col>
      <xdr:colOff>211231</xdr:colOff>
      <xdr:row>59</xdr:row>
      <xdr:rowOff>28575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FDAD075F-EF5F-410B-A6F4-AD8D86D8616D}"/>
            </a:ext>
          </a:extLst>
        </xdr:cNvPr>
        <xdr:cNvSpPr/>
      </xdr:nvSpPr>
      <xdr:spPr>
        <a:xfrm>
          <a:off x="2945466" y="857249"/>
          <a:ext cx="923365" cy="10410826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200026</xdr:colOff>
      <xdr:row>8</xdr:row>
      <xdr:rowOff>0</xdr:rowOff>
    </xdr:from>
    <xdr:to>
      <xdr:col>9</xdr:col>
      <xdr:colOff>438074</xdr:colOff>
      <xdr:row>9</xdr:row>
      <xdr:rowOff>47548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E293C1D2-1020-DAA8-F77F-30EF30798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6426" y="1524000"/>
          <a:ext cx="238048" cy="238048"/>
        </a:xfrm>
        <a:prstGeom prst="rect">
          <a:avLst/>
        </a:prstGeom>
      </xdr:spPr>
    </xdr:pic>
    <xdr:clientData/>
  </xdr:twoCellAnchor>
  <xdr:twoCellAnchor editAs="oneCell">
    <xdr:from>
      <xdr:col>4</xdr:col>
      <xdr:colOff>466725</xdr:colOff>
      <xdr:row>4</xdr:row>
      <xdr:rowOff>180974</xdr:rowOff>
    </xdr:from>
    <xdr:to>
      <xdr:col>6</xdr:col>
      <xdr:colOff>228600</xdr:colOff>
      <xdr:row>10</xdr:row>
      <xdr:rowOff>19049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42D87EAD-B734-A3BE-9602-513E2B75D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942974"/>
          <a:ext cx="981075" cy="981075"/>
        </a:xfrm>
        <a:prstGeom prst="rect">
          <a:avLst/>
        </a:prstGeom>
      </xdr:spPr>
    </xdr:pic>
    <xdr:clientData/>
  </xdr:twoCellAnchor>
  <xdr:twoCellAnchor>
    <xdr:from>
      <xdr:col>7</xdr:col>
      <xdr:colOff>438149</xdr:colOff>
      <xdr:row>14</xdr:row>
      <xdr:rowOff>38100</xdr:rowOff>
    </xdr:from>
    <xdr:to>
      <xdr:col>15</xdr:col>
      <xdr:colOff>561974</xdr:colOff>
      <xdr:row>15</xdr:row>
      <xdr:rowOff>152400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C476FDB-0552-46C3-8C92-415E6C672DAB}"/>
            </a:ext>
          </a:extLst>
        </xdr:cNvPr>
        <xdr:cNvSpPr txBox="1"/>
      </xdr:nvSpPr>
      <xdr:spPr>
        <a:xfrm>
          <a:off x="4705349" y="2705100"/>
          <a:ext cx="50006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baseline="0">
              <a:solidFill>
                <a:schemeClr val="bg1">
                  <a:lumMod val="85000"/>
                </a:schemeClr>
              </a:solidFill>
              <a:latin typeface="+mj-lt"/>
            </a:rPr>
            <a:t>115kg   </a:t>
          </a:r>
          <a:r>
            <a:rPr lang="en-US" sz="1000" b="1" baseline="0">
              <a:solidFill>
                <a:schemeClr val="bg1">
                  <a:lumMod val="85000"/>
                </a:schemeClr>
              </a:solidFill>
              <a:latin typeface="+mj-lt"/>
            </a:rPr>
            <a:t>                            </a:t>
          </a:r>
          <a:r>
            <a:rPr lang="en-US" sz="1400" b="1" baseline="0">
              <a:solidFill>
                <a:schemeClr val="bg1">
                  <a:lumMod val="85000"/>
                </a:schemeClr>
              </a:solidFill>
              <a:latin typeface="+mj-lt"/>
              <a:ea typeface="+mn-ea"/>
              <a:cs typeface="+mn-cs"/>
            </a:rPr>
            <a:t>190cm</a:t>
          </a:r>
          <a:r>
            <a:rPr lang="en-US" sz="1000" b="1" baseline="0">
              <a:solidFill>
                <a:schemeClr val="bg1">
                  <a:lumMod val="85000"/>
                </a:schemeClr>
              </a:solidFill>
              <a:latin typeface="+mj-lt"/>
            </a:rPr>
            <a:t>                                          </a:t>
          </a:r>
          <a:r>
            <a:rPr lang="en-US" sz="1400" b="1" baseline="0">
              <a:solidFill>
                <a:schemeClr val="bg1">
                  <a:lumMod val="85000"/>
                </a:schemeClr>
              </a:solidFill>
              <a:latin typeface="+mj-lt"/>
              <a:ea typeface="+mn-ea"/>
              <a:cs typeface="+mn-cs"/>
            </a:rPr>
            <a:t>26yrs</a:t>
          </a:r>
          <a:r>
            <a:rPr lang="en-US" sz="1000" b="1" baseline="0">
              <a:solidFill>
                <a:schemeClr val="bg1">
                  <a:lumMod val="85000"/>
                </a:schemeClr>
              </a:solidFill>
              <a:latin typeface="+mj-lt"/>
            </a:rPr>
            <a:t>                                              </a:t>
          </a:r>
          <a:r>
            <a:rPr lang="en-US" sz="1400" b="1" baseline="0">
              <a:solidFill>
                <a:schemeClr val="bg1">
                  <a:lumMod val="85000"/>
                </a:schemeClr>
              </a:solidFill>
              <a:latin typeface="+mj-lt"/>
              <a:ea typeface="+mn-ea"/>
              <a:cs typeface="+mn-cs"/>
            </a:rPr>
            <a:t>Male</a:t>
          </a:r>
        </a:p>
      </xdr:txBody>
    </xdr:sp>
    <xdr:clientData/>
  </xdr:twoCellAnchor>
  <xdr:twoCellAnchor>
    <xdr:from>
      <xdr:col>18</xdr:col>
      <xdr:colOff>238124</xdr:colOff>
      <xdr:row>23</xdr:row>
      <xdr:rowOff>161924</xdr:rowOff>
    </xdr:from>
    <xdr:to>
      <xdr:col>18</xdr:col>
      <xdr:colOff>375284</xdr:colOff>
      <xdr:row>24</xdr:row>
      <xdr:rowOff>108584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E590050C-6A7A-4C8A-B185-669F1A4E1D59}"/>
            </a:ext>
          </a:extLst>
        </xdr:cNvPr>
        <xdr:cNvSpPr/>
      </xdr:nvSpPr>
      <xdr:spPr>
        <a:xfrm>
          <a:off x="11210924" y="4543424"/>
          <a:ext cx="137160" cy="137160"/>
        </a:xfrm>
        <a:prstGeom prst="ellipse">
          <a:avLst/>
        </a:prstGeom>
        <a:solidFill>
          <a:srgbClr val="151B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238124</xdr:colOff>
      <xdr:row>26</xdr:row>
      <xdr:rowOff>85724</xdr:rowOff>
    </xdr:from>
    <xdr:to>
      <xdr:col>18</xdr:col>
      <xdr:colOff>375284</xdr:colOff>
      <xdr:row>27</xdr:row>
      <xdr:rowOff>32384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F7484DF7-3B88-4E1D-AABD-C0BABF0B7640}"/>
            </a:ext>
          </a:extLst>
        </xdr:cNvPr>
        <xdr:cNvSpPr/>
      </xdr:nvSpPr>
      <xdr:spPr>
        <a:xfrm>
          <a:off x="11210924" y="5038724"/>
          <a:ext cx="137160" cy="137160"/>
        </a:xfrm>
        <a:prstGeom prst="ellipse">
          <a:avLst/>
        </a:prstGeom>
        <a:solidFill>
          <a:srgbClr val="D5D8D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285750</xdr:colOff>
      <xdr:row>42</xdr:row>
      <xdr:rowOff>28575</xdr:rowOff>
    </xdr:from>
    <xdr:to>
      <xdr:col>10</xdr:col>
      <xdr:colOff>514350</xdr:colOff>
      <xdr:row>43</xdr:row>
      <xdr:rowOff>142875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BB7F16C-E37F-48A7-8F06-C21B44A88094}"/>
            </a:ext>
          </a:extLst>
        </xdr:cNvPr>
        <xdr:cNvSpPr txBox="1"/>
      </xdr:nvSpPr>
      <xdr:spPr>
        <a:xfrm>
          <a:off x="4552950" y="8029575"/>
          <a:ext cx="20574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40" b="1" baseline="0">
              <a:solidFill>
                <a:schemeClr val="tx1">
                  <a:lumMod val="85000"/>
                  <a:lumOff val="15000"/>
                </a:schemeClr>
              </a:solidFill>
              <a:latin typeface="+mj-lt"/>
            </a:rPr>
            <a:t>Weekly Activity Trend</a:t>
          </a:r>
        </a:p>
      </xdr:txBody>
    </xdr:sp>
    <xdr:clientData/>
  </xdr:twoCellAnchor>
  <xdr:twoCellAnchor>
    <xdr:from>
      <xdr:col>7</xdr:col>
      <xdr:colOff>57150</xdr:colOff>
      <xdr:row>18</xdr:row>
      <xdr:rowOff>171451</xdr:rowOff>
    </xdr:from>
    <xdr:to>
      <xdr:col>17</xdr:col>
      <xdr:colOff>285750</xdr:colOff>
      <xdr:row>28</xdr:row>
      <xdr:rowOff>78105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A0C3AFC8-3D3A-4F39-A04C-F4E3656F2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55143</xdr:colOff>
      <xdr:row>37</xdr:row>
      <xdr:rowOff>53139</xdr:rowOff>
    </xdr:from>
    <xdr:to>
      <xdr:col>23</xdr:col>
      <xdr:colOff>82575</xdr:colOff>
      <xdr:row>39</xdr:row>
      <xdr:rowOff>37899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49803471-5354-D40F-2378-C68605979172}"/>
            </a:ext>
          </a:extLst>
        </xdr:cNvPr>
        <xdr:cNvSpPr/>
      </xdr:nvSpPr>
      <xdr:spPr>
        <a:xfrm>
          <a:off x="14122064" y="7101639"/>
          <a:ext cx="27432" cy="365760"/>
        </a:xfrm>
        <a:prstGeom prst="roundRect">
          <a:avLst>
            <a:gd name="adj" fmla="val 50000"/>
          </a:avLst>
        </a:prstGeom>
        <a:solidFill>
          <a:srgbClr val="151B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466725</xdr:colOff>
      <xdr:row>11</xdr:row>
      <xdr:rowOff>66675</xdr:rowOff>
    </xdr:from>
    <xdr:to>
      <xdr:col>33</xdr:col>
      <xdr:colOff>390525</xdr:colOff>
      <xdr:row>27</xdr:row>
      <xdr:rowOff>180974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C98FA610-8FE9-41B4-822F-67D7FF51D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191690</xdr:colOff>
      <xdr:row>48</xdr:row>
      <xdr:rowOff>19050</xdr:rowOff>
    </xdr:from>
    <xdr:to>
      <xdr:col>3</xdr:col>
      <xdr:colOff>134540</xdr:colOff>
      <xdr:row>57</xdr:row>
      <xdr:rowOff>19050</xdr:rowOff>
    </xdr:to>
    <xdr:sp macro="" textlink="">
      <xdr:nvSpPr>
        <xdr:cNvPr id="72" name="Rectangle: Rounded Corners 71">
          <a:extLst>
            <a:ext uri="{FF2B5EF4-FFF2-40B4-BE49-F238E27FC236}">
              <a16:creationId xmlns:a16="http://schemas.microsoft.com/office/drawing/2014/main" id="{36CFB356-E390-45F5-8C7F-25878903287E}"/>
            </a:ext>
          </a:extLst>
        </xdr:cNvPr>
        <xdr:cNvSpPr/>
      </xdr:nvSpPr>
      <xdr:spPr>
        <a:xfrm>
          <a:off x="1410890" y="9163050"/>
          <a:ext cx="552450" cy="1714500"/>
        </a:xfrm>
        <a:prstGeom prst="roundRect">
          <a:avLst>
            <a:gd name="adj" fmla="val 25862"/>
          </a:avLst>
        </a:prstGeom>
        <a:solidFill>
          <a:srgbClr val="D5D8D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219074</xdr:colOff>
      <xdr:row>43</xdr:row>
      <xdr:rowOff>161925</xdr:rowOff>
    </xdr:from>
    <xdr:to>
      <xdr:col>22</xdr:col>
      <xdr:colOff>95249</xdr:colOff>
      <xdr:row>57</xdr:row>
      <xdr:rowOff>38100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D6477BC8-038B-4321-B6E8-FB567BC2E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323848</xdr:colOff>
      <xdr:row>5</xdr:row>
      <xdr:rowOff>28573</xdr:rowOff>
    </xdr:from>
    <xdr:to>
      <xdr:col>25</xdr:col>
      <xdr:colOff>571500</xdr:colOff>
      <xdr:row>9</xdr:row>
      <xdr:rowOff>66674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4" name="Date">
              <a:extLst>
                <a:ext uri="{FF2B5EF4-FFF2-40B4-BE49-F238E27FC236}">
                  <a16:creationId xmlns:a16="http://schemas.microsoft.com/office/drawing/2014/main" id="{BECD7F43-12C1-4D3A-81A0-8F5720CC4F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77448" y="981073"/>
              <a:ext cx="5734052" cy="8001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7</xdr:col>
      <xdr:colOff>133350</xdr:colOff>
      <xdr:row>37</xdr:row>
      <xdr:rowOff>114300</xdr:rowOff>
    </xdr:from>
    <xdr:to>
      <xdr:col>8</xdr:col>
      <xdr:colOff>600075</xdr:colOff>
      <xdr:row>39</xdr:row>
      <xdr:rowOff>104775</xdr:rowOff>
    </xdr:to>
    <xdr:sp macro="" textlink="Analysis!E4">
      <xdr:nvSpPr>
        <xdr:cNvPr id="75" name="TextBox 74">
          <a:extLst>
            <a:ext uri="{FF2B5EF4-FFF2-40B4-BE49-F238E27FC236}">
              <a16:creationId xmlns:a16="http://schemas.microsoft.com/office/drawing/2014/main" id="{39BA5102-9CD1-E293-B483-1187609B5F83}"/>
            </a:ext>
          </a:extLst>
        </xdr:cNvPr>
        <xdr:cNvSpPr txBox="1"/>
      </xdr:nvSpPr>
      <xdr:spPr>
        <a:xfrm>
          <a:off x="4400550" y="7162800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658625D-A3EC-4464-9AB1-F5D34FEE270A}" type="TxLink">
            <a:rPr lang="en-US" sz="2000" b="1" i="0" u="none" strike="noStrike">
              <a:solidFill>
                <a:srgbClr val="3A7DF0"/>
              </a:solidFill>
              <a:latin typeface="Aptos Narrow"/>
            </a:rPr>
            <a:pPr/>
            <a:t>329.61</a:t>
          </a:fld>
          <a:endParaRPr lang="en-US" sz="2000" b="1" i="0">
            <a:solidFill>
              <a:srgbClr val="3A7DF0"/>
            </a:solidFill>
          </a:endParaRPr>
        </a:p>
      </xdr:txBody>
    </xdr:sp>
    <xdr:clientData/>
  </xdr:twoCellAnchor>
  <xdr:twoCellAnchor>
    <xdr:from>
      <xdr:col>11</xdr:col>
      <xdr:colOff>19050</xdr:colOff>
      <xdr:row>37</xdr:row>
      <xdr:rowOff>114300</xdr:rowOff>
    </xdr:from>
    <xdr:to>
      <xdr:col>12</xdr:col>
      <xdr:colOff>485775</xdr:colOff>
      <xdr:row>39</xdr:row>
      <xdr:rowOff>104775</xdr:rowOff>
    </xdr:to>
    <xdr:sp macro="" textlink="Analysis!F4">
      <xdr:nvSpPr>
        <xdr:cNvPr id="76" name="TextBox 75">
          <a:extLst>
            <a:ext uri="{FF2B5EF4-FFF2-40B4-BE49-F238E27FC236}">
              <a16:creationId xmlns:a16="http://schemas.microsoft.com/office/drawing/2014/main" id="{48C0B246-A26F-446D-B21F-8095C5A1904C}"/>
            </a:ext>
          </a:extLst>
        </xdr:cNvPr>
        <xdr:cNvSpPr txBox="1"/>
      </xdr:nvSpPr>
      <xdr:spPr>
        <a:xfrm>
          <a:off x="6724650" y="7162800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CA6D451-C67B-40AA-9EC1-08E43979B651}" type="TxLink">
            <a:rPr lang="en-US" sz="2000" b="1" i="0" u="none" strike="noStrike">
              <a:solidFill>
                <a:srgbClr val="EB3F3F"/>
              </a:solidFill>
              <a:latin typeface="Aptos Narrow"/>
              <a:ea typeface="+mn-ea"/>
              <a:cs typeface="+mn-cs"/>
            </a:rPr>
            <a:pPr marL="0" indent="0"/>
            <a:t>120.80</a:t>
          </a:fld>
          <a:endParaRPr lang="en-US" sz="2000" b="1" i="0" u="none" strike="noStrike">
            <a:solidFill>
              <a:srgbClr val="EB3F3F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542925</xdr:colOff>
      <xdr:row>37</xdr:row>
      <xdr:rowOff>114300</xdr:rowOff>
    </xdr:from>
    <xdr:to>
      <xdr:col>20</xdr:col>
      <xdr:colOff>400050</xdr:colOff>
      <xdr:row>39</xdr:row>
      <xdr:rowOff>104775</xdr:rowOff>
    </xdr:to>
    <xdr:sp macro="" textlink="Analysis!H4">
      <xdr:nvSpPr>
        <xdr:cNvPr id="77" name="TextBox 76">
          <a:extLst>
            <a:ext uri="{FF2B5EF4-FFF2-40B4-BE49-F238E27FC236}">
              <a16:creationId xmlns:a16="http://schemas.microsoft.com/office/drawing/2014/main" id="{E293C603-CFAB-4301-A982-BC693A06B334}"/>
            </a:ext>
          </a:extLst>
        </xdr:cNvPr>
        <xdr:cNvSpPr txBox="1"/>
      </xdr:nvSpPr>
      <xdr:spPr>
        <a:xfrm>
          <a:off x="11515725" y="7162800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FCC037F-5908-4471-BB8B-06C76F022E51}" type="TxLink">
            <a:rPr lang="en-US" sz="2000" b="1" i="0" u="none" strike="noStrike">
              <a:solidFill>
                <a:srgbClr val="EEBC93"/>
              </a:solidFill>
              <a:latin typeface="Aptos Narrow"/>
              <a:ea typeface="+mn-ea"/>
              <a:cs typeface="+mn-cs"/>
            </a:rPr>
            <a:pPr marL="0" indent="0"/>
            <a:t>7.44</a:t>
          </a:fld>
          <a:endParaRPr lang="en-US" sz="2000" b="1" i="0" u="none" strike="noStrike">
            <a:solidFill>
              <a:srgbClr val="EEBC93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542925</xdr:colOff>
      <xdr:row>33</xdr:row>
      <xdr:rowOff>28575</xdr:rowOff>
    </xdr:from>
    <xdr:to>
      <xdr:col>18</xdr:col>
      <xdr:colOff>238125</xdr:colOff>
      <xdr:row>39</xdr:row>
      <xdr:rowOff>180975</xdr:rowOff>
    </xdr:to>
    <xdr:grpSp>
      <xdr:nvGrpSpPr>
        <xdr:cNvPr id="87" name="Group 86">
          <a:extLst>
            <a:ext uri="{FF2B5EF4-FFF2-40B4-BE49-F238E27FC236}">
              <a16:creationId xmlns:a16="http://schemas.microsoft.com/office/drawing/2014/main" id="{5F6DFFE3-334D-2B90-BF9F-9E1747D6AD19}"/>
            </a:ext>
          </a:extLst>
        </xdr:cNvPr>
        <xdr:cNvGrpSpPr/>
      </xdr:nvGrpSpPr>
      <xdr:grpSpPr>
        <a:xfrm>
          <a:off x="9077325" y="6315075"/>
          <a:ext cx="2133600" cy="1295400"/>
          <a:chOff x="9077325" y="6381750"/>
          <a:chExt cx="2133600" cy="1295400"/>
        </a:xfrm>
      </xdr:grpSpPr>
      <xdr:graphicFrame macro="">
        <xdr:nvGraphicFramePr>
          <xdr:cNvPr id="78" name="Chart 77">
            <a:extLst>
              <a:ext uri="{FF2B5EF4-FFF2-40B4-BE49-F238E27FC236}">
                <a16:creationId xmlns:a16="http://schemas.microsoft.com/office/drawing/2014/main" id="{39163FDE-0ED8-4318-8E39-F5C8C4A80C13}"/>
              </a:ext>
            </a:extLst>
          </xdr:cNvPr>
          <xdr:cNvGraphicFramePr>
            <a:graphicFrameLocks/>
          </xdr:cNvGraphicFramePr>
        </xdr:nvGraphicFramePr>
        <xdr:xfrm>
          <a:off x="9077325" y="6381750"/>
          <a:ext cx="2133600" cy="1295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Analysis!G4">
        <xdr:nvSpPr>
          <xdr:cNvPr id="79" name="TextBox 78">
            <a:extLst>
              <a:ext uri="{FF2B5EF4-FFF2-40B4-BE49-F238E27FC236}">
                <a16:creationId xmlns:a16="http://schemas.microsoft.com/office/drawing/2014/main" id="{6DFA9AA7-830B-45F3-A675-6246069F7C0F}"/>
              </a:ext>
            </a:extLst>
          </xdr:cNvPr>
          <xdr:cNvSpPr txBox="1"/>
        </xdr:nvSpPr>
        <xdr:spPr>
          <a:xfrm>
            <a:off x="9810751" y="6867526"/>
            <a:ext cx="800099" cy="4000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B77101E2-EAB3-438B-9381-F8C0C115A417}" type="TxLink">
              <a:rPr lang="en-US" sz="1800" b="1" i="0" u="none" strike="noStrike">
                <a:solidFill>
                  <a:srgbClr val="151B27"/>
                </a:solidFill>
                <a:latin typeface="Aptos Narrow"/>
                <a:ea typeface="+mn-ea"/>
                <a:cs typeface="+mn-cs"/>
              </a:rPr>
              <a:pPr marL="0" indent="0"/>
              <a:t>7889</a:t>
            </a:fld>
            <a:endParaRPr lang="en-US" sz="1800" b="1" i="0" u="none" strike="noStrike">
              <a:solidFill>
                <a:srgbClr val="151B27"/>
              </a:solidFill>
              <a:latin typeface="Aptos Narrow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20</xdr:col>
      <xdr:colOff>276225</xdr:colOff>
      <xdr:row>23</xdr:row>
      <xdr:rowOff>76200</xdr:rowOff>
    </xdr:from>
    <xdr:to>
      <xdr:col>22</xdr:col>
      <xdr:colOff>133350</xdr:colOff>
      <xdr:row>25</xdr:row>
      <xdr:rowOff>66675</xdr:rowOff>
    </xdr:to>
    <xdr:sp macro="" textlink="Analysis!G9">
      <xdr:nvSpPr>
        <xdr:cNvPr id="80" name="TextBox 79">
          <a:extLst>
            <a:ext uri="{FF2B5EF4-FFF2-40B4-BE49-F238E27FC236}">
              <a16:creationId xmlns:a16="http://schemas.microsoft.com/office/drawing/2014/main" id="{18BE633F-A30F-4A9E-B9F6-9454B4BD6670}"/>
            </a:ext>
          </a:extLst>
        </xdr:cNvPr>
        <xdr:cNvSpPr txBox="1"/>
      </xdr:nvSpPr>
      <xdr:spPr>
        <a:xfrm>
          <a:off x="12468225" y="4457700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E32F0CF-D4DB-4B5E-BB3E-A449D55705D3}" type="TxLink">
            <a:rPr lang="en-US" sz="1600" b="1" i="0" u="none" strike="noStrike">
              <a:solidFill>
                <a:schemeClr val="bg1">
                  <a:lumMod val="95000"/>
                </a:schemeClr>
              </a:solidFill>
              <a:latin typeface="Aptos Narrow"/>
              <a:ea typeface="+mn-ea"/>
              <a:cs typeface="+mn-cs"/>
            </a:rPr>
            <a:pPr marL="0" indent="0"/>
            <a:t>98.70KG</a:t>
          </a:fld>
          <a:endParaRPr lang="en-US" sz="1600" b="1" i="0" u="none" strike="noStrike">
            <a:solidFill>
              <a:schemeClr val="bg1">
                <a:lumMod val="9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276225</xdr:colOff>
      <xdr:row>25</xdr:row>
      <xdr:rowOff>161925</xdr:rowOff>
    </xdr:from>
    <xdr:to>
      <xdr:col>22</xdr:col>
      <xdr:colOff>133350</xdr:colOff>
      <xdr:row>27</xdr:row>
      <xdr:rowOff>152400</xdr:rowOff>
    </xdr:to>
    <xdr:sp macro="" textlink="Analysis!H9">
      <xdr:nvSpPr>
        <xdr:cNvPr id="81" name="TextBox 80">
          <a:extLst>
            <a:ext uri="{FF2B5EF4-FFF2-40B4-BE49-F238E27FC236}">
              <a16:creationId xmlns:a16="http://schemas.microsoft.com/office/drawing/2014/main" id="{5DA678C6-7B1A-4A20-9918-084DCA74AA4E}"/>
            </a:ext>
          </a:extLst>
        </xdr:cNvPr>
        <xdr:cNvSpPr txBox="1"/>
      </xdr:nvSpPr>
      <xdr:spPr>
        <a:xfrm>
          <a:off x="12468225" y="4924425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8C73E33-60F6-4CE8-9405-247482AD6924}" type="TxLink">
            <a:rPr lang="en-US" sz="1600" b="1" i="0" u="none" strike="noStrike">
              <a:solidFill>
                <a:schemeClr val="bg1">
                  <a:lumMod val="95000"/>
                </a:schemeClr>
              </a:solidFill>
              <a:latin typeface="Aptos Narrow"/>
              <a:ea typeface="+mn-ea"/>
              <a:cs typeface="+mn-cs"/>
            </a:rPr>
            <a:pPr marL="0" indent="0"/>
            <a:t>89.30KG</a:t>
          </a:fld>
          <a:endParaRPr lang="en-US" sz="1600" b="1" i="0" u="none" strike="noStrike">
            <a:solidFill>
              <a:schemeClr val="bg1">
                <a:lumMod val="9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381000</xdr:colOff>
      <xdr:row>18</xdr:row>
      <xdr:rowOff>0</xdr:rowOff>
    </xdr:from>
    <xdr:to>
      <xdr:col>12</xdr:col>
      <xdr:colOff>171450</xdr:colOff>
      <xdr:row>19</xdr:row>
      <xdr:rowOff>180975</xdr:rowOff>
    </xdr:to>
    <xdr:sp macro="" textlink="Analysis!G10">
      <xdr:nvSpPr>
        <xdr:cNvPr id="82" name="TextBox 81">
          <a:extLst>
            <a:ext uri="{FF2B5EF4-FFF2-40B4-BE49-F238E27FC236}">
              <a16:creationId xmlns:a16="http://schemas.microsoft.com/office/drawing/2014/main" id="{13F3322E-8E91-4EDC-B946-48F8ECD0AD99}"/>
            </a:ext>
          </a:extLst>
        </xdr:cNvPr>
        <xdr:cNvSpPr txBox="1"/>
      </xdr:nvSpPr>
      <xdr:spPr>
        <a:xfrm>
          <a:off x="4648200" y="3429000"/>
          <a:ext cx="28384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8D18BDD-63C3-48FA-A6F9-DEC65DDC7AD0}" type="TxLink">
            <a:rPr lang="en-US" sz="1600" b="0" i="0" u="none" strike="noStrike">
              <a:solidFill>
                <a:srgbClr val="BBD9D4"/>
              </a:solidFill>
              <a:latin typeface="Aptos Narrow"/>
              <a:ea typeface="+mn-ea"/>
              <a:cs typeface="+mn-cs"/>
            </a:rPr>
            <a:pPr marL="0" indent="0"/>
            <a:t>●●●●●○○○○○</a:t>
          </a:fld>
          <a:endParaRPr lang="en-US" sz="3200" b="1" i="0" u="none" strike="noStrike">
            <a:solidFill>
              <a:srgbClr val="BBD9D4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200025</xdr:colOff>
      <xdr:row>18</xdr:row>
      <xdr:rowOff>38100</xdr:rowOff>
    </xdr:from>
    <xdr:to>
      <xdr:col>14</xdr:col>
      <xdr:colOff>600075</xdr:colOff>
      <xdr:row>20</xdr:row>
      <xdr:rowOff>28575</xdr:rowOff>
    </xdr:to>
    <xdr:sp macro="" textlink="Analysis!G11">
      <xdr:nvSpPr>
        <xdr:cNvPr id="83" name="TextBox 82">
          <a:extLst>
            <a:ext uri="{FF2B5EF4-FFF2-40B4-BE49-F238E27FC236}">
              <a16:creationId xmlns:a16="http://schemas.microsoft.com/office/drawing/2014/main" id="{FE4F35F2-54A8-438D-9B2E-194045B369D1}"/>
            </a:ext>
          </a:extLst>
        </xdr:cNvPr>
        <xdr:cNvSpPr txBox="1"/>
      </xdr:nvSpPr>
      <xdr:spPr>
        <a:xfrm>
          <a:off x="6296025" y="3467100"/>
          <a:ext cx="28384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E3298E7-3316-4879-924D-4912162468B0}" type="TxLink">
            <a:rPr lang="en-US" sz="1100" b="0" i="0" u="none" strike="noStrike">
              <a:solidFill>
                <a:srgbClr val="BBD9D4"/>
              </a:solidFill>
              <a:latin typeface="Aptos Narrow"/>
              <a:ea typeface="+mn-ea"/>
              <a:cs typeface="+mn-cs"/>
            </a:rPr>
            <a:pPr marL="0" indent="0"/>
            <a:t>You're 18.7kg away from your weight loss goal.</a:t>
          </a:fld>
          <a:endParaRPr lang="en-US" sz="4000" b="1" i="0" u="none" strike="noStrike">
            <a:solidFill>
              <a:srgbClr val="BBD9D4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400049</xdr:colOff>
      <xdr:row>26</xdr:row>
      <xdr:rowOff>9525</xdr:rowOff>
    </xdr:from>
    <xdr:to>
      <xdr:col>20</xdr:col>
      <xdr:colOff>342900</xdr:colOff>
      <xdr:row>28</xdr:row>
      <xdr:rowOff>0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1B64B66A-F3C9-4033-BCD3-438014B03C2E}"/>
            </a:ext>
          </a:extLst>
        </xdr:cNvPr>
        <xdr:cNvSpPr txBox="1"/>
      </xdr:nvSpPr>
      <xdr:spPr>
        <a:xfrm>
          <a:off x="11372849" y="4962525"/>
          <a:ext cx="1162051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1" i="0" u="none" strike="noStrike">
              <a:solidFill>
                <a:schemeClr val="bg1">
                  <a:lumMod val="75000"/>
                </a:schemeClr>
              </a:solidFill>
              <a:latin typeface="Aptos Narrow"/>
              <a:ea typeface="+mn-ea"/>
              <a:cs typeface="+mn-cs"/>
            </a:rPr>
            <a:t>Expected Weight</a:t>
          </a:r>
        </a:p>
      </xdr:txBody>
    </xdr:sp>
    <xdr:clientData/>
  </xdr:twoCellAnchor>
  <xdr:twoCellAnchor>
    <xdr:from>
      <xdr:col>10</xdr:col>
      <xdr:colOff>266700</xdr:colOff>
      <xdr:row>11</xdr:row>
      <xdr:rowOff>57150</xdr:rowOff>
    </xdr:from>
    <xdr:to>
      <xdr:col>15</xdr:col>
      <xdr:colOff>57150</xdr:colOff>
      <xdr:row>13</xdr:row>
      <xdr:rowOff>47625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BE1247-4569-431E-8D44-0E8FC7FBD4D6}"/>
            </a:ext>
          </a:extLst>
        </xdr:cNvPr>
        <xdr:cNvSpPr txBox="1"/>
      </xdr:nvSpPr>
      <xdr:spPr>
        <a:xfrm>
          <a:off x="6362700" y="2152650"/>
          <a:ext cx="283845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0" i="0" u="none" strike="noStrike">
              <a:solidFill>
                <a:srgbClr val="D5D8DA"/>
              </a:solidFill>
              <a:latin typeface="Aptos Narrow"/>
              <a:ea typeface="+mn-ea"/>
              <a:cs typeface="+mn-cs"/>
            </a:rPr>
            <a:t>your</a:t>
          </a:r>
          <a:r>
            <a:rPr lang="en-US" sz="1100" b="0" i="0" u="none" strike="noStrike" baseline="0">
              <a:solidFill>
                <a:srgbClr val="D5D8DA"/>
              </a:solidFill>
              <a:latin typeface="Aptos Narrow"/>
              <a:ea typeface="+mn-ea"/>
              <a:cs typeface="+mn-cs"/>
            </a:rPr>
            <a:t> dream weight is </a:t>
          </a:r>
          <a:r>
            <a:rPr lang="en-US" sz="1200" b="1" i="0" u="none" strike="noStrike" baseline="0">
              <a:solidFill>
                <a:srgbClr val="D5D8DA"/>
              </a:solidFill>
              <a:latin typeface="Aptos Narrow"/>
              <a:ea typeface="+mn-ea"/>
              <a:cs typeface="+mn-cs"/>
            </a:rPr>
            <a:t>80Kg</a:t>
          </a:r>
          <a:endParaRPr lang="en-US" sz="1100" b="1" i="0" u="none" strike="noStrike">
            <a:solidFill>
              <a:srgbClr val="D5D8DA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380999</xdr:colOff>
      <xdr:row>23</xdr:row>
      <xdr:rowOff>104775</xdr:rowOff>
    </xdr:from>
    <xdr:to>
      <xdr:col>20</xdr:col>
      <xdr:colOff>323850</xdr:colOff>
      <xdr:row>25</xdr:row>
      <xdr:rowOff>95250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569F6F7-0EF2-4789-90DA-233C59DFD721}"/>
            </a:ext>
          </a:extLst>
        </xdr:cNvPr>
        <xdr:cNvSpPr txBox="1"/>
      </xdr:nvSpPr>
      <xdr:spPr>
        <a:xfrm>
          <a:off x="11353799" y="4486275"/>
          <a:ext cx="1162051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 b="1" i="0" u="none" strike="noStrike">
              <a:solidFill>
                <a:srgbClr val="151B27"/>
              </a:solidFill>
              <a:latin typeface="Aptos Narrow"/>
              <a:ea typeface="+mn-ea"/>
              <a:cs typeface="+mn-cs"/>
            </a:rPr>
            <a:t>Current Weight</a:t>
          </a:r>
        </a:p>
      </xdr:txBody>
    </xdr:sp>
    <xdr:clientData/>
  </xdr:twoCellAnchor>
  <xdr:twoCellAnchor>
    <xdr:from>
      <xdr:col>7</xdr:col>
      <xdr:colOff>352425</xdr:colOff>
      <xdr:row>20</xdr:row>
      <xdr:rowOff>28575</xdr:rowOff>
    </xdr:from>
    <xdr:to>
      <xdr:col>10</xdr:col>
      <xdr:colOff>581025</xdr:colOff>
      <xdr:row>21</xdr:row>
      <xdr:rowOff>142875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1EADF06C-4BED-4AE6-BDFE-26AF1BB8A026}"/>
            </a:ext>
          </a:extLst>
        </xdr:cNvPr>
        <xdr:cNvSpPr txBox="1"/>
      </xdr:nvSpPr>
      <xdr:spPr>
        <a:xfrm>
          <a:off x="4619625" y="3838575"/>
          <a:ext cx="20574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40" b="1" baseline="0">
              <a:solidFill>
                <a:schemeClr val="bg1">
                  <a:lumMod val="85000"/>
                </a:schemeClr>
              </a:solidFill>
              <a:latin typeface="+mj-lt"/>
            </a:rPr>
            <a:t>Monthly Weight Loss Trend</a:t>
          </a:r>
        </a:p>
      </xdr:txBody>
    </xdr:sp>
    <xdr:clientData/>
  </xdr:twoCellAnchor>
  <xdr:twoCellAnchor>
    <xdr:from>
      <xdr:col>23</xdr:col>
      <xdr:colOff>95249</xdr:colOff>
      <xdr:row>34</xdr:row>
      <xdr:rowOff>28576</xdr:rowOff>
    </xdr:from>
    <xdr:to>
      <xdr:col>31</xdr:col>
      <xdr:colOff>190500</xdr:colOff>
      <xdr:row>53</xdr:row>
      <xdr:rowOff>180976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4A466B6F-38B7-4BC4-A05B-AFD907EAF4E4}"/>
            </a:ext>
          </a:extLst>
        </xdr:cNvPr>
        <xdr:cNvSpPr txBox="1"/>
      </xdr:nvSpPr>
      <xdr:spPr>
        <a:xfrm>
          <a:off x="14116049" y="6505576"/>
          <a:ext cx="4972051" cy="3771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0" spc="600" baseline="0">
              <a:solidFill>
                <a:schemeClr val="tx1">
                  <a:lumMod val="75000"/>
                  <a:lumOff val="25000"/>
                </a:schemeClr>
              </a:solidFill>
              <a:latin typeface="+mj-lt"/>
            </a:rPr>
            <a:t>This Month's Summary</a:t>
          </a:r>
        </a:p>
        <a:p>
          <a:endParaRPr lang="en-US" sz="2000" b="1" baseline="0">
            <a:solidFill>
              <a:schemeClr val="tx1">
                <a:lumMod val="75000"/>
                <a:lumOff val="25000"/>
              </a:schemeClr>
            </a:solidFill>
            <a:latin typeface="+mj-lt"/>
            <a:ea typeface="+mn-ea"/>
            <a:cs typeface="+mn-cs"/>
          </a:endParaRPr>
        </a:p>
        <a:p>
          <a: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Total Workouts:</a:t>
          </a: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Total Calories Burnt:</a:t>
          </a: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Total Time:</a:t>
          </a: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Active Days:</a:t>
          </a: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Most Common  Intensity:</a:t>
          </a: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b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</a:br>
          <a:r>
            <a:rPr lang="en-US" sz="16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Goal Completion:</a:t>
          </a:r>
        </a:p>
      </xdr:txBody>
    </xdr:sp>
    <xdr:clientData/>
  </xdr:twoCellAnchor>
  <xdr:twoCellAnchor>
    <xdr:from>
      <xdr:col>25</xdr:col>
      <xdr:colOff>257175</xdr:colOff>
      <xdr:row>37</xdr:row>
      <xdr:rowOff>57150</xdr:rowOff>
    </xdr:from>
    <xdr:to>
      <xdr:col>27</xdr:col>
      <xdr:colOff>114300</xdr:colOff>
      <xdr:row>39</xdr:row>
      <xdr:rowOff>47625</xdr:rowOff>
    </xdr:to>
    <xdr:sp macro="" textlink="Analysis!L6">
      <xdr:nvSpPr>
        <xdr:cNvPr id="95" name="TextBox 94">
          <a:extLst>
            <a:ext uri="{FF2B5EF4-FFF2-40B4-BE49-F238E27FC236}">
              <a16:creationId xmlns:a16="http://schemas.microsoft.com/office/drawing/2014/main" id="{6937355B-43C0-49EB-9EF9-FAF715F7B920}"/>
            </a:ext>
          </a:extLst>
        </xdr:cNvPr>
        <xdr:cNvSpPr txBox="1"/>
      </xdr:nvSpPr>
      <xdr:spPr>
        <a:xfrm>
          <a:off x="15497175" y="7105650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0781FF7-FA60-4F9E-8DBF-0E7949A973DB}" type="TxLink">
            <a:rPr lang="en-US" sz="19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21.00</a:t>
          </a:fld>
          <a:endParaRPr lang="en-US" sz="1900" b="1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19050</xdr:colOff>
      <xdr:row>39</xdr:row>
      <xdr:rowOff>161925</xdr:rowOff>
    </xdr:from>
    <xdr:to>
      <xdr:col>27</xdr:col>
      <xdr:colOff>485775</xdr:colOff>
      <xdr:row>41</xdr:row>
      <xdr:rowOff>152400</xdr:rowOff>
    </xdr:to>
    <xdr:sp macro="" textlink="Analysis!O6">
      <xdr:nvSpPr>
        <xdr:cNvPr id="96" name="TextBox 95">
          <a:extLst>
            <a:ext uri="{FF2B5EF4-FFF2-40B4-BE49-F238E27FC236}">
              <a16:creationId xmlns:a16="http://schemas.microsoft.com/office/drawing/2014/main" id="{A168C648-5F4A-499E-BA44-8B81A9D0B0A9}"/>
            </a:ext>
          </a:extLst>
        </xdr:cNvPr>
        <xdr:cNvSpPr txBox="1"/>
      </xdr:nvSpPr>
      <xdr:spPr>
        <a:xfrm>
          <a:off x="15868650" y="7591425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6C06C8D-254F-4236-9184-691127751318}" type="TxLink">
            <a:rPr lang="en-US" sz="19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8536.00</a:t>
          </a:fld>
          <a:endParaRPr lang="en-US" sz="1900" b="1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457200</xdr:colOff>
      <xdr:row>42</xdr:row>
      <xdr:rowOff>95250</xdr:rowOff>
    </xdr:from>
    <xdr:to>
      <xdr:col>26</xdr:col>
      <xdr:colOff>314325</xdr:colOff>
      <xdr:row>44</xdr:row>
      <xdr:rowOff>85725</xdr:rowOff>
    </xdr:to>
    <xdr:sp macro="" textlink="Analysis!P6">
      <xdr:nvSpPr>
        <xdr:cNvPr id="97" name="TextBox 96">
          <a:extLst>
            <a:ext uri="{FF2B5EF4-FFF2-40B4-BE49-F238E27FC236}">
              <a16:creationId xmlns:a16="http://schemas.microsoft.com/office/drawing/2014/main" id="{9D7E7E3C-021F-4B4B-9947-161D1A0246D4}"/>
            </a:ext>
          </a:extLst>
        </xdr:cNvPr>
        <xdr:cNvSpPr txBox="1"/>
      </xdr:nvSpPr>
      <xdr:spPr>
        <a:xfrm>
          <a:off x="15087600" y="8096250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A07B13B-F4CD-4B43-A76A-19AC4F251959}" type="TxLink">
            <a:rPr lang="en-US" sz="19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16.33</a:t>
          </a:fld>
          <a:endParaRPr lang="en-US" sz="1900" b="1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571500</xdr:colOff>
      <xdr:row>45</xdr:row>
      <xdr:rowOff>19050</xdr:rowOff>
    </xdr:from>
    <xdr:to>
      <xdr:col>26</xdr:col>
      <xdr:colOff>428625</xdr:colOff>
      <xdr:row>47</xdr:row>
      <xdr:rowOff>9525</xdr:rowOff>
    </xdr:to>
    <xdr:sp macro="" textlink="Analysis!Q6">
      <xdr:nvSpPr>
        <xdr:cNvPr id="98" name="TextBox 97">
          <a:extLst>
            <a:ext uri="{FF2B5EF4-FFF2-40B4-BE49-F238E27FC236}">
              <a16:creationId xmlns:a16="http://schemas.microsoft.com/office/drawing/2014/main" id="{86C4313F-63FB-4755-B69F-600FB4D503E6}"/>
            </a:ext>
          </a:extLst>
        </xdr:cNvPr>
        <xdr:cNvSpPr txBox="1"/>
      </xdr:nvSpPr>
      <xdr:spPr>
        <a:xfrm>
          <a:off x="15201900" y="8591550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82C7F43-9B6B-4D34-88AB-EA0DF40D17D2}" type="TxLink">
            <a:rPr lang="en-US" sz="19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21.00</a:t>
          </a:fld>
          <a:endParaRPr lang="en-US" sz="1900" b="1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390525</xdr:colOff>
      <xdr:row>47</xdr:row>
      <xdr:rowOff>142875</xdr:rowOff>
    </xdr:from>
    <xdr:to>
      <xdr:col>28</xdr:col>
      <xdr:colOff>247650</xdr:colOff>
      <xdr:row>49</xdr:row>
      <xdr:rowOff>133350</xdr:rowOff>
    </xdr:to>
    <xdr:sp macro="" textlink="Analysis!M6">
      <xdr:nvSpPr>
        <xdr:cNvPr id="99" name="TextBox 98">
          <a:extLst>
            <a:ext uri="{FF2B5EF4-FFF2-40B4-BE49-F238E27FC236}">
              <a16:creationId xmlns:a16="http://schemas.microsoft.com/office/drawing/2014/main" id="{4756AA9A-BBC0-4621-B9EB-086DF957CA6B}"/>
            </a:ext>
          </a:extLst>
        </xdr:cNvPr>
        <xdr:cNvSpPr txBox="1"/>
      </xdr:nvSpPr>
      <xdr:spPr>
        <a:xfrm>
          <a:off x="16240125" y="9096375"/>
          <a:ext cx="10763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B4EEBFD-59FA-4E4F-8DDF-09D2617D348E}" type="TxLink">
            <a:rPr lang="en-US" sz="19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+mn-ea"/>
              <a:cs typeface="+mn-cs"/>
            </a:rPr>
            <a:pPr marL="0" indent="0"/>
            <a:t>Low</a:t>
          </a:fld>
          <a:endParaRPr lang="en-US" sz="1900" b="1" i="0" u="none" strike="noStrike">
            <a:solidFill>
              <a:schemeClr val="tx1">
                <a:lumMod val="65000"/>
                <a:lumOff val="3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76199</xdr:colOff>
      <xdr:row>51</xdr:row>
      <xdr:rowOff>171450</xdr:rowOff>
    </xdr:from>
    <xdr:to>
      <xdr:col>28</xdr:col>
      <xdr:colOff>180974</xdr:colOff>
      <xdr:row>53</xdr:row>
      <xdr:rowOff>161925</xdr:rowOff>
    </xdr:to>
    <xdr:sp macro="" textlink="Analysis!N7">
      <xdr:nvSpPr>
        <xdr:cNvPr id="100" name="TextBox 99">
          <a:extLst>
            <a:ext uri="{FF2B5EF4-FFF2-40B4-BE49-F238E27FC236}">
              <a16:creationId xmlns:a16="http://schemas.microsoft.com/office/drawing/2014/main" id="{E835276C-ABA8-4EEC-B262-8222940F3C0C}"/>
            </a:ext>
          </a:extLst>
        </xdr:cNvPr>
        <xdr:cNvSpPr txBox="1"/>
      </xdr:nvSpPr>
      <xdr:spPr>
        <a:xfrm>
          <a:off x="14096999" y="9886950"/>
          <a:ext cx="3152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86F6012-826E-4B9B-9A40-DA7910F73CB9}" type="TxLink">
            <a:rPr lang="en-US" sz="2000" b="1" i="0" u="none" strike="noStrike">
              <a:solidFill>
                <a:srgbClr val="1D43A7"/>
              </a:solidFill>
              <a:latin typeface="Aptos Narrow"/>
              <a:ea typeface="+mn-ea"/>
              <a:cs typeface="+mn-cs"/>
            </a:rPr>
            <a:pPr marL="0" indent="0"/>
            <a:t>●●●●●●●●●● 105%</a:t>
          </a:fld>
          <a:endParaRPr lang="en-US" sz="2000" b="1" i="0" u="none" strike="noStrike">
            <a:solidFill>
              <a:srgbClr val="1D43A7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55143</xdr:colOff>
      <xdr:row>40</xdr:row>
      <xdr:rowOff>15039</xdr:rowOff>
    </xdr:from>
    <xdr:to>
      <xdr:col>23</xdr:col>
      <xdr:colOff>82575</xdr:colOff>
      <xdr:row>41</xdr:row>
      <xdr:rowOff>190299</xdr:rowOff>
    </xdr:to>
    <xdr:sp macro="" textlink="">
      <xdr:nvSpPr>
        <xdr:cNvPr id="101" name="Rectangle: Rounded Corners 100">
          <a:extLst>
            <a:ext uri="{FF2B5EF4-FFF2-40B4-BE49-F238E27FC236}">
              <a16:creationId xmlns:a16="http://schemas.microsoft.com/office/drawing/2014/main" id="{435BED5A-6BE1-4F86-B47F-A1DF772998BD}"/>
            </a:ext>
          </a:extLst>
        </xdr:cNvPr>
        <xdr:cNvSpPr/>
      </xdr:nvSpPr>
      <xdr:spPr>
        <a:xfrm>
          <a:off x="14122064" y="7635039"/>
          <a:ext cx="27432" cy="365760"/>
        </a:xfrm>
        <a:prstGeom prst="roundRect">
          <a:avLst>
            <a:gd name="adj" fmla="val 50000"/>
          </a:avLst>
        </a:prstGeom>
        <a:solidFill>
          <a:srgbClr val="3A7D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55143</xdr:colOff>
      <xdr:row>42</xdr:row>
      <xdr:rowOff>129339</xdr:rowOff>
    </xdr:from>
    <xdr:to>
      <xdr:col>23</xdr:col>
      <xdr:colOff>82575</xdr:colOff>
      <xdr:row>44</xdr:row>
      <xdr:rowOff>114099</xdr:rowOff>
    </xdr:to>
    <xdr:sp macro="" textlink="">
      <xdr:nvSpPr>
        <xdr:cNvPr id="102" name="Rectangle: Rounded Corners 101">
          <a:extLst>
            <a:ext uri="{FF2B5EF4-FFF2-40B4-BE49-F238E27FC236}">
              <a16:creationId xmlns:a16="http://schemas.microsoft.com/office/drawing/2014/main" id="{046D2276-6F64-49F2-A9C4-A1743C2D3708}"/>
            </a:ext>
          </a:extLst>
        </xdr:cNvPr>
        <xdr:cNvSpPr/>
      </xdr:nvSpPr>
      <xdr:spPr>
        <a:xfrm>
          <a:off x="14122064" y="8130339"/>
          <a:ext cx="27432" cy="365760"/>
        </a:xfrm>
        <a:prstGeom prst="roundRect">
          <a:avLst>
            <a:gd name="adj" fmla="val 50000"/>
          </a:avLst>
        </a:prstGeom>
        <a:solidFill>
          <a:srgbClr val="EB3F3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55143</xdr:colOff>
      <xdr:row>45</xdr:row>
      <xdr:rowOff>24564</xdr:rowOff>
    </xdr:from>
    <xdr:to>
      <xdr:col>23</xdr:col>
      <xdr:colOff>82575</xdr:colOff>
      <xdr:row>47</xdr:row>
      <xdr:rowOff>9324</xdr:rowOff>
    </xdr:to>
    <xdr:sp macro="" textlink="">
      <xdr:nvSpPr>
        <xdr:cNvPr id="103" name="Rectangle: Rounded Corners 102">
          <a:extLst>
            <a:ext uri="{FF2B5EF4-FFF2-40B4-BE49-F238E27FC236}">
              <a16:creationId xmlns:a16="http://schemas.microsoft.com/office/drawing/2014/main" id="{A6D7FC25-8950-4B9C-AFE1-5A073149EE1E}"/>
            </a:ext>
          </a:extLst>
        </xdr:cNvPr>
        <xdr:cNvSpPr/>
      </xdr:nvSpPr>
      <xdr:spPr>
        <a:xfrm>
          <a:off x="14122064" y="8597064"/>
          <a:ext cx="27432" cy="365760"/>
        </a:xfrm>
        <a:prstGeom prst="roundRect">
          <a:avLst>
            <a:gd name="adj" fmla="val 50000"/>
          </a:avLst>
        </a:prstGeom>
        <a:solidFill>
          <a:srgbClr val="BBD9D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55143</xdr:colOff>
      <xdr:row>47</xdr:row>
      <xdr:rowOff>167439</xdr:rowOff>
    </xdr:from>
    <xdr:to>
      <xdr:col>23</xdr:col>
      <xdr:colOff>82575</xdr:colOff>
      <xdr:row>49</xdr:row>
      <xdr:rowOff>152199</xdr:rowOff>
    </xdr:to>
    <xdr:sp macro="" textlink="">
      <xdr:nvSpPr>
        <xdr:cNvPr id="104" name="Rectangle: Rounded Corners 103">
          <a:extLst>
            <a:ext uri="{FF2B5EF4-FFF2-40B4-BE49-F238E27FC236}">
              <a16:creationId xmlns:a16="http://schemas.microsoft.com/office/drawing/2014/main" id="{E30DDD13-E2B4-4994-BA0E-B55FB6BFFFCB}"/>
            </a:ext>
          </a:extLst>
        </xdr:cNvPr>
        <xdr:cNvSpPr/>
      </xdr:nvSpPr>
      <xdr:spPr>
        <a:xfrm>
          <a:off x="14122064" y="9120939"/>
          <a:ext cx="27432" cy="365760"/>
        </a:xfrm>
        <a:prstGeom prst="roundRect">
          <a:avLst>
            <a:gd name="adj" fmla="val 50000"/>
          </a:avLst>
        </a:prstGeom>
        <a:solidFill>
          <a:srgbClr val="EEBC9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55143</xdr:colOff>
      <xdr:row>50</xdr:row>
      <xdr:rowOff>100764</xdr:rowOff>
    </xdr:from>
    <xdr:to>
      <xdr:col>23</xdr:col>
      <xdr:colOff>82575</xdr:colOff>
      <xdr:row>52</xdr:row>
      <xdr:rowOff>85524</xdr:rowOff>
    </xdr:to>
    <xdr:sp macro="" textlink="">
      <xdr:nvSpPr>
        <xdr:cNvPr id="105" name="Rectangle: Rounded Corners 104">
          <a:extLst>
            <a:ext uri="{FF2B5EF4-FFF2-40B4-BE49-F238E27FC236}">
              <a16:creationId xmlns:a16="http://schemas.microsoft.com/office/drawing/2014/main" id="{690F35E1-D71C-49E1-A6F3-0D13E645112E}"/>
            </a:ext>
          </a:extLst>
        </xdr:cNvPr>
        <xdr:cNvSpPr/>
      </xdr:nvSpPr>
      <xdr:spPr>
        <a:xfrm>
          <a:off x="14122064" y="9625764"/>
          <a:ext cx="27432" cy="365760"/>
        </a:xfrm>
        <a:prstGeom prst="roundRect">
          <a:avLst>
            <a:gd name="adj" fmla="val 50000"/>
          </a:avLst>
        </a:prstGeom>
        <a:solidFill>
          <a:srgbClr val="151B2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95249</xdr:colOff>
      <xdr:row>55</xdr:row>
      <xdr:rowOff>9525</xdr:rowOff>
    </xdr:from>
    <xdr:to>
      <xdr:col>32</xdr:col>
      <xdr:colOff>9525</xdr:colOff>
      <xdr:row>57</xdr:row>
      <xdr:rowOff>0</xdr:rowOff>
    </xdr:to>
    <xdr:sp macro="" textlink="Analysis!S6">
      <xdr:nvSpPr>
        <xdr:cNvPr id="107" name="TextBox 106">
          <a:extLst>
            <a:ext uri="{FF2B5EF4-FFF2-40B4-BE49-F238E27FC236}">
              <a16:creationId xmlns:a16="http://schemas.microsoft.com/office/drawing/2014/main" id="{253BDE42-E3BF-4B16-B14E-76A2CD5A4379}"/>
            </a:ext>
          </a:extLst>
        </xdr:cNvPr>
        <xdr:cNvSpPr txBox="1"/>
      </xdr:nvSpPr>
      <xdr:spPr>
        <a:xfrm>
          <a:off x="14116049" y="10487025"/>
          <a:ext cx="5400676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470DD1F-CC24-40EC-AABB-7FD094FF6532}" type="TxLink">
            <a:rPr lang="en-US" sz="16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Hurray!! You lost -3.3 kg this month! Just 18.7 kg to go! 🎉</a:t>
          </a:fld>
          <a:endParaRPr lang="en-US" sz="3200" b="1" i="0" u="none" strike="noStrike">
            <a:solidFill>
              <a:srgbClr val="1D43A7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609599</xdr:colOff>
      <xdr:row>11</xdr:row>
      <xdr:rowOff>161924</xdr:rowOff>
    </xdr:from>
    <xdr:to>
      <xdr:col>6</xdr:col>
      <xdr:colOff>30479</xdr:colOff>
      <xdr:row>15</xdr:row>
      <xdr:rowOff>40004</xdr:rowOff>
    </xdr:to>
    <xdr:sp macro="" textlink="">
      <xdr:nvSpPr>
        <xdr:cNvPr id="108" name="Oval 10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4674E9F-CB85-45AF-B5BC-1E8D0D049489}"/>
            </a:ext>
          </a:extLst>
        </xdr:cNvPr>
        <xdr:cNvSpPr/>
      </xdr:nvSpPr>
      <xdr:spPr>
        <a:xfrm>
          <a:off x="3047999" y="2257424"/>
          <a:ext cx="640080" cy="640080"/>
        </a:xfrm>
        <a:prstGeom prst="ellipse">
          <a:avLst/>
        </a:prstGeom>
        <a:solidFill>
          <a:srgbClr val="3A7D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21</xdr:col>
      <xdr:colOff>511125</xdr:colOff>
      <xdr:row>32</xdr:row>
      <xdr:rowOff>65688</xdr:rowOff>
    </xdr:from>
    <xdr:to>
      <xdr:col>22</xdr:col>
      <xdr:colOff>79253</xdr:colOff>
      <xdr:row>33</xdr:row>
      <xdr:rowOff>54229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DA7F57B5-9EB1-4E5E-AA5E-949C7C79F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40315" y="6161688"/>
          <a:ext cx="179041" cy="179041"/>
        </a:xfrm>
        <a:prstGeom prst="rect">
          <a:avLst/>
        </a:prstGeom>
      </xdr:spPr>
    </xdr:pic>
    <xdr:clientData/>
  </xdr:twoCellAnchor>
  <xdr:twoCellAnchor editAs="oneCell">
    <xdr:from>
      <xdr:col>17</xdr:col>
      <xdr:colOff>511355</xdr:colOff>
      <xdr:row>32</xdr:row>
      <xdr:rowOff>33076</xdr:rowOff>
    </xdr:from>
    <xdr:to>
      <xdr:col>18</xdr:col>
      <xdr:colOff>129073</xdr:colOff>
      <xdr:row>33</xdr:row>
      <xdr:rowOff>71208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B1000BE9-AF9D-4191-BABE-BC2CE6660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4555" y="6129076"/>
          <a:ext cx="227318" cy="228632"/>
        </a:xfrm>
        <a:prstGeom prst="rect">
          <a:avLst/>
        </a:prstGeom>
      </xdr:spPr>
    </xdr:pic>
    <xdr:clientData/>
  </xdr:twoCellAnchor>
  <xdr:twoCellAnchor editAs="oneCell">
    <xdr:from>
      <xdr:col>14</xdr:col>
      <xdr:colOff>16283</xdr:colOff>
      <xdr:row>32</xdr:row>
      <xdr:rowOff>85397</xdr:rowOff>
    </xdr:from>
    <xdr:to>
      <xdr:col>14</xdr:col>
      <xdr:colOff>199719</xdr:colOff>
      <xdr:row>33</xdr:row>
      <xdr:rowOff>78333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97D6CBF6-6100-4E51-AD0F-AFF8F0E07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9076" y="6181397"/>
          <a:ext cx="183436" cy="183436"/>
        </a:xfrm>
        <a:prstGeom prst="rect">
          <a:avLst/>
        </a:prstGeom>
      </xdr:spPr>
    </xdr:pic>
    <xdr:clientData/>
  </xdr:twoCellAnchor>
  <xdr:twoCellAnchor editAs="oneCell">
    <xdr:from>
      <xdr:col>10</xdr:col>
      <xdr:colOff>54610</xdr:colOff>
      <xdr:row>32</xdr:row>
      <xdr:rowOff>45982</xdr:rowOff>
    </xdr:from>
    <xdr:to>
      <xdr:col>10</xdr:col>
      <xdr:colOff>271043</xdr:colOff>
      <xdr:row>33</xdr:row>
      <xdr:rowOff>70677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9ED73FCB-2741-4A0C-91C3-CC49D9F89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3748" y="6141982"/>
          <a:ext cx="216433" cy="215195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12</xdr:row>
      <xdr:rowOff>123825</xdr:rowOff>
    </xdr:from>
    <xdr:to>
      <xdr:col>5</xdr:col>
      <xdr:colOff>494690</xdr:colOff>
      <xdr:row>14</xdr:row>
      <xdr:rowOff>85115</xdr:rowOff>
    </xdr:to>
    <xdr:pic>
      <xdr:nvPicPr>
        <xdr:cNvPr id="123" name="Picture 1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DD7D74E-76CC-43E5-AE92-DE5F932C4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2409825"/>
          <a:ext cx="342290" cy="342290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17</xdr:row>
      <xdr:rowOff>180974</xdr:rowOff>
    </xdr:from>
    <xdr:to>
      <xdr:col>5</xdr:col>
      <xdr:colOff>504825</xdr:colOff>
      <xdr:row>19</xdr:row>
      <xdr:rowOff>133349</xdr:rowOff>
    </xdr:to>
    <xdr:pic>
      <xdr:nvPicPr>
        <xdr:cNvPr id="124" name="Picture 12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3B8CB1A1-F597-F5A2-F750-7C6F697BF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219450" y="3419474"/>
          <a:ext cx="333375" cy="333375"/>
        </a:xfrm>
        <a:prstGeom prst="rect">
          <a:avLst/>
        </a:prstGeom>
      </xdr:spPr>
    </xdr:pic>
    <xdr:clientData/>
  </xdr:twoCellAnchor>
  <xdr:twoCellAnchor editAs="oneCell">
    <xdr:from>
      <xdr:col>5</xdr:col>
      <xdr:colOff>180975</xdr:colOff>
      <xdr:row>23</xdr:row>
      <xdr:rowOff>19050</xdr:rowOff>
    </xdr:from>
    <xdr:to>
      <xdr:col>5</xdr:col>
      <xdr:colOff>542925</xdr:colOff>
      <xdr:row>25</xdr:row>
      <xdr:rowOff>0</xdr:rowOff>
    </xdr:to>
    <xdr:pic>
      <xdr:nvPicPr>
        <xdr:cNvPr id="125" name="Picture 12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17FB28B1-7056-A24A-8E91-797D413F2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228975" y="4400550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55</xdr:row>
      <xdr:rowOff>133350</xdr:rowOff>
    </xdr:from>
    <xdr:to>
      <xdr:col>6</xdr:col>
      <xdr:colOff>9524</xdr:colOff>
      <xdr:row>58</xdr:row>
      <xdr:rowOff>76199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F18DE258-5B1D-A05F-82B2-815FC4C91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52775" y="10610850"/>
          <a:ext cx="514349" cy="514349"/>
        </a:xfrm>
        <a:prstGeom prst="rect">
          <a:avLst/>
        </a:prstGeom>
      </xdr:spPr>
    </xdr:pic>
    <xdr:clientData/>
  </xdr:twoCellAnchor>
  <xdr:twoCellAnchor>
    <xdr:from>
      <xdr:col>32</xdr:col>
      <xdr:colOff>171450</xdr:colOff>
      <xdr:row>7</xdr:row>
      <xdr:rowOff>76200</xdr:rowOff>
    </xdr:from>
    <xdr:to>
      <xdr:col>33</xdr:col>
      <xdr:colOff>552450</xdr:colOff>
      <xdr:row>9</xdr:row>
      <xdr:rowOff>0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66A5299A-7E6C-45E7-A8A7-759F23A8D3ED}"/>
            </a:ext>
          </a:extLst>
        </xdr:cNvPr>
        <xdr:cNvSpPr txBox="1"/>
      </xdr:nvSpPr>
      <xdr:spPr>
        <a:xfrm>
          <a:off x="19678650" y="1409700"/>
          <a:ext cx="9906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baseline="0">
              <a:solidFill>
                <a:schemeClr val="bg2">
                  <a:lumMod val="25000"/>
                </a:schemeClr>
              </a:solidFill>
              <a:latin typeface="+mj-lt"/>
            </a:rPr>
            <a:t>My Profile</a:t>
          </a:r>
        </a:p>
      </xdr:txBody>
    </xdr:sp>
    <xdr:clientData/>
  </xdr:twoCellAnchor>
  <xdr:twoCellAnchor editAs="oneCell">
    <xdr:from>
      <xdr:col>31</xdr:col>
      <xdr:colOff>364436</xdr:colOff>
      <xdr:row>7</xdr:row>
      <xdr:rowOff>132520</xdr:rowOff>
    </xdr:from>
    <xdr:to>
      <xdr:col>31</xdr:col>
      <xdr:colOff>496045</xdr:colOff>
      <xdr:row>8</xdr:row>
      <xdr:rowOff>73629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9084F49E-38D7-EF7A-F29E-A97F5C9C8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64740" y="1466020"/>
          <a:ext cx="131609" cy="131609"/>
        </a:xfrm>
        <a:prstGeom prst="rect">
          <a:avLst/>
        </a:prstGeom>
      </xdr:spPr>
    </xdr:pic>
    <xdr:clientData/>
  </xdr:twoCellAnchor>
  <xdr:twoCellAnchor editAs="oneCell">
    <xdr:from>
      <xdr:col>31</xdr:col>
      <xdr:colOff>100306</xdr:colOff>
      <xdr:row>7</xdr:row>
      <xdr:rowOff>132520</xdr:rowOff>
    </xdr:from>
    <xdr:to>
      <xdr:col>31</xdr:col>
      <xdr:colOff>231915</xdr:colOff>
      <xdr:row>8</xdr:row>
      <xdr:rowOff>73629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D746EC3-93D6-6C85-1CA2-3E289F603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00610" y="1466020"/>
          <a:ext cx="131609" cy="131609"/>
        </a:xfrm>
        <a:prstGeom prst="rect">
          <a:avLst/>
        </a:prstGeom>
      </xdr:spPr>
    </xdr:pic>
    <xdr:clientData/>
  </xdr:twoCellAnchor>
  <xdr:twoCellAnchor>
    <xdr:from>
      <xdr:col>30</xdr:col>
      <xdr:colOff>381000</xdr:colOff>
      <xdr:row>5</xdr:row>
      <xdr:rowOff>123825</xdr:rowOff>
    </xdr:from>
    <xdr:to>
      <xdr:col>34</xdr:col>
      <xdr:colOff>57150</xdr:colOff>
      <xdr:row>9</xdr:row>
      <xdr:rowOff>66675</xdr:rowOff>
    </xdr:to>
    <xdr:sp macro="" textlink="">
      <xdr:nvSpPr>
        <xdr:cNvPr id="138" name="TextBox 137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8E466062-0FD0-3668-3151-255E086E705A}"/>
            </a:ext>
          </a:extLst>
        </xdr:cNvPr>
        <xdr:cNvSpPr txBox="1"/>
      </xdr:nvSpPr>
      <xdr:spPr>
        <a:xfrm>
          <a:off x="18669000" y="1076325"/>
          <a:ext cx="2114550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557592939818" backgroundQuery="1" createdVersion="8" refreshedVersion="8" minRefreshableVersion="3" recordCount="0" supportSubquery="1" supportAdvancedDrill="1" xr:uid="{EE4064EC-1EAD-4E5F-B991-BDFCD461D87F}">
  <cacheSource type="external" connectionId="2"/>
  <cacheFields count="4">
    <cacheField name="[Measures].[Current weight]" caption="Current weight" numFmtId="0" hierarchy="41" level="32767"/>
    <cacheField name="[Measures].[Weight Target]" caption="Weight Target" numFmtId="0" hierarchy="42" level="32767"/>
    <cacheField name="[Table1].[Date (Month)].[Date (Month)]" caption="Date (Month)" numFmtId="0" hierarchy="22" level="1">
      <sharedItems count="10">
        <s v="Jan"/>
        <s v="Feb"/>
        <s v="Mar"/>
        <s v="Apr"/>
        <s v="May"/>
        <s v="Jun"/>
        <s v="Jul"/>
        <s v="Aug"/>
        <s v="Sep"/>
        <s v="Oct"/>
      </sharedItems>
      <extLst>
        <ext xmlns:x15="http://schemas.microsoft.com/office/spreadsheetml/2010/11/main" uri="{4F2E5C28-24EA-4eb8-9CBF-B6C8F9C3D259}">
          <x15:cachedUniqueNames>
            <x15:cachedUniqueName index="0" name="[Table1].[Date (Month)].&amp;[Jan]"/>
            <x15:cachedUniqueName index="1" name="[Table1].[Date (Month)].&amp;[Feb]"/>
            <x15:cachedUniqueName index="2" name="[Table1].[Date (Month)].&amp;[Mar]"/>
            <x15:cachedUniqueName index="3" name="[Table1].[Date (Month)].&amp;[Apr]"/>
            <x15:cachedUniqueName index="4" name="[Table1].[Date (Month)].&amp;[May]"/>
            <x15:cachedUniqueName index="5" name="[Table1].[Date (Month)].&amp;[Jun]"/>
            <x15:cachedUniqueName index="6" name="[Table1].[Date (Month)].&amp;[Jul]"/>
            <x15:cachedUniqueName index="7" name="[Table1].[Date (Month)].&amp;[Aug]"/>
            <x15:cachedUniqueName index="8" name="[Table1].[Date (Month)].&amp;[Sep]"/>
            <x15:cachedUniqueName index="9" name="[Table1].[Date (Month)].&amp;[Oct]"/>
          </x15:cachedUniqueNames>
        </ext>
      </extLst>
    </cacheField>
    <cacheField name="[Table1].[Date].[Date]" caption="Date" numFmtId="0" hierarchy="8" level="1">
      <sharedItems containsSemiMixedTypes="0" containsNonDate="0" containsString="0"/>
    </cacheField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3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 oneField="1">
      <fieldsUsage count="1">
        <fieldUsage x="0"/>
      </fieldsUsage>
    </cacheHierarchy>
    <cacheHierarchy uniqueName="[Measures].[Weight Target]" caption="Weight Target" measure="1" displayFolder="" measureGroup="Table1" count="0" oneField="1">
      <fieldsUsage count="1">
        <fieldUsage x="1"/>
      </fieldsUsage>
    </cacheHierarchy>
    <cacheHierarchy uniqueName="[Measures].[Avg Weight Lost Per Month]" caption="Avg Weight Lost Per Month" measure="1" displayFolder="" measureGroup="Table1" count="0"/>
    <cacheHierarchy uniqueName="[Measures].[Initial Weight]" caption="Initial Weight" measure="1" displayFolder="" measureGroup="Table1" count="0"/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Calories This Month ]" caption="Total Calories This Month 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 ]" caption="Active Days This Month " measure="1" displayFolder="" measureGroup="Table1" count="0"/>
    <cacheHierarchy uniqueName="[Measures].[Most Common Intensity ]" caption="Most Common Intensity 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]" caption="Quick Message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685452199075" backgroundQuery="1" createdVersion="8" refreshedVersion="8" minRefreshableVersion="3" recordCount="0" supportSubquery="1" supportAdvancedDrill="1" xr:uid="{FBD4E009-C56A-43EF-A5D0-E63B46809655}">
  <cacheSource type="external" connectionId="2"/>
  <cacheFields count="4">
    <cacheField name="[Table1].[Specific_Exercise].[Specific_Exercise]" caption="Specific_Exercise" numFmtId="0" hierarchy="12" level="1">
      <sharedItems count="11">
        <s v="Basketball"/>
        <s v="Bodyweight"/>
        <s v="Cycling"/>
        <s v="Jump Rope"/>
        <s v="Rest Day"/>
        <s v="Running"/>
        <s v="Soccer"/>
        <s v="Stretching"/>
        <s v="Swimming"/>
        <s v="Weightlifting"/>
        <s v="Yoga"/>
      </sharedItems>
      <extLst>
        <ext xmlns:x15="http://schemas.microsoft.com/office/spreadsheetml/2010/11/main" uri="{4F2E5C28-24EA-4eb8-9CBF-B6C8F9C3D259}">
          <x15:cachedUniqueNames>
            <x15:cachedUniqueName index="0" name="[Table1].[Specific_Exercise].&amp;[Basketball]"/>
            <x15:cachedUniqueName index="1" name="[Table1].[Specific_Exercise].&amp;[Bodyweight]"/>
            <x15:cachedUniqueName index="2" name="[Table1].[Specific_Exercise].&amp;[Cycling]"/>
            <x15:cachedUniqueName index="3" name="[Table1].[Specific_Exercise].&amp;[Jump Rope]"/>
            <x15:cachedUniqueName index="4" name="[Table1].[Specific_Exercise].&amp;[Rest Day]"/>
            <x15:cachedUniqueName index="5" name="[Table1].[Specific_Exercise].&amp;[Running]"/>
            <x15:cachedUniqueName index="6" name="[Table1].[Specific_Exercise].&amp;[Soccer]"/>
            <x15:cachedUniqueName index="7" name="[Table1].[Specific_Exercise].&amp;[Stretching]"/>
            <x15:cachedUniqueName index="8" name="[Table1].[Specific_Exercise].&amp;[Swimming]"/>
            <x15:cachedUniqueName index="9" name="[Table1].[Specific_Exercise].&amp;[Weightlifting]"/>
            <x15:cachedUniqueName index="10" name="[Table1].[Specific_Exercise].&amp;[Yoga]"/>
          </x15:cachedUniqueNames>
        </ext>
      </extLst>
    </cacheField>
    <cacheField name="[Measures].[Average of Duration_mins]" caption="Average of Duration_mins" numFmtId="0" hierarchy="31" level="32767"/>
    <cacheField name="[Measures].[Average of Calories_Burned]" caption="Average of Calories_Burned" numFmtId="0" hierarchy="33" level="32767"/>
    <cacheField name="[Table1].[Date].[Date]" caption="Date" numFmtId="0" hierarchy="8" level="1">
      <sharedItems containsSemiMixedTypes="0" containsNonDate="0" containsString="0"/>
    </cacheField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3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Initial Weight]" caption="Initial Weight" measure="1" displayFolder="" measureGroup="Table1" count="0"/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Calories This Month ]" caption="Total Calories This Month 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 ]" caption="Active Days This Month " measure="1" displayFolder="" measureGroup="Table1" count="0"/>
    <cacheHierarchy uniqueName="[Measures].[Most Common Intensity ]" caption="Most Common Intensity 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]" caption="Quick Message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685452777776" backgroundQuery="1" createdVersion="8" refreshedVersion="8" minRefreshableVersion="3" recordCount="0" supportSubquery="1" supportAdvancedDrill="1" xr:uid="{B65A4F8A-C246-4C79-866A-3580C9DAFC7A}">
  <cacheSource type="external" connectionId="2"/>
  <cacheFields count="6">
    <cacheField name="[Table1].[Specific_Exercise].[Specific_Exercise]" caption="Specific_Exercise" numFmtId="0" hierarchy="12" level="1">
      <sharedItems count="11">
        <s v="Basketball"/>
        <s v="Bodyweight"/>
        <s v="Cycling"/>
        <s v="Jump Rope"/>
        <s v="Rest Day"/>
        <s v="Running"/>
        <s v="Soccer"/>
        <s v="Stretching"/>
        <s v="Swimming"/>
        <s v="Weightlifting"/>
        <s v="Yoga"/>
      </sharedItems>
    </cacheField>
    <cacheField name="[Measures].[Average of Duration_mins]" caption="Average of Duration_mins" numFmtId="0" hierarchy="31" level="32767"/>
    <cacheField name="[Measures].[Average of Calories_Burned]" caption="Average of Calories_Burned" numFmtId="0" hierarchy="33" level="32767"/>
    <cacheField name="[Table1].[Day_of_Week].[Day_of_Week]" caption="Day_of_Week" numFmtId="0" hierarchy="9" level="1">
      <sharedItems count="7">
        <s v="Friday"/>
        <s v="Monday"/>
        <s v="Saturday"/>
        <s v="Sunday"/>
        <s v="Thursday"/>
        <s v="Tuesday"/>
        <s v="Wednesday"/>
      </sharedItems>
      <extLst>
        <ext xmlns:x15="http://schemas.microsoft.com/office/spreadsheetml/2010/11/main" uri="{4F2E5C28-24EA-4eb8-9CBF-B6C8F9C3D259}">
          <x15:cachedUniqueNames>
            <x15:cachedUniqueName index="0" name="[Table1].[Day_of_Week].&amp;[Friday]"/>
            <x15:cachedUniqueName index="1" name="[Table1].[Day_of_Week].&amp;[Monday]"/>
            <x15:cachedUniqueName index="2" name="[Table1].[Day_of_Week].&amp;[Saturday]"/>
            <x15:cachedUniqueName index="3" name="[Table1].[Day_of_Week].&amp;[Sunday]"/>
            <x15:cachedUniqueName index="4" name="[Table1].[Day_of_Week].&amp;[Thursday]"/>
            <x15:cachedUniqueName index="5" name="[Table1].[Day_of_Week].&amp;[Tuesday]"/>
            <x15:cachedUniqueName index="6" name="[Table1].[Day_of_Week].&amp;[Wednesday]"/>
          </x15:cachedUniqueNames>
        </ext>
      </extLst>
    </cacheField>
    <cacheField name="[Table1].[Date].[Date]" caption="Date" numFmtId="0" hierarchy="8" level="1">
      <sharedItems containsSemiMixedTypes="0" containsNonDate="0" containsDate="1" containsString="0" minDate="2025-02-01T00:00:00" maxDate="2025-03-01T00:00:00" count="28">
        <d v="2025-02-07T00:00:00"/>
        <d v="2025-02-14T00:00:00"/>
        <d v="2025-02-21T00:00:00"/>
        <d v="2025-02-28T00:00:00"/>
        <d v="2025-02-03T00:00:00"/>
        <d v="2025-02-10T00:00:00"/>
        <d v="2025-02-17T00:00:00"/>
        <d v="2025-02-24T00:00:00"/>
        <d v="2025-02-01T00:00:00"/>
        <d v="2025-02-08T00:00:00"/>
        <d v="2025-02-15T00:00:00"/>
        <d v="2025-02-22T00:00:00"/>
        <d v="2025-02-02T00:00:00"/>
        <d v="2025-02-09T00:00:00"/>
        <d v="2025-02-16T00:00:00"/>
        <d v="2025-02-23T00:00:00"/>
        <d v="2025-02-06T00:00:00"/>
        <d v="2025-02-13T00:00:00"/>
        <d v="2025-02-20T00:00:00"/>
        <d v="2025-02-27T00:00:00"/>
        <d v="2025-02-04T00:00:00"/>
        <d v="2025-02-11T00:00:00"/>
        <d v="2025-02-18T00:00:00"/>
        <d v="2025-02-25T00:00:00"/>
        <d v="2025-02-05T00:00:00"/>
        <d v="2025-02-12T00:00:00"/>
        <d v="2025-02-19T00:00:00"/>
        <d v="2025-02-26T00:00:00"/>
      </sharedItems>
      <extLst>
        <ext xmlns:x15="http://schemas.microsoft.com/office/spreadsheetml/2010/11/main" uri="{4F2E5C28-24EA-4eb8-9CBF-B6C8F9C3D259}">
          <x15:cachedUniqueNames>
            <x15:cachedUniqueName index="0" name="[Table1].[Date].&amp;[2025-02-07T00:00:00]"/>
            <x15:cachedUniqueName index="1" name="[Table1].[Date].&amp;[2025-02-14T00:00:00]"/>
            <x15:cachedUniqueName index="2" name="[Table1].[Date].&amp;[2025-02-21T00:00:00]"/>
            <x15:cachedUniqueName index="3" name="[Table1].[Date].&amp;[2025-02-28T00:00:00]"/>
            <x15:cachedUniqueName index="4" name="[Table1].[Date].&amp;[2025-02-03T00:00:00]"/>
            <x15:cachedUniqueName index="5" name="[Table1].[Date].&amp;[2025-02-10T00:00:00]"/>
            <x15:cachedUniqueName index="6" name="[Table1].[Date].&amp;[2025-02-17T00:00:00]"/>
            <x15:cachedUniqueName index="7" name="[Table1].[Date].&amp;[2025-02-24T00:00:00]"/>
            <x15:cachedUniqueName index="8" name="[Table1].[Date].&amp;[2025-02-01T00:00:00]"/>
            <x15:cachedUniqueName index="9" name="[Table1].[Date].&amp;[2025-02-08T00:00:00]"/>
            <x15:cachedUniqueName index="10" name="[Table1].[Date].&amp;[2025-02-15T00:00:00]"/>
            <x15:cachedUniqueName index="11" name="[Table1].[Date].&amp;[2025-02-22T00:00:00]"/>
            <x15:cachedUniqueName index="12" name="[Table1].[Date].&amp;[2025-02-02T00:00:00]"/>
            <x15:cachedUniqueName index="13" name="[Table1].[Date].&amp;[2025-02-09T00:00:00]"/>
            <x15:cachedUniqueName index="14" name="[Table1].[Date].&amp;[2025-02-16T00:00:00]"/>
            <x15:cachedUniqueName index="15" name="[Table1].[Date].&amp;[2025-02-23T00:00:00]"/>
            <x15:cachedUniqueName index="16" name="[Table1].[Date].&amp;[2025-02-06T00:00:00]"/>
            <x15:cachedUniqueName index="17" name="[Table1].[Date].&amp;[2025-02-13T00:00:00]"/>
            <x15:cachedUniqueName index="18" name="[Table1].[Date].&amp;[2025-02-20T00:00:00]"/>
            <x15:cachedUniqueName index="19" name="[Table1].[Date].&amp;[2025-02-27T00:00:00]"/>
            <x15:cachedUniqueName index="20" name="[Table1].[Date].&amp;[2025-02-04T00:00:00]"/>
            <x15:cachedUniqueName index="21" name="[Table1].[Date].&amp;[2025-02-11T00:00:00]"/>
            <x15:cachedUniqueName index="22" name="[Table1].[Date].&amp;[2025-02-18T00:00:00]"/>
            <x15:cachedUniqueName index="23" name="[Table1].[Date].&amp;[2025-02-25T00:00:00]"/>
            <x15:cachedUniqueName index="24" name="[Table1].[Date].&amp;[2025-02-05T00:00:00]"/>
            <x15:cachedUniqueName index="25" name="[Table1].[Date].&amp;[2025-02-12T00:00:00]"/>
            <x15:cachedUniqueName index="26" name="[Table1].[Date].&amp;[2025-02-19T00:00:00]"/>
            <x15:cachedUniqueName index="27" name="[Table1].[Date].&amp;[2025-02-26T00:00:00]"/>
          </x15:cachedUniqueNames>
        </ext>
      </extLst>
    </cacheField>
    <cacheField name="[Table1].[Day num].[Day num]" caption="Day num" numFmtId="0" hierarchy="10" level="1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  <extLst>
        <ext xmlns:x15="http://schemas.microsoft.com/office/spreadsheetml/2010/11/main" uri="{4F2E5C28-24EA-4eb8-9CBF-B6C8F9C3D259}">
          <x15:cachedUniqueNames>
            <x15:cachedUniqueName index="0" name="[Table1].[Day num].&amp;[1]"/>
            <x15:cachedUniqueName index="1" name="[Table1].[Day num].&amp;[2]"/>
            <x15:cachedUniqueName index="2" name="[Table1].[Day num].&amp;[3]"/>
            <x15:cachedUniqueName index="3" name="[Table1].[Day num].&amp;[4]"/>
            <x15:cachedUniqueName index="4" name="[Table1].[Day num].&amp;[5]"/>
            <x15:cachedUniqueName index="5" name="[Table1].[Day num].&amp;[6]"/>
            <x15:cachedUniqueName index="6" name="[Table1].[Day num].&amp;[7]"/>
          </x15:cachedUniqueNames>
        </ext>
      </extLst>
    </cacheField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4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Day num]" caption="Day num" attribute="1" defaultMemberUniqueName="[Table1].[Day num].[All]" allUniqueName="[Table1].[Day num].[All]" dimensionUniqueName="[Table1]" displayFolder="" count="2" memberValueDatatype="20" unbalanced="0">
      <fieldsUsage count="2">
        <fieldUsage x="-1"/>
        <fieldUsage x="5"/>
      </fieldsUsage>
    </cacheHierarchy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Initial Weight]" caption="Initial Weight" measure="1" displayFolder="" measureGroup="Table1" count="0"/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Calories This Month ]" caption="Total Calories This Month 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 ]" caption="Active Days This Month " measure="1" displayFolder="" measureGroup="Table1" count="0"/>
    <cacheHierarchy uniqueName="[Measures].[Most Common Intensity ]" caption="Most Common Intensity 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]" caption="Quick Message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685453356484" backgroundQuery="1" createdVersion="8" refreshedVersion="8" minRefreshableVersion="3" recordCount="0" supportSubquery="1" supportAdvancedDrill="1" xr:uid="{BC4A1322-7848-4DAB-95CF-7962AE19B2DF}">
  <cacheSource type="external" connectionId="2"/>
  <cacheFields count="5">
    <cacheField name="[Measures].[Average of Heart_Rate_bpm]" caption="Average of Heart_Rate_bpm" numFmtId="0" hierarchy="37" level="32767"/>
    <cacheField name="[Measures].[Average of Calories_Burned]" caption="Average of Calories_Burned" numFmtId="0" hierarchy="33" level="32767"/>
    <cacheField name="[Measures].[Average of Steps]" caption="Average of Steps" numFmtId="0" hierarchy="38" level="32767"/>
    <cacheField name="[Measures].[Average of Sleep_hours]" caption="Average of Sleep_hours" numFmtId="0" hierarchy="39" level="32767"/>
    <cacheField name="[Table1].[Date].[Date]" caption="Date" numFmtId="0" hierarchy="8" level="1">
      <sharedItems containsSemiMixedTypes="0" containsNonDate="0" containsString="0"/>
    </cacheField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4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Initial Weight]" caption="Initial Weight" measure="1" displayFolder="" measureGroup="Table1" count="0"/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Calories This Month ]" caption="Total Calories This Month 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 ]" caption="Active Days This Month " measure="1" displayFolder="" measureGroup="Table1" count="0"/>
    <cacheHierarchy uniqueName="[Measures].[Most Common Intensity ]" caption="Most Common Intensity 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]" caption="Quick Message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685453935184" backgroundQuery="1" createdVersion="8" refreshedVersion="8" minRefreshableVersion="3" recordCount="0" supportSubquery="1" supportAdvancedDrill="1" xr:uid="{B0DDB409-45BE-4CC2-96C1-D0BA6606BD1A}">
  <cacheSource type="external" connectionId="2"/>
  <cacheFields count="3">
    <cacheField name="[Measures].[Current weight]" caption="Current weight" numFmtId="0" hierarchy="41" level="32767"/>
    <cacheField name="[Measures].[Weight Target]" caption="Weight Target" numFmtId="0" hierarchy="42" level="32767"/>
    <cacheField name="[Table1].[Date].[Date]" caption="Date" numFmtId="0" hierarchy="8" level="1">
      <sharedItems containsSemiMixedTypes="0" containsNonDate="0" containsString="0"/>
    </cacheField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2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 oneField="1">
      <fieldsUsage count="1">
        <fieldUsage x="0"/>
      </fieldsUsage>
    </cacheHierarchy>
    <cacheHierarchy uniqueName="[Measures].[Weight Target]" caption="Weight Target" measure="1" displayFolder="" measureGroup="Table1" count="0" oneField="1">
      <fieldsUsage count="1">
        <fieldUsage x="1"/>
      </fieldsUsage>
    </cacheHierarchy>
    <cacheHierarchy uniqueName="[Measures].[Avg Weight Lost Per Month]" caption="Avg Weight Lost Per Month" measure="1" displayFolder="" measureGroup="Table1" count="0"/>
    <cacheHierarchy uniqueName="[Measures].[Initial Weight]" caption="Initial Weight" measure="1" displayFolder="" measureGroup="Table1" count="0"/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Calories This Month ]" caption="Total Calories This Month 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 ]" caption="Active Days This Month " measure="1" displayFolder="" measureGroup="Table1" count="0"/>
    <cacheHierarchy uniqueName="[Measures].[Most Common Intensity ]" caption="Most Common Intensity 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]" caption="Quick Message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685454398146" backgroundQuery="1" createdVersion="8" refreshedVersion="8" minRefreshableVersion="3" recordCount="0" supportSubquery="1" supportAdvancedDrill="1" xr:uid="{FE39D3D2-D19B-4B69-B8E1-465D169096C0}">
  <cacheSource type="external" connectionId="2"/>
  <cacheFields count="4">
    <cacheField name="[Measures].[Average of Calories_Burned]" caption="Average of Calories_Burned" numFmtId="0" hierarchy="33" level="32767"/>
    <cacheField name="[Measures].[Average of Duration_mins]" caption="Average of Duration_mins" numFmtId="0" hierarchy="31" level="32767"/>
    <cacheField name="[Table1].[Exercise_Type].[Exercise_Type]" caption="Exercise_Type" numFmtId="0" hierarchy="11" level="1">
      <sharedItems count="5">
        <s v="Cardio"/>
        <s v="Flexibility"/>
        <s v="Rest"/>
        <s v="Sports"/>
        <s v="Strength"/>
      </sharedItems>
      <extLst>
        <ext xmlns:x15="http://schemas.microsoft.com/office/spreadsheetml/2010/11/main" uri="{4F2E5C28-24EA-4eb8-9CBF-B6C8F9C3D259}">
          <x15:cachedUniqueNames>
            <x15:cachedUniqueName index="0" name="[Table1].[Exercise_Type].&amp;[Cardio]"/>
            <x15:cachedUniqueName index="1" name="[Table1].[Exercise_Type].&amp;[Flexibility]"/>
            <x15:cachedUniqueName index="2" name="[Table1].[Exercise_Type].&amp;[Rest]"/>
            <x15:cachedUniqueName index="3" name="[Table1].[Exercise_Type].&amp;[Sports]"/>
            <x15:cachedUniqueName index="4" name="[Table1].[Exercise_Type].&amp;[Strength]"/>
          </x15:cachedUniqueNames>
        </ext>
      </extLst>
    </cacheField>
    <cacheField name="[Table1].[Date].[Date]" caption="Date" numFmtId="0" hierarchy="8" level="1">
      <sharedItems containsSemiMixedTypes="0" containsNonDate="0" containsString="0"/>
    </cacheField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3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Initial Weight]" caption="Initial Weight" measure="1" displayFolder="" measureGroup="Table1" count="0"/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Calories This Month ]" caption="Total Calories This Month 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 ]" caption="Active Days This Month " measure="1" displayFolder="" measureGroup="Table1" count="0"/>
    <cacheHierarchy uniqueName="[Measures].[Most Common Intensity ]" caption="Most Common Intensity 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]" caption="Quick Message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685454976854" backgroundQuery="1" createdVersion="8" refreshedVersion="8" minRefreshableVersion="3" recordCount="0" supportSubquery="1" supportAdvancedDrill="1" xr:uid="{5024A7B7-8A53-4A9D-92CB-C0E5682175EE}">
  <cacheSource type="external" connectionId="2"/>
  <cacheFields count="4">
    <cacheField name="[Measures].[Average of Calories_Burned]" caption="Average of Calories_Burned" numFmtId="0" hierarchy="33" level="32767"/>
    <cacheField name="[Table1].[Exercise_Type].[Exercise_Type]" caption="Exercise_Type" numFmtId="0" hierarchy="11" level="1">
      <sharedItems count="5">
        <s v="Cardio"/>
        <s v="Flexibility"/>
        <s v="Rest"/>
        <s v="Sports"/>
        <s v="Strength"/>
      </sharedItems>
    </cacheField>
    <cacheField name="[Table1].[Intensity].[Intensity]" caption="Intensity" numFmtId="0" hierarchy="20" level="1">
      <sharedItems count="3">
        <s v="High"/>
        <s v="Low"/>
        <s v="Medium"/>
      </sharedItems>
      <extLst>
        <ext xmlns:x15="http://schemas.microsoft.com/office/spreadsheetml/2010/11/main" uri="{4F2E5C28-24EA-4eb8-9CBF-B6C8F9C3D259}">
          <x15:cachedUniqueNames>
            <x15:cachedUniqueName index="0" name="[Table1].[Intensity].&amp;[High]"/>
            <x15:cachedUniqueName index="1" name="[Table1].[Intensity].&amp;[Low]"/>
            <x15:cachedUniqueName index="2" name="[Table1].[Intensity].&amp;[Medium]"/>
          </x15:cachedUniqueNames>
        </ext>
      </extLst>
    </cacheField>
    <cacheField name="[Table1].[Date].[Date]" caption="Date" numFmtId="0" hierarchy="8" level="1">
      <sharedItems containsSemiMixedTypes="0" containsNonDate="0" containsString="0"/>
    </cacheField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3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Initial Weight]" caption="Initial Weight" measure="1" displayFolder="" measureGroup="Table1" count="0"/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Calories This Month ]" caption="Total Calories This Month 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 ]" caption="Active Days This Month " measure="1" displayFolder="" measureGroup="Table1" count="0"/>
    <cacheHierarchy uniqueName="[Measures].[Most Common Intensity ]" caption="Most Common Intensity 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]" caption="Quick Message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685455555555" backgroundQuery="1" createdVersion="8" refreshedVersion="8" minRefreshableVersion="3" recordCount="0" supportSubquery="1" supportAdvancedDrill="1" xr:uid="{A6C0D064-08CA-446C-9CD0-CF97234D9406}">
  <cacheSource type="external" connectionId="2"/>
  <cacheFields count="11">
    <cacheField name="[Measures].[Initial Weight]" caption="Initial Weight" numFmtId="0" hierarchy="44" level="32767"/>
    <cacheField name="[Measures].[Avg Weight Lost Per Month]" caption="Avg Weight Lost Per Month" numFmtId="0" hierarchy="43" level="32767"/>
    <cacheField name="[Measures].[Total Workouts This Month]" caption="Total Workouts This Month" numFmtId="0" hierarchy="47" level="32767"/>
    <cacheField name="[Measures].[Most Common Intensity ]" caption="Most Common Intensity " numFmtId="0" hierarchy="51" level="32767"/>
    <cacheField name="[Measures].[Goal Completion Percent]" caption="Goal Completion Percent" numFmtId="0" hierarchy="52" level="32767"/>
    <cacheField name="[Measures].[Total Calories This Month ]" caption="Total Calories This Month " numFmtId="0" hierarchy="48" level="32767"/>
    <cacheField name="[Measures].[Total Time This Month Hours]" caption="Total Time This Month Hours" numFmtId="0" hierarchy="49" level="32767"/>
    <cacheField name="[Measures].[Active Days This Month ]" caption="Active Days This Month " numFmtId="0" hierarchy="50" level="32767"/>
    <cacheField name="[Table1].[Date].[Date]" caption="Date" numFmtId="0" hierarchy="8" level="1">
      <sharedItems containsSemiMixedTypes="0" containsNonDate="0" containsString="0"/>
    </cacheField>
    <cacheField name="[Measures].[Weight Lost This Month]" caption="Weight Lost This Month" numFmtId="0" hierarchy="53" level="32767"/>
    <cacheField name="[Measures].[Quick Message]" caption="Quick Message" numFmtId="0" hierarchy="54" level="32767"/>
  </cacheFields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8"/>
      </fieldsUsage>
    </cacheHierarchy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Avg Weight Lost Per Month]" caption="Avg Weight Lost Per Month" measure="1" displayFolder="" measureGroup="Table1" count="0" oneField="1">
      <fieldsUsage count="1">
        <fieldUsage x="1"/>
      </fieldsUsage>
    </cacheHierarchy>
    <cacheHierarchy uniqueName="[Measures].[Initial Weight]" caption="Initial Weight" measure="1" displayFolder="" measureGroup="Table1" count="0" oneField="1">
      <fieldsUsage count="1">
        <fieldUsage x="0"/>
      </fieldsUsage>
    </cacheHierarchy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 oneField="1">
      <fieldsUsage count="1">
        <fieldUsage x="2"/>
      </fieldsUsage>
    </cacheHierarchy>
    <cacheHierarchy uniqueName="[Measures].[Total Calories This Month ]" caption="Total Calories This Month " measure="1" displayFolder="" measureGroup="Table1" count="0" oneField="1">
      <fieldsUsage count="1">
        <fieldUsage x="5"/>
      </fieldsUsage>
    </cacheHierarchy>
    <cacheHierarchy uniqueName="[Measures].[Total Time This Month Hours]" caption="Total Time This Month Hours" measure="1" displayFolder="" measureGroup="Table1" count="0" oneField="1">
      <fieldsUsage count="1">
        <fieldUsage x="6"/>
      </fieldsUsage>
    </cacheHierarchy>
    <cacheHierarchy uniqueName="[Measures].[Active Days This Month ]" caption="Active Days This Month " measure="1" displayFolder="" measureGroup="Table1" count="0" oneField="1">
      <fieldsUsage count="1">
        <fieldUsage x="7"/>
      </fieldsUsage>
    </cacheHierarchy>
    <cacheHierarchy uniqueName="[Measures].[Most Common Intensity ]" caption="Most Common Intensity " measure="1" displayFolder="" measureGroup="Table1" count="0" oneField="1">
      <fieldsUsage count="1">
        <fieldUsage x="3"/>
      </fieldsUsage>
    </cacheHierarchy>
    <cacheHierarchy uniqueName="[Measures].[Goal Completion Percent]" caption="Goal Completion Percent" measure="1" displayFolder="" measureGroup="Table1" count="0" oneField="1">
      <fieldsUsage count="1">
        <fieldUsage x="4"/>
      </fieldsUsage>
    </cacheHierarchy>
    <cacheHierarchy uniqueName="[Measures].[Weight Lost This Month]" caption="Weight Lost This Month" measure="1" displayFolder="" measureGroup="Table1" count="0" oneField="1">
      <fieldsUsage count="1">
        <fieldUsage x="9"/>
      </fieldsUsage>
    </cacheHierarchy>
    <cacheHierarchy uniqueName="[Measures].[Quick Message]" caption="Quick Message" measure="1" displayFolder="" measureGroup="Table1" count="0" oneField="1">
      <fieldsUsage count="1">
        <fieldUsage x="10"/>
      </fieldsUsage>
    </cacheHierarchy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Table1" uniqueName="[Table1]" caption="Table1"/>
  </dimensions>
  <measureGroups count="2">
    <measureGroup name="Calendar" caption="Calendar"/>
    <measureGroup name="Table1" caption="Table1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Nte Daniel" refreshedDate="45961.557593865742" backgroundQuery="1" createdVersion="3" refreshedVersion="8" minRefreshableVersion="3" recordCount="0" supportSubquery="1" supportAdvancedDrill="1" xr:uid="{B1B7EFE0-C134-4A35-AB16-F14AFAFFE2B1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8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Table1].[Date]" caption="Date" attribute="1" time="1" defaultMemberUniqueName="[Table1].[Date].[All]" allUniqueName="[Table1].[Date].[All]" dimensionUniqueName="[Table1]" displayFolder="" count="2" memberValueDatatype="7" unbalanced="0"/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Day num]" caption="Day num" attribute="1" defaultMemberUniqueName="[Table1].[Day num].[All]" allUniqueName="[Table1].[Day num].[All]" dimensionUniqueName="[Table1]" displayFolder="" count="0" memberValueDatatype="20" unbalanced="0"/>
    <cacheHierarchy uniqueName="[Table1].[Exercise_Type]" caption="Exercise_Type" attribute="1" defaultMemberUniqueName="[Table1].[Exercise_Type].[All]" allUniqueName="[Table1].[Exercise_Type].[All]" dimensionUniqueName="[Table1]" displayFolder="" count="0" memberValueDatatype="130" unbalanced="0"/>
    <cacheHierarchy uniqueName="[Table1].[Specific_Exercise]" caption="Specific_Exercise" attribute="1" defaultMemberUniqueName="[Table1].[Specific_Exercise].[All]" allUniqueName="[Table1].[Specific_Exercise].[All]" dimensionUniqueName="[Table1]" displayFolder="" count="0" memberValueDatatype="130" unbalanced="0"/>
    <cacheHierarchy uniqueName="[Table1].[Duration_mins]" caption="Duration_mins" attribute="1" defaultMemberUniqueName="[Table1].[Duration_mins].[All]" allUniqueName="[Table1].[Duration_mins].[All]" dimensionUniqueName="[Table1]" displayFolder="" count="0" memberValueDatatype="20" unbalanced="0"/>
    <cacheHierarchy uniqueName="[Table1].[Calories_Burned]" caption="Calories_Burned" attribute="1" defaultMemberUniqueName="[Table1].[Calories_Burned].[All]" allUniqueName="[Table1].[Calories_Burned].[All]" dimensionUniqueName="[Table1]" displayFolder="" count="0" memberValueDatatype="20" unbalanced="0"/>
    <cacheHierarchy uniqueName="[Table1].[Actual_Weight_kg]" caption="Actual_Weight_kg" attribute="1" defaultMemberUniqueName="[Table1].[Actual_Weight_kg].[All]" allUniqueName="[Table1].[Actual_Weight_kg].[All]" dimensionUniqueName="[Table1]" displayFolder="" count="0" memberValueDatatype="5" unbalanced="0"/>
    <cacheHierarchy uniqueName="[Table1].[Expected_Weight_kg]" caption="Expected_Weight_kg" attribute="1" defaultMemberUniqueName="[Table1].[Expected_Weight_kg].[All]" allUniqueName="[Table1].[Expected_Weight_kg].[All]" dimensionUniqueName="[Table1]" displayFolder="" count="0" memberValueDatatype="5" unbalanced="0"/>
    <cacheHierarchy uniqueName="[Table1].[Heart_Rate_bpm]" caption="Heart_Rate_bpm" attribute="1" defaultMemberUniqueName="[Table1].[Heart_Rate_bpm].[All]" allUniqueName="[Table1].[Heart_Rate_bpm].[All]" dimensionUniqueName="[Table1]" displayFolder="" count="0" memberValueDatatype="20" unbalanced="0"/>
    <cacheHierarchy uniqueName="[Table1].[Steps]" caption="Steps" attribute="1" defaultMemberUniqueName="[Table1].[Steps].[All]" allUniqueName="[Table1].[Steps].[All]" dimensionUniqueName="[Table1]" displayFolder="" count="0" memberValueDatatype="20" unbalanced="0"/>
    <cacheHierarchy uniqueName="[Table1].[Sleep_hours]" caption="Sleep_hours" attribute="1" defaultMemberUniqueName="[Table1].[Sleep_hours].[All]" allUniqueName="[Table1].[Sleep_hours].[All]" dimensionUniqueName="[Table1]" displayFolder="" count="0" memberValueDatatype="5" unbalanced="0"/>
    <cacheHierarchy uniqueName="[Table1].[Intensity]" caption="Intensity" attribute="1" defaultMemberUniqueName="[Table1].[Intensity].[All]" allUniqueName="[Table1].[Intensity].[All]" dimensionUniqueName="[Table1]" displayFolder="" count="0" memberValueDatatype="130" unbalanced="0"/>
    <cacheHierarchy uniqueName="[Table1].[Notes]" caption="Notes" attribute="1" defaultMemberUniqueName="[Table1].[Notes].[All]" allUniqueName="[Table1].[Notes].[All]" dimensionUniqueName="[Table1]" displayFolder="" count="0" memberValueDatatype="130" unbalanced="0"/>
    <cacheHierarchy uniqueName="[Table1].[Date (Month)]" caption="Date (Month)" attribute="1" defaultMemberUniqueName="[Table1].[Date (Month)].[All]" allUniqueName="[Table1].[Date (Month)].[All]" dimensionUniqueName="[Table1]" displayFolder="" count="0" memberValueDatatype="130" unbalanced="0"/>
    <cacheHierarchy uniqueName="[Table1].[Travel_Week]" caption="Travel_Week" attribute="1" defaultMemberUniqueName="[Table1].[Travel_Week].[All]" allUniqueName="[Table1].[Travel_Week].[All]" dimensionUniqueName="[Table1]" displayFolder="" count="0" memberValueDatatype="11" unbalanced="0"/>
    <cacheHierarchy uniqueName="[Table1].[Illness]" caption="Illness" attribute="1" defaultMemberUniqueName="[Table1].[Illness].[All]" allUniqueName="[Table1].[Illness].[All]" dimensionUniqueName="[Table1]" displayFolder="" count="0" memberValueDatatype="11" unbalanced="0"/>
    <cacheHierarchy uniqueName="[Table1].[Date (Month Index)]" caption="Date (Month Index)" attribute="1" defaultMemberUniqueName="[Table1].[Date (Month Index)].[All]" allUniqueName="[Table1].[Date (Month Index)].[All]" dimensionUniqueName="[Table1]" displayFolder="" count="0" memberValueDatatype="20" unbalanced="0" hidden="1"/>
    <cacheHierarchy uniqueName="[Measures].[Sum of Actual_Weight_kg]" caption="Sum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Expected_Weight_kg]" caption="Sum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Actual_Weight_kg]" caption="Average of Actual_Weight_kg" measure="1" displayFolder="" measureGroup="Table1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xpected_Weight_kg]" caption="Average of Expected_Weight_kg" measure="1" displayFolder="" measureGroup="Table1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uration_mins]" caption="Sum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Duration_mins]" caption="Average of Duration_mins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alories_Burned]" caption="Sum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Average of Calories_Burned]" caption="Average of Calories_Burned" measure="1" displayFolder="" measureGroup="Table1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Heart_Rate_bpm]" caption="Sum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teps]" caption="Sum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Sleep_hours]" caption="Sum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Heart_Rate_bpm]" caption="Average of Heart_Rate_bpm" measure="1" displayFolder="" measureGroup="Table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teps]" caption="Average of Steps" measure="1" displayFolder="" measureGroup="Table1" count="0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Sleep_hours]" caption="Average of Sleep_hours" measure="1" displayFolder="" measureGroup="Table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 num]" caption="Sum of Day num" measure="1" displayFolder="" measureGroup="Table1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urrent weight]" caption="Current weight" measure="1" displayFolder="" measureGroup="Table1" count="0"/>
    <cacheHierarchy uniqueName="[Measures].[Weight Target]" caption="Weight Target" measure="1" displayFolder="" measureGroup="Table1" count="0"/>
    <cacheHierarchy uniqueName="[Measures].[Avg Weight Lost Per Month]" caption="Avg Weight Lost Per Month" measure="1" displayFolder="" measureGroup="Table1" count="0"/>
    <cacheHierarchy uniqueName="[Measures].[Initial Weight]" caption="Initial Weight" measure="1" displayFolder="" measureGroup="Table1" count="0"/>
    <cacheHierarchy uniqueName="[Measures].[Target Weight]" caption="Target Weight" measure="1" displayFolder="" measureGroup="Table1" count="0"/>
    <cacheHierarchy uniqueName="[Measures].[Total Weight Lost ]" caption="Total Weight Lost " measure="1" displayFolder="" measureGroup="Table1" count="0"/>
    <cacheHierarchy uniqueName="[Measures].[Total Workouts This Month]" caption="Total Workouts This Month" measure="1" displayFolder="" measureGroup="Table1" count="0"/>
    <cacheHierarchy uniqueName="[Measures].[Total Calories This Month ]" caption="Total Calories This Month " measure="1" displayFolder="" measureGroup="Table1" count="0"/>
    <cacheHierarchy uniqueName="[Measures].[Total Time This Month Hours]" caption="Total Time This Month Hours" measure="1" displayFolder="" measureGroup="Table1" count="0"/>
    <cacheHierarchy uniqueName="[Measures].[Active Days This Month ]" caption="Active Days This Month " measure="1" displayFolder="" measureGroup="Table1" count="0"/>
    <cacheHierarchy uniqueName="[Measures].[Most Common Intensity ]" caption="Most Common Intensity " measure="1" displayFolder="" measureGroup="Table1" count="0"/>
    <cacheHierarchy uniqueName="[Measures].[Goal Completion Percent]" caption="Goal Completion Percent" measure="1" displayFolder="" measureGroup="Table1" count="0"/>
    <cacheHierarchy uniqueName="[Measures].[Weight Lost This Month]" caption="Weight Lost This Month" measure="1" displayFolder="" measureGroup="Table1" count="0"/>
    <cacheHierarchy uniqueName="[Measures].[Quick Message]" caption="Quick Message" measure="1" displayFolder="" measureGroup="Table1" count="0"/>
    <cacheHierarchy uniqueName="[Measures].[__XL_Count Table1]" caption="__XL_Count Table1" measure="1" displayFolder="" measureGroup="Table1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7154119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35ECA-F0E4-4874-86BA-ED79C2B4FCE5}" name="PivotTable12" cacheId="2" applyNumberFormats="0" applyBorderFormats="0" applyFontFormats="0" applyPatternFormats="0" applyAlignmentFormats="0" applyWidthHeightFormats="1" dataCaption="Values" tag="48d05b8a-542c-48fb-8b59-b40cb3bddd3e" updatedVersion="8" minRefreshableVersion="5" useAutoFormatting="1" subtotalHiddenItems="1" rowGrandTotals="0" colGrandTotals="0" itemPrintTitles="1" createdVersion="8" indent="0" outline="1" outlineData="1" multipleFieldFilters="0" chartFormat="27" customListSort="0">
  <location ref="A34:C41" firstHeaderRow="0" firstDataRow="1" firstDataCol="1"/>
  <pivotFields count="6">
    <pivotField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xis="axisRow" allDrilled="1" subtotalTop="0" showAll="0" nonAutoSortDefault="1" defaultSubtotal="0" defaultAttributeDrillState="1">
      <items count="7">
        <item x="1"/>
        <item x="5"/>
        <item x="6"/>
        <item x="4"/>
        <item x="0"/>
        <item x="2"/>
        <item x="3"/>
      </items>
    </pivotField>
    <pivotField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Average Duration_mins" fld="1" subtotal="average" baseField="3" baseItem="0"/>
    <dataField name="Average Calories_Burned" fld="2" subtotal="average" baseField="3" baseItem="0"/>
  </dataField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ctual_Weight_kg"/>
    <pivotHierarchy dragToData="1" caption="Average of Expected_Weight_kg"/>
    <pivotHierarchy dragToData="1"/>
    <pivotHierarchy dragToData="1" caption="Average Duration_mins"/>
    <pivotHierarchy dragToData="1"/>
    <pivotHierarchy dragToData="1" caption="Average Calories_Burn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4" type="dateBetween" evalOrder="-1" id="216" name="[Table1].[Date]">
      <autoFilter ref="A1">
        <filterColumn colId="0">
          <customFilters and="1">
            <customFilter operator="greaterThanOrEqual" val="45658"/>
            <customFilter operator="lessThanOrEqual" val="459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B234F-54AB-42A6-9C75-DBD0F74B876D}" name="PivotTable17" cacheId="7" applyNumberFormats="0" applyBorderFormats="0" applyFontFormats="0" applyPatternFormats="0" applyAlignmentFormats="0" applyWidthHeightFormats="1" dataCaption="Values" tag="629945a9-8f37-44c8-892a-d9d8117b6915" updatedVersion="8" minRefreshableVersion="5" useAutoFormatting="1" subtotalHiddenItems="1" itemPrintTitles="1" createdVersion="8" indent="0" outline="1" outlineData="1" multipleFieldFilters="0" chartFormat="6">
  <location ref="J5:S6" firstHeaderRow="0" firstDataRow="1" firstDataCol="0"/>
  <pivotFields count="11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 numFmtId="9"/>
    <dataField fld="5" subtotal="count" baseField="0" baseItem="0"/>
    <dataField fld="6" subtotal="count" baseField="0" baseItem="0"/>
    <dataField fld="7" subtotal="count" baseField="0" baseItem="0"/>
    <dataField fld="9" subtotal="count" baseField="0" baseItem="0"/>
    <dataField fld="10" subtotal="count" baseField="0" baseItem="0"/>
  </dataFields>
  <formats count="2">
    <format dxfId="1">
      <pivotArea outline="0" collapsedLevelsAreSubtotals="1" fieldPosition="0"/>
    </format>
    <format dxfId="0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ctual_Weight_kg"/>
    <pivotHierarchy dragToData="1" caption="Average of Expected_Weight_kg"/>
    <pivotHierarchy dragToData="1"/>
    <pivotHierarchy dragToData="1" caption="Average of Duration_mins"/>
    <pivotHierarchy dragToData="1"/>
    <pivotHierarchy dragToData="1" caption="Average of Calories_Burned"/>
    <pivotHierarchy dragToData="1"/>
    <pivotHierarchy dragToData="1"/>
    <pivotHierarchy dragToData="1"/>
    <pivotHierarchy dragToData="1" caption="Average of Heart_Rate_bpm"/>
    <pivotHierarchy dragToData="1" caption="Average of Steps"/>
    <pivotHierarchy dragToData="1" caption="Average of Sleep_hou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8" type="dateBetween" evalOrder="-1" id="216" name="[Table1].[Date]">
      <autoFilter ref="A1">
        <filterColumn colId="0">
          <customFilters and="1">
            <customFilter operator="greaterThanOrEqual" val="45658"/>
            <customFilter operator="lessThanOrEqual" val="459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83F07-0E5B-4821-B54A-DE381FECE728}" name="PivotTable16" cacheId="6" applyNumberFormats="0" applyBorderFormats="0" applyFontFormats="0" applyPatternFormats="0" applyAlignmentFormats="0" applyWidthHeightFormats="1" dataCaption="Values" tag="ab5c04ac-eddd-4b3b-b68a-31f84418a9af" updatedVersion="8" minRefreshableVersion="5" useAutoFormatting="1" subtotalHiddenItems="1" itemPrintTitles="1" createdVersion="8" indent="0" outline="1" outlineData="1" multipleFieldFilters="0" chartFormat="17">
  <location ref="E24:I26" firstHeaderRow="1" firstDataRow="2" firstDataCol="1"/>
  <pivotFields count="4">
    <pivotField dataField="1" subtotalTop="0" showAll="0" defaultSubtotal="0"/>
    <pivotField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Items count="1">
    <i/>
  </rowItems>
  <colFields count="1">
    <field x="2"/>
  </colFields>
  <colItems count="4">
    <i>
      <x v="1"/>
    </i>
    <i>
      <x v="2"/>
    </i>
    <i>
      <x/>
    </i>
    <i t="grand">
      <x/>
    </i>
  </colItems>
  <dataFields count="1">
    <dataField name="Average of Calories_Burned" fld="0" subtotal="average" baseField="0" baseItem="0"/>
  </dataFields>
  <formats count="1">
    <format dxfId="2">
      <pivotArea outline="0" collapsedLevelsAreSubtotals="1" fieldPosition="0"/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ctual_Weight_kg"/>
    <pivotHierarchy dragToData="1" caption="Average of Expected_Weight_kg"/>
    <pivotHierarchy dragToData="1"/>
    <pivotHierarchy dragToData="1" caption="Average of Duration_mins"/>
    <pivotHierarchy dragToData="1"/>
    <pivotHierarchy dragToData="1" caption="Average of Calories_Burned"/>
    <pivotHierarchy dragToData="1"/>
    <pivotHierarchy dragToData="1"/>
    <pivotHierarchy dragToData="1"/>
    <pivotHierarchy dragToData="1" caption="Average of Heart_Rate_bpm"/>
    <pivotHierarchy dragToData="1" caption="Average of Steps"/>
    <pivotHierarchy dragToData="1" caption="Average of Sleep_hou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3" type="dateBetween" evalOrder="-1" id="216" name="[Table1].[Date]">
      <autoFilter ref="A1">
        <filterColumn colId="0">
          <customFilters and="1">
            <customFilter operator="greaterThanOrEqual" val="45658"/>
            <customFilter operator="lessThanOrEqual" val="459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D9C09-E27A-4525-A9AD-BE71FAA676A1}" name="PivotTable11" cacheId="1" applyNumberFormats="0" applyBorderFormats="0" applyFontFormats="0" applyPatternFormats="0" applyAlignmentFormats="0" applyWidthHeightFormats="1" dataCaption="Values" tag="6ada960a-951a-42db-a402-28ced10af4d1" updatedVersion="8" minRefreshableVersion="5" useAutoFormatting="1" subtotalHiddenItems="1" itemPrintTitles="1" createdVersion="8" indent="0" outline="1" outlineData="1" multipleFieldFilters="0" chartFormat="12">
  <location ref="A19:C31" firstHeaderRow="0" firstDataRow="1" firstDataCol="1"/>
  <pivotFields count="4">
    <pivotField axis="axisRow"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/>
    </i>
    <i>
      <x v="2"/>
    </i>
    <i>
      <x v="6"/>
    </i>
    <i>
      <x v="3"/>
    </i>
    <i>
      <x v="8"/>
    </i>
    <i>
      <x v="5"/>
    </i>
    <i>
      <x v="1"/>
    </i>
    <i>
      <x v="9"/>
    </i>
    <i>
      <x v="10"/>
    </i>
    <i>
      <x v="7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Duration_mins" fld="1" subtotal="average" baseField="0" baseItem="4"/>
    <dataField name="Average Calories_Burned" fld="2" subtotal="average" baseField="0" baseItem="4"/>
  </dataFields>
  <chartFormats count="2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ctual_Weight_kg"/>
    <pivotHierarchy dragToData="1" caption="Average of Expected_Weight_kg"/>
    <pivotHierarchy dragToData="1"/>
    <pivotHierarchy dragToData="1" caption="Average Duration_mins"/>
    <pivotHierarchy dragToData="1"/>
    <pivotHierarchy dragToData="1" caption="Average Calories_Burn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3" type="dateBetween" evalOrder="-1" id="216" name="[Table1].[Date]">
      <autoFilter ref="A1">
        <filterColumn colId="0">
          <customFilters and="1">
            <customFilter operator="greaterThanOrEqual" val="45658"/>
            <customFilter operator="lessThanOrEqual" val="459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F793A-F774-4A99-AF36-79C069868A78}" name="PivotTable15" cacheId="5" applyNumberFormats="0" applyBorderFormats="0" applyFontFormats="0" applyPatternFormats="0" applyAlignmentFormats="0" applyWidthHeightFormats="1" dataCaption="Values" tag="1505816b-481b-44a9-a0bf-f6cb89276980" updatedVersion="8" minRefreshableVersion="5" useAutoFormatting="1" subtotalHiddenItems="1" itemPrintTitles="1" createdVersion="8" indent="0" outline="1" outlineData="1" multipleFieldFilters="0" chartFormat="19">
  <location ref="E15:G21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2"/>
  </rowFields>
  <rowItems count="6">
    <i>
      <x v="3"/>
    </i>
    <i>
      <x/>
    </i>
    <i>
      <x v="4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alories_Burned" fld="0" subtotal="average" baseField="0" baseItem="0"/>
    <dataField name="Average of Duration_mins" fld="1" subtotal="average" baseField="0" baseItem="1"/>
  </dataFields>
  <formats count="1">
    <format dxfId="3">
      <pivotArea outline="0" collapsedLevelsAreSubtotals="1" fieldPosition="0"/>
    </format>
  </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ctual_Weight_kg"/>
    <pivotHierarchy dragToData="1" caption="Average of Expected_Weight_kg"/>
    <pivotHierarchy dragToData="1"/>
    <pivotHierarchy dragToData="1" caption="Average of Duration_mins"/>
    <pivotHierarchy dragToData="1"/>
    <pivotHierarchy dragToData="1" caption="Average of Calories_Burned"/>
    <pivotHierarchy dragToData="1"/>
    <pivotHierarchy dragToData="1"/>
    <pivotHierarchy dragToData="1"/>
    <pivotHierarchy dragToData="1" caption="Average of Heart_Rate_bpm"/>
    <pivotHierarchy dragToData="1" caption="Average of Steps"/>
    <pivotHierarchy dragToData="1" caption="Average of Sleep_hou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3" type="dateBetween" evalOrder="-1" id="216" name="[Table1].[Date]">
      <autoFilter ref="A1">
        <filterColumn colId="0">
          <customFilters and="1">
            <customFilter operator="greaterThanOrEqual" val="45658"/>
            <customFilter operator="lessThanOrEqual" val="459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1BDB0-A598-4A10-BC2E-2326817845D3}" name="KPIs" cacheId="0" applyNumberFormats="0" applyBorderFormats="0" applyFontFormats="0" applyPatternFormats="0" applyAlignmentFormats="0" applyWidthHeightFormats="1" dataCaption="Values" tag="6effcd9d-477a-4764-9f0a-f26cde584ade" updatedVersion="8" minRefreshableVersion="5" useAutoFormatting="1" subtotalHiddenItems="1" itemPrintTitles="1" createdVersion="8" indent="0" outline="1" outlineData="1" multipleFieldFilters="0" chartFormat="6">
  <location ref="A3:C14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dataSourceSort="1" defaultSubtotal="0" defaultAttributeDrillState="1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chartFormats count="2"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ctual_Weight_kg"/>
    <pivotHierarchy dragToData="1" caption="Average of Expected_Weight_kg"/>
    <pivotHierarchy dragToData="1"/>
    <pivotHierarchy dragToData="1" caption="Average of Duration_mins"/>
    <pivotHierarchy dragToData="1"/>
    <pivotHierarchy dragToData="1" caption="Average of Calories_Burn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3" type="dateBetween" evalOrder="-1" id="130" name="[Table1].[Date]">
      <autoFilter ref="A1">
        <filterColumn colId="0">
          <customFilters and="1">
            <customFilter operator="greaterThanOrEqual" val="45717"/>
            <customFilter operator="lessThanOrEqual" val="457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CD042-03F0-43E3-847B-6D65213D51FA}" name="PivotTable14" cacheId="4" applyNumberFormats="0" applyBorderFormats="0" applyFontFormats="0" applyPatternFormats="0" applyAlignmentFormats="0" applyWidthHeightFormats="1" dataCaption="Values" tag="133751c9-0ff6-4621-ac67-487cc6a27d5b" updatedVersion="8" minRefreshableVersion="5" useAutoFormatting="1" subtotalHiddenItems="1" itemPrintTitles="1" createdVersion="8" indent="0" outline="1" outlineData="1" multipleFieldFilters="0" chartFormat="6">
  <location ref="E8:F9" firstHeaderRow="0" firstDataRow="1" firstDataCol="0"/>
  <pivotFields count="3"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formats count="1">
    <format dxfId="4">
      <pivotArea outline="0" collapsedLevelsAreSubtotals="1" fieldPosition="0"/>
    </format>
  </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ctual_Weight_kg"/>
    <pivotHierarchy dragToData="1" caption="Average of Expected_Weight_kg"/>
    <pivotHierarchy dragToData="1"/>
    <pivotHierarchy dragToData="1" caption="Average of Duration_mins"/>
    <pivotHierarchy dragToData="1"/>
    <pivotHierarchy dragToData="1" caption="Average of Calories_Burned"/>
    <pivotHierarchy dragToData="1"/>
    <pivotHierarchy dragToData="1"/>
    <pivotHierarchy dragToData="1"/>
    <pivotHierarchy dragToData="1" caption="Average of Heart_Rate_bpm"/>
    <pivotHierarchy dragToData="1" caption="Average of Steps"/>
    <pivotHierarchy dragToData="1" caption="Average of Sleep_hou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216" name="[Table1].[Date]">
      <autoFilter ref="A1">
        <filterColumn colId="0">
          <customFilters and="1">
            <customFilter operator="greaterThanOrEqual" val="45658"/>
            <customFilter operator="lessThanOrEqual" val="459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E5129-A2C2-4A13-9F08-2436901BA2E2}" name="PivotTable13" cacheId="3" applyNumberFormats="0" applyBorderFormats="0" applyFontFormats="0" applyPatternFormats="0" applyAlignmentFormats="0" applyWidthHeightFormats="1" dataCaption="Values" tag="3fd052ac-2b11-440b-9a0b-6873733afc7e" updatedVersion="8" minRefreshableVersion="5" useAutoFormatting="1" subtotalHiddenItems="1" itemPrintTitles="1" createdVersion="8" indent="0" outline="1" outlineData="1" multipleFieldFilters="0" chartFormat="6">
  <location ref="E3:H4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alories_Burned" fld="1" subtotal="average" baseField="0" baseItem="0"/>
    <dataField name="Average of Heart_Rate_bpm" fld="0" subtotal="average" baseField="0" baseItem="0"/>
    <dataField name="Average of Steps" fld="2" subtotal="average" baseField="0" baseItem="0" numFmtId="1"/>
    <dataField name="Average of Sleep_hours" fld="3" subtotal="average" baseField="0" baseItem="0"/>
  </dataFields>
  <formats count="2">
    <format dxfId="6">
      <pivotArea outline="0" collapsedLevelsAreSubtotals="1" fieldPosition="0"/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5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ctual_Weight_kg"/>
    <pivotHierarchy dragToData="1" caption="Average of Expected_Weight_kg"/>
    <pivotHierarchy dragToData="1"/>
    <pivotHierarchy dragToData="1" caption="Average of Duration_mins"/>
    <pivotHierarchy dragToData="1"/>
    <pivotHierarchy dragToData="1" caption="Average of Calories_Burned"/>
    <pivotHierarchy dragToData="1"/>
    <pivotHierarchy dragToData="1"/>
    <pivotHierarchy dragToData="1"/>
    <pivotHierarchy dragToData="1" caption="Average of Heart_Rate_bpm"/>
    <pivotHierarchy dragToData="1" caption="Average of Steps"/>
    <pivotHierarchy dragToData="1" caption="Average of Sleep_hours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4" type="dateBetween" evalOrder="-1" id="216" name="[Table1].[Date]">
      <autoFilter ref="A1">
        <filterColumn colId="0">
          <customFilters and="1">
            <customFilter operator="greaterThanOrEqual" val="45658"/>
            <customFilter operator="lessThanOrEqual" val="459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5A3DCE-424D-4612-B4AA-B13B0ED57270}" name="Table1" displayName="Table1" ref="A1:P305" totalsRowShown="0">
  <autoFilter ref="A1:P305" xr:uid="{175A3DCE-424D-4612-B4AA-B13B0ED57270}"/>
  <sortState xmlns:xlrd2="http://schemas.microsoft.com/office/spreadsheetml/2017/richdata2" ref="A2:P305">
    <sortCondition ref="C1:C305"/>
  </sortState>
  <tableColumns count="16">
    <tableColumn id="1" xr3:uid="{E13E6F81-DF2C-4752-B0F1-01A27FE9C661}" name="Date" dataDxfId="9"/>
    <tableColumn id="14" xr3:uid="{6032EE11-FB03-4A83-BE05-8361A22E771C}" name="Day_of_Week" dataDxfId="8"/>
    <tableColumn id="17" xr3:uid="{BB8137AD-E9DF-4EE2-8D56-69E8D0A669BF}" name="Day num" dataDxfId="7">
      <calculatedColumnFormula array="1">_xlfn.SWITCH(Table1[[#This Row],[Day_of_Week]],
"Monday",1,
"Tuesday",2,
"Wednesday",3,
"Thursday",4,
"Friday",5,
"Saturday",6,
"Sunday",7)</calculatedColumnFormula>
    </tableColumn>
    <tableColumn id="3" xr3:uid="{9F205206-129C-4FB5-B876-B2F4EBF58651}" name="Exercise_Type"/>
    <tableColumn id="4" xr3:uid="{77C30117-0CAC-47FE-8EA6-EBF41515269A}" name="Specific_Exercise"/>
    <tableColumn id="5" xr3:uid="{B8A34032-2904-4C71-A4B7-8BA5F84EE482}" name="Duration_mins"/>
    <tableColumn id="6" xr3:uid="{077EA3B6-C74C-44D5-AAA4-06243D624025}" name="Calories_Burned"/>
    <tableColumn id="7" xr3:uid="{659565C3-7DCC-42BA-8038-5CD7482403A1}" name="Actual_Weight_kg"/>
    <tableColumn id="8" xr3:uid="{EDEFC03A-E49C-49BA-A1AE-6461D5CA7E26}" name="Expected_Weight_kg"/>
    <tableColumn id="9" xr3:uid="{024E5E33-E8B4-4B06-AB3D-332F74D012AE}" name="Heart_Rate_bpm"/>
    <tableColumn id="10" xr3:uid="{B33A156C-72E6-4903-833E-DA74F11B9E9C}" name="Steps"/>
    <tableColumn id="11" xr3:uid="{6BBF2C2D-571D-44F6-A157-FCBD4ABEDD1A}" name="Sleep_hours"/>
    <tableColumn id="12" xr3:uid="{AB71A4C8-83D6-4E14-9CC2-18C6D4BFE356}" name="Intensity"/>
    <tableColumn id="13" xr3:uid="{9FBE131C-2A39-4FDC-8963-68B1F03D5803}" name="Notes"/>
    <tableColumn id="15" xr3:uid="{EC9A43A1-9AF4-44C4-91E7-70A0DA408DC1}" name="Travel_Week"/>
    <tableColumn id="16" xr3:uid="{403B6B41-6EB1-40F2-8841-C7D2D0FA75FC}" name="Illn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3D47B6D5-5087-4709-BCA0-F58C9EEC863A}" sourceName="[Table1].[Date]">
  <pivotTables>
    <pivotTable tabId="5" name="PivotTable11"/>
    <pivotTable tabId="5" name="PivotTable12"/>
    <pivotTable tabId="5" name="PivotTable13"/>
    <pivotTable tabId="5" name="PivotTable14"/>
    <pivotTable tabId="5" name="PivotTable15"/>
    <pivotTable tabId="5" name="PivotTable16"/>
    <pivotTable tabId="5" name="PivotTable17"/>
  </pivotTables>
  <state minimalRefreshVersion="6" lastRefreshVersion="6" pivotCacheId="171541196" filterType="dateBetween">
    <selection startDate="2025-01-01T00:00:00" endDate="2025-10-31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C8A7C3BB-1F33-47CC-9EB7-F6DEEFE90C1C}" cache="Timeline_Date" caption="Date" showHeader="0" showSelectionLabel="0" showTimeLevel="0" showHorizontalScrollbar="0" level="2" selectionLevel="2" scrollPosition="2025-01-01T00:00:00" style="TimeSlicerStyleLight1 2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9255-06FC-45A9-A892-88F3E0E2766F}">
  <dimension ref="A1:P305"/>
  <sheetViews>
    <sheetView zoomScale="160" zoomScaleNormal="160" workbookViewId="0">
      <selection activeCell="M22" sqref="M22"/>
    </sheetView>
  </sheetViews>
  <sheetFormatPr defaultRowHeight="15" x14ac:dyDescent="0.25"/>
  <cols>
    <col min="4" max="4" width="16" customWidth="1"/>
    <col min="5" max="5" width="19" customWidth="1"/>
    <col min="6" max="6" width="16.28515625" customWidth="1"/>
    <col min="7" max="7" width="18" customWidth="1"/>
    <col min="8" max="8" width="18.85546875" customWidth="1"/>
    <col min="9" max="9" width="21.7109375" customWidth="1"/>
    <col min="10" max="10" width="18" customWidth="1"/>
    <col min="12" max="12" width="14.28515625" customWidth="1"/>
    <col min="13" max="13" width="11.140625" customWidth="1"/>
    <col min="14" max="14" width="19.5703125" bestFit="1" customWidth="1"/>
  </cols>
  <sheetData>
    <row r="1" spans="1:16" x14ac:dyDescent="0.25">
      <c r="A1" t="s">
        <v>2</v>
      </c>
      <c r="B1" t="s">
        <v>3</v>
      </c>
      <c r="C1" t="s">
        <v>92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65</v>
      </c>
      <c r="P1" t="s">
        <v>66</v>
      </c>
    </row>
    <row r="2" spans="1:16" x14ac:dyDescent="0.25">
      <c r="A2" s="3">
        <v>45663</v>
      </c>
      <c r="B2" t="s">
        <v>34</v>
      </c>
      <c r="C2" cm="1">
        <f t="array" ref="C2">_xlfn.SWITCH(Table1[[#This Row],[Day_of_Week]],
"Monday",1,
"Tuesday",2,
"Wednesday",3,
"Thursday",4,
"Friday",5,
"Saturday",6,
"Sunday",7)</f>
        <v>1</v>
      </c>
      <c r="D2" t="s">
        <v>16</v>
      </c>
      <c r="E2" t="s">
        <v>25</v>
      </c>
      <c r="F2">
        <v>81</v>
      </c>
      <c r="G2">
        <v>948</v>
      </c>
      <c r="H2">
        <v>113.4</v>
      </c>
      <c r="I2">
        <v>113.4</v>
      </c>
      <c r="J2">
        <v>162</v>
      </c>
      <c r="K2">
        <v>10525</v>
      </c>
      <c r="L2">
        <v>8.1</v>
      </c>
      <c r="M2" t="s">
        <v>18</v>
      </c>
      <c r="N2" t="s">
        <v>43</v>
      </c>
      <c r="O2" t="b">
        <v>0</v>
      </c>
      <c r="P2" t="b">
        <v>0</v>
      </c>
    </row>
    <row r="3" spans="1:16" x14ac:dyDescent="0.25">
      <c r="A3" s="3">
        <v>45670</v>
      </c>
      <c r="B3" t="s">
        <v>34</v>
      </c>
      <c r="C3" cm="1">
        <f t="array" ref="C3">_xlfn.SWITCH(Table1[[#This Row],[Day_of_Week]],
"Monday",1,
"Tuesday",2,
"Wednesday",3,
"Thursday",4,
"Friday",5,
"Saturday",6,
"Sunday",7)</f>
        <v>1</v>
      </c>
      <c r="D3" t="s">
        <v>16</v>
      </c>
      <c r="E3" t="s">
        <v>35</v>
      </c>
      <c r="F3">
        <v>37</v>
      </c>
      <c r="G3">
        <v>307</v>
      </c>
      <c r="H3">
        <v>113.1</v>
      </c>
      <c r="I3">
        <v>111.7</v>
      </c>
      <c r="J3">
        <v>152</v>
      </c>
      <c r="K3">
        <v>12913</v>
      </c>
      <c r="L3">
        <v>6</v>
      </c>
      <c r="M3" t="s">
        <v>26</v>
      </c>
      <c r="N3" t="s">
        <v>72</v>
      </c>
      <c r="O3" t="b">
        <v>0</v>
      </c>
      <c r="P3" t="b">
        <v>0</v>
      </c>
    </row>
    <row r="4" spans="1:16" x14ac:dyDescent="0.25">
      <c r="A4" s="3">
        <v>45677</v>
      </c>
      <c r="B4" t="s">
        <v>34</v>
      </c>
      <c r="C4" cm="1">
        <f t="array" ref="C4">_xlfn.SWITCH(Table1[[#This Row],[Day_of_Week]],
"Monday",1,
"Tuesday",2,
"Wednesday",3,
"Thursday",4,
"Friday",5,
"Saturday",6,
"Sunday",7)</f>
        <v>1</v>
      </c>
      <c r="D4" t="s">
        <v>16</v>
      </c>
      <c r="E4" t="s">
        <v>35</v>
      </c>
      <c r="F4">
        <v>38</v>
      </c>
      <c r="G4">
        <v>330</v>
      </c>
      <c r="H4">
        <v>111</v>
      </c>
      <c r="I4">
        <v>110.2</v>
      </c>
      <c r="J4">
        <v>170</v>
      </c>
      <c r="K4">
        <v>11070</v>
      </c>
      <c r="L4">
        <v>6.1</v>
      </c>
      <c r="M4" t="s">
        <v>18</v>
      </c>
      <c r="N4" t="s">
        <v>37</v>
      </c>
      <c r="O4" t="b">
        <v>0</v>
      </c>
      <c r="P4" t="b">
        <v>0</v>
      </c>
    </row>
    <row r="5" spans="1:16" x14ac:dyDescent="0.25">
      <c r="A5" s="3">
        <v>45684</v>
      </c>
      <c r="B5" t="s">
        <v>34</v>
      </c>
      <c r="C5" cm="1">
        <f t="array" ref="C5">_xlfn.SWITCH(Table1[[#This Row],[Day_of_Week]],
"Monday",1,
"Tuesday",2,
"Wednesday",3,
"Thursday",4,
"Friday",5,
"Saturday",6,
"Sunday",7)</f>
        <v>1</v>
      </c>
      <c r="D5" t="s">
        <v>16</v>
      </c>
      <c r="E5" t="s">
        <v>44</v>
      </c>
      <c r="F5">
        <v>45</v>
      </c>
      <c r="G5">
        <v>419</v>
      </c>
      <c r="H5">
        <v>110.7</v>
      </c>
      <c r="I5">
        <v>108.7</v>
      </c>
      <c r="J5">
        <v>161</v>
      </c>
      <c r="K5">
        <v>8636</v>
      </c>
      <c r="L5">
        <v>6.4</v>
      </c>
      <c r="M5" t="s">
        <v>18</v>
      </c>
      <c r="N5" t="s">
        <v>19</v>
      </c>
      <c r="O5" t="b">
        <v>0</v>
      </c>
      <c r="P5" t="b">
        <v>0</v>
      </c>
    </row>
    <row r="6" spans="1:16" x14ac:dyDescent="0.25">
      <c r="A6" s="3">
        <v>45691</v>
      </c>
      <c r="B6" t="s">
        <v>34</v>
      </c>
      <c r="C6" cm="1">
        <f t="array" ref="C6">_xlfn.SWITCH(Table1[[#This Row],[Day_of_Week]],
"Monday",1,
"Tuesday",2,
"Wednesday",3,
"Thursday",4,
"Friday",5,
"Saturday",6,
"Sunday",7)</f>
        <v>1</v>
      </c>
      <c r="D6" t="s">
        <v>32</v>
      </c>
      <c r="E6" t="s">
        <v>33</v>
      </c>
      <c r="F6">
        <v>0</v>
      </c>
      <c r="G6">
        <v>0</v>
      </c>
      <c r="H6">
        <v>110.3</v>
      </c>
      <c r="I6">
        <v>107.3</v>
      </c>
      <c r="J6">
        <v>74</v>
      </c>
      <c r="K6">
        <v>3331</v>
      </c>
      <c r="L6">
        <v>7.9</v>
      </c>
      <c r="M6" t="s">
        <v>23</v>
      </c>
      <c r="N6" t="s">
        <v>71</v>
      </c>
      <c r="O6" t="b">
        <v>0</v>
      </c>
      <c r="P6" t="b">
        <v>1</v>
      </c>
    </row>
    <row r="7" spans="1:16" x14ac:dyDescent="0.25">
      <c r="A7" s="3">
        <v>45698</v>
      </c>
      <c r="B7" t="s">
        <v>34</v>
      </c>
      <c r="C7" cm="1">
        <f t="array" ref="C7">_xlfn.SWITCH(Table1[[#This Row],[Day_of_Week]],
"Monday",1,
"Tuesday",2,
"Wednesday",3,
"Thursday",4,
"Friday",5,
"Saturday",6,
"Sunday",7)</f>
        <v>1</v>
      </c>
      <c r="D7" t="s">
        <v>16</v>
      </c>
      <c r="E7" t="s">
        <v>35</v>
      </c>
      <c r="F7">
        <v>54</v>
      </c>
      <c r="G7">
        <v>693</v>
      </c>
      <c r="H7">
        <v>109.6</v>
      </c>
      <c r="I7">
        <v>106</v>
      </c>
      <c r="J7">
        <v>141</v>
      </c>
      <c r="K7">
        <v>13759</v>
      </c>
      <c r="L7">
        <v>6.3</v>
      </c>
      <c r="M7" t="s">
        <v>26</v>
      </c>
      <c r="N7" t="s">
        <v>19</v>
      </c>
      <c r="O7" t="b">
        <v>0</v>
      </c>
      <c r="P7" t="b">
        <v>0</v>
      </c>
    </row>
    <row r="8" spans="1:16" x14ac:dyDescent="0.25">
      <c r="A8" s="3">
        <v>45705</v>
      </c>
      <c r="B8" t="s">
        <v>34</v>
      </c>
      <c r="C8" cm="1">
        <f t="array" ref="C8">_xlfn.SWITCH(Table1[[#This Row],[Day_of_Week]],
"Monday",1,
"Tuesday",2,
"Wednesday",3,
"Thursday",4,
"Friday",5,
"Saturday",6,
"Sunday",7)</f>
        <v>1</v>
      </c>
      <c r="D8" t="s">
        <v>16</v>
      </c>
      <c r="E8" t="s">
        <v>25</v>
      </c>
      <c r="F8">
        <v>54</v>
      </c>
      <c r="G8">
        <v>590</v>
      </c>
      <c r="H8">
        <v>107.3</v>
      </c>
      <c r="I8">
        <v>104.8</v>
      </c>
      <c r="J8">
        <v>147</v>
      </c>
      <c r="K8">
        <v>9363</v>
      </c>
      <c r="L8">
        <v>6.5</v>
      </c>
      <c r="M8" t="s">
        <v>26</v>
      </c>
      <c r="N8" t="s">
        <v>42</v>
      </c>
      <c r="O8" t="b">
        <v>0</v>
      </c>
      <c r="P8" t="b">
        <v>0</v>
      </c>
    </row>
    <row r="9" spans="1:16" x14ac:dyDescent="0.25">
      <c r="A9" s="3">
        <v>45712</v>
      </c>
      <c r="B9" t="s">
        <v>34</v>
      </c>
      <c r="C9" cm="1">
        <f t="array" ref="C9">_xlfn.SWITCH(Table1[[#This Row],[Day_of_Week]],
"Monday",1,
"Tuesday",2,
"Wednesday",3,
"Thursday",4,
"Friday",5,
"Saturday",6,
"Sunday",7)</f>
        <v>1</v>
      </c>
      <c r="D9" t="s">
        <v>16</v>
      </c>
      <c r="E9" t="s">
        <v>17</v>
      </c>
      <c r="F9">
        <v>41</v>
      </c>
      <c r="G9">
        <v>454</v>
      </c>
      <c r="H9">
        <v>107.7</v>
      </c>
      <c r="I9">
        <v>103.7</v>
      </c>
      <c r="J9">
        <v>151</v>
      </c>
      <c r="K9">
        <v>8678</v>
      </c>
      <c r="L9">
        <v>7.1</v>
      </c>
      <c r="M9" t="s">
        <v>26</v>
      </c>
      <c r="N9" t="s">
        <v>19</v>
      </c>
      <c r="O9" t="b">
        <v>0</v>
      </c>
      <c r="P9" t="b">
        <v>0</v>
      </c>
    </row>
    <row r="10" spans="1:16" x14ac:dyDescent="0.25">
      <c r="A10" s="3">
        <v>45719</v>
      </c>
      <c r="B10" t="s">
        <v>34</v>
      </c>
      <c r="C10" cm="1">
        <f t="array" ref="C10">_xlfn.SWITCH(Table1[[#This Row],[Day_of_Week]],
"Monday",1,
"Tuesday",2,
"Wednesday",3,
"Thursday",4,
"Friday",5,
"Saturday",6,
"Sunday",7)</f>
        <v>1</v>
      </c>
      <c r="D10" t="s">
        <v>16</v>
      </c>
      <c r="E10" t="s">
        <v>25</v>
      </c>
      <c r="F10">
        <v>76</v>
      </c>
      <c r="G10">
        <v>1253</v>
      </c>
      <c r="H10">
        <v>107.4</v>
      </c>
      <c r="I10">
        <v>102.6</v>
      </c>
      <c r="J10">
        <v>144</v>
      </c>
      <c r="K10">
        <v>14744</v>
      </c>
      <c r="L10">
        <v>6.1</v>
      </c>
      <c r="M10" t="s">
        <v>18</v>
      </c>
      <c r="N10" t="s">
        <v>75</v>
      </c>
      <c r="O10" t="b">
        <v>0</v>
      </c>
      <c r="P10" t="b">
        <v>0</v>
      </c>
    </row>
    <row r="11" spans="1:16" x14ac:dyDescent="0.25">
      <c r="A11" s="3">
        <v>45726</v>
      </c>
      <c r="B11" t="s">
        <v>34</v>
      </c>
      <c r="C11" cm="1">
        <f t="array" ref="C11">_xlfn.SWITCH(Table1[[#This Row],[Day_of_Week]],
"Monday",1,
"Tuesday",2,
"Wednesday",3,
"Thursday",4,
"Friday",5,
"Saturday",6,
"Sunday",7)</f>
        <v>1</v>
      </c>
      <c r="D11" t="s">
        <v>16</v>
      </c>
      <c r="E11" t="s">
        <v>44</v>
      </c>
      <c r="F11">
        <v>19</v>
      </c>
      <c r="G11">
        <v>232</v>
      </c>
      <c r="H11">
        <v>106.6</v>
      </c>
      <c r="I11">
        <v>101.7</v>
      </c>
      <c r="J11">
        <v>142</v>
      </c>
      <c r="K11">
        <v>14505</v>
      </c>
      <c r="L11">
        <v>6.4</v>
      </c>
      <c r="M11" t="s">
        <v>26</v>
      </c>
      <c r="N11" t="s">
        <v>37</v>
      </c>
      <c r="O11" t="b">
        <v>0</v>
      </c>
      <c r="P11" t="b">
        <v>0</v>
      </c>
    </row>
    <row r="12" spans="1:16" x14ac:dyDescent="0.25">
      <c r="A12" s="3">
        <v>45733</v>
      </c>
      <c r="B12" t="s">
        <v>34</v>
      </c>
      <c r="C12" cm="1">
        <f t="array" ref="C12">_xlfn.SWITCH(Table1[[#This Row],[Day_of_Week]],
"Monday",1,
"Tuesday",2,
"Wednesday",3,
"Thursday",4,
"Friday",5,
"Saturday",6,
"Sunday",7)</f>
        <v>1</v>
      </c>
      <c r="D12" t="s">
        <v>16</v>
      </c>
      <c r="E12" t="s">
        <v>44</v>
      </c>
      <c r="F12">
        <v>55</v>
      </c>
      <c r="G12">
        <v>533</v>
      </c>
      <c r="H12">
        <v>105.5</v>
      </c>
      <c r="I12">
        <v>100.8</v>
      </c>
      <c r="J12">
        <v>167</v>
      </c>
      <c r="K12">
        <v>11136</v>
      </c>
      <c r="L12">
        <v>7.8</v>
      </c>
      <c r="M12" t="s">
        <v>26</v>
      </c>
      <c r="N12" t="s">
        <v>42</v>
      </c>
      <c r="O12" t="b">
        <v>0</v>
      </c>
      <c r="P12" t="b">
        <v>0</v>
      </c>
    </row>
    <row r="13" spans="1:16" x14ac:dyDescent="0.25">
      <c r="A13" s="3">
        <v>45740</v>
      </c>
      <c r="B13" t="s">
        <v>34</v>
      </c>
      <c r="C13" cm="1">
        <f t="array" ref="C13">_xlfn.SWITCH(Table1[[#This Row],[Day_of_Week]],
"Monday",1,
"Tuesday",2,
"Wednesday",3,
"Thursday",4,
"Friday",5,
"Saturday",6,
"Sunday",7)</f>
        <v>1</v>
      </c>
      <c r="D13" t="s">
        <v>16</v>
      </c>
      <c r="E13" t="s">
        <v>44</v>
      </c>
      <c r="F13">
        <v>67</v>
      </c>
      <c r="G13">
        <v>807</v>
      </c>
      <c r="H13">
        <v>106.5</v>
      </c>
      <c r="I13">
        <v>99.9</v>
      </c>
      <c r="J13">
        <v>144</v>
      </c>
      <c r="K13">
        <v>13118</v>
      </c>
      <c r="L13">
        <v>9</v>
      </c>
      <c r="M13" t="s">
        <v>26</v>
      </c>
      <c r="N13" t="s">
        <v>19</v>
      </c>
      <c r="O13" t="b">
        <v>0</v>
      </c>
      <c r="P13" t="b">
        <v>0</v>
      </c>
    </row>
    <row r="14" spans="1:16" x14ac:dyDescent="0.25">
      <c r="A14" s="3">
        <v>45747</v>
      </c>
      <c r="B14" t="s">
        <v>34</v>
      </c>
      <c r="C14" cm="1">
        <f t="array" ref="C14">_xlfn.SWITCH(Table1[[#This Row],[Day_of_Week]],
"Monday",1,
"Tuesday",2,
"Wednesday",3,
"Thursday",4,
"Friday",5,
"Saturday",6,
"Sunday",7)</f>
        <v>1</v>
      </c>
      <c r="D14" t="s">
        <v>16</v>
      </c>
      <c r="E14" t="s">
        <v>44</v>
      </c>
      <c r="F14">
        <v>66</v>
      </c>
      <c r="G14">
        <v>587</v>
      </c>
      <c r="H14">
        <v>106</v>
      </c>
      <c r="I14">
        <v>99.1</v>
      </c>
      <c r="J14">
        <v>162</v>
      </c>
      <c r="K14">
        <v>12934</v>
      </c>
      <c r="L14">
        <v>8.3000000000000007</v>
      </c>
      <c r="M14" t="s">
        <v>26</v>
      </c>
      <c r="N14" t="s">
        <v>19</v>
      </c>
      <c r="O14" t="b">
        <v>0</v>
      </c>
      <c r="P14" t="b">
        <v>0</v>
      </c>
    </row>
    <row r="15" spans="1:16" x14ac:dyDescent="0.25">
      <c r="A15" s="3">
        <v>45754</v>
      </c>
      <c r="B15" t="s">
        <v>34</v>
      </c>
      <c r="C15" cm="1">
        <f t="array" ref="C15">_xlfn.SWITCH(Table1[[#This Row],[Day_of_Week]],
"Monday",1,
"Tuesday",2,
"Wednesday",3,
"Thursday",4,
"Friday",5,
"Saturday",6,
"Sunday",7)</f>
        <v>1</v>
      </c>
      <c r="D15" t="s">
        <v>16</v>
      </c>
      <c r="E15" t="s">
        <v>25</v>
      </c>
      <c r="F15">
        <v>17</v>
      </c>
      <c r="G15">
        <v>121</v>
      </c>
      <c r="H15">
        <v>104.7</v>
      </c>
      <c r="I15">
        <v>98.4</v>
      </c>
      <c r="J15">
        <v>159</v>
      </c>
      <c r="K15">
        <v>10535</v>
      </c>
      <c r="L15">
        <v>6.3</v>
      </c>
      <c r="M15" t="s">
        <v>18</v>
      </c>
      <c r="N15" t="s">
        <v>72</v>
      </c>
      <c r="O15" t="b">
        <v>0</v>
      </c>
      <c r="P15" t="b">
        <v>0</v>
      </c>
    </row>
    <row r="16" spans="1:16" x14ac:dyDescent="0.25">
      <c r="A16" s="3">
        <v>45761</v>
      </c>
      <c r="B16" t="s">
        <v>34</v>
      </c>
      <c r="C16" cm="1">
        <f t="array" ref="C16">_xlfn.SWITCH(Table1[[#This Row],[Day_of_Week]],
"Monday",1,
"Tuesday",2,
"Wednesday",3,
"Thursday",4,
"Friday",5,
"Saturday",6,
"Sunday",7)</f>
        <v>1</v>
      </c>
      <c r="D16" t="s">
        <v>16</v>
      </c>
      <c r="E16" t="s">
        <v>44</v>
      </c>
      <c r="F16">
        <v>54</v>
      </c>
      <c r="G16">
        <v>752</v>
      </c>
      <c r="H16">
        <v>104.7</v>
      </c>
      <c r="I16">
        <v>97.7</v>
      </c>
      <c r="J16">
        <v>151</v>
      </c>
      <c r="K16">
        <v>14020</v>
      </c>
      <c r="L16">
        <v>7.9</v>
      </c>
      <c r="M16" t="s">
        <v>26</v>
      </c>
      <c r="N16" t="s">
        <v>42</v>
      </c>
      <c r="O16" t="b">
        <v>0</v>
      </c>
      <c r="P16" t="b">
        <v>0</v>
      </c>
    </row>
    <row r="17" spans="1:16" x14ac:dyDescent="0.25">
      <c r="A17" s="3">
        <v>45768</v>
      </c>
      <c r="B17" t="s">
        <v>34</v>
      </c>
      <c r="C17" cm="1">
        <f t="array" ref="C17">_xlfn.SWITCH(Table1[[#This Row],[Day_of_Week]],
"Monday",1,
"Tuesday",2,
"Wednesday",3,
"Thursday",4,
"Friday",5,
"Saturday",6,
"Sunday",7)</f>
        <v>1</v>
      </c>
      <c r="D17" t="s">
        <v>16</v>
      </c>
      <c r="E17" t="s">
        <v>44</v>
      </c>
      <c r="F17">
        <v>40</v>
      </c>
      <c r="G17">
        <v>603</v>
      </c>
      <c r="H17">
        <v>102.2</v>
      </c>
      <c r="I17">
        <v>97</v>
      </c>
      <c r="J17">
        <v>152</v>
      </c>
      <c r="K17">
        <v>12353</v>
      </c>
      <c r="L17">
        <v>9.6999999999999993</v>
      </c>
      <c r="M17" t="s">
        <v>18</v>
      </c>
      <c r="N17" t="s">
        <v>43</v>
      </c>
      <c r="O17" t="b">
        <v>0</v>
      </c>
      <c r="P17" t="b">
        <v>0</v>
      </c>
    </row>
    <row r="18" spans="1:16" x14ac:dyDescent="0.25">
      <c r="A18" s="3">
        <v>45775</v>
      </c>
      <c r="B18" t="s">
        <v>34</v>
      </c>
      <c r="C18" cm="1">
        <f t="array" ref="C18">_xlfn.SWITCH(Table1[[#This Row],[Day_of_Week]],
"Monday",1,
"Tuesday",2,
"Wednesday",3,
"Thursday",4,
"Friday",5,
"Saturday",6,
"Sunday",7)</f>
        <v>1</v>
      </c>
      <c r="D18" t="s">
        <v>32</v>
      </c>
      <c r="E18" t="s">
        <v>33</v>
      </c>
      <c r="F18">
        <v>0</v>
      </c>
      <c r="G18">
        <v>0</v>
      </c>
      <c r="H18">
        <v>101.9</v>
      </c>
      <c r="I18">
        <v>96.4</v>
      </c>
      <c r="J18">
        <v>70</v>
      </c>
      <c r="K18">
        <v>5945</v>
      </c>
      <c r="L18">
        <v>7.5</v>
      </c>
      <c r="M18" t="s">
        <v>23</v>
      </c>
      <c r="N18" t="s">
        <v>71</v>
      </c>
      <c r="O18" t="b">
        <v>1</v>
      </c>
      <c r="P18" t="b">
        <v>0</v>
      </c>
    </row>
    <row r="19" spans="1:16" x14ac:dyDescent="0.25">
      <c r="A19" s="3">
        <v>45782</v>
      </c>
      <c r="B19" t="s">
        <v>34</v>
      </c>
      <c r="C19" cm="1">
        <f t="array" ref="C19">_xlfn.SWITCH(Table1[[#This Row],[Day_of_Week]],
"Monday",1,
"Tuesday",2,
"Wednesday",3,
"Thursday",4,
"Friday",5,
"Saturday",6,
"Sunday",7)</f>
        <v>1</v>
      </c>
      <c r="D19" t="s">
        <v>32</v>
      </c>
      <c r="E19" t="s">
        <v>33</v>
      </c>
      <c r="F19">
        <v>0</v>
      </c>
      <c r="G19">
        <v>0</v>
      </c>
      <c r="H19">
        <v>104.4</v>
      </c>
      <c r="I19">
        <v>95.9</v>
      </c>
      <c r="J19">
        <v>66</v>
      </c>
      <c r="K19">
        <v>3822</v>
      </c>
      <c r="L19">
        <v>9.1999999999999993</v>
      </c>
      <c r="M19" t="s">
        <v>23</v>
      </c>
      <c r="N19" t="s">
        <v>38</v>
      </c>
      <c r="O19" t="b">
        <v>1</v>
      </c>
      <c r="P19" t="b">
        <v>0</v>
      </c>
    </row>
    <row r="20" spans="1:16" x14ac:dyDescent="0.25">
      <c r="A20" s="3">
        <v>45789</v>
      </c>
      <c r="B20" t="s">
        <v>34</v>
      </c>
      <c r="C20" cm="1">
        <f t="array" ref="C20">_xlfn.SWITCH(Table1[[#This Row],[Day_of_Week]],
"Monday",1,
"Tuesday",2,
"Wednesday",3,
"Thursday",4,
"Friday",5,
"Saturday",6,
"Sunday",7)</f>
        <v>1</v>
      </c>
      <c r="D20" t="s">
        <v>32</v>
      </c>
      <c r="E20" t="s">
        <v>33</v>
      </c>
      <c r="F20">
        <v>0</v>
      </c>
      <c r="G20">
        <v>0</v>
      </c>
      <c r="H20">
        <v>102.1</v>
      </c>
      <c r="I20">
        <v>95.3</v>
      </c>
      <c r="J20">
        <v>75</v>
      </c>
      <c r="K20">
        <v>5546</v>
      </c>
      <c r="L20">
        <v>6.7</v>
      </c>
      <c r="M20" t="s">
        <v>23</v>
      </c>
      <c r="N20" t="s">
        <v>38</v>
      </c>
      <c r="O20" t="b">
        <v>0</v>
      </c>
      <c r="P20" t="b">
        <v>0</v>
      </c>
    </row>
    <row r="21" spans="1:16" x14ac:dyDescent="0.25">
      <c r="A21" s="3">
        <v>45796</v>
      </c>
      <c r="B21" t="s">
        <v>34</v>
      </c>
      <c r="C21" cm="1">
        <f t="array" ref="C21">_xlfn.SWITCH(Table1[[#This Row],[Day_of_Week]],
"Monday",1,
"Tuesday",2,
"Wednesday",3,
"Thursday",4,
"Friday",5,
"Saturday",6,
"Sunday",7)</f>
        <v>1</v>
      </c>
      <c r="D21" t="s">
        <v>16</v>
      </c>
      <c r="E21" t="s">
        <v>25</v>
      </c>
      <c r="F21">
        <v>30</v>
      </c>
      <c r="G21">
        <v>280</v>
      </c>
      <c r="H21">
        <v>101.9</v>
      </c>
      <c r="I21">
        <v>94.8</v>
      </c>
      <c r="J21">
        <v>158</v>
      </c>
      <c r="K21">
        <v>10065</v>
      </c>
      <c r="L21">
        <v>7.2</v>
      </c>
      <c r="M21" t="s">
        <v>26</v>
      </c>
      <c r="N21" t="s">
        <v>37</v>
      </c>
      <c r="O21" t="b">
        <v>0</v>
      </c>
      <c r="P21" t="b">
        <v>0</v>
      </c>
    </row>
    <row r="22" spans="1:16" x14ac:dyDescent="0.25">
      <c r="A22" s="3">
        <v>45803</v>
      </c>
      <c r="B22" t="s">
        <v>34</v>
      </c>
      <c r="C22" cm="1">
        <f t="array" ref="C22">_xlfn.SWITCH(Table1[[#This Row],[Day_of_Week]],
"Monday",1,
"Tuesday",2,
"Wednesday",3,
"Thursday",4,
"Friday",5,
"Saturday",6,
"Sunday",7)</f>
        <v>1</v>
      </c>
      <c r="D22" t="s">
        <v>16</v>
      </c>
      <c r="E22" t="s">
        <v>44</v>
      </c>
      <c r="F22">
        <v>37</v>
      </c>
      <c r="G22">
        <v>479</v>
      </c>
      <c r="H22">
        <v>101.4</v>
      </c>
      <c r="I22">
        <v>94.4</v>
      </c>
      <c r="J22">
        <v>158</v>
      </c>
      <c r="K22">
        <v>12742</v>
      </c>
      <c r="L22">
        <v>7.1</v>
      </c>
      <c r="M22" t="s">
        <v>18</v>
      </c>
      <c r="N22" t="s">
        <v>72</v>
      </c>
      <c r="O22" t="b">
        <v>0</v>
      </c>
      <c r="P22" t="b">
        <v>0</v>
      </c>
    </row>
    <row r="23" spans="1:16" x14ac:dyDescent="0.25">
      <c r="A23" s="3">
        <v>45810</v>
      </c>
      <c r="B23" t="s">
        <v>34</v>
      </c>
      <c r="C23" cm="1">
        <f t="array" ref="C23">_xlfn.SWITCH(Table1[[#This Row],[Day_of_Week]],
"Monday",1,
"Tuesday",2,
"Wednesday",3,
"Thursday",4,
"Friday",5,
"Saturday",6,
"Sunday",7)</f>
        <v>1</v>
      </c>
      <c r="D23" t="s">
        <v>32</v>
      </c>
      <c r="E23" t="s">
        <v>33</v>
      </c>
      <c r="F23">
        <v>0</v>
      </c>
      <c r="G23">
        <v>0</v>
      </c>
      <c r="H23">
        <v>101.1</v>
      </c>
      <c r="I23">
        <v>94</v>
      </c>
      <c r="J23">
        <v>69</v>
      </c>
      <c r="K23">
        <v>4176</v>
      </c>
      <c r="L23">
        <v>8.3000000000000007</v>
      </c>
      <c r="M23" t="s">
        <v>23</v>
      </c>
      <c r="N23" t="s">
        <v>38</v>
      </c>
      <c r="O23" t="b">
        <v>1</v>
      </c>
      <c r="P23" t="b">
        <v>0</v>
      </c>
    </row>
    <row r="24" spans="1:16" x14ac:dyDescent="0.25">
      <c r="A24" s="3">
        <v>45817</v>
      </c>
      <c r="B24" t="s">
        <v>34</v>
      </c>
      <c r="C24" cm="1">
        <f t="array" ref="C24">_xlfn.SWITCH(Table1[[#This Row],[Day_of_Week]],
"Monday",1,
"Tuesday",2,
"Wednesday",3,
"Thursday",4,
"Friday",5,
"Saturday",6,
"Sunday",7)</f>
        <v>1</v>
      </c>
      <c r="D24" t="s">
        <v>16</v>
      </c>
      <c r="E24" t="s">
        <v>35</v>
      </c>
      <c r="F24">
        <v>33</v>
      </c>
      <c r="G24">
        <v>498</v>
      </c>
      <c r="H24">
        <v>101.9</v>
      </c>
      <c r="I24">
        <v>93.6</v>
      </c>
      <c r="J24">
        <v>154</v>
      </c>
      <c r="K24">
        <v>13276</v>
      </c>
      <c r="L24">
        <v>8.3000000000000007</v>
      </c>
      <c r="M24" t="s">
        <v>26</v>
      </c>
      <c r="N24" t="s">
        <v>48</v>
      </c>
      <c r="O24" t="b">
        <v>0</v>
      </c>
      <c r="P24" t="b">
        <v>0</v>
      </c>
    </row>
    <row r="25" spans="1:16" x14ac:dyDescent="0.25">
      <c r="A25" s="3">
        <v>45824</v>
      </c>
      <c r="B25" t="s">
        <v>34</v>
      </c>
      <c r="C25" cm="1">
        <f t="array" ref="C25">_xlfn.SWITCH(Table1[[#This Row],[Day_of_Week]],
"Monday",1,
"Tuesday",2,
"Wednesday",3,
"Thursday",4,
"Friday",5,
"Saturday",6,
"Sunday",7)</f>
        <v>1</v>
      </c>
      <c r="D25" t="s">
        <v>21</v>
      </c>
      <c r="E25" t="s">
        <v>41</v>
      </c>
      <c r="F25">
        <v>26</v>
      </c>
      <c r="G25">
        <v>104</v>
      </c>
      <c r="H25">
        <v>101.8</v>
      </c>
      <c r="I25">
        <v>93.2</v>
      </c>
      <c r="J25">
        <v>86</v>
      </c>
      <c r="K25">
        <v>5919</v>
      </c>
      <c r="L25">
        <v>7.2</v>
      </c>
      <c r="M25" t="s">
        <v>23</v>
      </c>
      <c r="N25" t="s">
        <v>52</v>
      </c>
      <c r="O25" t="b">
        <v>0</v>
      </c>
      <c r="P25" t="b">
        <v>0</v>
      </c>
    </row>
    <row r="26" spans="1:16" x14ac:dyDescent="0.25">
      <c r="A26" s="3">
        <v>45831</v>
      </c>
      <c r="B26" t="s">
        <v>34</v>
      </c>
      <c r="C26" cm="1">
        <f t="array" ref="C26">_xlfn.SWITCH(Table1[[#This Row],[Day_of_Week]],
"Monday",1,
"Tuesday",2,
"Wednesday",3,
"Thursday",4,
"Friday",5,
"Saturday",6,
"Sunday",7)</f>
        <v>1</v>
      </c>
      <c r="D26" t="s">
        <v>16</v>
      </c>
      <c r="E26" t="s">
        <v>35</v>
      </c>
      <c r="F26">
        <v>59</v>
      </c>
      <c r="G26">
        <v>867</v>
      </c>
      <c r="H26">
        <v>99.6</v>
      </c>
      <c r="I26">
        <v>92.8</v>
      </c>
      <c r="J26">
        <v>149</v>
      </c>
      <c r="K26">
        <v>10151</v>
      </c>
      <c r="L26">
        <v>7.3</v>
      </c>
      <c r="M26" t="s">
        <v>26</v>
      </c>
      <c r="N26" t="s">
        <v>43</v>
      </c>
      <c r="O26" t="b">
        <v>0</v>
      </c>
      <c r="P26" t="b">
        <v>0</v>
      </c>
    </row>
    <row r="27" spans="1:16" x14ac:dyDescent="0.25">
      <c r="A27" s="3">
        <v>45838</v>
      </c>
      <c r="B27" t="s">
        <v>34</v>
      </c>
      <c r="C27" cm="1">
        <f t="array" ref="C27">_xlfn.SWITCH(Table1[[#This Row],[Day_of_Week]],
"Monday",1,
"Tuesday",2,
"Wednesday",3,
"Thursday",4,
"Friday",5,
"Saturday",6,
"Sunday",7)</f>
        <v>1</v>
      </c>
      <c r="D27" t="s">
        <v>32</v>
      </c>
      <c r="E27" t="s">
        <v>33</v>
      </c>
      <c r="F27">
        <v>0</v>
      </c>
      <c r="G27">
        <v>0</v>
      </c>
      <c r="H27">
        <v>100.4</v>
      </c>
      <c r="I27">
        <v>92.5</v>
      </c>
      <c r="J27">
        <v>66</v>
      </c>
      <c r="K27">
        <v>4999</v>
      </c>
      <c r="L27">
        <v>7</v>
      </c>
      <c r="M27" t="s">
        <v>23</v>
      </c>
      <c r="N27" t="s">
        <v>71</v>
      </c>
      <c r="O27" t="b">
        <v>1</v>
      </c>
      <c r="P27" t="b">
        <v>0</v>
      </c>
    </row>
    <row r="28" spans="1:16" x14ac:dyDescent="0.25">
      <c r="A28" s="3">
        <v>45845</v>
      </c>
      <c r="B28" t="s">
        <v>34</v>
      </c>
      <c r="C28" cm="1">
        <f t="array" ref="C28">_xlfn.SWITCH(Table1[[#This Row],[Day_of_Week]],
"Monday",1,
"Tuesday",2,
"Wednesday",3,
"Thursday",4,
"Friday",5,
"Saturday",6,
"Sunday",7)</f>
        <v>1</v>
      </c>
      <c r="D28" t="s">
        <v>16</v>
      </c>
      <c r="E28" t="s">
        <v>25</v>
      </c>
      <c r="F28">
        <v>46</v>
      </c>
      <c r="G28">
        <v>342</v>
      </c>
      <c r="H28">
        <v>101.7</v>
      </c>
      <c r="I28">
        <v>92.2</v>
      </c>
      <c r="J28">
        <v>145</v>
      </c>
      <c r="K28">
        <v>12113</v>
      </c>
      <c r="L28">
        <v>7.3</v>
      </c>
      <c r="M28" t="s">
        <v>26</v>
      </c>
      <c r="N28" t="s">
        <v>75</v>
      </c>
      <c r="O28" t="b">
        <v>0</v>
      </c>
      <c r="P28" t="b">
        <v>0</v>
      </c>
    </row>
    <row r="29" spans="1:16" x14ac:dyDescent="0.25">
      <c r="A29" s="3">
        <v>45852</v>
      </c>
      <c r="B29" t="s">
        <v>34</v>
      </c>
      <c r="C29" cm="1">
        <f t="array" ref="C29">_xlfn.SWITCH(Table1[[#This Row],[Day_of_Week]],
"Monday",1,
"Tuesday",2,
"Wednesday",3,
"Thursday",4,
"Friday",5,
"Saturday",6,
"Sunday",7)</f>
        <v>1</v>
      </c>
      <c r="D29" t="s">
        <v>16</v>
      </c>
      <c r="E29" t="s">
        <v>35</v>
      </c>
      <c r="F29">
        <v>25</v>
      </c>
      <c r="G29">
        <v>304</v>
      </c>
      <c r="H29">
        <v>99.2</v>
      </c>
      <c r="I29">
        <v>91.9</v>
      </c>
      <c r="J29">
        <v>158</v>
      </c>
      <c r="K29">
        <v>14259</v>
      </c>
      <c r="L29">
        <v>6.8</v>
      </c>
      <c r="M29" t="s">
        <v>26</v>
      </c>
      <c r="N29" t="s">
        <v>42</v>
      </c>
      <c r="O29" t="b">
        <v>0</v>
      </c>
      <c r="P29" t="b">
        <v>0</v>
      </c>
    </row>
    <row r="30" spans="1:16" x14ac:dyDescent="0.25">
      <c r="A30" s="3">
        <v>45859</v>
      </c>
      <c r="B30" t="s">
        <v>34</v>
      </c>
      <c r="C30" cm="1">
        <f t="array" ref="C30">_xlfn.SWITCH(Table1[[#This Row],[Day_of_Week]],
"Monday",1,
"Tuesday",2,
"Wednesday",3,
"Thursday",4,
"Friday",5,
"Saturday",6,
"Sunday",7)</f>
        <v>1</v>
      </c>
      <c r="D30" t="s">
        <v>16</v>
      </c>
      <c r="E30" t="s">
        <v>17</v>
      </c>
      <c r="F30">
        <v>56</v>
      </c>
      <c r="G30">
        <v>773</v>
      </c>
      <c r="H30">
        <v>100.2</v>
      </c>
      <c r="I30">
        <v>91.7</v>
      </c>
      <c r="J30">
        <v>164</v>
      </c>
      <c r="K30">
        <v>8781</v>
      </c>
      <c r="L30">
        <v>8.1</v>
      </c>
      <c r="M30" t="s">
        <v>18</v>
      </c>
      <c r="N30" t="s">
        <v>37</v>
      </c>
      <c r="O30" t="b">
        <v>0</v>
      </c>
      <c r="P30" t="b">
        <v>0</v>
      </c>
    </row>
    <row r="31" spans="1:16" x14ac:dyDescent="0.25">
      <c r="A31" s="3">
        <v>45866</v>
      </c>
      <c r="B31" t="s">
        <v>34</v>
      </c>
      <c r="C31" cm="1">
        <f t="array" ref="C31">_xlfn.SWITCH(Table1[[#This Row],[Day_of_Week]],
"Monday",1,
"Tuesday",2,
"Wednesday",3,
"Thursday",4,
"Friday",5,
"Saturday",6,
"Sunday",7)</f>
        <v>1</v>
      </c>
      <c r="D31" t="s">
        <v>16</v>
      </c>
      <c r="E31" t="s">
        <v>17</v>
      </c>
      <c r="F31">
        <v>74</v>
      </c>
      <c r="G31">
        <v>630</v>
      </c>
      <c r="H31">
        <v>99.6</v>
      </c>
      <c r="I31">
        <v>91.4</v>
      </c>
      <c r="J31">
        <v>169</v>
      </c>
      <c r="K31">
        <v>10756</v>
      </c>
      <c r="L31">
        <v>7.7</v>
      </c>
      <c r="M31" t="s">
        <v>26</v>
      </c>
      <c r="N31" t="s">
        <v>48</v>
      </c>
      <c r="O31" t="b">
        <v>0</v>
      </c>
      <c r="P31" t="b">
        <v>0</v>
      </c>
    </row>
    <row r="32" spans="1:16" x14ac:dyDescent="0.25">
      <c r="A32" s="3">
        <v>45873</v>
      </c>
      <c r="B32" t="s">
        <v>34</v>
      </c>
      <c r="C32" cm="1">
        <f t="array" ref="C32">_xlfn.SWITCH(Table1[[#This Row],[Day_of_Week]],
"Monday",1,
"Tuesday",2,
"Wednesday",3,
"Thursday",4,
"Friday",5,
"Saturday",6,
"Sunday",7)</f>
        <v>1</v>
      </c>
      <c r="D32" t="s">
        <v>16</v>
      </c>
      <c r="E32" t="s">
        <v>35</v>
      </c>
      <c r="F32">
        <v>61</v>
      </c>
      <c r="G32">
        <v>772</v>
      </c>
      <c r="H32">
        <v>100</v>
      </c>
      <c r="I32">
        <v>91.2</v>
      </c>
      <c r="J32">
        <v>149</v>
      </c>
      <c r="K32">
        <v>14344</v>
      </c>
      <c r="L32">
        <v>8.1</v>
      </c>
      <c r="M32" t="s">
        <v>18</v>
      </c>
      <c r="N32" t="s">
        <v>72</v>
      </c>
      <c r="O32" t="b">
        <v>0</v>
      </c>
      <c r="P32" t="b">
        <v>0</v>
      </c>
    </row>
    <row r="33" spans="1:16" x14ac:dyDescent="0.25">
      <c r="A33" s="3">
        <v>45880</v>
      </c>
      <c r="B33" t="s">
        <v>34</v>
      </c>
      <c r="C33" cm="1">
        <f t="array" ref="C33">_xlfn.SWITCH(Table1[[#This Row],[Day_of_Week]],
"Monday",1,
"Tuesday",2,
"Wednesday",3,
"Thursday",4,
"Friday",5,
"Saturday",6,
"Sunday",7)</f>
        <v>1</v>
      </c>
      <c r="D33" t="s">
        <v>16</v>
      </c>
      <c r="E33" t="s">
        <v>44</v>
      </c>
      <c r="F33">
        <v>46</v>
      </c>
      <c r="G33">
        <v>586</v>
      </c>
      <c r="H33">
        <v>98.8</v>
      </c>
      <c r="I33">
        <v>91</v>
      </c>
      <c r="J33">
        <v>149</v>
      </c>
      <c r="K33">
        <v>13039</v>
      </c>
      <c r="L33">
        <v>7.8</v>
      </c>
      <c r="M33" t="s">
        <v>18</v>
      </c>
      <c r="N33" t="s">
        <v>48</v>
      </c>
      <c r="O33" t="b">
        <v>0</v>
      </c>
      <c r="P33" t="b">
        <v>0</v>
      </c>
    </row>
    <row r="34" spans="1:16" x14ac:dyDescent="0.25">
      <c r="A34" s="3">
        <v>45887</v>
      </c>
      <c r="B34" t="s">
        <v>34</v>
      </c>
      <c r="C34" cm="1">
        <f t="array" ref="C34">_xlfn.SWITCH(Table1[[#This Row],[Day_of_Week]],
"Monday",1,
"Tuesday",2,
"Wednesday",3,
"Thursday",4,
"Friday",5,
"Saturday",6,
"Sunday",7)</f>
        <v>1</v>
      </c>
      <c r="D34" t="s">
        <v>16</v>
      </c>
      <c r="E34" t="s">
        <v>35</v>
      </c>
      <c r="F34">
        <v>68</v>
      </c>
      <c r="G34">
        <v>897</v>
      </c>
      <c r="H34">
        <v>97.2</v>
      </c>
      <c r="I34">
        <v>90.8</v>
      </c>
      <c r="J34">
        <v>153</v>
      </c>
      <c r="K34">
        <v>13631</v>
      </c>
      <c r="L34">
        <v>7.8</v>
      </c>
      <c r="M34" t="s">
        <v>26</v>
      </c>
      <c r="N34" t="s">
        <v>37</v>
      </c>
      <c r="O34" t="b">
        <v>0</v>
      </c>
      <c r="P34" t="b">
        <v>0</v>
      </c>
    </row>
    <row r="35" spans="1:16" x14ac:dyDescent="0.25">
      <c r="A35" s="3">
        <v>45894</v>
      </c>
      <c r="B35" t="s">
        <v>34</v>
      </c>
      <c r="C35" cm="1">
        <f t="array" ref="C35">_xlfn.SWITCH(Table1[[#This Row],[Day_of_Week]],
"Monday",1,
"Tuesday",2,
"Wednesday",3,
"Thursday",4,
"Friday",5,
"Saturday",6,
"Sunday",7)</f>
        <v>1</v>
      </c>
      <c r="D35" t="s">
        <v>16</v>
      </c>
      <c r="E35" t="s">
        <v>25</v>
      </c>
      <c r="F35">
        <v>42</v>
      </c>
      <c r="G35">
        <v>465</v>
      </c>
      <c r="H35">
        <v>97.4</v>
      </c>
      <c r="I35">
        <v>90.6</v>
      </c>
      <c r="J35">
        <v>153</v>
      </c>
      <c r="K35">
        <v>14727</v>
      </c>
      <c r="L35">
        <v>7.2</v>
      </c>
      <c r="M35" t="s">
        <v>18</v>
      </c>
      <c r="N35" t="s">
        <v>72</v>
      </c>
      <c r="O35" t="b">
        <v>0</v>
      </c>
      <c r="P35" t="b">
        <v>0</v>
      </c>
    </row>
    <row r="36" spans="1:16" x14ac:dyDescent="0.25">
      <c r="A36" s="3">
        <v>45901</v>
      </c>
      <c r="B36" t="s">
        <v>34</v>
      </c>
      <c r="C36" cm="1">
        <f t="array" ref="C36">_xlfn.SWITCH(Table1[[#This Row],[Day_of_Week]],
"Monday",1,
"Tuesday",2,
"Wednesday",3,
"Thursday",4,
"Friday",5,
"Saturday",6,
"Sunday",7)</f>
        <v>1</v>
      </c>
      <c r="D36" t="s">
        <v>16</v>
      </c>
      <c r="E36" t="s">
        <v>44</v>
      </c>
      <c r="F36">
        <v>35</v>
      </c>
      <c r="G36">
        <v>424</v>
      </c>
      <c r="H36">
        <v>98.9</v>
      </c>
      <c r="I36">
        <v>90.4</v>
      </c>
      <c r="J36">
        <v>140</v>
      </c>
      <c r="K36">
        <v>10136</v>
      </c>
      <c r="L36">
        <v>7.2</v>
      </c>
      <c r="M36" t="s">
        <v>18</v>
      </c>
      <c r="N36" t="s">
        <v>48</v>
      </c>
      <c r="O36" t="b">
        <v>0</v>
      </c>
      <c r="P36" t="b">
        <v>0</v>
      </c>
    </row>
    <row r="37" spans="1:16" x14ac:dyDescent="0.25">
      <c r="A37" s="3">
        <v>45908</v>
      </c>
      <c r="B37" t="s">
        <v>34</v>
      </c>
      <c r="C37" cm="1">
        <f t="array" ref="C37">_xlfn.SWITCH(Table1[[#This Row],[Day_of_Week]],
"Monday",1,
"Tuesday",2,
"Wednesday",3,
"Thursday",4,
"Friday",5,
"Saturday",6,
"Sunday",7)</f>
        <v>1</v>
      </c>
      <c r="D37" t="s">
        <v>16</v>
      </c>
      <c r="E37" t="s">
        <v>17</v>
      </c>
      <c r="F37">
        <v>54</v>
      </c>
      <c r="G37">
        <v>678</v>
      </c>
      <c r="H37">
        <v>98.4</v>
      </c>
      <c r="I37">
        <v>90.3</v>
      </c>
      <c r="J37">
        <v>158</v>
      </c>
      <c r="K37">
        <v>12253</v>
      </c>
      <c r="L37">
        <v>7.1</v>
      </c>
      <c r="M37" t="s">
        <v>18</v>
      </c>
      <c r="N37" t="s">
        <v>72</v>
      </c>
      <c r="O37" t="b">
        <v>0</v>
      </c>
      <c r="P37" t="b">
        <v>0</v>
      </c>
    </row>
    <row r="38" spans="1:16" x14ac:dyDescent="0.25">
      <c r="A38" s="3">
        <v>45915</v>
      </c>
      <c r="B38" t="s">
        <v>34</v>
      </c>
      <c r="C38" cm="1">
        <f t="array" ref="C38">_xlfn.SWITCH(Table1[[#This Row],[Day_of_Week]],
"Monday",1,
"Tuesday",2,
"Wednesday",3,
"Thursday",4,
"Friday",5,
"Saturday",6,
"Sunday",7)</f>
        <v>1</v>
      </c>
      <c r="D38" t="s">
        <v>16</v>
      </c>
      <c r="E38" t="s">
        <v>17</v>
      </c>
      <c r="F38">
        <v>50</v>
      </c>
      <c r="G38">
        <v>478</v>
      </c>
      <c r="H38">
        <v>98.7</v>
      </c>
      <c r="I38">
        <v>90.1</v>
      </c>
      <c r="J38">
        <v>153</v>
      </c>
      <c r="K38">
        <v>13009</v>
      </c>
      <c r="L38">
        <v>8.4</v>
      </c>
      <c r="M38" t="s">
        <v>18</v>
      </c>
      <c r="N38" t="s">
        <v>19</v>
      </c>
      <c r="O38" t="b">
        <v>0</v>
      </c>
      <c r="P38" t="b">
        <v>0</v>
      </c>
    </row>
    <row r="39" spans="1:16" x14ac:dyDescent="0.25">
      <c r="A39" s="3">
        <v>45922</v>
      </c>
      <c r="B39" t="s">
        <v>34</v>
      </c>
      <c r="C39" cm="1">
        <f t="array" ref="C39">_xlfn.SWITCH(Table1[[#This Row],[Day_of_Week]],
"Monday",1,
"Tuesday",2,
"Wednesday",3,
"Thursday",4,
"Friday",5,
"Saturday",6,
"Sunday",7)</f>
        <v>1</v>
      </c>
      <c r="D39" t="s">
        <v>16</v>
      </c>
      <c r="E39" t="s">
        <v>17</v>
      </c>
      <c r="F39">
        <v>69</v>
      </c>
      <c r="G39">
        <v>890</v>
      </c>
      <c r="H39">
        <v>98.2</v>
      </c>
      <c r="I39">
        <v>90</v>
      </c>
      <c r="J39">
        <v>151</v>
      </c>
      <c r="K39">
        <v>8585</v>
      </c>
      <c r="L39">
        <v>8.1</v>
      </c>
      <c r="M39" t="s">
        <v>26</v>
      </c>
      <c r="N39" t="s">
        <v>19</v>
      </c>
      <c r="O39" t="b">
        <v>0</v>
      </c>
      <c r="P39" t="b">
        <v>0</v>
      </c>
    </row>
    <row r="40" spans="1:16" x14ac:dyDescent="0.25">
      <c r="A40" s="3">
        <v>45929</v>
      </c>
      <c r="B40" t="s">
        <v>34</v>
      </c>
      <c r="C40" cm="1">
        <f t="array" ref="C40">_xlfn.SWITCH(Table1[[#This Row],[Day_of_Week]],
"Monday",1,
"Tuesday",2,
"Wednesday",3,
"Thursday",4,
"Friday",5,
"Saturday",6,
"Sunday",7)</f>
        <v>1</v>
      </c>
      <c r="D40" t="s">
        <v>16</v>
      </c>
      <c r="E40" t="s">
        <v>17</v>
      </c>
      <c r="F40">
        <v>56</v>
      </c>
      <c r="G40">
        <v>703</v>
      </c>
      <c r="H40">
        <v>97.2</v>
      </c>
      <c r="I40">
        <v>89.8</v>
      </c>
      <c r="J40">
        <v>169</v>
      </c>
      <c r="K40">
        <v>12178</v>
      </c>
      <c r="L40">
        <v>8.5</v>
      </c>
      <c r="M40" t="s">
        <v>18</v>
      </c>
      <c r="N40" t="s">
        <v>75</v>
      </c>
      <c r="O40" t="b">
        <v>0</v>
      </c>
      <c r="P40" t="b">
        <v>0</v>
      </c>
    </row>
    <row r="41" spans="1:16" x14ac:dyDescent="0.25">
      <c r="A41" s="3">
        <v>45936</v>
      </c>
      <c r="B41" t="s">
        <v>34</v>
      </c>
      <c r="C41" cm="1">
        <f t="array" ref="C41">_xlfn.SWITCH(Table1[[#This Row],[Day_of_Week]],
"Monday",1,
"Tuesday",2,
"Wednesday",3,
"Thursday",4,
"Friday",5,
"Saturday",6,
"Sunday",7)</f>
        <v>1</v>
      </c>
      <c r="D41" t="s">
        <v>32</v>
      </c>
      <c r="E41" t="s">
        <v>33</v>
      </c>
      <c r="F41">
        <v>0</v>
      </c>
      <c r="G41">
        <v>0</v>
      </c>
      <c r="H41">
        <v>99.1</v>
      </c>
      <c r="I41">
        <v>89.7</v>
      </c>
      <c r="J41">
        <v>71</v>
      </c>
      <c r="K41">
        <v>5229</v>
      </c>
      <c r="L41">
        <v>6</v>
      </c>
      <c r="M41" t="s">
        <v>23</v>
      </c>
      <c r="N41" t="s">
        <v>38</v>
      </c>
      <c r="O41" t="b">
        <v>0</v>
      </c>
      <c r="P41" t="b">
        <v>1</v>
      </c>
    </row>
    <row r="42" spans="1:16" x14ac:dyDescent="0.25">
      <c r="A42" s="3">
        <v>45943</v>
      </c>
      <c r="B42" t="s">
        <v>34</v>
      </c>
      <c r="C42" cm="1">
        <f t="array" ref="C42">_xlfn.SWITCH(Table1[[#This Row],[Day_of_Week]],
"Monday",1,
"Tuesday",2,
"Wednesday",3,
"Thursday",4,
"Friday",5,
"Saturday",6,
"Sunday",7)</f>
        <v>1</v>
      </c>
      <c r="D42" t="s">
        <v>16</v>
      </c>
      <c r="E42" t="s">
        <v>35</v>
      </c>
      <c r="F42">
        <v>25</v>
      </c>
      <c r="G42">
        <v>287</v>
      </c>
      <c r="H42">
        <v>96.5</v>
      </c>
      <c r="I42">
        <v>89.6</v>
      </c>
      <c r="J42">
        <v>163</v>
      </c>
      <c r="K42">
        <v>12760</v>
      </c>
      <c r="L42">
        <v>7.8</v>
      </c>
      <c r="M42" t="s">
        <v>18</v>
      </c>
      <c r="N42" t="s">
        <v>43</v>
      </c>
      <c r="O42" t="b">
        <v>0</v>
      </c>
      <c r="P42" t="b">
        <v>0</v>
      </c>
    </row>
    <row r="43" spans="1:16" x14ac:dyDescent="0.25">
      <c r="A43" s="3">
        <v>45950</v>
      </c>
      <c r="B43" t="s">
        <v>34</v>
      </c>
      <c r="C43" cm="1">
        <f t="array" ref="C43">_xlfn.SWITCH(Table1[[#This Row],[Day_of_Week]],
"Monday",1,
"Tuesday",2,
"Wednesday",3,
"Thursday",4,
"Friday",5,
"Saturday",6,
"Sunday",7)</f>
        <v>1</v>
      </c>
      <c r="D43" t="s">
        <v>16</v>
      </c>
      <c r="E43" t="s">
        <v>25</v>
      </c>
      <c r="F43">
        <v>40</v>
      </c>
      <c r="G43">
        <v>357</v>
      </c>
      <c r="H43">
        <v>98.3</v>
      </c>
      <c r="I43">
        <v>89.5</v>
      </c>
      <c r="J43">
        <v>156</v>
      </c>
      <c r="K43">
        <v>8066</v>
      </c>
      <c r="L43">
        <v>6.6</v>
      </c>
      <c r="M43" t="s">
        <v>18</v>
      </c>
      <c r="N43" t="s">
        <v>19</v>
      </c>
      <c r="O43" t="b">
        <v>0</v>
      </c>
      <c r="P43" t="b">
        <v>0</v>
      </c>
    </row>
    <row r="44" spans="1:16" x14ac:dyDescent="0.25">
      <c r="A44" s="3">
        <v>45957</v>
      </c>
      <c r="B44" t="s">
        <v>34</v>
      </c>
      <c r="C44" cm="1">
        <f t="array" ref="C44">_xlfn.SWITCH(Table1[[#This Row],[Day_of_Week]],
"Monday",1,
"Tuesday",2,
"Wednesday",3,
"Thursday",4,
"Friday",5,
"Saturday",6,
"Sunday",7)</f>
        <v>1</v>
      </c>
      <c r="D44" t="s">
        <v>16</v>
      </c>
      <c r="E44" t="s">
        <v>17</v>
      </c>
      <c r="F44">
        <v>56</v>
      </c>
      <c r="G44">
        <v>548</v>
      </c>
      <c r="H44">
        <v>97.6</v>
      </c>
      <c r="I44">
        <v>89.4</v>
      </c>
      <c r="J44">
        <v>170</v>
      </c>
      <c r="K44">
        <v>12770</v>
      </c>
      <c r="L44">
        <v>8</v>
      </c>
      <c r="M44" t="s">
        <v>18</v>
      </c>
      <c r="N44" t="s">
        <v>42</v>
      </c>
      <c r="O44" t="b">
        <v>0</v>
      </c>
      <c r="P44" t="b">
        <v>0</v>
      </c>
    </row>
    <row r="45" spans="1:16" x14ac:dyDescent="0.25">
      <c r="A45" s="3">
        <v>45664</v>
      </c>
      <c r="B45" t="s">
        <v>36</v>
      </c>
      <c r="C45" cm="1">
        <f t="array" ref="C45">_xlfn.SWITCH(Table1[[#This Row],[Day_of_Week]],
"Monday",1,
"Tuesday",2,
"Wednesday",3,
"Thursday",4,
"Friday",5,
"Saturday",6,
"Sunday",7)</f>
        <v>2</v>
      </c>
      <c r="D45" t="s">
        <v>28</v>
      </c>
      <c r="E45" t="s">
        <v>39</v>
      </c>
      <c r="F45">
        <v>57</v>
      </c>
      <c r="G45">
        <v>390</v>
      </c>
      <c r="H45">
        <v>114.4</v>
      </c>
      <c r="I45">
        <v>113.2</v>
      </c>
      <c r="J45">
        <v>155</v>
      </c>
      <c r="K45">
        <v>8288</v>
      </c>
      <c r="L45">
        <v>7.9</v>
      </c>
      <c r="M45" t="s">
        <v>26</v>
      </c>
      <c r="N45" t="s">
        <v>45</v>
      </c>
      <c r="O45" t="b">
        <v>0</v>
      </c>
      <c r="P45" t="b">
        <v>0</v>
      </c>
    </row>
    <row r="46" spans="1:16" x14ac:dyDescent="0.25">
      <c r="A46" s="3">
        <v>45671</v>
      </c>
      <c r="B46" t="s">
        <v>36</v>
      </c>
      <c r="C46" cm="1">
        <f t="array" ref="C46">_xlfn.SWITCH(Table1[[#This Row],[Day_of_Week]],
"Monday",1,
"Tuesday",2,
"Wednesday",3,
"Thursday",4,
"Friday",5,
"Saturday",6,
"Sunday",7)</f>
        <v>2</v>
      </c>
      <c r="D46" t="s">
        <v>28</v>
      </c>
      <c r="E46" t="s">
        <v>29</v>
      </c>
      <c r="F46">
        <v>83</v>
      </c>
      <c r="G46">
        <v>820</v>
      </c>
      <c r="H46">
        <v>112.9</v>
      </c>
      <c r="I46">
        <v>111.5</v>
      </c>
      <c r="J46">
        <v>150</v>
      </c>
      <c r="K46">
        <v>7694</v>
      </c>
      <c r="L46">
        <v>8</v>
      </c>
      <c r="M46" t="s">
        <v>26</v>
      </c>
      <c r="N46" t="s">
        <v>51</v>
      </c>
      <c r="O46" t="b">
        <v>0</v>
      </c>
      <c r="P46" t="b">
        <v>0</v>
      </c>
    </row>
    <row r="47" spans="1:16" x14ac:dyDescent="0.25">
      <c r="A47" s="3">
        <v>45678</v>
      </c>
      <c r="B47" t="s">
        <v>36</v>
      </c>
      <c r="C47" cm="1">
        <f t="array" ref="C47">_xlfn.SWITCH(Table1[[#This Row],[Day_of_Week]],
"Monday",1,
"Tuesday",2,
"Wednesday",3,
"Thursday",4,
"Friday",5,
"Saturday",6,
"Sunday",7)</f>
        <v>2</v>
      </c>
      <c r="D47" t="s">
        <v>28</v>
      </c>
      <c r="E47" t="s">
        <v>29</v>
      </c>
      <c r="F47">
        <v>69</v>
      </c>
      <c r="G47">
        <v>662</v>
      </c>
      <c r="H47">
        <v>113.1</v>
      </c>
      <c r="I47">
        <v>109.9</v>
      </c>
      <c r="J47">
        <v>131</v>
      </c>
      <c r="K47">
        <v>6433</v>
      </c>
      <c r="L47">
        <v>8.6999999999999993</v>
      </c>
      <c r="M47" t="s">
        <v>26</v>
      </c>
      <c r="N47" t="s">
        <v>51</v>
      </c>
      <c r="O47" t="b">
        <v>0</v>
      </c>
      <c r="P47" t="b">
        <v>0</v>
      </c>
    </row>
    <row r="48" spans="1:16" x14ac:dyDescent="0.25">
      <c r="A48" s="3">
        <v>45685</v>
      </c>
      <c r="B48" t="s">
        <v>36</v>
      </c>
      <c r="C48" cm="1">
        <f t="array" ref="C48">_xlfn.SWITCH(Table1[[#This Row],[Day_of_Week]],
"Monday",1,
"Tuesday",2,
"Wednesday",3,
"Thursday",4,
"Friday",5,
"Saturday",6,
"Sunday",7)</f>
        <v>2</v>
      </c>
      <c r="D48" t="s">
        <v>28</v>
      </c>
      <c r="E48" t="s">
        <v>39</v>
      </c>
      <c r="F48">
        <v>68</v>
      </c>
      <c r="G48">
        <v>499</v>
      </c>
      <c r="H48">
        <v>110.5</v>
      </c>
      <c r="I48">
        <v>108.5</v>
      </c>
      <c r="J48">
        <v>148</v>
      </c>
      <c r="K48">
        <v>7106</v>
      </c>
      <c r="L48">
        <v>7.7</v>
      </c>
      <c r="M48" t="s">
        <v>18</v>
      </c>
      <c r="N48" t="s">
        <v>74</v>
      </c>
      <c r="O48" t="b">
        <v>0</v>
      </c>
      <c r="P48" t="b">
        <v>0</v>
      </c>
    </row>
    <row r="49" spans="1:16" x14ac:dyDescent="0.25">
      <c r="A49" s="3">
        <v>45692</v>
      </c>
      <c r="B49" t="s">
        <v>36</v>
      </c>
      <c r="C49" cm="1">
        <f t="array" ref="C49">_xlfn.SWITCH(Table1[[#This Row],[Day_of_Week]],
"Monday",1,
"Tuesday",2,
"Wednesday",3,
"Thursday",4,
"Friday",5,
"Saturday",6,
"Sunday",7)</f>
        <v>2</v>
      </c>
      <c r="D49" t="s">
        <v>32</v>
      </c>
      <c r="E49" t="s">
        <v>33</v>
      </c>
      <c r="F49">
        <v>0</v>
      </c>
      <c r="G49">
        <v>0</v>
      </c>
      <c r="H49">
        <v>111.9</v>
      </c>
      <c r="I49">
        <v>107.1</v>
      </c>
      <c r="J49">
        <v>73</v>
      </c>
      <c r="K49">
        <v>4123</v>
      </c>
      <c r="L49">
        <v>7.8</v>
      </c>
      <c r="M49" t="s">
        <v>23</v>
      </c>
      <c r="N49" t="s">
        <v>38</v>
      </c>
      <c r="O49" t="b">
        <v>0</v>
      </c>
      <c r="P49" t="b">
        <v>1</v>
      </c>
    </row>
    <row r="50" spans="1:16" x14ac:dyDescent="0.25">
      <c r="A50" s="3">
        <v>45699</v>
      </c>
      <c r="B50" t="s">
        <v>36</v>
      </c>
      <c r="C50" cm="1">
        <f t="array" ref="C50">_xlfn.SWITCH(Table1[[#This Row],[Day_of_Week]],
"Monday",1,
"Tuesday",2,
"Wednesday",3,
"Thursday",4,
"Friday",5,
"Saturday",6,
"Sunday",7)</f>
        <v>2</v>
      </c>
      <c r="D50" t="s">
        <v>28</v>
      </c>
      <c r="E50" t="s">
        <v>29</v>
      </c>
      <c r="F50">
        <v>99</v>
      </c>
      <c r="G50">
        <v>847</v>
      </c>
      <c r="H50">
        <v>111.7</v>
      </c>
      <c r="I50">
        <v>105.8</v>
      </c>
      <c r="J50">
        <v>135</v>
      </c>
      <c r="K50">
        <v>8834</v>
      </c>
      <c r="L50">
        <v>9</v>
      </c>
      <c r="M50" t="s">
        <v>26</v>
      </c>
      <c r="N50" t="s">
        <v>45</v>
      </c>
      <c r="O50" t="b">
        <v>0</v>
      </c>
      <c r="P50" t="b">
        <v>0</v>
      </c>
    </row>
    <row r="51" spans="1:16" x14ac:dyDescent="0.25">
      <c r="A51" s="3">
        <v>45706</v>
      </c>
      <c r="B51" t="s">
        <v>36</v>
      </c>
      <c r="C51" cm="1">
        <f t="array" ref="C51">_xlfn.SWITCH(Table1[[#This Row],[Day_of_Week]],
"Monday",1,
"Tuesday",2,
"Wednesday",3,
"Thursday",4,
"Friday",5,
"Saturday",6,
"Sunday",7)</f>
        <v>2</v>
      </c>
      <c r="D51" t="s">
        <v>28</v>
      </c>
      <c r="E51" t="s">
        <v>29</v>
      </c>
      <c r="F51">
        <v>40</v>
      </c>
      <c r="G51">
        <v>412</v>
      </c>
      <c r="H51">
        <v>109.2</v>
      </c>
      <c r="I51">
        <v>104.6</v>
      </c>
      <c r="J51">
        <v>152</v>
      </c>
      <c r="K51">
        <v>7322</v>
      </c>
      <c r="L51">
        <v>6.7</v>
      </c>
      <c r="M51" t="s">
        <v>26</v>
      </c>
      <c r="N51" t="s">
        <v>51</v>
      </c>
      <c r="O51" t="b">
        <v>0</v>
      </c>
      <c r="P51" t="b">
        <v>0</v>
      </c>
    </row>
    <row r="52" spans="1:16" x14ac:dyDescent="0.25">
      <c r="A52" s="3">
        <v>45713</v>
      </c>
      <c r="B52" t="s">
        <v>36</v>
      </c>
      <c r="C52" cm="1">
        <f t="array" ref="C52">_xlfn.SWITCH(Table1[[#This Row],[Day_of_Week]],
"Monday",1,
"Tuesday",2,
"Wednesday",3,
"Thursday",4,
"Friday",5,
"Saturday",6,
"Sunday",7)</f>
        <v>2</v>
      </c>
      <c r="D52" t="s">
        <v>28</v>
      </c>
      <c r="E52" t="s">
        <v>39</v>
      </c>
      <c r="F52">
        <v>63</v>
      </c>
      <c r="G52">
        <v>486</v>
      </c>
      <c r="H52">
        <v>107.5</v>
      </c>
      <c r="I52">
        <v>103.5</v>
      </c>
      <c r="J52">
        <v>152</v>
      </c>
      <c r="K52">
        <v>5195</v>
      </c>
      <c r="L52">
        <v>7.2</v>
      </c>
      <c r="M52" t="s">
        <v>18</v>
      </c>
      <c r="N52" t="s">
        <v>51</v>
      </c>
      <c r="O52" t="b">
        <v>0</v>
      </c>
      <c r="P52" t="b">
        <v>0</v>
      </c>
    </row>
    <row r="53" spans="1:16" x14ac:dyDescent="0.25">
      <c r="A53" s="3">
        <v>45720</v>
      </c>
      <c r="B53" t="s">
        <v>36</v>
      </c>
      <c r="C53" cm="1">
        <f t="array" ref="C53">_xlfn.SWITCH(Table1[[#This Row],[Day_of_Week]],
"Monday",1,
"Tuesday",2,
"Wednesday",3,
"Thursday",4,
"Friday",5,
"Saturday",6,
"Sunday",7)</f>
        <v>2</v>
      </c>
      <c r="D53" t="s">
        <v>28</v>
      </c>
      <c r="E53" t="s">
        <v>29</v>
      </c>
      <c r="F53">
        <v>66</v>
      </c>
      <c r="G53">
        <v>402</v>
      </c>
      <c r="H53">
        <v>107.5</v>
      </c>
      <c r="I53">
        <v>102.5</v>
      </c>
      <c r="J53">
        <v>153</v>
      </c>
      <c r="K53">
        <v>5301</v>
      </c>
      <c r="L53">
        <v>7.2</v>
      </c>
      <c r="M53" t="s">
        <v>18</v>
      </c>
      <c r="N53" t="s">
        <v>30</v>
      </c>
      <c r="O53" t="b">
        <v>0</v>
      </c>
      <c r="P53" t="b">
        <v>0</v>
      </c>
    </row>
    <row r="54" spans="1:16" x14ac:dyDescent="0.25">
      <c r="A54" s="3">
        <v>45727</v>
      </c>
      <c r="B54" t="s">
        <v>36</v>
      </c>
      <c r="C54" cm="1">
        <f t="array" ref="C54">_xlfn.SWITCH(Table1[[#This Row],[Day_of_Week]],
"Monday",1,
"Tuesday",2,
"Wednesday",3,
"Thursday",4,
"Friday",5,
"Saturday",6,
"Sunday",7)</f>
        <v>2</v>
      </c>
      <c r="D54" t="s">
        <v>28</v>
      </c>
      <c r="E54" t="s">
        <v>39</v>
      </c>
      <c r="F54">
        <v>111</v>
      </c>
      <c r="G54">
        <v>735</v>
      </c>
      <c r="H54">
        <v>106.3</v>
      </c>
      <c r="I54">
        <v>101.5</v>
      </c>
      <c r="J54">
        <v>137</v>
      </c>
      <c r="K54">
        <v>5167</v>
      </c>
      <c r="L54">
        <v>7.6</v>
      </c>
      <c r="M54" t="s">
        <v>18</v>
      </c>
      <c r="N54" t="s">
        <v>74</v>
      </c>
      <c r="O54" t="b">
        <v>0</v>
      </c>
      <c r="P54" t="b">
        <v>0</v>
      </c>
    </row>
    <row r="55" spans="1:16" x14ac:dyDescent="0.25">
      <c r="A55" s="3">
        <v>45734</v>
      </c>
      <c r="B55" t="s">
        <v>36</v>
      </c>
      <c r="C55" cm="1">
        <f t="array" ref="C55">_xlfn.SWITCH(Table1[[#This Row],[Day_of_Week]],
"Monday",1,
"Tuesday",2,
"Wednesday",3,
"Thursday",4,
"Friday",5,
"Saturday",6,
"Sunday",7)</f>
        <v>2</v>
      </c>
      <c r="D55" t="s">
        <v>16</v>
      </c>
      <c r="E55" t="s">
        <v>25</v>
      </c>
      <c r="F55">
        <v>37</v>
      </c>
      <c r="G55">
        <v>453</v>
      </c>
      <c r="H55">
        <v>107.2</v>
      </c>
      <c r="I55">
        <v>100.6</v>
      </c>
      <c r="J55">
        <v>163</v>
      </c>
      <c r="K55">
        <v>8746</v>
      </c>
      <c r="L55">
        <v>6.7</v>
      </c>
      <c r="M55" t="s">
        <v>26</v>
      </c>
      <c r="N55" t="s">
        <v>37</v>
      </c>
      <c r="O55" t="b">
        <v>0</v>
      </c>
      <c r="P55" t="b">
        <v>0</v>
      </c>
    </row>
    <row r="56" spans="1:16" x14ac:dyDescent="0.25">
      <c r="A56" s="3">
        <v>45741</v>
      </c>
      <c r="B56" t="s">
        <v>36</v>
      </c>
      <c r="C56" cm="1">
        <f t="array" ref="C56">_xlfn.SWITCH(Table1[[#This Row],[Day_of_Week]],
"Monday",1,
"Tuesday",2,
"Wednesday",3,
"Thursday",4,
"Friday",5,
"Saturday",6,
"Sunday",7)</f>
        <v>2</v>
      </c>
      <c r="D56" t="s">
        <v>32</v>
      </c>
      <c r="E56" t="s">
        <v>33</v>
      </c>
      <c r="F56">
        <v>0</v>
      </c>
      <c r="G56">
        <v>0</v>
      </c>
      <c r="H56">
        <v>104.5</v>
      </c>
      <c r="I56">
        <v>99.8</v>
      </c>
      <c r="J56">
        <v>69</v>
      </c>
      <c r="K56">
        <v>5301</v>
      </c>
      <c r="L56">
        <v>8</v>
      </c>
      <c r="M56" t="s">
        <v>23</v>
      </c>
      <c r="N56" t="s">
        <v>38</v>
      </c>
      <c r="O56" t="b">
        <v>0</v>
      </c>
      <c r="P56" t="b">
        <v>0</v>
      </c>
    </row>
    <row r="57" spans="1:16" x14ac:dyDescent="0.25">
      <c r="A57" s="3">
        <v>45748</v>
      </c>
      <c r="B57" t="s">
        <v>36</v>
      </c>
      <c r="C57" cm="1">
        <f t="array" ref="C57">_xlfn.SWITCH(Table1[[#This Row],[Day_of_Week]],
"Monday",1,
"Tuesday",2,
"Wednesday",3,
"Thursday",4,
"Friday",5,
"Saturday",6,
"Sunday",7)</f>
        <v>2</v>
      </c>
      <c r="D57" t="s">
        <v>32</v>
      </c>
      <c r="E57" t="s">
        <v>33</v>
      </c>
      <c r="F57">
        <v>0</v>
      </c>
      <c r="G57">
        <v>0</v>
      </c>
      <c r="H57">
        <v>106.3</v>
      </c>
      <c r="I57">
        <v>99</v>
      </c>
      <c r="J57">
        <v>68</v>
      </c>
      <c r="K57">
        <v>3768</v>
      </c>
      <c r="L57">
        <v>7.5</v>
      </c>
      <c r="M57" t="s">
        <v>23</v>
      </c>
      <c r="N57" t="s">
        <v>73</v>
      </c>
      <c r="O57" t="b">
        <v>0</v>
      </c>
      <c r="P57" t="b">
        <v>0</v>
      </c>
    </row>
    <row r="58" spans="1:16" x14ac:dyDescent="0.25">
      <c r="A58" s="3">
        <v>45755</v>
      </c>
      <c r="B58" t="s">
        <v>36</v>
      </c>
      <c r="C58" cm="1">
        <f t="array" ref="C58">_xlfn.SWITCH(Table1[[#This Row],[Day_of_Week]],
"Monday",1,
"Tuesday",2,
"Wednesday",3,
"Thursday",4,
"Friday",5,
"Saturday",6,
"Sunday",7)</f>
        <v>2</v>
      </c>
      <c r="D58" t="s">
        <v>28</v>
      </c>
      <c r="E58" t="s">
        <v>39</v>
      </c>
      <c r="F58">
        <v>74</v>
      </c>
      <c r="G58">
        <v>803</v>
      </c>
      <c r="H58">
        <v>106.1</v>
      </c>
      <c r="I58">
        <v>98.3</v>
      </c>
      <c r="J58">
        <v>159</v>
      </c>
      <c r="K58">
        <v>7032</v>
      </c>
      <c r="L58">
        <v>8</v>
      </c>
      <c r="M58" t="s">
        <v>18</v>
      </c>
      <c r="N58" t="s">
        <v>30</v>
      </c>
      <c r="O58" t="b">
        <v>0</v>
      </c>
      <c r="P58" t="b">
        <v>0</v>
      </c>
    </row>
    <row r="59" spans="1:16" x14ac:dyDescent="0.25">
      <c r="A59" s="3">
        <v>45762</v>
      </c>
      <c r="B59" t="s">
        <v>36</v>
      </c>
      <c r="C59" cm="1">
        <f t="array" ref="C59">_xlfn.SWITCH(Table1[[#This Row],[Day_of_Week]],
"Monday",1,
"Tuesday",2,
"Wednesday",3,
"Thursday",4,
"Friday",5,
"Saturday",6,
"Sunday",7)</f>
        <v>2</v>
      </c>
      <c r="D59" t="s">
        <v>28</v>
      </c>
      <c r="E59" t="s">
        <v>29</v>
      </c>
      <c r="F59">
        <v>65</v>
      </c>
      <c r="G59">
        <v>757</v>
      </c>
      <c r="H59">
        <v>105.4</v>
      </c>
      <c r="I59">
        <v>97.6</v>
      </c>
      <c r="J59">
        <v>157</v>
      </c>
      <c r="K59">
        <v>5092</v>
      </c>
      <c r="L59">
        <v>7.3</v>
      </c>
      <c r="M59" t="s">
        <v>18</v>
      </c>
      <c r="N59" t="s">
        <v>74</v>
      </c>
      <c r="O59" t="b">
        <v>0</v>
      </c>
      <c r="P59" t="b">
        <v>0</v>
      </c>
    </row>
    <row r="60" spans="1:16" x14ac:dyDescent="0.25">
      <c r="A60" s="3">
        <v>45769</v>
      </c>
      <c r="B60" t="s">
        <v>36</v>
      </c>
      <c r="C60" cm="1">
        <f t="array" ref="C60">_xlfn.SWITCH(Table1[[#This Row],[Day_of_Week]],
"Monday",1,
"Tuesday",2,
"Wednesday",3,
"Thursday",4,
"Friday",5,
"Saturday",6,
"Sunday",7)</f>
        <v>2</v>
      </c>
      <c r="D60" t="s">
        <v>28</v>
      </c>
      <c r="E60" t="s">
        <v>29</v>
      </c>
      <c r="F60">
        <v>68</v>
      </c>
      <c r="G60">
        <v>548</v>
      </c>
      <c r="H60">
        <v>102.2</v>
      </c>
      <c r="I60">
        <v>96.9</v>
      </c>
      <c r="J60">
        <v>140</v>
      </c>
      <c r="K60">
        <v>6370</v>
      </c>
      <c r="L60">
        <v>9.9</v>
      </c>
      <c r="M60" t="s">
        <v>18</v>
      </c>
      <c r="N60" t="s">
        <v>45</v>
      </c>
      <c r="O60" t="b">
        <v>0</v>
      </c>
      <c r="P60" t="b">
        <v>0</v>
      </c>
    </row>
    <row r="61" spans="1:16" x14ac:dyDescent="0.25">
      <c r="A61" s="3">
        <v>45776</v>
      </c>
      <c r="B61" t="s">
        <v>36</v>
      </c>
      <c r="C61" cm="1">
        <f t="array" ref="C61">_xlfn.SWITCH(Table1[[#This Row],[Day_of_Week]],
"Monday",1,
"Tuesday",2,
"Wednesday",3,
"Thursday",4,
"Friday",5,
"Saturday",6,
"Sunday",7)</f>
        <v>2</v>
      </c>
      <c r="D61" t="s">
        <v>32</v>
      </c>
      <c r="E61" t="s">
        <v>33</v>
      </c>
      <c r="F61">
        <v>0</v>
      </c>
      <c r="G61">
        <v>0</v>
      </c>
      <c r="H61">
        <v>104.2</v>
      </c>
      <c r="I61">
        <v>96.3</v>
      </c>
      <c r="J61">
        <v>68</v>
      </c>
      <c r="K61">
        <v>3301</v>
      </c>
      <c r="L61">
        <v>8.1</v>
      </c>
      <c r="M61" t="s">
        <v>23</v>
      </c>
      <c r="N61" t="s">
        <v>73</v>
      </c>
      <c r="O61" t="b">
        <v>1</v>
      </c>
      <c r="P61" t="b">
        <v>0</v>
      </c>
    </row>
    <row r="62" spans="1:16" x14ac:dyDescent="0.25">
      <c r="A62" s="3">
        <v>45783</v>
      </c>
      <c r="B62" t="s">
        <v>36</v>
      </c>
      <c r="C62" cm="1">
        <f t="array" ref="C62">_xlfn.SWITCH(Table1[[#This Row],[Day_of_Week]],
"Monday",1,
"Tuesday",2,
"Wednesday",3,
"Thursday",4,
"Friday",5,
"Saturday",6,
"Sunday",7)</f>
        <v>2</v>
      </c>
      <c r="D62" t="s">
        <v>28</v>
      </c>
      <c r="E62" t="s">
        <v>29</v>
      </c>
      <c r="F62">
        <v>40</v>
      </c>
      <c r="G62">
        <v>310</v>
      </c>
      <c r="H62">
        <v>104</v>
      </c>
      <c r="I62">
        <v>95.8</v>
      </c>
      <c r="J62">
        <v>149</v>
      </c>
      <c r="K62">
        <v>6725</v>
      </c>
      <c r="L62">
        <v>7.4</v>
      </c>
      <c r="M62" t="s">
        <v>18</v>
      </c>
      <c r="N62" t="s">
        <v>40</v>
      </c>
      <c r="O62" t="b">
        <v>0</v>
      </c>
      <c r="P62" t="b">
        <v>0</v>
      </c>
    </row>
    <row r="63" spans="1:16" x14ac:dyDescent="0.25">
      <c r="A63" s="3">
        <v>45790</v>
      </c>
      <c r="B63" t="s">
        <v>36</v>
      </c>
      <c r="C63" cm="1">
        <f t="array" ref="C63">_xlfn.SWITCH(Table1[[#This Row],[Day_of_Week]],
"Monday",1,
"Tuesday",2,
"Wednesday",3,
"Thursday",4,
"Friday",5,
"Saturday",6,
"Sunday",7)</f>
        <v>2</v>
      </c>
      <c r="D63" t="s">
        <v>28</v>
      </c>
      <c r="E63" t="s">
        <v>39</v>
      </c>
      <c r="F63">
        <v>40</v>
      </c>
      <c r="G63">
        <v>254</v>
      </c>
      <c r="H63">
        <v>104.4</v>
      </c>
      <c r="I63">
        <v>95.3</v>
      </c>
      <c r="J63">
        <v>130</v>
      </c>
      <c r="K63">
        <v>7251</v>
      </c>
      <c r="L63">
        <v>7.6</v>
      </c>
      <c r="M63" t="s">
        <v>26</v>
      </c>
      <c r="N63" t="s">
        <v>40</v>
      </c>
      <c r="O63" t="b">
        <v>0</v>
      </c>
      <c r="P63" t="b">
        <v>0</v>
      </c>
    </row>
    <row r="64" spans="1:16" x14ac:dyDescent="0.25">
      <c r="A64" s="3">
        <v>45797</v>
      </c>
      <c r="B64" t="s">
        <v>36</v>
      </c>
      <c r="C64" cm="1">
        <f t="array" ref="C64">_xlfn.SWITCH(Table1[[#This Row],[Day_of_Week]],
"Monday",1,
"Tuesday",2,
"Wednesday",3,
"Thursday",4,
"Friday",5,
"Saturday",6,
"Sunday",7)</f>
        <v>2</v>
      </c>
      <c r="D64" t="s">
        <v>46</v>
      </c>
      <c r="E64" t="s">
        <v>50</v>
      </c>
      <c r="F64">
        <v>63</v>
      </c>
      <c r="G64">
        <v>626</v>
      </c>
      <c r="H64">
        <v>102.9</v>
      </c>
      <c r="I64">
        <v>94.8</v>
      </c>
      <c r="J64">
        <v>157</v>
      </c>
      <c r="K64">
        <v>13072</v>
      </c>
      <c r="L64">
        <v>7.4</v>
      </c>
      <c r="M64" t="s">
        <v>26</v>
      </c>
      <c r="N64" t="s">
        <v>76</v>
      </c>
      <c r="O64" t="b">
        <v>0</v>
      </c>
      <c r="P64" t="b">
        <v>0</v>
      </c>
    </row>
    <row r="65" spans="1:16" x14ac:dyDescent="0.25">
      <c r="A65" s="3">
        <v>45804</v>
      </c>
      <c r="B65" t="s">
        <v>36</v>
      </c>
      <c r="C65" cm="1">
        <f t="array" ref="C65">_xlfn.SWITCH(Table1[[#This Row],[Day_of_Week]],
"Monday",1,
"Tuesday",2,
"Wednesday",3,
"Thursday",4,
"Friday",5,
"Saturday",6,
"Sunday",7)</f>
        <v>2</v>
      </c>
      <c r="D65" t="s">
        <v>28</v>
      </c>
      <c r="E65" t="s">
        <v>29</v>
      </c>
      <c r="F65">
        <v>49</v>
      </c>
      <c r="G65">
        <v>428</v>
      </c>
      <c r="H65">
        <v>103.3</v>
      </c>
      <c r="I65">
        <v>94.3</v>
      </c>
      <c r="J65">
        <v>132</v>
      </c>
      <c r="K65">
        <v>7950</v>
      </c>
      <c r="L65">
        <v>6.9</v>
      </c>
      <c r="M65" t="s">
        <v>26</v>
      </c>
      <c r="N65" t="s">
        <v>30</v>
      </c>
      <c r="O65" t="b">
        <v>0</v>
      </c>
      <c r="P65" t="b">
        <v>0</v>
      </c>
    </row>
    <row r="66" spans="1:16" x14ac:dyDescent="0.25">
      <c r="A66" s="3">
        <v>45811</v>
      </c>
      <c r="B66" t="s">
        <v>36</v>
      </c>
      <c r="C66" cm="1">
        <f t="array" ref="C66">_xlfn.SWITCH(Table1[[#This Row],[Day_of_Week]],
"Monday",1,
"Tuesday",2,
"Wednesday",3,
"Thursday",4,
"Friday",5,
"Saturday",6,
"Sunday",7)</f>
        <v>2</v>
      </c>
      <c r="D66" t="s">
        <v>32</v>
      </c>
      <c r="E66" t="s">
        <v>33</v>
      </c>
      <c r="F66">
        <v>0</v>
      </c>
      <c r="G66">
        <v>0</v>
      </c>
      <c r="H66">
        <v>103</v>
      </c>
      <c r="I66">
        <v>93.9</v>
      </c>
      <c r="J66">
        <v>70</v>
      </c>
      <c r="K66">
        <v>3116</v>
      </c>
      <c r="L66">
        <v>7.4</v>
      </c>
      <c r="M66" t="s">
        <v>23</v>
      </c>
      <c r="N66" t="s">
        <v>71</v>
      </c>
      <c r="O66" t="b">
        <v>1</v>
      </c>
      <c r="P66" t="b">
        <v>0</v>
      </c>
    </row>
    <row r="67" spans="1:16" x14ac:dyDescent="0.25">
      <c r="A67" s="3">
        <v>45818</v>
      </c>
      <c r="B67" t="s">
        <v>36</v>
      </c>
      <c r="C67" cm="1">
        <f t="array" ref="C67">_xlfn.SWITCH(Table1[[#This Row],[Day_of_Week]],
"Monday",1,
"Tuesday",2,
"Wednesday",3,
"Thursday",4,
"Friday",5,
"Saturday",6,
"Sunday",7)</f>
        <v>2</v>
      </c>
      <c r="D67" t="s">
        <v>16</v>
      </c>
      <c r="E67" t="s">
        <v>35</v>
      </c>
      <c r="F67">
        <v>36</v>
      </c>
      <c r="G67">
        <v>403</v>
      </c>
      <c r="H67">
        <v>101.3</v>
      </c>
      <c r="I67">
        <v>93.5</v>
      </c>
      <c r="J67">
        <v>162</v>
      </c>
      <c r="K67">
        <v>12653</v>
      </c>
      <c r="L67">
        <v>8.3000000000000007</v>
      </c>
      <c r="M67" t="s">
        <v>18</v>
      </c>
      <c r="N67" t="s">
        <v>42</v>
      </c>
      <c r="O67" t="b">
        <v>0</v>
      </c>
      <c r="P67" t="b">
        <v>0</v>
      </c>
    </row>
    <row r="68" spans="1:16" x14ac:dyDescent="0.25">
      <c r="A68" s="3">
        <v>45825</v>
      </c>
      <c r="B68" t="s">
        <v>36</v>
      </c>
      <c r="C68" cm="1">
        <f t="array" ref="C68">_xlfn.SWITCH(Table1[[#This Row],[Day_of_Week]],
"Monday",1,
"Tuesday",2,
"Wednesday",3,
"Thursday",4,
"Friday",5,
"Saturday",6,
"Sunday",7)</f>
        <v>2</v>
      </c>
      <c r="D68" t="s">
        <v>16</v>
      </c>
      <c r="E68" t="s">
        <v>17</v>
      </c>
      <c r="F68">
        <v>60</v>
      </c>
      <c r="G68">
        <v>578</v>
      </c>
      <c r="H68">
        <v>100</v>
      </c>
      <c r="I68">
        <v>93.1</v>
      </c>
      <c r="J68">
        <v>142</v>
      </c>
      <c r="K68">
        <v>12327</v>
      </c>
      <c r="L68">
        <v>7.5</v>
      </c>
      <c r="M68" t="s">
        <v>18</v>
      </c>
      <c r="N68" t="s">
        <v>48</v>
      </c>
      <c r="O68" t="b">
        <v>0</v>
      </c>
      <c r="P68" t="b">
        <v>0</v>
      </c>
    </row>
    <row r="69" spans="1:16" x14ac:dyDescent="0.25">
      <c r="A69" s="3">
        <v>45832</v>
      </c>
      <c r="B69" t="s">
        <v>36</v>
      </c>
      <c r="C69" cm="1">
        <f t="array" ref="C69">_xlfn.SWITCH(Table1[[#This Row],[Day_of_Week]],
"Monday",1,
"Tuesday",2,
"Wednesday",3,
"Thursday",4,
"Friday",5,
"Saturday",6,
"Sunday",7)</f>
        <v>2</v>
      </c>
      <c r="D69" t="s">
        <v>28</v>
      </c>
      <c r="E69" t="s">
        <v>29</v>
      </c>
      <c r="F69">
        <v>31</v>
      </c>
      <c r="G69">
        <v>234</v>
      </c>
      <c r="H69">
        <v>101</v>
      </c>
      <c r="I69">
        <v>92.8</v>
      </c>
      <c r="J69">
        <v>149</v>
      </c>
      <c r="K69">
        <v>6829</v>
      </c>
      <c r="L69">
        <v>6.9</v>
      </c>
      <c r="M69" t="s">
        <v>18</v>
      </c>
      <c r="N69" t="s">
        <v>40</v>
      </c>
      <c r="O69" t="b">
        <v>0</v>
      </c>
      <c r="P69" t="b">
        <v>0</v>
      </c>
    </row>
    <row r="70" spans="1:16" x14ac:dyDescent="0.25">
      <c r="A70" s="3">
        <v>45839</v>
      </c>
      <c r="B70" t="s">
        <v>36</v>
      </c>
      <c r="C70" cm="1">
        <f t="array" ref="C70">_xlfn.SWITCH(Table1[[#This Row],[Day_of_Week]],
"Monday",1,
"Tuesday",2,
"Wednesday",3,
"Thursday",4,
"Friday",5,
"Saturday",6,
"Sunday",7)</f>
        <v>2</v>
      </c>
      <c r="D70" t="s">
        <v>32</v>
      </c>
      <c r="E70" t="s">
        <v>33</v>
      </c>
      <c r="F70">
        <v>0</v>
      </c>
      <c r="G70">
        <v>0</v>
      </c>
      <c r="H70">
        <v>100.9</v>
      </c>
      <c r="I70">
        <v>92.5</v>
      </c>
      <c r="J70">
        <v>68</v>
      </c>
      <c r="K70">
        <v>3856</v>
      </c>
      <c r="L70">
        <v>7</v>
      </c>
      <c r="M70" t="s">
        <v>23</v>
      </c>
      <c r="N70" t="s">
        <v>38</v>
      </c>
      <c r="O70" t="b">
        <v>1</v>
      </c>
      <c r="P70" t="b">
        <v>0</v>
      </c>
    </row>
    <row r="71" spans="1:16" x14ac:dyDescent="0.25">
      <c r="A71" s="3">
        <v>45846</v>
      </c>
      <c r="B71" t="s">
        <v>36</v>
      </c>
      <c r="C71" cm="1">
        <f t="array" ref="C71">_xlfn.SWITCH(Table1[[#This Row],[Day_of_Week]],
"Monday",1,
"Tuesday",2,
"Wednesday",3,
"Thursday",4,
"Friday",5,
"Saturday",6,
"Sunday",7)</f>
        <v>2</v>
      </c>
      <c r="D71" t="s">
        <v>28</v>
      </c>
      <c r="E71" t="s">
        <v>29</v>
      </c>
      <c r="F71">
        <v>39</v>
      </c>
      <c r="G71">
        <v>448</v>
      </c>
      <c r="H71">
        <v>102.1</v>
      </c>
      <c r="I71">
        <v>92.2</v>
      </c>
      <c r="J71">
        <v>136</v>
      </c>
      <c r="K71">
        <v>5985</v>
      </c>
      <c r="L71">
        <v>7.6</v>
      </c>
      <c r="M71" t="s">
        <v>26</v>
      </c>
      <c r="N71" t="s">
        <v>74</v>
      </c>
      <c r="O71" t="b">
        <v>0</v>
      </c>
      <c r="P71" t="b">
        <v>0</v>
      </c>
    </row>
    <row r="72" spans="1:16" x14ac:dyDescent="0.25">
      <c r="A72" s="3">
        <v>45853</v>
      </c>
      <c r="B72" t="s">
        <v>36</v>
      </c>
      <c r="C72" cm="1">
        <f t="array" ref="C72">_xlfn.SWITCH(Table1[[#This Row],[Day_of_Week]],
"Monday",1,
"Tuesday",2,
"Wednesday",3,
"Thursday",4,
"Friday",5,
"Saturday",6,
"Sunday",7)</f>
        <v>2</v>
      </c>
      <c r="D72" t="s">
        <v>32</v>
      </c>
      <c r="E72" t="s">
        <v>33</v>
      </c>
      <c r="F72">
        <v>0</v>
      </c>
      <c r="G72">
        <v>0</v>
      </c>
      <c r="H72">
        <v>100.9</v>
      </c>
      <c r="I72">
        <v>91.9</v>
      </c>
      <c r="J72">
        <v>65</v>
      </c>
      <c r="K72">
        <v>4703</v>
      </c>
      <c r="L72">
        <v>7</v>
      </c>
      <c r="M72" t="s">
        <v>23</v>
      </c>
      <c r="N72" t="s">
        <v>38</v>
      </c>
      <c r="O72" t="b">
        <v>0</v>
      </c>
      <c r="P72" t="b">
        <v>0</v>
      </c>
    </row>
    <row r="73" spans="1:16" x14ac:dyDescent="0.25">
      <c r="A73" s="3">
        <v>45860</v>
      </c>
      <c r="B73" t="s">
        <v>36</v>
      </c>
      <c r="C73" cm="1">
        <f t="array" ref="C73">_xlfn.SWITCH(Table1[[#This Row],[Day_of_Week]],
"Monday",1,
"Tuesday",2,
"Wednesday",3,
"Thursday",4,
"Friday",5,
"Saturday",6,
"Sunday",7)</f>
        <v>2</v>
      </c>
      <c r="D73" t="s">
        <v>28</v>
      </c>
      <c r="E73" t="s">
        <v>39</v>
      </c>
      <c r="F73">
        <v>30</v>
      </c>
      <c r="G73">
        <v>217</v>
      </c>
      <c r="H73">
        <v>99.5</v>
      </c>
      <c r="I73">
        <v>91.6</v>
      </c>
      <c r="J73">
        <v>132</v>
      </c>
      <c r="K73">
        <v>6043</v>
      </c>
      <c r="L73">
        <v>7.2</v>
      </c>
      <c r="M73" t="s">
        <v>18</v>
      </c>
      <c r="N73" t="s">
        <v>30</v>
      </c>
      <c r="O73" t="b">
        <v>0</v>
      </c>
      <c r="P73" t="b">
        <v>0</v>
      </c>
    </row>
    <row r="74" spans="1:16" x14ac:dyDescent="0.25">
      <c r="A74" s="3">
        <v>45867</v>
      </c>
      <c r="B74" t="s">
        <v>36</v>
      </c>
      <c r="C74" cm="1">
        <f t="array" ref="C74">_xlfn.SWITCH(Table1[[#This Row],[Day_of_Week]],
"Monday",1,
"Tuesday",2,
"Wednesday",3,
"Thursday",4,
"Friday",5,
"Saturday",6,
"Sunday",7)</f>
        <v>2</v>
      </c>
      <c r="D74" t="s">
        <v>46</v>
      </c>
      <c r="E74" t="s">
        <v>47</v>
      </c>
      <c r="F74">
        <v>82</v>
      </c>
      <c r="G74">
        <v>1079</v>
      </c>
      <c r="H74">
        <v>99</v>
      </c>
      <c r="I74">
        <v>91.4</v>
      </c>
      <c r="J74">
        <v>159</v>
      </c>
      <c r="K74">
        <v>14111</v>
      </c>
      <c r="L74">
        <v>8.4</v>
      </c>
      <c r="M74" t="s">
        <v>26</v>
      </c>
      <c r="N74" t="s">
        <v>68</v>
      </c>
      <c r="O74" t="b">
        <v>0</v>
      </c>
      <c r="P74" t="b">
        <v>0</v>
      </c>
    </row>
    <row r="75" spans="1:16" x14ac:dyDescent="0.25">
      <c r="A75" s="3">
        <v>45874</v>
      </c>
      <c r="B75" t="s">
        <v>36</v>
      </c>
      <c r="C75" cm="1">
        <f t="array" ref="C75">_xlfn.SWITCH(Table1[[#This Row],[Day_of_Week]],
"Monday",1,
"Tuesday",2,
"Wednesday",3,
"Thursday",4,
"Friday",5,
"Saturday",6,
"Sunday",7)</f>
        <v>2</v>
      </c>
      <c r="D75" t="s">
        <v>28</v>
      </c>
      <c r="E75" t="s">
        <v>39</v>
      </c>
      <c r="F75">
        <v>31</v>
      </c>
      <c r="G75">
        <v>174</v>
      </c>
      <c r="H75">
        <v>99.6</v>
      </c>
      <c r="I75">
        <v>91.2</v>
      </c>
      <c r="J75">
        <v>131</v>
      </c>
      <c r="K75">
        <v>7128</v>
      </c>
      <c r="L75">
        <v>7.3</v>
      </c>
      <c r="M75" t="s">
        <v>18</v>
      </c>
      <c r="N75" t="s">
        <v>30</v>
      </c>
      <c r="O75" t="b">
        <v>0</v>
      </c>
      <c r="P75" t="b">
        <v>0</v>
      </c>
    </row>
    <row r="76" spans="1:16" x14ac:dyDescent="0.25">
      <c r="A76" s="3">
        <v>45881</v>
      </c>
      <c r="B76" t="s">
        <v>36</v>
      </c>
      <c r="C76" cm="1">
        <f t="array" ref="C76">_xlfn.SWITCH(Table1[[#This Row],[Day_of_Week]],
"Monday",1,
"Tuesday",2,
"Wednesday",3,
"Thursday",4,
"Friday",5,
"Saturday",6,
"Sunday",7)</f>
        <v>2</v>
      </c>
      <c r="D76" t="s">
        <v>28</v>
      </c>
      <c r="E76" t="s">
        <v>29</v>
      </c>
      <c r="F76">
        <v>43</v>
      </c>
      <c r="G76">
        <v>407</v>
      </c>
      <c r="H76">
        <v>99.9</v>
      </c>
      <c r="I76">
        <v>91</v>
      </c>
      <c r="J76">
        <v>132</v>
      </c>
      <c r="K76">
        <v>5493</v>
      </c>
      <c r="L76">
        <v>7.3</v>
      </c>
      <c r="M76" t="s">
        <v>26</v>
      </c>
      <c r="N76" t="s">
        <v>40</v>
      </c>
      <c r="O76" t="b">
        <v>0</v>
      </c>
      <c r="P76" t="b">
        <v>0</v>
      </c>
    </row>
    <row r="77" spans="1:16" x14ac:dyDescent="0.25">
      <c r="A77" s="3">
        <v>45888</v>
      </c>
      <c r="B77" t="s">
        <v>36</v>
      </c>
      <c r="C77" cm="1">
        <f t="array" ref="C77">_xlfn.SWITCH(Table1[[#This Row],[Day_of_Week]],
"Monday",1,
"Tuesday",2,
"Wednesday",3,
"Thursday",4,
"Friday",5,
"Saturday",6,
"Sunday",7)</f>
        <v>2</v>
      </c>
      <c r="D77" t="s">
        <v>28</v>
      </c>
      <c r="E77" t="s">
        <v>29</v>
      </c>
      <c r="F77">
        <v>45</v>
      </c>
      <c r="G77">
        <v>381</v>
      </c>
      <c r="H77">
        <v>99.5</v>
      </c>
      <c r="I77">
        <v>90.8</v>
      </c>
      <c r="J77">
        <v>145</v>
      </c>
      <c r="K77">
        <v>8982</v>
      </c>
      <c r="L77">
        <v>6.7</v>
      </c>
      <c r="M77" t="s">
        <v>18</v>
      </c>
      <c r="N77" t="s">
        <v>30</v>
      </c>
      <c r="O77" t="b">
        <v>0</v>
      </c>
      <c r="P77" t="b">
        <v>0</v>
      </c>
    </row>
    <row r="78" spans="1:16" x14ac:dyDescent="0.25">
      <c r="A78" s="3">
        <v>45895</v>
      </c>
      <c r="B78" t="s">
        <v>36</v>
      </c>
      <c r="C78" cm="1">
        <f t="array" ref="C78">_xlfn.SWITCH(Table1[[#This Row],[Day_of_Week]],
"Monday",1,
"Tuesday",2,
"Wednesday",3,
"Thursday",4,
"Friday",5,
"Saturday",6,
"Sunday",7)</f>
        <v>2</v>
      </c>
      <c r="D78" t="s">
        <v>28</v>
      </c>
      <c r="E78" t="s">
        <v>29</v>
      </c>
      <c r="F78">
        <v>100</v>
      </c>
      <c r="G78">
        <v>749</v>
      </c>
      <c r="H78">
        <v>99.1</v>
      </c>
      <c r="I78">
        <v>90.6</v>
      </c>
      <c r="J78">
        <v>141</v>
      </c>
      <c r="K78">
        <v>5144</v>
      </c>
      <c r="L78">
        <v>9.8000000000000007</v>
      </c>
      <c r="M78" t="s">
        <v>26</v>
      </c>
      <c r="N78" t="s">
        <v>51</v>
      </c>
      <c r="O78" t="b">
        <v>0</v>
      </c>
      <c r="P78" t="b">
        <v>0</v>
      </c>
    </row>
    <row r="79" spans="1:16" x14ac:dyDescent="0.25">
      <c r="A79" s="3">
        <v>45902</v>
      </c>
      <c r="B79" t="s">
        <v>36</v>
      </c>
      <c r="C79" cm="1">
        <f t="array" ref="C79">_xlfn.SWITCH(Table1[[#This Row],[Day_of_Week]],
"Monday",1,
"Tuesday",2,
"Wednesday",3,
"Thursday",4,
"Friday",5,
"Saturday",6,
"Sunday",7)</f>
        <v>2</v>
      </c>
      <c r="D79" t="s">
        <v>28</v>
      </c>
      <c r="E79" t="s">
        <v>39</v>
      </c>
      <c r="F79">
        <v>52</v>
      </c>
      <c r="G79">
        <v>356</v>
      </c>
      <c r="H79">
        <v>100.5</v>
      </c>
      <c r="I79">
        <v>90.4</v>
      </c>
      <c r="J79">
        <v>140</v>
      </c>
      <c r="K79">
        <v>8108</v>
      </c>
      <c r="L79">
        <v>8.5</v>
      </c>
      <c r="M79" t="s">
        <v>26</v>
      </c>
      <c r="N79" t="s">
        <v>51</v>
      </c>
      <c r="O79" t="b">
        <v>0</v>
      </c>
      <c r="P79" t="b">
        <v>0</v>
      </c>
    </row>
    <row r="80" spans="1:16" x14ac:dyDescent="0.25">
      <c r="A80" s="3">
        <v>45909</v>
      </c>
      <c r="B80" t="s">
        <v>36</v>
      </c>
      <c r="C80" cm="1">
        <f t="array" ref="C80">_xlfn.SWITCH(Table1[[#This Row],[Day_of_Week]],
"Monday",1,
"Tuesday",2,
"Wednesday",3,
"Thursday",4,
"Friday",5,
"Saturday",6,
"Sunday",7)</f>
        <v>2</v>
      </c>
      <c r="D80" t="s">
        <v>28</v>
      </c>
      <c r="E80" t="s">
        <v>39</v>
      </c>
      <c r="F80">
        <v>46</v>
      </c>
      <c r="G80">
        <v>414</v>
      </c>
      <c r="H80">
        <v>100</v>
      </c>
      <c r="I80">
        <v>90.2</v>
      </c>
      <c r="J80">
        <v>147</v>
      </c>
      <c r="K80">
        <v>7316</v>
      </c>
      <c r="L80">
        <v>7</v>
      </c>
      <c r="M80" t="s">
        <v>18</v>
      </c>
      <c r="N80" t="s">
        <v>45</v>
      </c>
      <c r="O80" t="b">
        <v>0</v>
      </c>
      <c r="P80" t="b">
        <v>0</v>
      </c>
    </row>
    <row r="81" spans="1:16" x14ac:dyDescent="0.25">
      <c r="A81" s="3">
        <v>45916</v>
      </c>
      <c r="B81" t="s">
        <v>36</v>
      </c>
      <c r="C81" cm="1">
        <f t="array" ref="C81">_xlfn.SWITCH(Table1[[#This Row],[Day_of_Week]],
"Monday",1,
"Tuesday",2,
"Wednesday",3,
"Thursday",4,
"Friday",5,
"Saturday",6,
"Sunday",7)</f>
        <v>2</v>
      </c>
      <c r="D81" t="s">
        <v>28</v>
      </c>
      <c r="E81" t="s">
        <v>29</v>
      </c>
      <c r="F81">
        <v>62</v>
      </c>
      <c r="G81">
        <v>490</v>
      </c>
      <c r="H81">
        <v>99.3</v>
      </c>
      <c r="I81">
        <v>90.1</v>
      </c>
      <c r="J81">
        <v>131</v>
      </c>
      <c r="K81">
        <v>6489</v>
      </c>
      <c r="L81">
        <v>7.9</v>
      </c>
      <c r="M81" t="s">
        <v>26</v>
      </c>
      <c r="N81" t="s">
        <v>74</v>
      </c>
      <c r="O81" t="b">
        <v>0</v>
      </c>
      <c r="P81" t="b">
        <v>0</v>
      </c>
    </row>
    <row r="82" spans="1:16" x14ac:dyDescent="0.25">
      <c r="A82" s="3">
        <v>45923</v>
      </c>
      <c r="B82" t="s">
        <v>36</v>
      </c>
      <c r="C82" cm="1">
        <f t="array" ref="C82">_xlfn.SWITCH(Table1[[#This Row],[Day_of_Week]],
"Monday",1,
"Tuesday",2,
"Wednesday",3,
"Thursday",4,
"Friday",5,
"Saturday",6,
"Sunday",7)</f>
        <v>2</v>
      </c>
      <c r="D82" t="s">
        <v>28</v>
      </c>
      <c r="E82" t="s">
        <v>39</v>
      </c>
      <c r="F82">
        <v>87</v>
      </c>
      <c r="G82">
        <v>1159</v>
      </c>
      <c r="H82">
        <v>98.5</v>
      </c>
      <c r="I82">
        <v>90</v>
      </c>
      <c r="J82">
        <v>148</v>
      </c>
      <c r="K82">
        <v>5090</v>
      </c>
      <c r="L82">
        <v>8.1</v>
      </c>
      <c r="M82" t="s">
        <v>18</v>
      </c>
      <c r="N82" t="s">
        <v>40</v>
      </c>
      <c r="O82" t="b">
        <v>0</v>
      </c>
      <c r="P82" t="b">
        <v>0</v>
      </c>
    </row>
    <row r="83" spans="1:16" x14ac:dyDescent="0.25">
      <c r="A83" s="3">
        <v>45930</v>
      </c>
      <c r="B83" t="s">
        <v>36</v>
      </c>
      <c r="C83" cm="1">
        <f t="array" ref="C83">_xlfn.SWITCH(Table1[[#This Row],[Day_of_Week]],
"Monday",1,
"Tuesday",2,
"Wednesday",3,
"Thursday",4,
"Friday",5,
"Saturday",6,
"Sunday",7)</f>
        <v>2</v>
      </c>
      <c r="D83" t="s">
        <v>28</v>
      </c>
      <c r="E83" t="s">
        <v>29</v>
      </c>
      <c r="F83">
        <v>37</v>
      </c>
      <c r="G83">
        <v>256</v>
      </c>
      <c r="H83">
        <v>99.6</v>
      </c>
      <c r="I83">
        <v>89.8</v>
      </c>
      <c r="J83">
        <v>140</v>
      </c>
      <c r="K83">
        <v>8501</v>
      </c>
      <c r="L83">
        <v>6.9</v>
      </c>
      <c r="M83" t="s">
        <v>18</v>
      </c>
      <c r="N83" t="s">
        <v>45</v>
      </c>
      <c r="O83" t="b">
        <v>0</v>
      </c>
      <c r="P83" t="b">
        <v>0</v>
      </c>
    </row>
    <row r="84" spans="1:16" x14ac:dyDescent="0.25">
      <c r="A84" s="3">
        <v>45937</v>
      </c>
      <c r="B84" t="s">
        <v>36</v>
      </c>
      <c r="C84" cm="1">
        <f t="array" ref="C84">_xlfn.SWITCH(Table1[[#This Row],[Day_of_Week]],
"Monday",1,
"Tuesday",2,
"Wednesday",3,
"Thursday",4,
"Friday",5,
"Saturday",6,
"Sunday",7)</f>
        <v>2</v>
      </c>
      <c r="D84" t="s">
        <v>32</v>
      </c>
      <c r="E84" t="s">
        <v>33</v>
      </c>
      <c r="F84">
        <v>0</v>
      </c>
      <c r="G84">
        <v>0</v>
      </c>
      <c r="H84">
        <v>98.7</v>
      </c>
      <c r="I84">
        <v>89.7</v>
      </c>
      <c r="J84">
        <v>72</v>
      </c>
      <c r="K84">
        <v>4051</v>
      </c>
      <c r="L84">
        <v>8.1999999999999993</v>
      </c>
      <c r="M84" t="s">
        <v>23</v>
      </c>
      <c r="N84" t="s">
        <v>38</v>
      </c>
      <c r="O84" t="b">
        <v>0</v>
      </c>
      <c r="P84" t="b">
        <v>1</v>
      </c>
    </row>
    <row r="85" spans="1:16" x14ac:dyDescent="0.25">
      <c r="A85" s="3">
        <v>45944</v>
      </c>
      <c r="B85" t="s">
        <v>36</v>
      </c>
      <c r="C85" cm="1">
        <f t="array" ref="C85">_xlfn.SWITCH(Table1[[#This Row],[Day_of_Week]],
"Monday",1,
"Tuesday",2,
"Wednesday",3,
"Thursday",4,
"Friday",5,
"Saturday",6,
"Sunday",7)</f>
        <v>2</v>
      </c>
      <c r="D85" t="s">
        <v>28</v>
      </c>
      <c r="E85" t="s">
        <v>29</v>
      </c>
      <c r="F85">
        <v>46</v>
      </c>
      <c r="G85">
        <v>387</v>
      </c>
      <c r="H85">
        <v>97.5</v>
      </c>
      <c r="I85">
        <v>89.6</v>
      </c>
      <c r="J85">
        <v>142</v>
      </c>
      <c r="K85">
        <v>8996</v>
      </c>
      <c r="L85">
        <v>6.2</v>
      </c>
      <c r="M85" t="s">
        <v>26</v>
      </c>
      <c r="N85" t="s">
        <v>51</v>
      </c>
      <c r="O85" t="b">
        <v>0</v>
      </c>
      <c r="P85" t="b">
        <v>0</v>
      </c>
    </row>
    <row r="86" spans="1:16" x14ac:dyDescent="0.25">
      <c r="A86" s="3">
        <v>45951</v>
      </c>
      <c r="B86" t="s">
        <v>36</v>
      </c>
      <c r="C86" cm="1">
        <f t="array" ref="C86">_xlfn.SWITCH(Table1[[#This Row],[Day_of_Week]],
"Monday",1,
"Tuesday",2,
"Wednesday",3,
"Thursday",4,
"Friday",5,
"Saturday",6,
"Sunday",7)</f>
        <v>2</v>
      </c>
      <c r="D86" t="s">
        <v>28</v>
      </c>
      <c r="E86" t="s">
        <v>39</v>
      </c>
      <c r="F86">
        <v>69</v>
      </c>
      <c r="G86">
        <v>658</v>
      </c>
      <c r="H86">
        <v>97.2</v>
      </c>
      <c r="I86">
        <v>89.5</v>
      </c>
      <c r="J86">
        <v>141</v>
      </c>
      <c r="K86">
        <v>6611</v>
      </c>
      <c r="L86">
        <v>7.8</v>
      </c>
      <c r="M86" t="s">
        <v>26</v>
      </c>
      <c r="N86" t="s">
        <v>30</v>
      </c>
      <c r="O86" t="b">
        <v>0</v>
      </c>
      <c r="P86" t="b">
        <v>0</v>
      </c>
    </row>
    <row r="87" spans="1:16" x14ac:dyDescent="0.25">
      <c r="A87" s="3">
        <v>45958</v>
      </c>
      <c r="B87" t="s">
        <v>36</v>
      </c>
      <c r="C87" cm="1">
        <f t="array" ref="C87">_xlfn.SWITCH(Table1[[#This Row],[Day_of_Week]],
"Monday",1,
"Tuesday",2,
"Wednesday",3,
"Thursday",4,
"Friday",5,
"Saturday",6,
"Sunday",7)</f>
        <v>2</v>
      </c>
      <c r="D87" t="s">
        <v>28</v>
      </c>
      <c r="E87" t="s">
        <v>29</v>
      </c>
      <c r="F87">
        <v>49</v>
      </c>
      <c r="G87">
        <v>393</v>
      </c>
      <c r="H87">
        <v>98.6</v>
      </c>
      <c r="I87">
        <v>89.4</v>
      </c>
      <c r="J87">
        <v>140</v>
      </c>
      <c r="K87">
        <v>6449</v>
      </c>
      <c r="L87">
        <v>8.8000000000000007</v>
      </c>
      <c r="M87" t="s">
        <v>18</v>
      </c>
      <c r="N87" t="s">
        <v>30</v>
      </c>
      <c r="O87" t="b">
        <v>0</v>
      </c>
      <c r="P87" t="b">
        <v>0</v>
      </c>
    </row>
    <row r="88" spans="1:16" x14ac:dyDescent="0.25">
      <c r="A88" s="3">
        <v>45658</v>
      </c>
      <c r="B88" t="s">
        <v>15</v>
      </c>
      <c r="C88" cm="1">
        <f t="array" ref="C88">_xlfn.SWITCH(Table1[[#This Row],[Day_of_Week]],
"Monday",1,
"Tuesday",2,
"Wednesday",3,
"Thursday",4,
"Friday",5,
"Saturday",6,
"Sunday",7)</f>
        <v>3</v>
      </c>
      <c r="D88" t="s">
        <v>16</v>
      </c>
      <c r="E88" t="s">
        <v>35</v>
      </c>
      <c r="F88">
        <v>65</v>
      </c>
      <c r="G88">
        <v>793</v>
      </c>
      <c r="H88">
        <v>115.4</v>
      </c>
      <c r="I88">
        <v>114.7</v>
      </c>
      <c r="J88">
        <v>157</v>
      </c>
      <c r="K88">
        <v>10409</v>
      </c>
      <c r="L88">
        <v>8.1</v>
      </c>
      <c r="M88" t="s">
        <v>18</v>
      </c>
      <c r="N88" t="s">
        <v>42</v>
      </c>
      <c r="O88" t="b">
        <v>0</v>
      </c>
      <c r="P88" t="b">
        <v>0</v>
      </c>
    </row>
    <row r="89" spans="1:16" x14ac:dyDescent="0.25">
      <c r="A89" s="3">
        <v>45665</v>
      </c>
      <c r="B89" t="s">
        <v>15</v>
      </c>
      <c r="C89" cm="1">
        <f t="array" ref="C89">_xlfn.SWITCH(Table1[[#This Row],[Day_of_Week]],
"Monday",1,
"Tuesday",2,
"Wednesday",3,
"Thursday",4,
"Friday",5,
"Saturday",6,
"Sunday",7)</f>
        <v>3</v>
      </c>
      <c r="D89" t="s">
        <v>16</v>
      </c>
      <c r="E89" t="s">
        <v>25</v>
      </c>
      <c r="F89">
        <v>52</v>
      </c>
      <c r="G89">
        <v>872</v>
      </c>
      <c r="H89">
        <v>114.9</v>
      </c>
      <c r="I89">
        <v>113</v>
      </c>
      <c r="J89">
        <v>142</v>
      </c>
      <c r="K89">
        <v>12354</v>
      </c>
      <c r="L89">
        <v>8.1999999999999993</v>
      </c>
      <c r="M89" t="s">
        <v>18</v>
      </c>
      <c r="N89" t="s">
        <v>43</v>
      </c>
      <c r="O89" t="b">
        <v>0</v>
      </c>
      <c r="P89" t="b">
        <v>0</v>
      </c>
    </row>
    <row r="90" spans="1:16" x14ac:dyDescent="0.25">
      <c r="A90" s="3">
        <v>45672</v>
      </c>
      <c r="B90" t="s">
        <v>15</v>
      </c>
      <c r="C90" cm="1">
        <f t="array" ref="C90">_xlfn.SWITCH(Table1[[#This Row],[Day_of_Week]],
"Monday",1,
"Tuesday",2,
"Wednesday",3,
"Thursday",4,
"Friday",5,
"Saturday",6,
"Sunday",7)</f>
        <v>3</v>
      </c>
      <c r="D90" t="s">
        <v>16</v>
      </c>
      <c r="E90" t="s">
        <v>17</v>
      </c>
      <c r="F90">
        <v>49</v>
      </c>
      <c r="G90">
        <v>535</v>
      </c>
      <c r="H90">
        <v>112.4</v>
      </c>
      <c r="I90">
        <v>111.3</v>
      </c>
      <c r="J90">
        <v>169</v>
      </c>
      <c r="K90">
        <v>14256</v>
      </c>
      <c r="L90">
        <v>6.7</v>
      </c>
      <c r="M90" t="s">
        <v>26</v>
      </c>
      <c r="N90" t="s">
        <v>43</v>
      </c>
      <c r="O90" t="b">
        <v>0</v>
      </c>
      <c r="P90" t="b">
        <v>0</v>
      </c>
    </row>
    <row r="91" spans="1:16" x14ac:dyDescent="0.25">
      <c r="A91" s="3">
        <v>45679</v>
      </c>
      <c r="B91" t="s">
        <v>15</v>
      </c>
      <c r="C91" cm="1">
        <f t="array" ref="C91">_xlfn.SWITCH(Table1[[#This Row],[Day_of_Week]],
"Monday",1,
"Tuesday",2,
"Wednesday",3,
"Thursday",4,
"Friday",5,
"Saturday",6,
"Sunday",7)</f>
        <v>3</v>
      </c>
      <c r="D91" t="s">
        <v>32</v>
      </c>
      <c r="E91" t="s">
        <v>33</v>
      </c>
      <c r="F91">
        <v>0</v>
      </c>
      <c r="G91">
        <v>0</v>
      </c>
      <c r="H91">
        <v>111.7</v>
      </c>
      <c r="I91">
        <v>109.7</v>
      </c>
      <c r="J91">
        <v>65</v>
      </c>
      <c r="K91">
        <v>4376</v>
      </c>
      <c r="L91">
        <v>7.7</v>
      </c>
      <c r="M91" t="s">
        <v>23</v>
      </c>
      <c r="N91" t="s">
        <v>73</v>
      </c>
      <c r="O91" t="b">
        <v>0</v>
      </c>
      <c r="P91" t="b">
        <v>0</v>
      </c>
    </row>
    <row r="92" spans="1:16" x14ac:dyDescent="0.25">
      <c r="A92" s="3">
        <v>45686</v>
      </c>
      <c r="B92" t="s">
        <v>15</v>
      </c>
      <c r="C92" cm="1">
        <f t="array" ref="C92">_xlfn.SWITCH(Table1[[#This Row],[Day_of_Week]],
"Monday",1,
"Tuesday",2,
"Wednesday",3,
"Thursday",4,
"Friday",5,
"Saturday",6,
"Sunday",7)</f>
        <v>3</v>
      </c>
      <c r="D92" t="s">
        <v>16</v>
      </c>
      <c r="E92" t="s">
        <v>25</v>
      </c>
      <c r="F92">
        <v>79</v>
      </c>
      <c r="G92">
        <v>739</v>
      </c>
      <c r="H92">
        <v>111.5</v>
      </c>
      <c r="I92">
        <v>108.3</v>
      </c>
      <c r="J92">
        <v>147</v>
      </c>
      <c r="K92">
        <v>9218</v>
      </c>
      <c r="L92">
        <v>8.1</v>
      </c>
      <c r="M92" t="s">
        <v>26</v>
      </c>
      <c r="N92" t="s">
        <v>43</v>
      </c>
      <c r="O92" t="b">
        <v>0</v>
      </c>
      <c r="P92" t="b">
        <v>0</v>
      </c>
    </row>
    <row r="93" spans="1:16" x14ac:dyDescent="0.25">
      <c r="A93" s="3">
        <v>45693</v>
      </c>
      <c r="B93" t="s">
        <v>15</v>
      </c>
      <c r="C93" cm="1">
        <f t="array" ref="C93">_xlfn.SWITCH(Table1[[#This Row],[Day_of_Week]],
"Monday",1,
"Tuesday",2,
"Wednesday",3,
"Thursday",4,
"Friday",5,
"Saturday",6,
"Sunday",7)</f>
        <v>3</v>
      </c>
      <c r="D93" t="s">
        <v>32</v>
      </c>
      <c r="E93" t="s">
        <v>33</v>
      </c>
      <c r="F93">
        <v>0</v>
      </c>
      <c r="G93">
        <v>0</v>
      </c>
      <c r="H93">
        <v>110.6</v>
      </c>
      <c r="I93">
        <v>106.9</v>
      </c>
      <c r="J93">
        <v>67</v>
      </c>
      <c r="K93">
        <v>5507</v>
      </c>
      <c r="L93">
        <v>7.9</v>
      </c>
      <c r="M93" t="s">
        <v>23</v>
      </c>
      <c r="N93" t="s">
        <v>73</v>
      </c>
      <c r="O93" t="b">
        <v>0</v>
      </c>
      <c r="P93" t="b">
        <v>1</v>
      </c>
    </row>
    <row r="94" spans="1:16" x14ac:dyDescent="0.25">
      <c r="A94" s="3">
        <v>45700</v>
      </c>
      <c r="B94" t="s">
        <v>15</v>
      </c>
      <c r="C94" cm="1">
        <f t="array" ref="C94">_xlfn.SWITCH(Table1[[#This Row],[Day_of_Week]],
"Monday",1,
"Tuesday",2,
"Wednesday",3,
"Thursday",4,
"Friday",5,
"Saturday",6,
"Sunday",7)</f>
        <v>3</v>
      </c>
      <c r="D94" t="s">
        <v>16</v>
      </c>
      <c r="E94" t="s">
        <v>25</v>
      </c>
      <c r="F94">
        <v>28</v>
      </c>
      <c r="G94">
        <v>364</v>
      </c>
      <c r="H94">
        <v>111.1</v>
      </c>
      <c r="I94">
        <v>105.7</v>
      </c>
      <c r="J94">
        <v>147</v>
      </c>
      <c r="K94">
        <v>9637</v>
      </c>
      <c r="L94">
        <v>6.6</v>
      </c>
      <c r="M94" t="s">
        <v>26</v>
      </c>
      <c r="N94" t="s">
        <v>19</v>
      </c>
      <c r="O94" t="b">
        <v>0</v>
      </c>
      <c r="P94" t="b">
        <v>0</v>
      </c>
    </row>
    <row r="95" spans="1:16" x14ac:dyDescent="0.25">
      <c r="A95" s="3">
        <v>45707</v>
      </c>
      <c r="B95" t="s">
        <v>15</v>
      </c>
      <c r="C95" cm="1">
        <f t="array" ref="C95">_xlfn.SWITCH(Table1[[#This Row],[Day_of_Week]],
"Monday",1,
"Tuesday",2,
"Wednesday",3,
"Thursday",4,
"Friday",5,
"Saturday",6,
"Sunday",7)</f>
        <v>3</v>
      </c>
      <c r="D95" t="s">
        <v>16</v>
      </c>
      <c r="E95" t="s">
        <v>44</v>
      </c>
      <c r="F95">
        <v>57</v>
      </c>
      <c r="G95">
        <v>549</v>
      </c>
      <c r="H95">
        <v>109.4</v>
      </c>
      <c r="I95">
        <v>104.5</v>
      </c>
      <c r="J95">
        <v>148</v>
      </c>
      <c r="K95">
        <v>13233</v>
      </c>
      <c r="L95">
        <v>6.7</v>
      </c>
      <c r="M95" t="s">
        <v>18</v>
      </c>
      <c r="N95" t="s">
        <v>37</v>
      </c>
      <c r="O95" t="b">
        <v>0</v>
      </c>
      <c r="P95" t="b">
        <v>0</v>
      </c>
    </row>
    <row r="96" spans="1:16" x14ac:dyDescent="0.25">
      <c r="A96" s="3">
        <v>45714</v>
      </c>
      <c r="B96" t="s">
        <v>15</v>
      </c>
      <c r="C96" cm="1">
        <f t="array" ref="C96">_xlfn.SWITCH(Table1[[#This Row],[Day_of_Week]],
"Monday",1,
"Tuesday",2,
"Wednesday",3,
"Thursday",4,
"Friday",5,
"Saturday",6,
"Sunday",7)</f>
        <v>3</v>
      </c>
      <c r="D96" t="s">
        <v>32</v>
      </c>
      <c r="E96" t="s">
        <v>33</v>
      </c>
      <c r="F96">
        <v>0</v>
      </c>
      <c r="G96">
        <v>0</v>
      </c>
      <c r="H96">
        <v>109.3</v>
      </c>
      <c r="I96">
        <v>103.4</v>
      </c>
      <c r="J96">
        <v>67</v>
      </c>
      <c r="K96">
        <v>5749</v>
      </c>
      <c r="L96">
        <v>7.9</v>
      </c>
      <c r="M96" t="s">
        <v>23</v>
      </c>
      <c r="N96" t="s">
        <v>73</v>
      </c>
      <c r="O96" t="b">
        <v>0</v>
      </c>
      <c r="P96" t="b">
        <v>0</v>
      </c>
    </row>
    <row r="97" spans="1:16" x14ac:dyDescent="0.25">
      <c r="A97" s="3">
        <v>45721</v>
      </c>
      <c r="B97" t="s">
        <v>15</v>
      </c>
      <c r="C97" cm="1">
        <f t="array" ref="C97">_xlfn.SWITCH(Table1[[#This Row],[Day_of_Week]],
"Monday",1,
"Tuesday",2,
"Wednesday",3,
"Thursday",4,
"Friday",5,
"Saturday",6,
"Sunday",7)</f>
        <v>3</v>
      </c>
      <c r="D97" t="s">
        <v>16</v>
      </c>
      <c r="E97" t="s">
        <v>25</v>
      </c>
      <c r="F97">
        <v>55</v>
      </c>
      <c r="G97">
        <v>682</v>
      </c>
      <c r="H97">
        <v>108.4</v>
      </c>
      <c r="I97">
        <v>102.4</v>
      </c>
      <c r="J97">
        <v>149</v>
      </c>
      <c r="K97">
        <v>12313</v>
      </c>
      <c r="L97">
        <v>6.1</v>
      </c>
      <c r="M97" t="s">
        <v>18</v>
      </c>
      <c r="N97" t="s">
        <v>72</v>
      </c>
      <c r="O97" t="b">
        <v>0</v>
      </c>
      <c r="P97" t="b">
        <v>0</v>
      </c>
    </row>
    <row r="98" spans="1:16" x14ac:dyDescent="0.25">
      <c r="A98" s="3">
        <v>45728</v>
      </c>
      <c r="B98" t="s">
        <v>15</v>
      </c>
      <c r="C98" cm="1">
        <f t="array" ref="C98">_xlfn.SWITCH(Table1[[#This Row],[Day_of_Week]],
"Monday",1,
"Tuesday",2,
"Wednesday",3,
"Thursday",4,
"Friday",5,
"Saturday",6,
"Sunday",7)</f>
        <v>3</v>
      </c>
      <c r="D98" t="s">
        <v>16</v>
      </c>
      <c r="E98" t="s">
        <v>44</v>
      </c>
      <c r="F98">
        <v>39</v>
      </c>
      <c r="G98">
        <v>398</v>
      </c>
      <c r="H98">
        <v>107.5</v>
      </c>
      <c r="I98">
        <v>101.4</v>
      </c>
      <c r="J98">
        <v>161</v>
      </c>
      <c r="K98">
        <v>13651</v>
      </c>
      <c r="L98">
        <v>7.1</v>
      </c>
      <c r="M98" t="s">
        <v>18</v>
      </c>
      <c r="N98" t="s">
        <v>43</v>
      </c>
      <c r="O98" t="b">
        <v>0</v>
      </c>
      <c r="P98" t="b">
        <v>0</v>
      </c>
    </row>
    <row r="99" spans="1:16" x14ac:dyDescent="0.25">
      <c r="A99" s="3">
        <v>45735</v>
      </c>
      <c r="B99" t="s">
        <v>15</v>
      </c>
      <c r="C99" cm="1">
        <f t="array" ref="C99">_xlfn.SWITCH(Table1[[#This Row],[Day_of_Week]],
"Monday",1,
"Tuesday",2,
"Wednesday",3,
"Thursday",4,
"Friday",5,
"Saturday",6,
"Sunday",7)</f>
        <v>3</v>
      </c>
      <c r="D99" t="s">
        <v>16</v>
      </c>
      <c r="E99" t="s">
        <v>44</v>
      </c>
      <c r="F99">
        <v>59</v>
      </c>
      <c r="G99">
        <v>650</v>
      </c>
      <c r="H99">
        <v>107.5</v>
      </c>
      <c r="I99">
        <v>100.5</v>
      </c>
      <c r="J99">
        <v>165</v>
      </c>
      <c r="K99">
        <v>12197</v>
      </c>
      <c r="L99">
        <v>6</v>
      </c>
      <c r="M99" t="s">
        <v>26</v>
      </c>
      <c r="N99" t="s">
        <v>19</v>
      </c>
      <c r="O99" t="b">
        <v>0</v>
      </c>
      <c r="P99" t="b">
        <v>0</v>
      </c>
    </row>
    <row r="100" spans="1:16" x14ac:dyDescent="0.25">
      <c r="A100" s="3">
        <v>45742</v>
      </c>
      <c r="B100" t="s">
        <v>15</v>
      </c>
      <c r="C100" cm="1">
        <f t="array" ref="C100">_xlfn.SWITCH(Table1[[#This Row],[Day_of_Week]],
"Monday",1,
"Tuesday",2,
"Wednesday",3,
"Thursday",4,
"Friday",5,
"Saturday",6,
"Sunday",7)</f>
        <v>3</v>
      </c>
      <c r="D100" t="s">
        <v>16</v>
      </c>
      <c r="E100" t="s">
        <v>35</v>
      </c>
      <c r="F100">
        <v>27</v>
      </c>
      <c r="G100">
        <v>308</v>
      </c>
      <c r="H100">
        <v>105.5</v>
      </c>
      <c r="I100">
        <v>99.7</v>
      </c>
      <c r="J100">
        <v>146</v>
      </c>
      <c r="K100">
        <v>12085</v>
      </c>
      <c r="L100">
        <v>6.3</v>
      </c>
      <c r="M100" t="s">
        <v>26</v>
      </c>
      <c r="N100" t="s">
        <v>72</v>
      </c>
      <c r="O100" t="b">
        <v>0</v>
      </c>
      <c r="P100" t="b">
        <v>0</v>
      </c>
    </row>
    <row r="101" spans="1:16" x14ac:dyDescent="0.25">
      <c r="A101" s="3">
        <v>45749</v>
      </c>
      <c r="B101" t="s">
        <v>15</v>
      </c>
      <c r="C101" cm="1">
        <f t="array" ref="C101">_xlfn.SWITCH(Table1[[#This Row],[Day_of_Week]],
"Monday",1,
"Tuesday",2,
"Wednesday",3,
"Thursday",4,
"Friday",5,
"Saturday",6,
"Sunday",7)</f>
        <v>3</v>
      </c>
      <c r="D101" t="s">
        <v>16</v>
      </c>
      <c r="E101" t="s">
        <v>25</v>
      </c>
      <c r="F101">
        <v>30</v>
      </c>
      <c r="G101">
        <v>400</v>
      </c>
      <c r="H101">
        <v>105.2</v>
      </c>
      <c r="I101">
        <v>98.9</v>
      </c>
      <c r="J101">
        <v>140</v>
      </c>
      <c r="K101">
        <v>8982</v>
      </c>
      <c r="L101">
        <v>7.8</v>
      </c>
      <c r="M101" t="s">
        <v>26</v>
      </c>
      <c r="N101" t="s">
        <v>43</v>
      </c>
      <c r="O101" t="b">
        <v>0</v>
      </c>
      <c r="P101" t="b">
        <v>0</v>
      </c>
    </row>
    <row r="102" spans="1:16" x14ac:dyDescent="0.25">
      <c r="A102" s="3">
        <v>45756</v>
      </c>
      <c r="B102" t="s">
        <v>15</v>
      </c>
      <c r="C102" cm="1">
        <f t="array" ref="C102">_xlfn.SWITCH(Table1[[#This Row],[Day_of_Week]],
"Monday",1,
"Tuesday",2,
"Wednesday",3,
"Thursday",4,
"Friday",5,
"Saturday",6,
"Sunday",7)</f>
        <v>3</v>
      </c>
      <c r="D102" t="s">
        <v>16</v>
      </c>
      <c r="E102" t="s">
        <v>35</v>
      </c>
      <c r="F102">
        <v>63</v>
      </c>
      <c r="G102">
        <v>624</v>
      </c>
      <c r="H102">
        <v>105.8</v>
      </c>
      <c r="I102">
        <v>98.2</v>
      </c>
      <c r="J102">
        <v>151</v>
      </c>
      <c r="K102">
        <v>8237</v>
      </c>
      <c r="L102">
        <v>10</v>
      </c>
      <c r="M102" t="s">
        <v>18</v>
      </c>
      <c r="N102" t="s">
        <v>37</v>
      </c>
      <c r="O102" t="b">
        <v>0</v>
      </c>
      <c r="P102" t="b">
        <v>0</v>
      </c>
    </row>
    <row r="103" spans="1:16" x14ac:dyDescent="0.25">
      <c r="A103" s="3">
        <v>45763</v>
      </c>
      <c r="B103" t="s">
        <v>15</v>
      </c>
      <c r="C103" cm="1">
        <f t="array" ref="C103">_xlfn.SWITCH(Table1[[#This Row],[Day_of_Week]],
"Monday",1,
"Tuesday",2,
"Wednesday",3,
"Thursday",4,
"Friday",5,
"Saturday",6,
"Sunday",7)</f>
        <v>3</v>
      </c>
      <c r="D103" t="s">
        <v>16</v>
      </c>
      <c r="E103" t="s">
        <v>25</v>
      </c>
      <c r="F103">
        <v>37</v>
      </c>
      <c r="G103">
        <v>372</v>
      </c>
      <c r="H103">
        <v>105.3</v>
      </c>
      <c r="I103">
        <v>97.5</v>
      </c>
      <c r="J103">
        <v>151</v>
      </c>
      <c r="K103">
        <v>9268</v>
      </c>
      <c r="L103">
        <v>7.5</v>
      </c>
      <c r="M103" t="s">
        <v>18</v>
      </c>
      <c r="N103" t="s">
        <v>72</v>
      </c>
      <c r="O103" t="b">
        <v>0</v>
      </c>
      <c r="P103" t="b">
        <v>0</v>
      </c>
    </row>
    <row r="104" spans="1:16" x14ac:dyDescent="0.25">
      <c r="A104" s="3">
        <v>45770</v>
      </c>
      <c r="B104" t="s">
        <v>15</v>
      </c>
      <c r="C104" cm="1">
        <f t="array" ref="C104">_xlfn.SWITCH(Table1[[#This Row],[Day_of_Week]],
"Monday",1,
"Tuesday",2,
"Wednesday",3,
"Thursday",4,
"Friday",5,
"Saturday",6,
"Sunday",7)</f>
        <v>3</v>
      </c>
      <c r="D104" t="s">
        <v>16</v>
      </c>
      <c r="E104" t="s">
        <v>17</v>
      </c>
      <c r="F104">
        <v>26</v>
      </c>
      <c r="G104">
        <v>225</v>
      </c>
      <c r="H104">
        <v>103.5</v>
      </c>
      <c r="I104">
        <v>96.9</v>
      </c>
      <c r="J104">
        <v>156</v>
      </c>
      <c r="K104">
        <v>9011</v>
      </c>
      <c r="L104">
        <v>6.6</v>
      </c>
      <c r="M104" t="s">
        <v>26</v>
      </c>
      <c r="N104" t="s">
        <v>72</v>
      </c>
      <c r="O104" t="b">
        <v>0</v>
      </c>
      <c r="P104" t="b">
        <v>0</v>
      </c>
    </row>
    <row r="105" spans="1:16" x14ac:dyDescent="0.25">
      <c r="A105" s="3">
        <v>45777</v>
      </c>
      <c r="B105" t="s">
        <v>15</v>
      </c>
      <c r="C105" cm="1">
        <f t="array" ref="C105">_xlfn.SWITCH(Table1[[#This Row],[Day_of_Week]],
"Monday",1,
"Tuesday",2,
"Wednesday",3,
"Thursday",4,
"Friday",5,
"Saturday",6,
"Sunday",7)</f>
        <v>3</v>
      </c>
      <c r="D105" t="s">
        <v>32</v>
      </c>
      <c r="E105" t="s">
        <v>33</v>
      </c>
      <c r="F105">
        <v>0</v>
      </c>
      <c r="G105">
        <v>0</v>
      </c>
      <c r="H105">
        <v>104.8</v>
      </c>
      <c r="I105">
        <v>96.3</v>
      </c>
      <c r="J105">
        <v>73</v>
      </c>
      <c r="K105">
        <v>5803</v>
      </c>
      <c r="L105">
        <v>7.6</v>
      </c>
      <c r="M105" t="s">
        <v>23</v>
      </c>
      <c r="N105" t="s">
        <v>38</v>
      </c>
      <c r="O105" t="b">
        <v>1</v>
      </c>
      <c r="P105" t="b">
        <v>0</v>
      </c>
    </row>
    <row r="106" spans="1:16" x14ac:dyDescent="0.25">
      <c r="A106" s="3">
        <v>45784</v>
      </c>
      <c r="B106" t="s">
        <v>15</v>
      </c>
      <c r="C106" cm="1">
        <f t="array" ref="C106">_xlfn.SWITCH(Table1[[#This Row],[Day_of_Week]],
"Monday",1,
"Tuesday",2,
"Wednesday",3,
"Thursday",4,
"Friday",5,
"Saturday",6,
"Sunday",7)</f>
        <v>3</v>
      </c>
      <c r="D106" t="s">
        <v>16</v>
      </c>
      <c r="E106" t="s">
        <v>35</v>
      </c>
      <c r="F106">
        <v>70</v>
      </c>
      <c r="G106">
        <v>866</v>
      </c>
      <c r="H106">
        <v>103.4</v>
      </c>
      <c r="I106">
        <v>95.7</v>
      </c>
      <c r="J106">
        <v>146</v>
      </c>
      <c r="K106">
        <v>12752</v>
      </c>
      <c r="L106">
        <v>8</v>
      </c>
      <c r="M106" t="s">
        <v>18</v>
      </c>
      <c r="N106" t="s">
        <v>72</v>
      </c>
      <c r="O106" t="b">
        <v>0</v>
      </c>
      <c r="P106" t="b">
        <v>0</v>
      </c>
    </row>
    <row r="107" spans="1:16" x14ac:dyDescent="0.25">
      <c r="A107" s="3">
        <v>45791</v>
      </c>
      <c r="B107" t="s">
        <v>15</v>
      </c>
      <c r="C107" cm="1">
        <f t="array" ref="C107">_xlfn.SWITCH(Table1[[#This Row],[Day_of_Week]],
"Monday",1,
"Tuesday",2,
"Wednesday",3,
"Thursday",4,
"Friday",5,
"Saturday",6,
"Sunday",7)</f>
        <v>3</v>
      </c>
      <c r="D107" t="s">
        <v>16</v>
      </c>
      <c r="E107" t="s">
        <v>17</v>
      </c>
      <c r="F107">
        <v>44</v>
      </c>
      <c r="G107">
        <v>587</v>
      </c>
      <c r="H107">
        <v>103.1</v>
      </c>
      <c r="I107">
        <v>95.2</v>
      </c>
      <c r="J107">
        <v>145</v>
      </c>
      <c r="K107">
        <v>11839</v>
      </c>
      <c r="L107">
        <v>7.7</v>
      </c>
      <c r="M107" t="s">
        <v>18</v>
      </c>
      <c r="N107" t="s">
        <v>43</v>
      </c>
      <c r="O107" t="b">
        <v>0</v>
      </c>
      <c r="P107" t="b">
        <v>0</v>
      </c>
    </row>
    <row r="108" spans="1:16" x14ac:dyDescent="0.25">
      <c r="A108" s="3">
        <v>45798</v>
      </c>
      <c r="B108" t="s">
        <v>15</v>
      </c>
      <c r="C108" cm="1">
        <f t="array" ref="C108">_xlfn.SWITCH(Table1[[#This Row],[Day_of_Week]],
"Monday",1,
"Tuesday",2,
"Wednesday",3,
"Thursday",4,
"Friday",5,
"Saturday",6,
"Sunday",7)</f>
        <v>3</v>
      </c>
      <c r="D108" t="s">
        <v>16</v>
      </c>
      <c r="E108" t="s">
        <v>25</v>
      </c>
      <c r="F108">
        <v>76</v>
      </c>
      <c r="G108">
        <v>1139</v>
      </c>
      <c r="H108">
        <v>102</v>
      </c>
      <c r="I108">
        <v>94.7</v>
      </c>
      <c r="J108">
        <v>146</v>
      </c>
      <c r="K108">
        <v>10029</v>
      </c>
      <c r="L108">
        <v>7.9</v>
      </c>
      <c r="M108" t="s">
        <v>18</v>
      </c>
      <c r="N108" t="s">
        <v>48</v>
      </c>
      <c r="O108" t="b">
        <v>0</v>
      </c>
      <c r="P108" t="b">
        <v>0</v>
      </c>
    </row>
    <row r="109" spans="1:16" x14ac:dyDescent="0.25">
      <c r="A109" s="3">
        <v>45805</v>
      </c>
      <c r="B109" t="s">
        <v>15</v>
      </c>
      <c r="C109" cm="1">
        <f t="array" ref="C109">_xlfn.SWITCH(Table1[[#This Row],[Day_of_Week]],
"Monday",1,
"Tuesday",2,
"Wednesday",3,
"Thursday",4,
"Friday",5,
"Saturday",6,
"Sunday",7)</f>
        <v>3</v>
      </c>
      <c r="D109" t="s">
        <v>32</v>
      </c>
      <c r="E109" t="s">
        <v>33</v>
      </c>
      <c r="F109">
        <v>0</v>
      </c>
      <c r="G109">
        <v>0</v>
      </c>
      <c r="H109">
        <v>103.4</v>
      </c>
      <c r="I109">
        <v>94.3</v>
      </c>
      <c r="J109">
        <v>72</v>
      </c>
      <c r="K109">
        <v>4452</v>
      </c>
      <c r="L109">
        <v>8.4</v>
      </c>
      <c r="M109" t="s">
        <v>23</v>
      </c>
      <c r="N109" t="s">
        <v>71</v>
      </c>
      <c r="O109" t="b">
        <v>1</v>
      </c>
      <c r="P109" t="b">
        <v>0</v>
      </c>
    </row>
    <row r="110" spans="1:16" x14ac:dyDescent="0.25">
      <c r="A110" s="3">
        <v>45812</v>
      </c>
      <c r="B110" t="s">
        <v>15</v>
      </c>
      <c r="C110" cm="1">
        <f t="array" ref="C110">_xlfn.SWITCH(Table1[[#This Row],[Day_of_Week]],
"Monday",1,
"Tuesday",2,
"Wednesday",3,
"Thursday",4,
"Friday",5,
"Saturday",6,
"Sunday",7)</f>
        <v>3</v>
      </c>
      <c r="D110" t="s">
        <v>32</v>
      </c>
      <c r="E110" t="s">
        <v>33</v>
      </c>
      <c r="F110">
        <v>0</v>
      </c>
      <c r="G110">
        <v>0</v>
      </c>
      <c r="H110">
        <v>103.5</v>
      </c>
      <c r="I110">
        <v>93.8</v>
      </c>
      <c r="J110">
        <v>65</v>
      </c>
      <c r="K110">
        <v>4715</v>
      </c>
      <c r="L110">
        <v>6.8</v>
      </c>
      <c r="M110" t="s">
        <v>23</v>
      </c>
      <c r="N110" t="s">
        <v>71</v>
      </c>
      <c r="O110" t="b">
        <v>1</v>
      </c>
      <c r="P110" t="b">
        <v>0</v>
      </c>
    </row>
    <row r="111" spans="1:16" x14ac:dyDescent="0.25">
      <c r="A111" s="3">
        <v>45819</v>
      </c>
      <c r="B111" t="s">
        <v>15</v>
      </c>
      <c r="C111" cm="1">
        <f t="array" ref="C111">_xlfn.SWITCH(Table1[[#This Row],[Day_of_Week]],
"Monday",1,
"Tuesday",2,
"Wednesday",3,
"Thursday",4,
"Friday",5,
"Saturday",6,
"Sunday",7)</f>
        <v>3</v>
      </c>
      <c r="D111" t="s">
        <v>16</v>
      </c>
      <c r="E111" t="s">
        <v>25</v>
      </c>
      <c r="F111">
        <v>42</v>
      </c>
      <c r="G111">
        <v>508</v>
      </c>
      <c r="H111">
        <v>103</v>
      </c>
      <c r="I111">
        <v>93.5</v>
      </c>
      <c r="J111">
        <v>141</v>
      </c>
      <c r="K111">
        <v>9397</v>
      </c>
      <c r="L111">
        <v>7.1</v>
      </c>
      <c r="M111" t="s">
        <v>18</v>
      </c>
      <c r="N111" t="s">
        <v>48</v>
      </c>
      <c r="O111" t="b">
        <v>0</v>
      </c>
      <c r="P111" t="b">
        <v>0</v>
      </c>
    </row>
    <row r="112" spans="1:16" x14ac:dyDescent="0.25">
      <c r="A112" s="3">
        <v>45826</v>
      </c>
      <c r="B112" t="s">
        <v>15</v>
      </c>
      <c r="C112" cm="1">
        <f t="array" ref="C112">_xlfn.SWITCH(Table1[[#This Row],[Day_of_Week]],
"Monday",1,
"Tuesday",2,
"Wednesday",3,
"Thursday",4,
"Friday",5,
"Saturday",6,
"Sunday",7)</f>
        <v>3</v>
      </c>
      <c r="D112" t="s">
        <v>16</v>
      </c>
      <c r="E112" t="s">
        <v>25</v>
      </c>
      <c r="F112">
        <v>60</v>
      </c>
      <c r="G112">
        <v>794</v>
      </c>
      <c r="H112">
        <v>101.5</v>
      </c>
      <c r="I112">
        <v>93.1</v>
      </c>
      <c r="J112">
        <v>166</v>
      </c>
      <c r="K112">
        <v>12262</v>
      </c>
      <c r="L112">
        <v>9.4</v>
      </c>
      <c r="M112" t="s">
        <v>18</v>
      </c>
      <c r="N112" t="s">
        <v>19</v>
      </c>
      <c r="O112" t="b">
        <v>0</v>
      </c>
      <c r="P112" t="b">
        <v>0</v>
      </c>
    </row>
    <row r="113" spans="1:16" x14ac:dyDescent="0.25">
      <c r="A113" s="3">
        <v>45833</v>
      </c>
      <c r="B113" t="s">
        <v>15</v>
      </c>
      <c r="C113" cm="1">
        <f t="array" ref="C113">_xlfn.SWITCH(Table1[[#This Row],[Day_of_Week]],
"Monday",1,
"Tuesday",2,
"Wednesday",3,
"Thursday",4,
"Friday",5,
"Saturday",6,
"Sunday",7)</f>
        <v>3</v>
      </c>
      <c r="D113" t="s">
        <v>16</v>
      </c>
      <c r="E113" t="s">
        <v>44</v>
      </c>
      <c r="F113">
        <v>26</v>
      </c>
      <c r="G113">
        <v>233</v>
      </c>
      <c r="H113">
        <v>100.7</v>
      </c>
      <c r="I113">
        <v>92.8</v>
      </c>
      <c r="J113">
        <v>153</v>
      </c>
      <c r="K113">
        <v>12273</v>
      </c>
      <c r="L113">
        <v>6</v>
      </c>
      <c r="M113" t="s">
        <v>26</v>
      </c>
      <c r="N113" t="s">
        <v>37</v>
      </c>
      <c r="O113" t="b">
        <v>0</v>
      </c>
      <c r="P113" t="b">
        <v>0</v>
      </c>
    </row>
    <row r="114" spans="1:16" x14ac:dyDescent="0.25">
      <c r="A114" s="3">
        <v>45840</v>
      </c>
      <c r="B114" t="s">
        <v>15</v>
      </c>
      <c r="C114" cm="1">
        <f t="array" ref="C114">_xlfn.SWITCH(Table1[[#This Row],[Day_of_Week]],
"Monday",1,
"Tuesday",2,
"Wednesday",3,
"Thursday",4,
"Friday",5,
"Saturday",6,
"Sunday",7)</f>
        <v>3</v>
      </c>
      <c r="D114" t="s">
        <v>32</v>
      </c>
      <c r="E114" t="s">
        <v>33</v>
      </c>
      <c r="F114">
        <v>0</v>
      </c>
      <c r="G114">
        <v>0</v>
      </c>
      <c r="H114">
        <v>102.1</v>
      </c>
      <c r="I114">
        <v>92.4</v>
      </c>
      <c r="J114">
        <v>73</v>
      </c>
      <c r="K114">
        <v>4739</v>
      </c>
      <c r="L114">
        <v>7.1</v>
      </c>
      <c r="M114" t="s">
        <v>23</v>
      </c>
      <c r="N114" t="s">
        <v>73</v>
      </c>
      <c r="O114" t="b">
        <v>1</v>
      </c>
      <c r="P114" t="b">
        <v>0</v>
      </c>
    </row>
    <row r="115" spans="1:16" x14ac:dyDescent="0.25">
      <c r="A115" s="3">
        <v>45847</v>
      </c>
      <c r="B115" t="s">
        <v>15</v>
      </c>
      <c r="C115" cm="1">
        <f t="array" ref="C115">_xlfn.SWITCH(Table1[[#This Row],[Day_of_Week]],
"Monday",1,
"Tuesday",2,
"Wednesday",3,
"Thursday",4,
"Friday",5,
"Saturday",6,
"Sunday",7)</f>
        <v>3</v>
      </c>
      <c r="D115" t="s">
        <v>16</v>
      </c>
      <c r="E115" t="s">
        <v>17</v>
      </c>
      <c r="F115">
        <v>59</v>
      </c>
      <c r="G115">
        <v>726</v>
      </c>
      <c r="H115">
        <v>101</v>
      </c>
      <c r="I115">
        <v>92.1</v>
      </c>
      <c r="J115">
        <v>166</v>
      </c>
      <c r="K115">
        <v>14252</v>
      </c>
      <c r="L115">
        <v>7.1</v>
      </c>
      <c r="M115" t="s">
        <v>18</v>
      </c>
      <c r="N115" t="s">
        <v>48</v>
      </c>
      <c r="O115" t="b">
        <v>0</v>
      </c>
      <c r="P115" t="b">
        <v>0</v>
      </c>
    </row>
    <row r="116" spans="1:16" x14ac:dyDescent="0.25">
      <c r="A116" s="3">
        <v>45854</v>
      </c>
      <c r="B116" t="s">
        <v>15</v>
      </c>
      <c r="C116" cm="1">
        <f t="array" ref="C116">_xlfn.SWITCH(Table1[[#This Row],[Day_of_Week]],
"Monday",1,
"Tuesday",2,
"Wednesday",3,
"Thursday",4,
"Friday",5,
"Saturday",6,
"Sunday",7)</f>
        <v>3</v>
      </c>
      <c r="D116" t="s">
        <v>16</v>
      </c>
      <c r="E116" t="s">
        <v>17</v>
      </c>
      <c r="F116">
        <v>58</v>
      </c>
      <c r="G116">
        <v>456</v>
      </c>
      <c r="H116">
        <v>100.7</v>
      </c>
      <c r="I116">
        <v>91.9</v>
      </c>
      <c r="J116">
        <v>144</v>
      </c>
      <c r="K116">
        <v>8303</v>
      </c>
      <c r="L116">
        <v>8</v>
      </c>
      <c r="M116" t="s">
        <v>18</v>
      </c>
      <c r="N116" t="s">
        <v>43</v>
      </c>
      <c r="O116" t="b">
        <v>0</v>
      </c>
      <c r="P116" t="b">
        <v>0</v>
      </c>
    </row>
    <row r="117" spans="1:16" x14ac:dyDescent="0.25">
      <c r="A117" s="3">
        <v>45861</v>
      </c>
      <c r="B117" t="s">
        <v>15</v>
      </c>
      <c r="C117" cm="1">
        <f t="array" ref="C117">_xlfn.SWITCH(Table1[[#This Row],[Day_of_Week]],
"Monday",1,
"Tuesday",2,
"Wednesday",3,
"Thursday",4,
"Friday",5,
"Saturday",6,
"Sunday",7)</f>
        <v>3</v>
      </c>
      <c r="D117" t="s">
        <v>16</v>
      </c>
      <c r="E117" t="s">
        <v>17</v>
      </c>
      <c r="F117">
        <v>23</v>
      </c>
      <c r="G117">
        <v>176</v>
      </c>
      <c r="H117">
        <v>100</v>
      </c>
      <c r="I117">
        <v>91.6</v>
      </c>
      <c r="J117">
        <v>160</v>
      </c>
      <c r="K117">
        <v>10445</v>
      </c>
      <c r="L117">
        <v>6.7</v>
      </c>
      <c r="M117" t="s">
        <v>26</v>
      </c>
      <c r="N117" t="s">
        <v>43</v>
      </c>
      <c r="O117" t="b">
        <v>0</v>
      </c>
      <c r="P117" t="b">
        <v>0</v>
      </c>
    </row>
    <row r="118" spans="1:16" x14ac:dyDescent="0.25">
      <c r="A118" s="3">
        <v>45868</v>
      </c>
      <c r="B118" t="s">
        <v>15</v>
      </c>
      <c r="C118" cm="1">
        <f t="array" ref="C118">_xlfn.SWITCH(Table1[[#This Row],[Day_of_Week]],
"Monday",1,
"Tuesday",2,
"Wednesday",3,
"Thursday",4,
"Friday",5,
"Saturday",6,
"Sunday",7)</f>
        <v>3</v>
      </c>
      <c r="D118" t="s">
        <v>16</v>
      </c>
      <c r="E118" t="s">
        <v>17</v>
      </c>
      <c r="F118">
        <v>70</v>
      </c>
      <c r="G118">
        <v>1154</v>
      </c>
      <c r="H118">
        <v>100.2</v>
      </c>
      <c r="I118">
        <v>91.4</v>
      </c>
      <c r="J118">
        <v>145</v>
      </c>
      <c r="K118">
        <v>11900</v>
      </c>
      <c r="L118">
        <v>6</v>
      </c>
      <c r="M118" t="s">
        <v>18</v>
      </c>
      <c r="N118" t="s">
        <v>72</v>
      </c>
      <c r="O118" t="b">
        <v>0</v>
      </c>
      <c r="P118" t="b">
        <v>0</v>
      </c>
    </row>
    <row r="119" spans="1:16" x14ac:dyDescent="0.25">
      <c r="A119" s="3">
        <v>45875</v>
      </c>
      <c r="B119" t="s">
        <v>15</v>
      </c>
      <c r="C119" cm="1">
        <f t="array" ref="C119">_xlfn.SWITCH(Table1[[#This Row],[Day_of_Week]],
"Monday",1,
"Tuesday",2,
"Wednesday",3,
"Thursday",4,
"Friday",5,
"Saturday",6,
"Sunday",7)</f>
        <v>3</v>
      </c>
      <c r="D119" t="s">
        <v>16</v>
      </c>
      <c r="E119" t="s">
        <v>17</v>
      </c>
      <c r="F119">
        <v>62</v>
      </c>
      <c r="G119">
        <v>810</v>
      </c>
      <c r="H119">
        <v>101.6</v>
      </c>
      <c r="I119">
        <v>91.1</v>
      </c>
      <c r="J119">
        <v>149</v>
      </c>
      <c r="K119">
        <v>10154</v>
      </c>
      <c r="L119">
        <v>8.1999999999999993</v>
      </c>
      <c r="M119" t="s">
        <v>26</v>
      </c>
      <c r="N119" t="s">
        <v>48</v>
      </c>
      <c r="O119" t="b">
        <v>0</v>
      </c>
      <c r="P119" t="b">
        <v>0</v>
      </c>
    </row>
    <row r="120" spans="1:16" x14ac:dyDescent="0.25">
      <c r="A120" s="3">
        <v>45882</v>
      </c>
      <c r="B120" t="s">
        <v>15</v>
      </c>
      <c r="C120" cm="1">
        <f t="array" ref="C120">_xlfn.SWITCH(Table1[[#This Row],[Day_of_Week]],
"Monday",1,
"Tuesday",2,
"Wednesday",3,
"Thursday",4,
"Friday",5,
"Saturday",6,
"Sunday",7)</f>
        <v>3</v>
      </c>
      <c r="D120" t="s">
        <v>16</v>
      </c>
      <c r="E120" t="s">
        <v>25</v>
      </c>
      <c r="F120">
        <v>59</v>
      </c>
      <c r="G120">
        <v>641</v>
      </c>
      <c r="H120">
        <v>100.6</v>
      </c>
      <c r="I120">
        <v>90.9</v>
      </c>
      <c r="J120">
        <v>169</v>
      </c>
      <c r="K120">
        <v>8082</v>
      </c>
      <c r="L120">
        <v>6.7</v>
      </c>
      <c r="M120" t="s">
        <v>26</v>
      </c>
      <c r="N120" t="s">
        <v>72</v>
      </c>
      <c r="O120" t="b">
        <v>0</v>
      </c>
      <c r="P120" t="b">
        <v>0</v>
      </c>
    </row>
    <row r="121" spans="1:16" x14ac:dyDescent="0.25">
      <c r="A121" s="3">
        <v>45889</v>
      </c>
      <c r="B121" t="s">
        <v>15</v>
      </c>
      <c r="C121" cm="1">
        <f t="array" ref="C121">_xlfn.SWITCH(Table1[[#This Row],[Day_of_Week]],
"Monday",1,
"Tuesday",2,
"Wednesday",3,
"Thursday",4,
"Friday",5,
"Saturday",6,
"Sunday",7)</f>
        <v>3</v>
      </c>
      <c r="D121" t="s">
        <v>16</v>
      </c>
      <c r="E121" t="s">
        <v>17</v>
      </c>
      <c r="F121">
        <v>27</v>
      </c>
      <c r="G121">
        <v>398</v>
      </c>
      <c r="H121">
        <v>99.5</v>
      </c>
      <c r="I121">
        <v>90.7</v>
      </c>
      <c r="J121">
        <v>153</v>
      </c>
      <c r="K121">
        <v>13509</v>
      </c>
      <c r="L121">
        <v>7.8</v>
      </c>
      <c r="M121" t="s">
        <v>26</v>
      </c>
      <c r="N121" t="s">
        <v>42</v>
      </c>
      <c r="O121" t="b">
        <v>0</v>
      </c>
      <c r="P121" t="b">
        <v>0</v>
      </c>
    </row>
    <row r="122" spans="1:16" x14ac:dyDescent="0.25">
      <c r="A122" s="3">
        <v>45896</v>
      </c>
      <c r="B122" t="s">
        <v>15</v>
      </c>
      <c r="C122" cm="1">
        <f t="array" ref="C122">_xlfn.SWITCH(Table1[[#This Row],[Day_of_Week]],
"Monday",1,
"Tuesday",2,
"Wednesday",3,
"Thursday",4,
"Friday",5,
"Saturday",6,
"Sunday",7)</f>
        <v>3</v>
      </c>
      <c r="D122" t="s">
        <v>16</v>
      </c>
      <c r="E122" t="s">
        <v>35</v>
      </c>
      <c r="F122">
        <v>47</v>
      </c>
      <c r="G122">
        <v>384</v>
      </c>
      <c r="H122">
        <v>99.9</v>
      </c>
      <c r="I122">
        <v>90.6</v>
      </c>
      <c r="J122">
        <v>142</v>
      </c>
      <c r="K122">
        <v>9690</v>
      </c>
      <c r="L122">
        <v>9.1</v>
      </c>
      <c r="M122" t="s">
        <v>26</v>
      </c>
      <c r="N122" t="s">
        <v>42</v>
      </c>
      <c r="O122" t="b">
        <v>0</v>
      </c>
      <c r="P122" t="b">
        <v>0</v>
      </c>
    </row>
    <row r="123" spans="1:16" x14ac:dyDescent="0.25">
      <c r="A123" s="3">
        <v>45903</v>
      </c>
      <c r="B123" t="s">
        <v>15</v>
      </c>
      <c r="C123" cm="1">
        <f t="array" ref="C123">_xlfn.SWITCH(Table1[[#This Row],[Day_of_Week]],
"Monday",1,
"Tuesday",2,
"Wednesday",3,
"Thursday",4,
"Friday",5,
"Saturday",6,
"Sunday",7)</f>
        <v>3</v>
      </c>
      <c r="D123" t="s">
        <v>28</v>
      </c>
      <c r="E123" t="s">
        <v>39</v>
      </c>
      <c r="F123">
        <v>56</v>
      </c>
      <c r="G123">
        <v>374</v>
      </c>
      <c r="H123">
        <v>100.9</v>
      </c>
      <c r="I123">
        <v>90.4</v>
      </c>
      <c r="J123">
        <v>132</v>
      </c>
      <c r="K123">
        <v>6270</v>
      </c>
      <c r="L123">
        <v>7.7</v>
      </c>
      <c r="M123" t="s">
        <v>18</v>
      </c>
      <c r="N123" t="s">
        <v>45</v>
      </c>
      <c r="O123" t="b">
        <v>0</v>
      </c>
      <c r="P123" t="b">
        <v>0</v>
      </c>
    </row>
    <row r="124" spans="1:16" x14ac:dyDescent="0.25">
      <c r="A124" s="3">
        <v>45910</v>
      </c>
      <c r="B124" t="s">
        <v>15</v>
      </c>
      <c r="C124" cm="1">
        <f t="array" ref="C124">_xlfn.SWITCH(Table1[[#This Row],[Day_of_Week]],
"Monday",1,
"Tuesday",2,
"Wednesday",3,
"Thursday",4,
"Friday",5,
"Saturday",6,
"Sunday",7)</f>
        <v>3</v>
      </c>
      <c r="D124" t="s">
        <v>16</v>
      </c>
      <c r="E124" t="s">
        <v>25</v>
      </c>
      <c r="F124">
        <v>51</v>
      </c>
      <c r="G124">
        <v>466</v>
      </c>
      <c r="H124">
        <v>100.3</v>
      </c>
      <c r="I124">
        <v>90.2</v>
      </c>
      <c r="J124">
        <v>164</v>
      </c>
      <c r="K124">
        <v>14573</v>
      </c>
      <c r="L124">
        <v>8</v>
      </c>
      <c r="M124" t="s">
        <v>18</v>
      </c>
      <c r="N124" t="s">
        <v>37</v>
      </c>
      <c r="O124" t="b">
        <v>0</v>
      </c>
      <c r="P124" t="b">
        <v>0</v>
      </c>
    </row>
    <row r="125" spans="1:16" x14ac:dyDescent="0.25">
      <c r="A125" s="3">
        <v>45917</v>
      </c>
      <c r="B125" t="s">
        <v>15</v>
      </c>
      <c r="C125" cm="1">
        <f t="array" ref="C125">_xlfn.SWITCH(Table1[[#This Row],[Day_of_Week]],
"Monday",1,
"Tuesday",2,
"Wednesday",3,
"Thursday",4,
"Friday",5,
"Saturday",6,
"Sunday",7)</f>
        <v>3</v>
      </c>
      <c r="D125" t="s">
        <v>16</v>
      </c>
      <c r="E125" t="s">
        <v>44</v>
      </c>
      <c r="F125">
        <v>49</v>
      </c>
      <c r="G125">
        <v>374</v>
      </c>
      <c r="H125">
        <v>98.9</v>
      </c>
      <c r="I125">
        <v>90.1</v>
      </c>
      <c r="J125">
        <v>160</v>
      </c>
      <c r="K125">
        <v>8175</v>
      </c>
      <c r="L125">
        <v>6.9</v>
      </c>
      <c r="M125" t="s">
        <v>18</v>
      </c>
      <c r="N125" t="s">
        <v>72</v>
      </c>
      <c r="O125" t="b">
        <v>0</v>
      </c>
      <c r="P125" t="b">
        <v>0</v>
      </c>
    </row>
    <row r="126" spans="1:16" x14ac:dyDescent="0.25">
      <c r="A126" s="3">
        <v>45924</v>
      </c>
      <c r="B126" t="s">
        <v>15</v>
      </c>
      <c r="C126" cm="1">
        <f t="array" ref="C126">_xlfn.SWITCH(Table1[[#This Row],[Day_of_Week]],
"Monday",1,
"Tuesday",2,
"Wednesday",3,
"Thursday",4,
"Friday",5,
"Saturday",6,
"Sunday",7)</f>
        <v>3</v>
      </c>
      <c r="D126" t="s">
        <v>16</v>
      </c>
      <c r="E126" t="s">
        <v>44</v>
      </c>
      <c r="F126">
        <v>56</v>
      </c>
      <c r="G126">
        <v>804</v>
      </c>
      <c r="H126">
        <v>100.1</v>
      </c>
      <c r="I126">
        <v>89.9</v>
      </c>
      <c r="J126">
        <v>155</v>
      </c>
      <c r="K126">
        <v>13852</v>
      </c>
      <c r="L126">
        <v>6.9</v>
      </c>
      <c r="M126" t="s">
        <v>26</v>
      </c>
      <c r="N126" t="s">
        <v>75</v>
      </c>
      <c r="O126" t="b">
        <v>0</v>
      </c>
      <c r="P126" t="b">
        <v>0</v>
      </c>
    </row>
    <row r="127" spans="1:16" x14ac:dyDescent="0.25">
      <c r="A127" s="3">
        <v>45931</v>
      </c>
      <c r="B127" t="s">
        <v>15</v>
      </c>
      <c r="C127" cm="1">
        <f t="array" ref="C127">_xlfn.SWITCH(Table1[[#This Row],[Day_of_Week]],
"Monday",1,
"Tuesday",2,
"Wednesday",3,
"Thursday",4,
"Friday",5,
"Saturday",6,
"Sunday",7)</f>
        <v>3</v>
      </c>
      <c r="D127" t="s">
        <v>16</v>
      </c>
      <c r="E127" t="s">
        <v>17</v>
      </c>
      <c r="F127">
        <v>48</v>
      </c>
      <c r="G127">
        <v>757</v>
      </c>
      <c r="H127">
        <v>98.1</v>
      </c>
      <c r="I127">
        <v>89.8</v>
      </c>
      <c r="J127">
        <v>160</v>
      </c>
      <c r="K127">
        <v>8510</v>
      </c>
      <c r="L127">
        <v>7.2</v>
      </c>
      <c r="M127" t="s">
        <v>26</v>
      </c>
      <c r="N127" t="s">
        <v>48</v>
      </c>
      <c r="O127" t="b">
        <v>0</v>
      </c>
      <c r="P127" t="b">
        <v>0</v>
      </c>
    </row>
    <row r="128" spans="1:16" x14ac:dyDescent="0.25">
      <c r="A128" s="3">
        <v>45938</v>
      </c>
      <c r="B128" t="s">
        <v>15</v>
      </c>
      <c r="C128" cm="1">
        <f t="array" ref="C128">_xlfn.SWITCH(Table1[[#This Row],[Day_of_Week]],
"Monday",1,
"Tuesday",2,
"Wednesday",3,
"Thursday",4,
"Friday",5,
"Saturday",6,
"Sunday",7)</f>
        <v>3</v>
      </c>
      <c r="D128" t="s">
        <v>16</v>
      </c>
      <c r="E128" t="s">
        <v>25</v>
      </c>
      <c r="F128">
        <v>38</v>
      </c>
      <c r="G128">
        <v>343</v>
      </c>
      <c r="H128">
        <v>98.4</v>
      </c>
      <c r="I128">
        <v>89.7</v>
      </c>
      <c r="J128">
        <v>163</v>
      </c>
      <c r="K128">
        <v>10928</v>
      </c>
      <c r="L128">
        <v>7.9</v>
      </c>
      <c r="M128" t="s">
        <v>26</v>
      </c>
      <c r="N128" t="s">
        <v>19</v>
      </c>
      <c r="O128" t="b">
        <v>0</v>
      </c>
      <c r="P128" t="b">
        <v>0</v>
      </c>
    </row>
    <row r="129" spans="1:16" x14ac:dyDescent="0.25">
      <c r="A129" s="3">
        <v>45945</v>
      </c>
      <c r="B129" t="s">
        <v>15</v>
      </c>
      <c r="C129" cm="1">
        <f t="array" ref="C129">_xlfn.SWITCH(Table1[[#This Row],[Day_of_Week]],
"Monday",1,
"Tuesday",2,
"Wednesday",3,
"Thursday",4,
"Friday",5,
"Saturday",6,
"Sunday",7)</f>
        <v>3</v>
      </c>
      <c r="D129" t="s">
        <v>16</v>
      </c>
      <c r="E129" t="s">
        <v>25</v>
      </c>
      <c r="F129">
        <v>47</v>
      </c>
      <c r="G129">
        <v>664</v>
      </c>
      <c r="H129">
        <v>97.4</v>
      </c>
      <c r="I129">
        <v>89.6</v>
      </c>
      <c r="J129">
        <v>156</v>
      </c>
      <c r="K129">
        <v>11226</v>
      </c>
      <c r="L129">
        <v>7.1</v>
      </c>
      <c r="M129" t="s">
        <v>26</v>
      </c>
      <c r="N129" t="s">
        <v>48</v>
      </c>
      <c r="O129" t="b">
        <v>0</v>
      </c>
      <c r="P129" t="b">
        <v>0</v>
      </c>
    </row>
    <row r="130" spans="1:16" x14ac:dyDescent="0.25">
      <c r="A130" s="3">
        <v>45952</v>
      </c>
      <c r="B130" t="s">
        <v>15</v>
      </c>
      <c r="C130" cm="1">
        <f t="array" ref="C130">_xlfn.SWITCH(Table1[[#This Row],[Day_of_Week]],
"Monday",1,
"Tuesday",2,
"Wednesday",3,
"Thursday",4,
"Friday",5,
"Saturday",6,
"Sunday",7)</f>
        <v>3</v>
      </c>
      <c r="D130" t="s">
        <v>32</v>
      </c>
      <c r="E130" t="s">
        <v>33</v>
      </c>
      <c r="F130">
        <v>0</v>
      </c>
      <c r="G130">
        <v>0</v>
      </c>
      <c r="H130">
        <v>97.2</v>
      </c>
      <c r="I130">
        <v>89.5</v>
      </c>
      <c r="J130">
        <v>65</v>
      </c>
      <c r="K130">
        <v>5244</v>
      </c>
      <c r="L130">
        <v>7.7</v>
      </c>
      <c r="M130" t="s">
        <v>23</v>
      </c>
      <c r="N130" t="s">
        <v>71</v>
      </c>
      <c r="O130" t="b">
        <v>0</v>
      </c>
      <c r="P130" t="b">
        <v>0</v>
      </c>
    </row>
    <row r="131" spans="1:16" x14ac:dyDescent="0.25">
      <c r="A131" s="3">
        <v>45959</v>
      </c>
      <c r="B131" t="s">
        <v>15</v>
      </c>
      <c r="C131" cm="1">
        <f t="array" ref="C131">_xlfn.SWITCH(Table1[[#This Row],[Day_of_Week]],
"Monday",1,
"Tuesday",2,
"Wednesday",3,
"Thursday",4,
"Friday",5,
"Saturday",6,
"Sunday",7)</f>
        <v>3</v>
      </c>
      <c r="D131" t="s">
        <v>32</v>
      </c>
      <c r="E131" t="s">
        <v>33</v>
      </c>
      <c r="F131">
        <v>0</v>
      </c>
      <c r="G131">
        <v>0</v>
      </c>
      <c r="H131">
        <v>99.6</v>
      </c>
      <c r="I131">
        <v>89.4</v>
      </c>
      <c r="J131">
        <v>66</v>
      </c>
      <c r="K131">
        <v>5700</v>
      </c>
      <c r="L131">
        <v>6.5</v>
      </c>
      <c r="M131" t="s">
        <v>23</v>
      </c>
      <c r="N131" t="s">
        <v>73</v>
      </c>
      <c r="O131" t="b">
        <v>0</v>
      </c>
      <c r="P131" t="b">
        <v>0</v>
      </c>
    </row>
    <row r="132" spans="1:16" x14ac:dyDescent="0.25">
      <c r="A132" s="3">
        <v>45659</v>
      </c>
      <c r="B132" t="s">
        <v>20</v>
      </c>
      <c r="C132" cm="1">
        <f t="array" ref="C132">_xlfn.SWITCH(Table1[[#This Row],[Day_of_Week]],
"Monday",1,
"Tuesday",2,
"Wednesday",3,
"Thursday",4,
"Friday",5,
"Saturday",6,
"Sunday",7)</f>
        <v>4</v>
      </c>
      <c r="D132" t="s">
        <v>21</v>
      </c>
      <c r="E132" t="s">
        <v>22</v>
      </c>
      <c r="F132">
        <v>25</v>
      </c>
      <c r="G132">
        <v>64</v>
      </c>
      <c r="H132">
        <v>115.4</v>
      </c>
      <c r="I132">
        <v>114.5</v>
      </c>
      <c r="J132">
        <v>94</v>
      </c>
      <c r="K132">
        <v>4662</v>
      </c>
      <c r="L132">
        <v>6.6</v>
      </c>
      <c r="M132" t="s">
        <v>23</v>
      </c>
      <c r="N132" t="s">
        <v>67</v>
      </c>
      <c r="O132" t="b">
        <v>0</v>
      </c>
      <c r="P132" t="b">
        <v>0</v>
      </c>
    </row>
    <row r="133" spans="1:16" x14ac:dyDescent="0.25">
      <c r="A133" s="3">
        <v>45666</v>
      </c>
      <c r="B133" t="s">
        <v>20</v>
      </c>
      <c r="C133" cm="1">
        <f t="array" ref="C133">_xlfn.SWITCH(Table1[[#This Row],[Day_of_Week]],
"Monday",1,
"Tuesday",2,
"Wednesday",3,
"Thursday",4,
"Friday",5,
"Saturday",6,
"Sunday",7)</f>
        <v>4</v>
      </c>
      <c r="D133" t="s">
        <v>46</v>
      </c>
      <c r="E133" t="s">
        <v>47</v>
      </c>
      <c r="F133">
        <v>70</v>
      </c>
      <c r="G133">
        <v>653</v>
      </c>
      <c r="H133">
        <v>114.7</v>
      </c>
      <c r="I133">
        <v>112.7</v>
      </c>
      <c r="J133">
        <v>165</v>
      </c>
      <c r="K133">
        <v>14042</v>
      </c>
      <c r="L133">
        <v>6</v>
      </c>
      <c r="M133" t="s">
        <v>26</v>
      </c>
      <c r="N133" t="s">
        <v>68</v>
      </c>
      <c r="O133" t="b">
        <v>0</v>
      </c>
      <c r="P133" t="b">
        <v>0</v>
      </c>
    </row>
    <row r="134" spans="1:16" x14ac:dyDescent="0.25">
      <c r="A134" s="3">
        <v>45673</v>
      </c>
      <c r="B134" t="s">
        <v>20</v>
      </c>
      <c r="C134" cm="1">
        <f t="array" ref="C134">_xlfn.SWITCH(Table1[[#This Row],[Day_of_Week]],
"Monday",1,
"Tuesday",2,
"Wednesday",3,
"Thursday",4,
"Friday",5,
"Saturday",6,
"Sunday",7)</f>
        <v>4</v>
      </c>
      <c r="D134" t="s">
        <v>21</v>
      </c>
      <c r="E134" t="s">
        <v>22</v>
      </c>
      <c r="F134">
        <v>18</v>
      </c>
      <c r="G134">
        <v>79</v>
      </c>
      <c r="H134">
        <v>112.4</v>
      </c>
      <c r="I134">
        <v>111.1</v>
      </c>
      <c r="J134">
        <v>96</v>
      </c>
      <c r="K134">
        <v>6497</v>
      </c>
      <c r="L134">
        <v>6.6</v>
      </c>
      <c r="M134" t="s">
        <v>23</v>
      </c>
      <c r="N134" t="s">
        <v>49</v>
      </c>
      <c r="O134" t="b">
        <v>0</v>
      </c>
      <c r="P134" t="b">
        <v>0</v>
      </c>
    </row>
    <row r="135" spans="1:16" x14ac:dyDescent="0.25">
      <c r="A135" s="3">
        <v>45680</v>
      </c>
      <c r="B135" t="s">
        <v>20</v>
      </c>
      <c r="C135" cm="1">
        <f t="array" ref="C135">_xlfn.SWITCH(Table1[[#This Row],[Day_of_Week]],
"Monday",1,
"Tuesday",2,
"Wednesday",3,
"Thursday",4,
"Friday",5,
"Saturday",6,
"Sunday",7)</f>
        <v>4</v>
      </c>
      <c r="D135" t="s">
        <v>21</v>
      </c>
      <c r="E135" t="s">
        <v>22</v>
      </c>
      <c r="F135">
        <v>45</v>
      </c>
      <c r="G135">
        <v>117</v>
      </c>
      <c r="H135">
        <v>112.9</v>
      </c>
      <c r="I135">
        <v>109.5</v>
      </c>
      <c r="J135">
        <v>84</v>
      </c>
      <c r="K135">
        <v>5657</v>
      </c>
      <c r="L135">
        <v>7.1</v>
      </c>
      <c r="M135" t="s">
        <v>23</v>
      </c>
      <c r="N135" t="s">
        <v>49</v>
      </c>
      <c r="O135" t="b">
        <v>0</v>
      </c>
      <c r="P135" t="b">
        <v>0</v>
      </c>
    </row>
    <row r="136" spans="1:16" x14ac:dyDescent="0.25">
      <c r="A136" s="3">
        <v>45687</v>
      </c>
      <c r="B136" t="s">
        <v>20</v>
      </c>
      <c r="C136" cm="1">
        <f t="array" ref="C136">_xlfn.SWITCH(Table1[[#This Row],[Day_of_Week]],
"Monday",1,
"Tuesday",2,
"Wednesday",3,
"Thursday",4,
"Friday",5,
"Saturday",6,
"Sunday",7)</f>
        <v>4</v>
      </c>
      <c r="D136" t="s">
        <v>21</v>
      </c>
      <c r="E136" t="s">
        <v>22</v>
      </c>
      <c r="F136">
        <v>44</v>
      </c>
      <c r="G136">
        <v>153</v>
      </c>
      <c r="H136">
        <v>111.3</v>
      </c>
      <c r="I136">
        <v>108.1</v>
      </c>
      <c r="J136">
        <v>83</v>
      </c>
      <c r="K136">
        <v>4755</v>
      </c>
      <c r="L136">
        <v>7.5</v>
      </c>
      <c r="M136" t="s">
        <v>23</v>
      </c>
      <c r="N136" t="s">
        <v>67</v>
      </c>
      <c r="O136" t="b">
        <v>0</v>
      </c>
      <c r="P136" t="b">
        <v>0</v>
      </c>
    </row>
    <row r="137" spans="1:16" x14ac:dyDescent="0.25">
      <c r="A137" s="3">
        <v>45694</v>
      </c>
      <c r="B137" t="s">
        <v>20</v>
      </c>
      <c r="C137" cm="1">
        <f t="array" ref="C137">_xlfn.SWITCH(Table1[[#This Row],[Day_of_Week]],
"Monday",1,
"Tuesday",2,
"Wednesday",3,
"Thursday",4,
"Friday",5,
"Saturday",6,
"Sunday",7)</f>
        <v>4</v>
      </c>
      <c r="D137" t="s">
        <v>32</v>
      </c>
      <c r="E137" t="s">
        <v>33</v>
      </c>
      <c r="F137">
        <v>0</v>
      </c>
      <c r="G137">
        <v>0</v>
      </c>
      <c r="H137">
        <v>112.6</v>
      </c>
      <c r="I137">
        <v>106.7</v>
      </c>
      <c r="J137">
        <v>71</v>
      </c>
      <c r="K137">
        <v>4190</v>
      </c>
      <c r="L137">
        <v>6</v>
      </c>
      <c r="M137" t="s">
        <v>23</v>
      </c>
      <c r="N137" t="s">
        <v>38</v>
      </c>
      <c r="O137" t="b">
        <v>0</v>
      </c>
      <c r="P137" t="b">
        <v>1</v>
      </c>
    </row>
    <row r="138" spans="1:16" x14ac:dyDescent="0.25">
      <c r="A138" s="3">
        <v>45701</v>
      </c>
      <c r="B138" t="s">
        <v>20</v>
      </c>
      <c r="C138" cm="1">
        <f t="array" ref="C138">_xlfn.SWITCH(Table1[[#This Row],[Day_of_Week]],
"Monday",1,
"Tuesday",2,
"Wednesday",3,
"Thursday",4,
"Friday",5,
"Saturday",6,
"Sunday",7)</f>
        <v>4</v>
      </c>
      <c r="D138" t="s">
        <v>46</v>
      </c>
      <c r="E138" t="s">
        <v>50</v>
      </c>
      <c r="F138">
        <v>62</v>
      </c>
      <c r="G138">
        <v>653</v>
      </c>
      <c r="H138">
        <v>111.2</v>
      </c>
      <c r="I138">
        <v>105.5</v>
      </c>
      <c r="J138">
        <v>153</v>
      </c>
      <c r="K138">
        <v>14113</v>
      </c>
      <c r="L138">
        <v>6</v>
      </c>
      <c r="M138" t="s">
        <v>26</v>
      </c>
      <c r="N138" t="s">
        <v>68</v>
      </c>
      <c r="O138" t="b">
        <v>0</v>
      </c>
      <c r="P138" t="b">
        <v>0</v>
      </c>
    </row>
    <row r="139" spans="1:16" x14ac:dyDescent="0.25">
      <c r="A139" s="3">
        <v>45708</v>
      </c>
      <c r="B139" t="s">
        <v>20</v>
      </c>
      <c r="C139" cm="1">
        <f t="array" ref="C139">_xlfn.SWITCH(Table1[[#This Row],[Day_of_Week]],
"Monday",1,
"Tuesday",2,
"Wednesday",3,
"Thursday",4,
"Friday",5,
"Saturday",6,
"Sunday",7)</f>
        <v>4</v>
      </c>
      <c r="D139" t="s">
        <v>21</v>
      </c>
      <c r="E139" t="s">
        <v>41</v>
      </c>
      <c r="F139">
        <v>21</v>
      </c>
      <c r="G139">
        <v>70</v>
      </c>
      <c r="H139">
        <v>108.5</v>
      </c>
      <c r="I139">
        <v>104.3</v>
      </c>
      <c r="J139">
        <v>90</v>
      </c>
      <c r="K139">
        <v>5426</v>
      </c>
      <c r="L139">
        <v>6.5</v>
      </c>
      <c r="M139" t="s">
        <v>23</v>
      </c>
      <c r="N139" t="s">
        <v>52</v>
      </c>
      <c r="O139" t="b">
        <v>0</v>
      </c>
      <c r="P139" t="b">
        <v>0</v>
      </c>
    </row>
    <row r="140" spans="1:16" x14ac:dyDescent="0.25">
      <c r="A140" s="3">
        <v>45715</v>
      </c>
      <c r="B140" t="s">
        <v>20</v>
      </c>
      <c r="C140" cm="1">
        <f t="array" ref="C140">_xlfn.SWITCH(Table1[[#This Row],[Day_of_Week]],
"Monday",1,
"Tuesday",2,
"Wednesday",3,
"Thursday",4,
"Friday",5,
"Saturday",6,
"Sunday",7)</f>
        <v>4</v>
      </c>
      <c r="D140" t="s">
        <v>21</v>
      </c>
      <c r="E140" t="s">
        <v>22</v>
      </c>
      <c r="F140">
        <v>59</v>
      </c>
      <c r="G140">
        <v>131</v>
      </c>
      <c r="H140">
        <v>108</v>
      </c>
      <c r="I140">
        <v>103.2</v>
      </c>
      <c r="J140">
        <v>99</v>
      </c>
      <c r="K140">
        <v>4333</v>
      </c>
      <c r="L140">
        <v>7.5</v>
      </c>
      <c r="M140" t="s">
        <v>23</v>
      </c>
      <c r="N140" t="s">
        <v>49</v>
      </c>
      <c r="O140" t="b">
        <v>0</v>
      </c>
      <c r="P140" t="b">
        <v>0</v>
      </c>
    </row>
    <row r="141" spans="1:16" x14ac:dyDescent="0.25">
      <c r="A141" s="3">
        <v>45722</v>
      </c>
      <c r="B141" t="s">
        <v>20</v>
      </c>
      <c r="C141" cm="1">
        <f t="array" ref="C141">_xlfn.SWITCH(Table1[[#This Row],[Day_of_Week]],
"Monday",1,
"Tuesday",2,
"Wednesday",3,
"Thursday",4,
"Friday",5,
"Saturday",6,
"Sunday",7)</f>
        <v>4</v>
      </c>
      <c r="D141" t="s">
        <v>21</v>
      </c>
      <c r="E141" t="s">
        <v>22</v>
      </c>
      <c r="F141">
        <v>27</v>
      </c>
      <c r="G141">
        <v>86</v>
      </c>
      <c r="H141">
        <v>107.8</v>
      </c>
      <c r="I141">
        <v>102.2</v>
      </c>
      <c r="J141">
        <v>97</v>
      </c>
      <c r="K141">
        <v>5548</v>
      </c>
      <c r="L141">
        <v>7.4</v>
      </c>
      <c r="M141" t="s">
        <v>23</v>
      </c>
      <c r="N141" t="s">
        <v>52</v>
      </c>
      <c r="O141" t="b">
        <v>0</v>
      </c>
      <c r="P141" t="b">
        <v>0</v>
      </c>
    </row>
    <row r="142" spans="1:16" x14ac:dyDescent="0.25">
      <c r="A142" s="3">
        <v>45729</v>
      </c>
      <c r="B142" t="s">
        <v>20</v>
      </c>
      <c r="C142" cm="1">
        <f t="array" ref="C142">_xlfn.SWITCH(Table1[[#This Row],[Day_of_Week]],
"Monday",1,
"Tuesday",2,
"Wednesday",3,
"Thursday",4,
"Friday",5,
"Saturday",6,
"Sunday",7)</f>
        <v>4</v>
      </c>
      <c r="D142" t="s">
        <v>21</v>
      </c>
      <c r="E142" t="s">
        <v>41</v>
      </c>
      <c r="F142">
        <v>46</v>
      </c>
      <c r="G142">
        <v>218</v>
      </c>
      <c r="H142">
        <v>108.5</v>
      </c>
      <c r="I142">
        <v>101.3</v>
      </c>
      <c r="J142">
        <v>81</v>
      </c>
      <c r="K142">
        <v>4433</v>
      </c>
      <c r="L142">
        <v>9</v>
      </c>
      <c r="M142" t="s">
        <v>23</v>
      </c>
      <c r="N142" t="s">
        <v>52</v>
      </c>
      <c r="O142" t="b">
        <v>0</v>
      </c>
      <c r="P142" t="b">
        <v>0</v>
      </c>
    </row>
    <row r="143" spans="1:16" x14ac:dyDescent="0.25">
      <c r="A143" s="3">
        <v>45736</v>
      </c>
      <c r="B143" t="s">
        <v>20</v>
      </c>
      <c r="C143" cm="1">
        <f t="array" ref="C143">_xlfn.SWITCH(Table1[[#This Row],[Day_of_Week]],
"Monday",1,
"Tuesday",2,
"Wednesday",3,
"Thursday",4,
"Friday",5,
"Saturday",6,
"Sunday",7)</f>
        <v>4</v>
      </c>
      <c r="D143" t="s">
        <v>21</v>
      </c>
      <c r="E143" t="s">
        <v>41</v>
      </c>
      <c r="F143">
        <v>60</v>
      </c>
      <c r="G143">
        <v>286</v>
      </c>
      <c r="H143">
        <v>105.8</v>
      </c>
      <c r="I143">
        <v>100.4</v>
      </c>
      <c r="J143">
        <v>99</v>
      </c>
      <c r="K143">
        <v>4708</v>
      </c>
      <c r="L143">
        <v>8</v>
      </c>
      <c r="M143" t="s">
        <v>23</v>
      </c>
      <c r="N143" t="s">
        <v>67</v>
      </c>
      <c r="O143" t="b">
        <v>0</v>
      </c>
      <c r="P143" t="b">
        <v>0</v>
      </c>
    </row>
    <row r="144" spans="1:16" x14ac:dyDescent="0.25">
      <c r="A144" s="3">
        <v>45743</v>
      </c>
      <c r="B144" t="s">
        <v>20</v>
      </c>
      <c r="C144" cm="1">
        <f t="array" ref="C144">_xlfn.SWITCH(Table1[[#This Row],[Day_of_Week]],
"Monday",1,
"Tuesday",2,
"Wednesday",3,
"Thursday",4,
"Friday",5,
"Saturday",6,
"Sunday",7)</f>
        <v>4</v>
      </c>
      <c r="D144" t="s">
        <v>21</v>
      </c>
      <c r="E144" t="s">
        <v>22</v>
      </c>
      <c r="F144">
        <v>44</v>
      </c>
      <c r="G144">
        <v>142</v>
      </c>
      <c r="H144">
        <v>105.5</v>
      </c>
      <c r="I144">
        <v>99.6</v>
      </c>
      <c r="J144">
        <v>100</v>
      </c>
      <c r="K144">
        <v>5026</v>
      </c>
      <c r="L144">
        <v>7.7</v>
      </c>
      <c r="M144" t="s">
        <v>23</v>
      </c>
      <c r="N144" t="s">
        <v>67</v>
      </c>
      <c r="O144" t="b">
        <v>0</v>
      </c>
      <c r="P144" t="b">
        <v>0</v>
      </c>
    </row>
    <row r="145" spans="1:16" x14ac:dyDescent="0.25">
      <c r="A145" s="3">
        <v>45750</v>
      </c>
      <c r="B145" t="s">
        <v>20</v>
      </c>
      <c r="C145" cm="1">
        <f t="array" ref="C145">_xlfn.SWITCH(Table1[[#This Row],[Day_of_Week]],
"Monday",1,
"Tuesday",2,
"Wednesday",3,
"Thursday",4,
"Friday",5,
"Saturday",6,
"Sunday",7)</f>
        <v>4</v>
      </c>
      <c r="D145" t="s">
        <v>21</v>
      </c>
      <c r="E145" t="s">
        <v>41</v>
      </c>
      <c r="F145">
        <v>27</v>
      </c>
      <c r="G145">
        <v>107</v>
      </c>
      <c r="H145">
        <v>106.3</v>
      </c>
      <c r="I145">
        <v>98.8</v>
      </c>
      <c r="J145">
        <v>88</v>
      </c>
      <c r="K145">
        <v>5217</v>
      </c>
      <c r="L145">
        <v>7.6</v>
      </c>
      <c r="M145" t="s">
        <v>23</v>
      </c>
      <c r="N145" t="s">
        <v>49</v>
      </c>
      <c r="O145" t="b">
        <v>0</v>
      </c>
      <c r="P145" t="b">
        <v>0</v>
      </c>
    </row>
    <row r="146" spans="1:16" x14ac:dyDescent="0.25">
      <c r="A146" s="3">
        <v>45757</v>
      </c>
      <c r="B146" t="s">
        <v>20</v>
      </c>
      <c r="C146" cm="1">
        <f t="array" ref="C146">_xlfn.SWITCH(Table1[[#This Row],[Day_of_Week]],
"Monday",1,
"Tuesday",2,
"Wednesday",3,
"Thursday",4,
"Friday",5,
"Saturday",6,
"Sunday",7)</f>
        <v>4</v>
      </c>
      <c r="D146" t="s">
        <v>21</v>
      </c>
      <c r="E146" t="s">
        <v>41</v>
      </c>
      <c r="F146">
        <v>16</v>
      </c>
      <c r="G146">
        <v>44</v>
      </c>
      <c r="H146">
        <v>105.6</v>
      </c>
      <c r="I146">
        <v>98.1</v>
      </c>
      <c r="J146">
        <v>99</v>
      </c>
      <c r="K146">
        <v>6366</v>
      </c>
      <c r="L146">
        <v>6.8</v>
      </c>
      <c r="M146" t="s">
        <v>23</v>
      </c>
      <c r="N146" t="s">
        <v>67</v>
      </c>
      <c r="O146" t="b">
        <v>0</v>
      </c>
      <c r="P146" t="b">
        <v>0</v>
      </c>
    </row>
    <row r="147" spans="1:16" x14ac:dyDescent="0.25">
      <c r="A147" s="3">
        <v>45764</v>
      </c>
      <c r="B147" t="s">
        <v>20</v>
      </c>
      <c r="C147" cm="1">
        <f t="array" ref="C147">_xlfn.SWITCH(Table1[[#This Row],[Day_of_Week]],
"Monday",1,
"Tuesday",2,
"Wednesday",3,
"Thursday",4,
"Friday",5,
"Saturday",6,
"Sunday",7)</f>
        <v>4</v>
      </c>
      <c r="D147" t="s">
        <v>28</v>
      </c>
      <c r="E147" t="s">
        <v>29</v>
      </c>
      <c r="F147">
        <v>43</v>
      </c>
      <c r="G147">
        <v>319</v>
      </c>
      <c r="H147">
        <v>104.5</v>
      </c>
      <c r="I147">
        <v>97.4</v>
      </c>
      <c r="J147">
        <v>133</v>
      </c>
      <c r="K147">
        <v>8431</v>
      </c>
      <c r="L147">
        <v>6.8</v>
      </c>
      <c r="M147" t="s">
        <v>26</v>
      </c>
      <c r="N147" t="s">
        <v>45</v>
      </c>
      <c r="O147" t="b">
        <v>0</v>
      </c>
      <c r="P147" t="b">
        <v>0</v>
      </c>
    </row>
    <row r="148" spans="1:16" x14ac:dyDescent="0.25">
      <c r="A148" s="3">
        <v>45771</v>
      </c>
      <c r="B148" t="s">
        <v>20</v>
      </c>
      <c r="C148" cm="1">
        <f t="array" ref="C148">_xlfn.SWITCH(Table1[[#This Row],[Day_of_Week]],
"Monday",1,
"Tuesday",2,
"Wednesday",3,
"Thursday",4,
"Friday",5,
"Saturday",6,
"Sunday",7)</f>
        <v>4</v>
      </c>
      <c r="D148" t="s">
        <v>21</v>
      </c>
      <c r="E148" t="s">
        <v>22</v>
      </c>
      <c r="F148">
        <v>18</v>
      </c>
      <c r="G148">
        <v>59</v>
      </c>
      <c r="H148">
        <v>103.2</v>
      </c>
      <c r="I148">
        <v>96.8</v>
      </c>
      <c r="J148">
        <v>93</v>
      </c>
      <c r="K148">
        <v>4460</v>
      </c>
      <c r="L148">
        <v>6.5</v>
      </c>
      <c r="M148" t="s">
        <v>23</v>
      </c>
      <c r="N148" t="s">
        <v>49</v>
      </c>
      <c r="O148" t="b">
        <v>0</v>
      </c>
      <c r="P148" t="b">
        <v>0</v>
      </c>
    </row>
    <row r="149" spans="1:16" x14ac:dyDescent="0.25">
      <c r="A149" s="3">
        <v>45778</v>
      </c>
      <c r="B149" t="s">
        <v>20</v>
      </c>
      <c r="C149" cm="1">
        <f t="array" ref="C149">_xlfn.SWITCH(Table1[[#This Row],[Day_of_Week]],
"Monday",1,
"Tuesday",2,
"Wednesday",3,
"Thursday",4,
"Friday",5,
"Saturday",6,
"Sunday",7)</f>
        <v>4</v>
      </c>
      <c r="D149" t="s">
        <v>32</v>
      </c>
      <c r="E149" t="s">
        <v>33</v>
      </c>
      <c r="F149">
        <v>0</v>
      </c>
      <c r="G149">
        <v>0</v>
      </c>
      <c r="H149">
        <v>104</v>
      </c>
      <c r="I149">
        <v>96.2</v>
      </c>
      <c r="J149">
        <v>70</v>
      </c>
      <c r="K149">
        <v>5051</v>
      </c>
      <c r="L149">
        <v>7</v>
      </c>
      <c r="M149" t="s">
        <v>23</v>
      </c>
      <c r="N149" t="s">
        <v>71</v>
      </c>
      <c r="O149" t="b">
        <v>1</v>
      </c>
      <c r="P149" t="b">
        <v>0</v>
      </c>
    </row>
    <row r="150" spans="1:16" x14ac:dyDescent="0.25">
      <c r="A150" s="3">
        <v>45785</v>
      </c>
      <c r="B150" t="s">
        <v>20</v>
      </c>
      <c r="C150" cm="1">
        <f t="array" ref="C150">_xlfn.SWITCH(Table1[[#This Row],[Day_of_Week]],
"Monday",1,
"Tuesday",2,
"Wednesday",3,
"Thursday",4,
"Friday",5,
"Saturday",6,
"Sunday",7)</f>
        <v>4</v>
      </c>
      <c r="D150" t="s">
        <v>21</v>
      </c>
      <c r="E150" t="s">
        <v>22</v>
      </c>
      <c r="F150">
        <v>54</v>
      </c>
      <c r="G150">
        <v>189</v>
      </c>
      <c r="H150">
        <v>103.8</v>
      </c>
      <c r="I150">
        <v>95.6</v>
      </c>
      <c r="J150">
        <v>97</v>
      </c>
      <c r="K150">
        <v>6197</v>
      </c>
      <c r="L150">
        <v>8.3000000000000007</v>
      </c>
      <c r="M150" t="s">
        <v>23</v>
      </c>
      <c r="N150" t="s">
        <v>49</v>
      </c>
      <c r="O150" t="b">
        <v>0</v>
      </c>
      <c r="P150" t="b">
        <v>0</v>
      </c>
    </row>
    <row r="151" spans="1:16" x14ac:dyDescent="0.25">
      <c r="A151" s="3">
        <v>45792</v>
      </c>
      <c r="B151" t="s">
        <v>20</v>
      </c>
      <c r="C151" cm="1">
        <f t="array" ref="C151">_xlfn.SWITCH(Table1[[#This Row],[Day_of_Week]],
"Monday",1,
"Tuesday",2,
"Wednesday",3,
"Thursday",4,
"Friday",5,
"Saturday",6,
"Sunday",7)</f>
        <v>4</v>
      </c>
      <c r="D151" t="s">
        <v>21</v>
      </c>
      <c r="E151" t="s">
        <v>22</v>
      </c>
      <c r="F151">
        <v>42</v>
      </c>
      <c r="G151">
        <v>147</v>
      </c>
      <c r="H151">
        <v>104.7</v>
      </c>
      <c r="I151">
        <v>95.1</v>
      </c>
      <c r="J151">
        <v>94</v>
      </c>
      <c r="K151">
        <v>4856</v>
      </c>
      <c r="L151">
        <v>7.8</v>
      </c>
      <c r="M151" t="s">
        <v>23</v>
      </c>
      <c r="N151" t="s">
        <v>52</v>
      </c>
      <c r="O151" t="b">
        <v>0</v>
      </c>
      <c r="P151" t="b">
        <v>0</v>
      </c>
    </row>
    <row r="152" spans="1:16" x14ac:dyDescent="0.25">
      <c r="A152" s="3">
        <v>45799</v>
      </c>
      <c r="B152" t="s">
        <v>20</v>
      </c>
      <c r="C152" cm="1">
        <f t="array" ref="C152">_xlfn.SWITCH(Table1[[#This Row],[Day_of_Week]],
"Monday",1,
"Tuesday",2,
"Wednesday",3,
"Thursday",4,
"Friday",5,
"Saturday",6,
"Sunday",7)</f>
        <v>4</v>
      </c>
      <c r="D152" t="s">
        <v>21</v>
      </c>
      <c r="E152" t="s">
        <v>41</v>
      </c>
      <c r="F152">
        <v>40</v>
      </c>
      <c r="G152">
        <v>121</v>
      </c>
      <c r="H152">
        <v>102.4</v>
      </c>
      <c r="I152">
        <v>94.6</v>
      </c>
      <c r="J152">
        <v>81</v>
      </c>
      <c r="K152">
        <v>6354</v>
      </c>
      <c r="L152">
        <v>8.1999999999999993</v>
      </c>
      <c r="M152" t="s">
        <v>23</v>
      </c>
      <c r="N152" t="s">
        <v>67</v>
      </c>
      <c r="O152" t="b">
        <v>0</v>
      </c>
      <c r="P152" t="b">
        <v>0</v>
      </c>
    </row>
    <row r="153" spans="1:16" x14ac:dyDescent="0.25">
      <c r="A153" s="3">
        <v>45806</v>
      </c>
      <c r="B153" t="s">
        <v>20</v>
      </c>
      <c r="C153" cm="1">
        <f t="array" ref="C153">_xlfn.SWITCH(Table1[[#This Row],[Day_of_Week]],
"Monday",1,
"Tuesday",2,
"Wednesday",3,
"Thursday",4,
"Friday",5,
"Saturday",6,
"Sunday",7)</f>
        <v>4</v>
      </c>
      <c r="D153" t="s">
        <v>32</v>
      </c>
      <c r="E153" t="s">
        <v>33</v>
      </c>
      <c r="F153">
        <v>0</v>
      </c>
      <c r="G153">
        <v>0</v>
      </c>
      <c r="H153">
        <v>103.3</v>
      </c>
      <c r="I153">
        <v>94.2</v>
      </c>
      <c r="J153">
        <v>72</v>
      </c>
      <c r="K153">
        <v>4995</v>
      </c>
      <c r="L153">
        <v>8</v>
      </c>
      <c r="M153" t="s">
        <v>23</v>
      </c>
      <c r="N153" t="s">
        <v>73</v>
      </c>
      <c r="O153" t="b">
        <v>1</v>
      </c>
      <c r="P153" t="b">
        <v>0</v>
      </c>
    </row>
    <row r="154" spans="1:16" x14ac:dyDescent="0.25">
      <c r="A154" s="3">
        <v>45813</v>
      </c>
      <c r="B154" t="s">
        <v>20</v>
      </c>
      <c r="C154" cm="1">
        <f t="array" ref="C154">_xlfn.SWITCH(Table1[[#This Row],[Day_of_Week]],
"Monday",1,
"Tuesday",2,
"Wednesday",3,
"Thursday",4,
"Friday",5,
"Saturday",6,
"Sunday",7)</f>
        <v>4</v>
      </c>
      <c r="D154" t="s">
        <v>32</v>
      </c>
      <c r="E154" t="s">
        <v>33</v>
      </c>
      <c r="F154">
        <v>0</v>
      </c>
      <c r="G154">
        <v>0</v>
      </c>
      <c r="H154">
        <v>102.8</v>
      </c>
      <c r="I154">
        <v>93.8</v>
      </c>
      <c r="J154">
        <v>71</v>
      </c>
      <c r="K154">
        <v>5378</v>
      </c>
      <c r="L154">
        <v>7.8</v>
      </c>
      <c r="M154" t="s">
        <v>23</v>
      </c>
      <c r="N154" t="s">
        <v>38</v>
      </c>
      <c r="O154" t="b">
        <v>1</v>
      </c>
      <c r="P154" t="b">
        <v>0</v>
      </c>
    </row>
    <row r="155" spans="1:16" x14ac:dyDescent="0.25">
      <c r="A155" s="3">
        <v>45820</v>
      </c>
      <c r="B155" t="s">
        <v>20</v>
      </c>
      <c r="C155" cm="1">
        <f t="array" ref="C155">_xlfn.SWITCH(Table1[[#This Row],[Day_of_Week]],
"Monday",1,
"Tuesday",2,
"Wednesday",3,
"Thursday",4,
"Friday",5,
"Saturday",6,
"Sunday",7)</f>
        <v>4</v>
      </c>
      <c r="D155" t="s">
        <v>21</v>
      </c>
      <c r="E155" t="s">
        <v>22</v>
      </c>
      <c r="F155">
        <v>55</v>
      </c>
      <c r="G155">
        <v>176</v>
      </c>
      <c r="H155">
        <v>102.2</v>
      </c>
      <c r="I155">
        <v>93.4</v>
      </c>
      <c r="J155">
        <v>93</v>
      </c>
      <c r="K155">
        <v>6297</v>
      </c>
      <c r="L155">
        <v>8.5</v>
      </c>
      <c r="M155" t="s">
        <v>23</v>
      </c>
      <c r="N155" t="s">
        <v>52</v>
      </c>
      <c r="O155" t="b">
        <v>0</v>
      </c>
      <c r="P155" t="b">
        <v>0</v>
      </c>
    </row>
    <row r="156" spans="1:16" x14ac:dyDescent="0.25">
      <c r="A156" s="3">
        <v>45827</v>
      </c>
      <c r="B156" t="s">
        <v>20</v>
      </c>
      <c r="C156" cm="1">
        <f t="array" ref="C156">_xlfn.SWITCH(Table1[[#This Row],[Day_of_Week]],
"Monday",1,
"Tuesday",2,
"Wednesday",3,
"Thursday",4,
"Friday",5,
"Saturday",6,
"Sunday",7)</f>
        <v>4</v>
      </c>
      <c r="D156" t="s">
        <v>21</v>
      </c>
      <c r="E156" t="s">
        <v>22</v>
      </c>
      <c r="F156">
        <v>43</v>
      </c>
      <c r="G156">
        <v>118</v>
      </c>
      <c r="H156">
        <v>102.3</v>
      </c>
      <c r="I156">
        <v>93</v>
      </c>
      <c r="J156">
        <v>100</v>
      </c>
      <c r="K156">
        <v>5185</v>
      </c>
      <c r="L156">
        <v>7.2</v>
      </c>
      <c r="M156" t="s">
        <v>23</v>
      </c>
      <c r="N156" t="s">
        <v>49</v>
      </c>
      <c r="O156" t="b">
        <v>0</v>
      </c>
      <c r="P156" t="b">
        <v>0</v>
      </c>
    </row>
    <row r="157" spans="1:16" x14ac:dyDescent="0.25">
      <c r="A157" s="3">
        <v>45834</v>
      </c>
      <c r="B157" t="s">
        <v>20</v>
      </c>
      <c r="C157" cm="1">
        <f t="array" ref="C157">_xlfn.SWITCH(Table1[[#This Row],[Day_of_Week]],
"Monday",1,
"Tuesday",2,
"Wednesday",3,
"Thursday",4,
"Friday",5,
"Saturday",6,
"Sunday",7)</f>
        <v>4</v>
      </c>
      <c r="D157" t="s">
        <v>21</v>
      </c>
      <c r="E157" t="s">
        <v>41</v>
      </c>
      <c r="F157">
        <v>38</v>
      </c>
      <c r="G157">
        <v>116</v>
      </c>
      <c r="H157">
        <v>101.5</v>
      </c>
      <c r="I157">
        <v>92.7</v>
      </c>
      <c r="J157">
        <v>96</v>
      </c>
      <c r="K157">
        <v>4839</v>
      </c>
      <c r="L157">
        <v>6</v>
      </c>
      <c r="M157" t="s">
        <v>23</v>
      </c>
      <c r="N157" t="s">
        <v>67</v>
      </c>
      <c r="O157" t="b">
        <v>0</v>
      </c>
      <c r="P157" t="b">
        <v>0</v>
      </c>
    </row>
    <row r="158" spans="1:16" x14ac:dyDescent="0.25">
      <c r="A158" s="3">
        <v>45841</v>
      </c>
      <c r="B158" t="s">
        <v>20</v>
      </c>
      <c r="C158" cm="1">
        <f t="array" ref="C158">_xlfn.SWITCH(Table1[[#This Row],[Day_of_Week]],
"Monday",1,
"Tuesday",2,
"Wednesday",3,
"Thursday",4,
"Friday",5,
"Saturday",6,
"Sunday",7)</f>
        <v>4</v>
      </c>
      <c r="D158" t="s">
        <v>32</v>
      </c>
      <c r="E158" t="s">
        <v>33</v>
      </c>
      <c r="F158">
        <v>0</v>
      </c>
      <c r="G158">
        <v>0</v>
      </c>
      <c r="H158">
        <v>100.8</v>
      </c>
      <c r="I158">
        <v>92.4</v>
      </c>
      <c r="J158">
        <v>66</v>
      </c>
      <c r="K158">
        <v>4947</v>
      </c>
      <c r="L158">
        <v>6.8</v>
      </c>
      <c r="M158" t="s">
        <v>23</v>
      </c>
      <c r="N158" t="s">
        <v>38</v>
      </c>
      <c r="O158" t="b">
        <v>1</v>
      </c>
      <c r="P158" t="b">
        <v>0</v>
      </c>
    </row>
    <row r="159" spans="1:16" x14ac:dyDescent="0.25">
      <c r="A159" s="3">
        <v>45848</v>
      </c>
      <c r="B159" t="s">
        <v>20</v>
      </c>
      <c r="C159" cm="1">
        <f t="array" ref="C159">_xlfn.SWITCH(Table1[[#This Row],[Day_of_Week]],
"Monday",1,
"Tuesday",2,
"Wednesday",3,
"Thursday",4,
"Friday",5,
"Saturday",6,
"Sunday",7)</f>
        <v>4</v>
      </c>
      <c r="D159" t="s">
        <v>21</v>
      </c>
      <c r="E159" t="s">
        <v>41</v>
      </c>
      <c r="F159">
        <v>41</v>
      </c>
      <c r="G159">
        <v>168</v>
      </c>
      <c r="H159">
        <v>102.1</v>
      </c>
      <c r="I159">
        <v>92.1</v>
      </c>
      <c r="J159">
        <v>88</v>
      </c>
      <c r="K159">
        <v>4068</v>
      </c>
      <c r="L159">
        <v>6.8</v>
      </c>
      <c r="M159" t="s">
        <v>23</v>
      </c>
      <c r="N159" t="s">
        <v>67</v>
      </c>
      <c r="O159" t="b">
        <v>0</v>
      </c>
      <c r="P159" t="b">
        <v>0</v>
      </c>
    </row>
    <row r="160" spans="1:16" x14ac:dyDescent="0.25">
      <c r="A160" s="3">
        <v>45855</v>
      </c>
      <c r="B160" t="s">
        <v>20</v>
      </c>
      <c r="C160" cm="1">
        <f t="array" ref="C160">_xlfn.SWITCH(Table1[[#This Row],[Day_of_Week]],
"Monday",1,
"Tuesday",2,
"Wednesday",3,
"Thursday",4,
"Friday",5,
"Saturday",6,
"Sunday",7)</f>
        <v>4</v>
      </c>
      <c r="D160" t="s">
        <v>32</v>
      </c>
      <c r="E160" t="s">
        <v>33</v>
      </c>
      <c r="F160">
        <v>0</v>
      </c>
      <c r="G160">
        <v>0</v>
      </c>
      <c r="H160">
        <v>100.8</v>
      </c>
      <c r="I160">
        <v>91.8</v>
      </c>
      <c r="J160">
        <v>71</v>
      </c>
      <c r="K160">
        <v>5589</v>
      </c>
      <c r="L160">
        <v>7.3</v>
      </c>
      <c r="M160" t="s">
        <v>23</v>
      </c>
      <c r="N160" t="s">
        <v>38</v>
      </c>
      <c r="O160" t="b">
        <v>0</v>
      </c>
      <c r="P160" t="b">
        <v>0</v>
      </c>
    </row>
    <row r="161" spans="1:16" x14ac:dyDescent="0.25">
      <c r="A161" s="3">
        <v>45862</v>
      </c>
      <c r="B161" t="s">
        <v>20</v>
      </c>
      <c r="C161" cm="1">
        <f t="array" ref="C161">_xlfn.SWITCH(Table1[[#This Row],[Day_of_Week]],
"Monday",1,
"Tuesday",2,
"Wednesday",3,
"Thursday",4,
"Friday",5,
"Saturday",6,
"Sunday",7)</f>
        <v>4</v>
      </c>
      <c r="D161" t="s">
        <v>21</v>
      </c>
      <c r="E161" t="s">
        <v>22</v>
      </c>
      <c r="F161">
        <v>41</v>
      </c>
      <c r="G161">
        <v>109</v>
      </c>
      <c r="H161">
        <v>99.6</v>
      </c>
      <c r="I161">
        <v>91.6</v>
      </c>
      <c r="J161">
        <v>94</v>
      </c>
      <c r="K161">
        <v>5900</v>
      </c>
      <c r="L161">
        <v>8.1999999999999993</v>
      </c>
      <c r="M161" t="s">
        <v>23</v>
      </c>
      <c r="N161" t="s">
        <v>49</v>
      </c>
      <c r="O161" t="b">
        <v>0</v>
      </c>
      <c r="P161" t="b">
        <v>0</v>
      </c>
    </row>
    <row r="162" spans="1:16" x14ac:dyDescent="0.25">
      <c r="A162" s="3">
        <v>45869</v>
      </c>
      <c r="B162" t="s">
        <v>20</v>
      </c>
      <c r="C162" cm="1">
        <f t="array" ref="C162">_xlfn.SWITCH(Table1[[#This Row],[Day_of_Week]],
"Monday",1,
"Tuesday",2,
"Wednesday",3,
"Thursday",4,
"Friday",5,
"Saturday",6,
"Sunday",7)</f>
        <v>4</v>
      </c>
      <c r="D162" t="s">
        <v>21</v>
      </c>
      <c r="E162" t="s">
        <v>22</v>
      </c>
      <c r="F162">
        <v>53</v>
      </c>
      <c r="G162">
        <v>216</v>
      </c>
      <c r="H162">
        <v>101</v>
      </c>
      <c r="I162">
        <v>91.3</v>
      </c>
      <c r="J162">
        <v>98</v>
      </c>
      <c r="K162">
        <v>5512</v>
      </c>
      <c r="L162">
        <v>8.4</v>
      </c>
      <c r="M162" t="s">
        <v>23</v>
      </c>
      <c r="N162" t="s">
        <v>49</v>
      </c>
      <c r="O162" t="b">
        <v>0</v>
      </c>
      <c r="P162" t="b">
        <v>0</v>
      </c>
    </row>
    <row r="163" spans="1:16" x14ac:dyDescent="0.25">
      <c r="A163" s="3">
        <v>45876</v>
      </c>
      <c r="B163" t="s">
        <v>20</v>
      </c>
      <c r="C163" cm="1">
        <f t="array" ref="C163">_xlfn.SWITCH(Table1[[#This Row],[Day_of_Week]],
"Monday",1,
"Tuesday",2,
"Wednesday",3,
"Thursday",4,
"Friday",5,
"Saturday",6,
"Sunday",7)</f>
        <v>4</v>
      </c>
      <c r="D163" t="s">
        <v>21</v>
      </c>
      <c r="E163" t="s">
        <v>22</v>
      </c>
      <c r="F163">
        <v>74</v>
      </c>
      <c r="G163">
        <v>160</v>
      </c>
      <c r="H163">
        <v>101.1</v>
      </c>
      <c r="I163">
        <v>91.1</v>
      </c>
      <c r="J163">
        <v>87</v>
      </c>
      <c r="K163">
        <v>6105</v>
      </c>
      <c r="L163">
        <v>8</v>
      </c>
      <c r="M163" t="s">
        <v>23</v>
      </c>
      <c r="N163" t="s">
        <v>52</v>
      </c>
      <c r="O163" t="b">
        <v>0</v>
      </c>
      <c r="P163" t="b">
        <v>0</v>
      </c>
    </row>
    <row r="164" spans="1:16" x14ac:dyDescent="0.25">
      <c r="A164" s="3">
        <v>45883</v>
      </c>
      <c r="B164" t="s">
        <v>20</v>
      </c>
      <c r="C164" cm="1">
        <f t="array" ref="C164">_xlfn.SWITCH(Table1[[#This Row],[Day_of_Week]],
"Monday",1,
"Tuesday",2,
"Wednesday",3,
"Thursday",4,
"Friday",5,
"Saturday",6,
"Sunday",7)</f>
        <v>4</v>
      </c>
      <c r="D164" t="s">
        <v>21</v>
      </c>
      <c r="E164" t="s">
        <v>22</v>
      </c>
      <c r="F164">
        <v>49</v>
      </c>
      <c r="G164">
        <v>209</v>
      </c>
      <c r="H164">
        <v>100.1</v>
      </c>
      <c r="I164">
        <v>90.9</v>
      </c>
      <c r="J164">
        <v>94</v>
      </c>
      <c r="K164">
        <v>4166</v>
      </c>
      <c r="L164">
        <v>8</v>
      </c>
      <c r="M164" t="s">
        <v>23</v>
      </c>
      <c r="N164" t="s">
        <v>52</v>
      </c>
      <c r="O164" t="b">
        <v>0</v>
      </c>
      <c r="P164" t="b">
        <v>0</v>
      </c>
    </row>
    <row r="165" spans="1:16" x14ac:dyDescent="0.25">
      <c r="A165" s="3">
        <v>45890</v>
      </c>
      <c r="B165" t="s">
        <v>20</v>
      </c>
      <c r="C165" cm="1">
        <f t="array" ref="C165">_xlfn.SWITCH(Table1[[#This Row],[Day_of_Week]],
"Monday",1,
"Tuesday",2,
"Wednesday",3,
"Thursday",4,
"Friday",5,
"Saturday",6,
"Sunday",7)</f>
        <v>4</v>
      </c>
      <c r="D165" t="s">
        <v>21</v>
      </c>
      <c r="E165" t="s">
        <v>22</v>
      </c>
      <c r="F165">
        <v>22</v>
      </c>
      <c r="G165">
        <v>70</v>
      </c>
      <c r="H165">
        <v>99.3</v>
      </c>
      <c r="I165">
        <v>90.7</v>
      </c>
      <c r="J165">
        <v>88</v>
      </c>
      <c r="K165">
        <v>5933</v>
      </c>
      <c r="L165">
        <v>7.1</v>
      </c>
      <c r="M165" t="s">
        <v>23</v>
      </c>
      <c r="N165" t="s">
        <v>67</v>
      </c>
      <c r="O165" t="b">
        <v>0</v>
      </c>
      <c r="P165" t="b">
        <v>0</v>
      </c>
    </row>
    <row r="166" spans="1:16" x14ac:dyDescent="0.25">
      <c r="A166" s="3">
        <v>45897</v>
      </c>
      <c r="B166" t="s">
        <v>20</v>
      </c>
      <c r="C166" cm="1">
        <f t="array" ref="C166">_xlfn.SWITCH(Table1[[#This Row],[Day_of_Week]],
"Monday",1,
"Tuesday",2,
"Wednesday",3,
"Thursday",4,
"Friday",5,
"Saturday",6,
"Sunday",7)</f>
        <v>4</v>
      </c>
      <c r="D166" t="s">
        <v>21</v>
      </c>
      <c r="E166" t="s">
        <v>41</v>
      </c>
      <c r="F166">
        <v>47</v>
      </c>
      <c r="G166">
        <v>154</v>
      </c>
      <c r="H166">
        <v>99.3</v>
      </c>
      <c r="I166">
        <v>90.5</v>
      </c>
      <c r="J166">
        <v>86</v>
      </c>
      <c r="K166">
        <v>6295</v>
      </c>
      <c r="L166">
        <v>7.1</v>
      </c>
      <c r="M166" t="s">
        <v>23</v>
      </c>
      <c r="N166" t="s">
        <v>49</v>
      </c>
      <c r="O166" t="b">
        <v>0</v>
      </c>
      <c r="P166" t="b">
        <v>0</v>
      </c>
    </row>
    <row r="167" spans="1:16" x14ac:dyDescent="0.25">
      <c r="A167" s="3">
        <v>45904</v>
      </c>
      <c r="B167" t="s">
        <v>20</v>
      </c>
      <c r="C167" cm="1">
        <f t="array" ref="C167">_xlfn.SWITCH(Table1[[#This Row],[Day_of_Week]],
"Monday",1,
"Tuesday",2,
"Wednesday",3,
"Thursday",4,
"Friday",5,
"Saturday",6,
"Sunday",7)</f>
        <v>4</v>
      </c>
      <c r="D167" t="s">
        <v>21</v>
      </c>
      <c r="E167" t="s">
        <v>41</v>
      </c>
      <c r="F167">
        <v>20</v>
      </c>
      <c r="G167">
        <v>54</v>
      </c>
      <c r="H167">
        <v>99.8</v>
      </c>
      <c r="I167">
        <v>90.4</v>
      </c>
      <c r="J167">
        <v>100</v>
      </c>
      <c r="K167">
        <v>5228</v>
      </c>
      <c r="L167">
        <v>6</v>
      </c>
      <c r="M167" t="s">
        <v>23</v>
      </c>
      <c r="N167" t="s">
        <v>49</v>
      </c>
      <c r="O167" t="b">
        <v>0</v>
      </c>
      <c r="P167" t="b">
        <v>0</v>
      </c>
    </row>
    <row r="168" spans="1:16" x14ac:dyDescent="0.25">
      <c r="A168" s="3">
        <v>45911</v>
      </c>
      <c r="B168" t="s">
        <v>20</v>
      </c>
      <c r="C168" cm="1">
        <f t="array" ref="C168">_xlfn.SWITCH(Table1[[#This Row],[Day_of_Week]],
"Monday",1,
"Tuesday",2,
"Wednesday",3,
"Thursday",4,
"Friday",5,
"Saturday",6,
"Sunday",7)</f>
        <v>4</v>
      </c>
      <c r="D168" t="s">
        <v>21</v>
      </c>
      <c r="E168" t="s">
        <v>22</v>
      </c>
      <c r="F168">
        <v>32</v>
      </c>
      <c r="G168">
        <v>91</v>
      </c>
      <c r="H168">
        <v>98.8</v>
      </c>
      <c r="I168">
        <v>90.2</v>
      </c>
      <c r="J168">
        <v>82</v>
      </c>
      <c r="K168">
        <v>4778</v>
      </c>
      <c r="L168">
        <v>6</v>
      </c>
      <c r="M168" t="s">
        <v>23</v>
      </c>
      <c r="N168" t="s">
        <v>67</v>
      </c>
      <c r="O168" t="b">
        <v>0</v>
      </c>
      <c r="P168" t="b">
        <v>0</v>
      </c>
    </row>
    <row r="169" spans="1:16" x14ac:dyDescent="0.25">
      <c r="A169" s="3">
        <v>45918</v>
      </c>
      <c r="B169" t="s">
        <v>20</v>
      </c>
      <c r="C169" cm="1">
        <f t="array" ref="C169">_xlfn.SWITCH(Table1[[#This Row],[Day_of_Week]],
"Monday",1,
"Tuesday",2,
"Wednesday",3,
"Thursday",4,
"Friday",5,
"Saturday",6,
"Sunday",7)</f>
        <v>4</v>
      </c>
      <c r="D169" t="s">
        <v>21</v>
      </c>
      <c r="E169" t="s">
        <v>41</v>
      </c>
      <c r="F169">
        <v>41</v>
      </c>
      <c r="G169">
        <v>126</v>
      </c>
      <c r="H169">
        <v>98.7</v>
      </c>
      <c r="I169">
        <v>90.1</v>
      </c>
      <c r="J169">
        <v>99</v>
      </c>
      <c r="K169">
        <v>5444</v>
      </c>
      <c r="L169">
        <v>7.4</v>
      </c>
      <c r="M169" t="s">
        <v>23</v>
      </c>
      <c r="N169" t="s">
        <v>49</v>
      </c>
      <c r="O169" t="b">
        <v>0</v>
      </c>
      <c r="P169" t="b">
        <v>0</v>
      </c>
    </row>
    <row r="170" spans="1:16" x14ac:dyDescent="0.25">
      <c r="A170" s="3">
        <v>45925</v>
      </c>
      <c r="B170" t="s">
        <v>20</v>
      </c>
      <c r="C170" cm="1">
        <f t="array" ref="C170">_xlfn.SWITCH(Table1[[#This Row],[Day_of_Week]],
"Monday",1,
"Tuesday",2,
"Wednesday",3,
"Thursday",4,
"Friday",5,
"Saturday",6,
"Sunday",7)</f>
        <v>4</v>
      </c>
      <c r="D170" t="s">
        <v>21</v>
      </c>
      <c r="E170" t="s">
        <v>41</v>
      </c>
      <c r="F170">
        <v>37</v>
      </c>
      <c r="G170">
        <v>142</v>
      </c>
      <c r="H170">
        <v>98.6</v>
      </c>
      <c r="I170">
        <v>89.9</v>
      </c>
      <c r="J170">
        <v>96</v>
      </c>
      <c r="K170">
        <v>6414</v>
      </c>
      <c r="L170">
        <v>8</v>
      </c>
      <c r="M170" t="s">
        <v>23</v>
      </c>
      <c r="N170" t="s">
        <v>67</v>
      </c>
      <c r="O170" t="b">
        <v>0</v>
      </c>
      <c r="P170" t="b">
        <v>0</v>
      </c>
    </row>
    <row r="171" spans="1:16" x14ac:dyDescent="0.25">
      <c r="A171" s="3">
        <v>45932</v>
      </c>
      <c r="B171" t="s">
        <v>20</v>
      </c>
      <c r="C171" cm="1">
        <f t="array" ref="C171">_xlfn.SWITCH(Table1[[#This Row],[Day_of_Week]],
"Monday",1,
"Tuesday",2,
"Wednesday",3,
"Thursday",4,
"Friday",5,
"Saturday",6,
"Sunday",7)</f>
        <v>4</v>
      </c>
      <c r="D171" t="s">
        <v>21</v>
      </c>
      <c r="E171" t="s">
        <v>22</v>
      </c>
      <c r="F171">
        <v>32</v>
      </c>
      <c r="G171">
        <v>111</v>
      </c>
      <c r="H171">
        <v>99.7</v>
      </c>
      <c r="I171">
        <v>89.8</v>
      </c>
      <c r="J171">
        <v>82</v>
      </c>
      <c r="K171">
        <v>5737</v>
      </c>
      <c r="L171">
        <v>7.9</v>
      </c>
      <c r="M171" t="s">
        <v>23</v>
      </c>
      <c r="N171" t="s">
        <v>67</v>
      </c>
      <c r="O171" t="b">
        <v>0</v>
      </c>
      <c r="P171" t="b">
        <v>0</v>
      </c>
    </row>
    <row r="172" spans="1:16" x14ac:dyDescent="0.25">
      <c r="A172" s="3">
        <v>45939</v>
      </c>
      <c r="B172" t="s">
        <v>20</v>
      </c>
      <c r="C172" cm="1">
        <f t="array" ref="C172">_xlfn.SWITCH(Table1[[#This Row],[Day_of_Week]],
"Monday",1,
"Tuesday",2,
"Wednesday",3,
"Thursday",4,
"Friday",5,
"Saturday",6,
"Sunday",7)</f>
        <v>4</v>
      </c>
      <c r="D172" t="s">
        <v>16</v>
      </c>
      <c r="E172" t="s">
        <v>25</v>
      </c>
      <c r="F172">
        <v>29</v>
      </c>
      <c r="G172">
        <v>404</v>
      </c>
      <c r="H172">
        <v>99.1</v>
      </c>
      <c r="I172">
        <v>89.7</v>
      </c>
      <c r="J172">
        <v>158</v>
      </c>
      <c r="K172">
        <v>14465</v>
      </c>
      <c r="L172">
        <v>7.6</v>
      </c>
      <c r="M172" t="s">
        <v>18</v>
      </c>
      <c r="N172" t="s">
        <v>42</v>
      </c>
      <c r="O172" t="b">
        <v>0</v>
      </c>
      <c r="P172" t="b">
        <v>0</v>
      </c>
    </row>
    <row r="173" spans="1:16" x14ac:dyDescent="0.25">
      <c r="A173" s="3">
        <v>45946</v>
      </c>
      <c r="B173" t="s">
        <v>20</v>
      </c>
      <c r="C173" cm="1">
        <f t="array" ref="C173">_xlfn.SWITCH(Table1[[#This Row],[Day_of_Week]],
"Monday",1,
"Tuesday",2,
"Wednesday",3,
"Thursday",4,
"Friday",5,
"Saturday",6,
"Sunday",7)</f>
        <v>4</v>
      </c>
      <c r="D173" t="s">
        <v>21</v>
      </c>
      <c r="E173" t="s">
        <v>22</v>
      </c>
      <c r="F173">
        <v>42</v>
      </c>
      <c r="G173">
        <v>126</v>
      </c>
      <c r="H173">
        <v>98.1</v>
      </c>
      <c r="I173">
        <v>89.6</v>
      </c>
      <c r="J173">
        <v>97</v>
      </c>
      <c r="K173">
        <v>5271</v>
      </c>
      <c r="L173">
        <v>6.7</v>
      </c>
      <c r="M173" t="s">
        <v>23</v>
      </c>
      <c r="N173" t="s">
        <v>49</v>
      </c>
      <c r="O173" t="b">
        <v>0</v>
      </c>
      <c r="P173" t="b">
        <v>0</v>
      </c>
    </row>
    <row r="174" spans="1:16" x14ac:dyDescent="0.25">
      <c r="A174" s="3">
        <v>45953</v>
      </c>
      <c r="B174" t="s">
        <v>20</v>
      </c>
      <c r="C174" cm="1">
        <f t="array" ref="C174">_xlfn.SWITCH(Table1[[#This Row],[Day_of_Week]],
"Monday",1,
"Tuesday",2,
"Wednesday",3,
"Thursday",4,
"Friday",5,
"Saturday",6,
"Sunday",7)</f>
        <v>4</v>
      </c>
      <c r="D174" t="s">
        <v>21</v>
      </c>
      <c r="E174" t="s">
        <v>41</v>
      </c>
      <c r="F174">
        <v>34</v>
      </c>
      <c r="G174">
        <v>116</v>
      </c>
      <c r="H174">
        <v>97.3</v>
      </c>
      <c r="I174">
        <v>89.5</v>
      </c>
      <c r="J174">
        <v>91</v>
      </c>
      <c r="K174">
        <v>4741</v>
      </c>
      <c r="L174">
        <v>7.7</v>
      </c>
      <c r="M174" t="s">
        <v>23</v>
      </c>
      <c r="N174" t="s">
        <v>49</v>
      </c>
      <c r="O174" t="b">
        <v>0</v>
      </c>
      <c r="P174" t="b">
        <v>0</v>
      </c>
    </row>
    <row r="175" spans="1:16" x14ac:dyDescent="0.25">
      <c r="A175" s="3">
        <v>45960</v>
      </c>
      <c r="B175" t="s">
        <v>20</v>
      </c>
      <c r="C175" cm="1">
        <f t="array" ref="C175">_xlfn.SWITCH(Table1[[#This Row],[Day_of_Week]],
"Monday",1,
"Tuesday",2,
"Wednesday",3,
"Thursday",4,
"Friday",5,
"Saturday",6,
"Sunday",7)</f>
        <v>4</v>
      </c>
      <c r="D175" t="s">
        <v>21</v>
      </c>
      <c r="E175" t="s">
        <v>41</v>
      </c>
      <c r="F175">
        <v>61</v>
      </c>
      <c r="G175">
        <v>166</v>
      </c>
      <c r="H175">
        <v>98.9</v>
      </c>
      <c r="I175">
        <v>89.4</v>
      </c>
      <c r="J175">
        <v>99</v>
      </c>
      <c r="K175">
        <v>5097</v>
      </c>
      <c r="L175">
        <v>6.9</v>
      </c>
      <c r="M175" t="s">
        <v>23</v>
      </c>
      <c r="N175" t="s">
        <v>52</v>
      </c>
      <c r="O175" t="b">
        <v>0</v>
      </c>
      <c r="P175" t="b">
        <v>0</v>
      </c>
    </row>
    <row r="176" spans="1:16" x14ac:dyDescent="0.25">
      <c r="A176" s="3">
        <v>45660</v>
      </c>
      <c r="B176" t="s">
        <v>24</v>
      </c>
      <c r="C176" cm="1">
        <f t="array" ref="C176">_xlfn.SWITCH(Table1[[#This Row],[Day_of_Week]],
"Monday",1,
"Tuesday",2,
"Wednesday",3,
"Thursday",4,
"Friday",5,
"Saturday",6,
"Sunday",7)</f>
        <v>5</v>
      </c>
      <c r="D176" t="s">
        <v>16</v>
      </c>
      <c r="E176" t="s">
        <v>35</v>
      </c>
      <c r="F176">
        <v>42</v>
      </c>
      <c r="G176">
        <v>405</v>
      </c>
      <c r="H176">
        <v>115.9</v>
      </c>
      <c r="I176">
        <v>114.2</v>
      </c>
      <c r="J176">
        <v>141</v>
      </c>
      <c r="K176">
        <v>12436</v>
      </c>
      <c r="L176">
        <v>7.5</v>
      </c>
      <c r="M176" t="s">
        <v>26</v>
      </c>
      <c r="N176" t="s">
        <v>42</v>
      </c>
      <c r="O176" t="b">
        <v>0</v>
      </c>
      <c r="P176" t="b">
        <v>0</v>
      </c>
    </row>
    <row r="177" spans="1:16" x14ac:dyDescent="0.25">
      <c r="A177" s="3">
        <v>45667</v>
      </c>
      <c r="B177" t="s">
        <v>24</v>
      </c>
      <c r="C177" cm="1">
        <f t="array" ref="C177">_xlfn.SWITCH(Table1[[#This Row],[Day_of_Week]],
"Monday",1,
"Tuesday",2,
"Wednesday",3,
"Thursday",4,
"Friday",5,
"Saturday",6,
"Sunday",7)</f>
        <v>5</v>
      </c>
      <c r="D177" t="s">
        <v>46</v>
      </c>
      <c r="E177" t="s">
        <v>50</v>
      </c>
      <c r="F177">
        <v>62</v>
      </c>
      <c r="G177">
        <v>656</v>
      </c>
      <c r="H177">
        <v>113.9</v>
      </c>
      <c r="I177">
        <v>112.5</v>
      </c>
      <c r="J177">
        <v>153</v>
      </c>
      <c r="K177">
        <v>11273</v>
      </c>
      <c r="L177">
        <v>6</v>
      </c>
      <c r="M177" t="s">
        <v>26</v>
      </c>
      <c r="N177" t="s">
        <v>69</v>
      </c>
      <c r="O177" t="b">
        <v>0</v>
      </c>
      <c r="P177" t="b">
        <v>0</v>
      </c>
    </row>
    <row r="178" spans="1:16" x14ac:dyDescent="0.25">
      <c r="A178" s="3">
        <v>45674</v>
      </c>
      <c r="B178" t="s">
        <v>24</v>
      </c>
      <c r="C178" cm="1">
        <f t="array" ref="C178">_xlfn.SWITCH(Table1[[#This Row],[Day_of_Week]],
"Monday",1,
"Tuesday",2,
"Wednesday",3,
"Thursday",4,
"Friday",5,
"Saturday",6,
"Sunday",7)</f>
        <v>5</v>
      </c>
      <c r="D178" t="s">
        <v>28</v>
      </c>
      <c r="E178" t="s">
        <v>39</v>
      </c>
      <c r="F178">
        <v>68</v>
      </c>
      <c r="G178">
        <v>592</v>
      </c>
      <c r="H178">
        <v>112</v>
      </c>
      <c r="I178">
        <v>110.8</v>
      </c>
      <c r="J178">
        <v>131</v>
      </c>
      <c r="K178">
        <v>5760</v>
      </c>
      <c r="L178">
        <v>7.2</v>
      </c>
      <c r="M178" t="s">
        <v>18</v>
      </c>
      <c r="N178" t="s">
        <v>51</v>
      </c>
      <c r="O178" t="b">
        <v>0</v>
      </c>
      <c r="P178" t="b">
        <v>0</v>
      </c>
    </row>
    <row r="179" spans="1:16" x14ac:dyDescent="0.25">
      <c r="A179" s="3">
        <v>45681</v>
      </c>
      <c r="B179" t="s">
        <v>24</v>
      </c>
      <c r="C179" cm="1">
        <f t="array" ref="C179">_xlfn.SWITCH(Table1[[#This Row],[Day_of_Week]],
"Monday",1,
"Tuesday",2,
"Wednesday",3,
"Thursday",4,
"Friday",5,
"Saturday",6,
"Sunday",7)</f>
        <v>5</v>
      </c>
      <c r="D179" t="s">
        <v>16</v>
      </c>
      <c r="E179" t="s">
        <v>35</v>
      </c>
      <c r="F179">
        <v>46</v>
      </c>
      <c r="G179">
        <v>396</v>
      </c>
      <c r="H179">
        <v>111</v>
      </c>
      <c r="I179">
        <v>109.3</v>
      </c>
      <c r="J179">
        <v>154</v>
      </c>
      <c r="K179">
        <v>9616</v>
      </c>
      <c r="L179">
        <v>7.1</v>
      </c>
      <c r="M179" t="s">
        <v>26</v>
      </c>
      <c r="N179" t="s">
        <v>48</v>
      </c>
      <c r="O179" t="b">
        <v>0</v>
      </c>
      <c r="P179" t="b">
        <v>0</v>
      </c>
    </row>
    <row r="180" spans="1:16" x14ac:dyDescent="0.25">
      <c r="A180" s="3">
        <v>45688</v>
      </c>
      <c r="B180" t="s">
        <v>24</v>
      </c>
      <c r="C180" cm="1">
        <f t="array" ref="C180">_xlfn.SWITCH(Table1[[#This Row],[Day_of_Week]],
"Monday",1,
"Tuesday",2,
"Wednesday",3,
"Thursday",4,
"Friday",5,
"Saturday",6,
"Sunday",7)</f>
        <v>5</v>
      </c>
      <c r="D180" t="s">
        <v>16</v>
      </c>
      <c r="E180" t="s">
        <v>35</v>
      </c>
      <c r="F180">
        <v>31</v>
      </c>
      <c r="G180">
        <v>311</v>
      </c>
      <c r="H180">
        <v>111.6</v>
      </c>
      <c r="I180">
        <v>107.9</v>
      </c>
      <c r="J180">
        <v>148</v>
      </c>
      <c r="K180">
        <v>11724</v>
      </c>
      <c r="L180">
        <v>6.7</v>
      </c>
      <c r="M180" t="s">
        <v>26</v>
      </c>
      <c r="N180" t="s">
        <v>42</v>
      </c>
      <c r="O180" t="b">
        <v>0</v>
      </c>
      <c r="P180" t="b">
        <v>0</v>
      </c>
    </row>
    <row r="181" spans="1:16" x14ac:dyDescent="0.25">
      <c r="A181" s="3">
        <v>45695</v>
      </c>
      <c r="B181" t="s">
        <v>24</v>
      </c>
      <c r="C181" cm="1">
        <f t="array" ref="C181">_xlfn.SWITCH(Table1[[#This Row],[Day_of_Week]],
"Monday",1,
"Tuesday",2,
"Wednesday",3,
"Thursday",4,
"Friday",5,
"Saturday",6,
"Sunday",7)</f>
        <v>5</v>
      </c>
      <c r="D181" t="s">
        <v>16</v>
      </c>
      <c r="E181" t="s">
        <v>17</v>
      </c>
      <c r="F181">
        <v>53</v>
      </c>
      <c r="G181">
        <v>481</v>
      </c>
      <c r="H181">
        <v>110</v>
      </c>
      <c r="I181">
        <v>106.6</v>
      </c>
      <c r="J181">
        <v>150</v>
      </c>
      <c r="K181">
        <v>10735</v>
      </c>
      <c r="L181">
        <v>7.5</v>
      </c>
      <c r="M181" t="s">
        <v>26</v>
      </c>
      <c r="N181" t="s">
        <v>37</v>
      </c>
      <c r="O181" t="b">
        <v>0</v>
      </c>
      <c r="P181" t="b">
        <v>0</v>
      </c>
    </row>
    <row r="182" spans="1:16" x14ac:dyDescent="0.25">
      <c r="A182" s="3">
        <v>45702</v>
      </c>
      <c r="B182" t="s">
        <v>24</v>
      </c>
      <c r="C182" cm="1">
        <f t="array" ref="C182">_xlfn.SWITCH(Table1[[#This Row],[Day_of_Week]],
"Monday",1,
"Tuesday",2,
"Wednesday",3,
"Thursday",4,
"Friday",5,
"Saturday",6,
"Sunday",7)</f>
        <v>5</v>
      </c>
      <c r="D182" t="s">
        <v>16</v>
      </c>
      <c r="E182" t="s">
        <v>44</v>
      </c>
      <c r="F182">
        <v>57</v>
      </c>
      <c r="G182">
        <v>857</v>
      </c>
      <c r="H182">
        <v>111.2</v>
      </c>
      <c r="I182">
        <v>105.3</v>
      </c>
      <c r="J182">
        <v>148</v>
      </c>
      <c r="K182">
        <v>14443</v>
      </c>
      <c r="L182">
        <v>8.1999999999999993</v>
      </c>
      <c r="M182" t="s">
        <v>26</v>
      </c>
      <c r="N182" t="s">
        <v>72</v>
      </c>
      <c r="O182" t="b">
        <v>0</v>
      </c>
      <c r="P182" t="b">
        <v>0</v>
      </c>
    </row>
    <row r="183" spans="1:16" x14ac:dyDescent="0.25">
      <c r="A183" s="3">
        <v>45709</v>
      </c>
      <c r="B183" t="s">
        <v>24</v>
      </c>
      <c r="C183" cm="1">
        <f t="array" ref="C183">_xlfn.SWITCH(Table1[[#This Row],[Day_of_Week]],
"Monday",1,
"Tuesday",2,
"Wednesday",3,
"Thursday",4,
"Friday",5,
"Saturday",6,
"Sunday",7)</f>
        <v>5</v>
      </c>
      <c r="D183" t="s">
        <v>16</v>
      </c>
      <c r="E183" t="s">
        <v>17</v>
      </c>
      <c r="F183">
        <v>66</v>
      </c>
      <c r="G183">
        <v>980</v>
      </c>
      <c r="H183">
        <v>108.1</v>
      </c>
      <c r="I183">
        <v>104.2</v>
      </c>
      <c r="J183">
        <v>160</v>
      </c>
      <c r="K183">
        <v>10748</v>
      </c>
      <c r="L183">
        <v>7.2</v>
      </c>
      <c r="M183" t="s">
        <v>26</v>
      </c>
      <c r="N183" t="s">
        <v>48</v>
      </c>
      <c r="O183" t="b">
        <v>0</v>
      </c>
      <c r="P183" t="b">
        <v>0</v>
      </c>
    </row>
    <row r="184" spans="1:16" x14ac:dyDescent="0.25">
      <c r="A184" s="3">
        <v>45716</v>
      </c>
      <c r="B184" t="s">
        <v>24</v>
      </c>
      <c r="C184" cm="1">
        <f t="array" ref="C184">_xlfn.SWITCH(Table1[[#This Row],[Day_of_Week]],
"Monday",1,
"Tuesday",2,
"Wednesday",3,
"Thursday",4,
"Friday",5,
"Saturday",6,
"Sunday",7)</f>
        <v>5</v>
      </c>
      <c r="D184" t="s">
        <v>16</v>
      </c>
      <c r="E184" t="s">
        <v>35</v>
      </c>
      <c r="F184">
        <v>51</v>
      </c>
      <c r="G184">
        <v>547</v>
      </c>
      <c r="H184">
        <v>108.6</v>
      </c>
      <c r="I184">
        <v>103.1</v>
      </c>
      <c r="J184">
        <v>155</v>
      </c>
      <c r="K184">
        <v>10379</v>
      </c>
      <c r="L184">
        <v>7.3</v>
      </c>
      <c r="M184" t="s">
        <v>18</v>
      </c>
      <c r="N184" t="s">
        <v>19</v>
      </c>
      <c r="O184" t="b">
        <v>0</v>
      </c>
      <c r="P184" t="b">
        <v>0</v>
      </c>
    </row>
    <row r="185" spans="1:16" x14ac:dyDescent="0.25">
      <c r="A185" s="3">
        <v>45723</v>
      </c>
      <c r="B185" t="s">
        <v>24</v>
      </c>
      <c r="C185" cm="1">
        <f t="array" ref="C185">_xlfn.SWITCH(Table1[[#This Row],[Day_of_Week]],
"Monday",1,
"Tuesday",2,
"Wednesday",3,
"Thursday",4,
"Friday",5,
"Saturday",6,
"Sunday",7)</f>
        <v>5</v>
      </c>
      <c r="D185" t="s">
        <v>16</v>
      </c>
      <c r="E185" t="s">
        <v>25</v>
      </c>
      <c r="F185">
        <v>39</v>
      </c>
      <c r="G185">
        <v>466</v>
      </c>
      <c r="H185">
        <v>107.6</v>
      </c>
      <c r="I185">
        <v>102.1</v>
      </c>
      <c r="J185">
        <v>157</v>
      </c>
      <c r="K185">
        <v>10045</v>
      </c>
      <c r="L185">
        <v>7.6</v>
      </c>
      <c r="M185" t="s">
        <v>26</v>
      </c>
      <c r="N185" t="s">
        <v>19</v>
      </c>
      <c r="O185" t="b">
        <v>0</v>
      </c>
      <c r="P185" t="b">
        <v>0</v>
      </c>
    </row>
    <row r="186" spans="1:16" x14ac:dyDescent="0.25">
      <c r="A186" s="3">
        <v>45730</v>
      </c>
      <c r="B186" t="s">
        <v>24</v>
      </c>
      <c r="C186" cm="1">
        <f t="array" ref="C186">_xlfn.SWITCH(Table1[[#This Row],[Day_of_Week]],
"Monday",1,
"Tuesday",2,
"Wednesday",3,
"Thursday",4,
"Friday",5,
"Saturday",6,
"Sunday",7)</f>
        <v>5</v>
      </c>
      <c r="D186" t="s">
        <v>16</v>
      </c>
      <c r="E186" t="s">
        <v>17</v>
      </c>
      <c r="F186">
        <v>72</v>
      </c>
      <c r="G186">
        <v>880</v>
      </c>
      <c r="H186">
        <v>107.1</v>
      </c>
      <c r="I186">
        <v>101.1</v>
      </c>
      <c r="J186">
        <v>156</v>
      </c>
      <c r="K186">
        <v>11698</v>
      </c>
      <c r="L186">
        <v>7.5</v>
      </c>
      <c r="M186" t="s">
        <v>26</v>
      </c>
      <c r="N186" t="s">
        <v>48</v>
      </c>
      <c r="O186" t="b">
        <v>0</v>
      </c>
      <c r="P186" t="b">
        <v>0</v>
      </c>
    </row>
    <row r="187" spans="1:16" x14ac:dyDescent="0.25">
      <c r="A187" s="3">
        <v>45737</v>
      </c>
      <c r="B187" t="s">
        <v>24</v>
      </c>
      <c r="C187" cm="1">
        <f t="array" ref="C187">_xlfn.SWITCH(Table1[[#This Row],[Day_of_Week]],
"Monday",1,
"Tuesday",2,
"Wednesday",3,
"Thursday",4,
"Friday",5,
"Saturday",6,
"Sunday",7)</f>
        <v>5</v>
      </c>
      <c r="D187" t="s">
        <v>16</v>
      </c>
      <c r="E187" t="s">
        <v>44</v>
      </c>
      <c r="F187">
        <v>14</v>
      </c>
      <c r="G187">
        <v>104</v>
      </c>
      <c r="H187">
        <v>105.7</v>
      </c>
      <c r="I187">
        <v>100.3</v>
      </c>
      <c r="J187">
        <v>167</v>
      </c>
      <c r="K187">
        <v>9585</v>
      </c>
      <c r="L187">
        <v>6</v>
      </c>
      <c r="M187" t="s">
        <v>26</v>
      </c>
      <c r="N187" t="s">
        <v>43</v>
      </c>
      <c r="O187" t="b">
        <v>0</v>
      </c>
      <c r="P187" t="b">
        <v>0</v>
      </c>
    </row>
    <row r="188" spans="1:16" x14ac:dyDescent="0.25">
      <c r="A188" s="3">
        <v>45744</v>
      </c>
      <c r="B188" t="s">
        <v>24</v>
      </c>
      <c r="C188" cm="1">
        <f t="array" ref="C188">_xlfn.SWITCH(Table1[[#This Row],[Day_of_Week]],
"Monday",1,
"Tuesday",2,
"Wednesday",3,
"Thursday",4,
"Friday",5,
"Saturday",6,
"Sunday",7)</f>
        <v>5</v>
      </c>
      <c r="D188" t="s">
        <v>16</v>
      </c>
      <c r="E188" t="s">
        <v>44</v>
      </c>
      <c r="F188">
        <v>27</v>
      </c>
      <c r="G188">
        <v>346</v>
      </c>
      <c r="H188">
        <v>105.5</v>
      </c>
      <c r="I188">
        <v>99.4</v>
      </c>
      <c r="J188">
        <v>140</v>
      </c>
      <c r="K188">
        <v>12101</v>
      </c>
      <c r="L188">
        <v>6.7</v>
      </c>
      <c r="M188" t="s">
        <v>26</v>
      </c>
      <c r="N188" t="s">
        <v>72</v>
      </c>
      <c r="O188" t="b">
        <v>0</v>
      </c>
      <c r="P188" t="b">
        <v>0</v>
      </c>
    </row>
    <row r="189" spans="1:16" x14ac:dyDescent="0.25">
      <c r="A189" s="3">
        <v>45751</v>
      </c>
      <c r="B189" t="s">
        <v>24</v>
      </c>
      <c r="C189" cm="1">
        <f t="array" ref="C189">_xlfn.SWITCH(Table1[[#This Row],[Day_of_Week]],
"Monday",1,
"Tuesday",2,
"Wednesday",3,
"Thursday",4,
"Friday",5,
"Saturday",6,
"Sunday",7)</f>
        <v>5</v>
      </c>
      <c r="D189" t="s">
        <v>16</v>
      </c>
      <c r="E189" t="s">
        <v>25</v>
      </c>
      <c r="F189">
        <v>23</v>
      </c>
      <c r="G189">
        <v>166</v>
      </c>
      <c r="H189">
        <v>105.9</v>
      </c>
      <c r="I189">
        <v>98.7</v>
      </c>
      <c r="J189">
        <v>153</v>
      </c>
      <c r="K189">
        <v>10496</v>
      </c>
      <c r="L189">
        <v>6.8</v>
      </c>
      <c r="M189" t="s">
        <v>18</v>
      </c>
      <c r="N189" t="s">
        <v>37</v>
      </c>
      <c r="O189" t="b">
        <v>0</v>
      </c>
      <c r="P189" t="b">
        <v>0</v>
      </c>
    </row>
    <row r="190" spans="1:16" x14ac:dyDescent="0.25">
      <c r="A190" s="3">
        <v>45758</v>
      </c>
      <c r="B190" t="s">
        <v>24</v>
      </c>
      <c r="C190" cm="1">
        <f t="array" ref="C190">_xlfn.SWITCH(Table1[[#This Row],[Day_of_Week]],
"Monday",1,
"Tuesday",2,
"Wednesday",3,
"Thursday",4,
"Friday",5,
"Saturday",6,
"Sunday",7)</f>
        <v>5</v>
      </c>
      <c r="D190" t="s">
        <v>16</v>
      </c>
      <c r="E190" t="s">
        <v>35</v>
      </c>
      <c r="F190">
        <v>53</v>
      </c>
      <c r="G190">
        <v>430</v>
      </c>
      <c r="H190">
        <v>106.6</v>
      </c>
      <c r="I190">
        <v>98</v>
      </c>
      <c r="J190">
        <v>145</v>
      </c>
      <c r="K190">
        <v>9422</v>
      </c>
      <c r="L190">
        <v>8.4</v>
      </c>
      <c r="M190" t="s">
        <v>18</v>
      </c>
      <c r="N190" t="s">
        <v>43</v>
      </c>
      <c r="O190" t="b">
        <v>0</v>
      </c>
      <c r="P190" t="b">
        <v>0</v>
      </c>
    </row>
    <row r="191" spans="1:16" x14ac:dyDescent="0.25">
      <c r="A191" s="3">
        <v>45765</v>
      </c>
      <c r="B191" t="s">
        <v>24</v>
      </c>
      <c r="C191" cm="1">
        <f t="array" ref="C191">_xlfn.SWITCH(Table1[[#This Row],[Day_of_Week]],
"Monday",1,
"Tuesday",2,
"Wednesday",3,
"Thursday",4,
"Friday",5,
"Saturday",6,
"Sunday",7)</f>
        <v>5</v>
      </c>
      <c r="D191" t="s">
        <v>32</v>
      </c>
      <c r="E191" t="s">
        <v>33</v>
      </c>
      <c r="F191">
        <v>0</v>
      </c>
      <c r="G191">
        <v>0</v>
      </c>
      <c r="H191">
        <v>104.9</v>
      </c>
      <c r="I191">
        <v>97.3</v>
      </c>
      <c r="J191">
        <v>67</v>
      </c>
      <c r="K191">
        <v>5418</v>
      </c>
      <c r="L191">
        <v>6.2</v>
      </c>
      <c r="M191" t="s">
        <v>23</v>
      </c>
      <c r="N191" t="s">
        <v>71</v>
      </c>
      <c r="O191" t="b">
        <v>0</v>
      </c>
      <c r="P191" t="b">
        <v>0</v>
      </c>
    </row>
    <row r="192" spans="1:16" x14ac:dyDescent="0.25">
      <c r="A192" s="3">
        <v>45772</v>
      </c>
      <c r="B192" t="s">
        <v>24</v>
      </c>
      <c r="C192" cm="1">
        <f t="array" ref="C192">_xlfn.SWITCH(Table1[[#This Row],[Day_of_Week]],
"Monday",1,
"Tuesday",2,
"Wednesday",3,
"Thursday",4,
"Friday",5,
"Saturday",6,
"Sunday",7)</f>
        <v>5</v>
      </c>
      <c r="D192" t="s">
        <v>16</v>
      </c>
      <c r="E192" t="s">
        <v>25</v>
      </c>
      <c r="F192">
        <v>28</v>
      </c>
      <c r="G192">
        <v>222</v>
      </c>
      <c r="H192">
        <v>104.7</v>
      </c>
      <c r="I192">
        <v>96.7</v>
      </c>
      <c r="J192">
        <v>140</v>
      </c>
      <c r="K192">
        <v>13985</v>
      </c>
      <c r="L192">
        <v>7.1</v>
      </c>
      <c r="M192" t="s">
        <v>26</v>
      </c>
      <c r="N192" t="s">
        <v>43</v>
      </c>
      <c r="O192" t="b">
        <v>0</v>
      </c>
      <c r="P192" t="b">
        <v>0</v>
      </c>
    </row>
    <row r="193" spans="1:16" x14ac:dyDescent="0.25">
      <c r="A193" s="3">
        <v>45779</v>
      </c>
      <c r="B193" t="s">
        <v>24</v>
      </c>
      <c r="C193" cm="1">
        <f t="array" ref="C193">_xlfn.SWITCH(Table1[[#This Row],[Day_of_Week]],
"Monday",1,
"Tuesday",2,
"Wednesday",3,
"Thursday",4,
"Friday",5,
"Saturday",6,
"Sunday",7)</f>
        <v>5</v>
      </c>
      <c r="D193" t="s">
        <v>32</v>
      </c>
      <c r="E193" t="s">
        <v>33</v>
      </c>
      <c r="F193">
        <v>0</v>
      </c>
      <c r="G193">
        <v>0</v>
      </c>
      <c r="H193">
        <v>104.8</v>
      </c>
      <c r="I193">
        <v>96.1</v>
      </c>
      <c r="J193">
        <v>66</v>
      </c>
      <c r="K193">
        <v>3873</v>
      </c>
      <c r="L193">
        <v>6</v>
      </c>
      <c r="M193" t="s">
        <v>23</v>
      </c>
      <c r="N193" t="s">
        <v>38</v>
      </c>
      <c r="O193" t="b">
        <v>1</v>
      </c>
      <c r="P193" t="b">
        <v>0</v>
      </c>
    </row>
    <row r="194" spans="1:16" x14ac:dyDescent="0.25">
      <c r="A194" s="3">
        <v>45786</v>
      </c>
      <c r="B194" t="s">
        <v>24</v>
      </c>
      <c r="C194" cm="1">
        <f t="array" ref="C194">_xlfn.SWITCH(Table1[[#This Row],[Day_of_Week]],
"Monday",1,
"Tuesday",2,
"Wednesday",3,
"Thursday",4,
"Friday",5,
"Saturday",6,
"Sunday",7)</f>
        <v>5</v>
      </c>
      <c r="D194" t="s">
        <v>16</v>
      </c>
      <c r="E194" t="s">
        <v>35</v>
      </c>
      <c r="F194">
        <v>24</v>
      </c>
      <c r="G194">
        <v>332</v>
      </c>
      <c r="H194">
        <v>103.2</v>
      </c>
      <c r="I194">
        <v>95.6</v>
      </c>
      <c r="J194">
        <v>166</v>
      </c>
      <c r="K194">
        <v>11097</v>
      </c>
      <c r="L194">
        <v>6.6</v>
      </c>
      <c r="M194" t="s">
        <v>18</v>
      </c>
      <c r="N194" t="s">
        <v>48</v>
      </c>
      <c r="O194" t="b">
        <v>0</v>
      </c>
      <c r="P194" t="b">
        <v>0</v>
      </c>
    </row>
    <row r="195" spans="1:16" x14ac:dyDescent="0.25">
      <c r="A195" s="3">
        <v>45793</v>
      </c>
      <c r="B195" t="s">
        <v>24</v>
      </c>
      <c r="C195" cm="1">
        <f t="array" ref="C195">_xlfn.SWITCH(Table1[[#This Row],[Day_of_Week]],
"Monday",1,
"Tuesday",2,
"Wednesday",3,
"Thursday",4,
"Friday",5,
"Saturday",6,
"Sunday",7)</f>
        <v>5</v>
      </c>
      <c r="D195" t="s">
        <v>16</v>
      </c>
      <c r="E195" t="s">
        <v>35</v>
      </c>
      <c r="F195">
        <v>36</v>
      </c>
      <c r="G195">
        <v>327</v>
      </c>
      <c r="H195">
        <v>103.6</v>
      </c>
      <c r="I195">
        <v>95.1</v>
      </c>
      <c r="J195">
        <v>152</v>
      </c>
      <c r="K195">
        <v>8099</v>
      </c>
      <c r="L195">
        <v>6.8</v>
      </c>
      <c r="M195" t="s">
        <v>18</v>
      </c>
      <c r="N195" t="s">
        <v>37</v>
      </c>
      <c r="O195" t="b">
        <v>0</v>
      </c>
      <c r="P195" t="b">
        <v>0</v>
      </c>
    </row>
    <row r="196" spans="1:16" x14ac:dyDescent="0.25">
      <c r="A196" s="3">
        <v>45800</v>
      </c>
      <c r="B196" t="s">
        <v>24</v>
      </c>
      <c r="C196" cm="1">
        <f t="array" ref="C196">_xlfn.SWITCH(Table1[[#This Row],[Day_of_Week]],
"Monday",1,
"Tuesday",2,
"Wednesday",3,
"Thursday",4,
"Friday",5,
"Saturday",6,
"Sunday",7)</f>
        <v>5</v>
      </c>
      <c r="D196" t="s">
        <v>16</v>
      </c>
      <c r="E196" t="s">
        <v>35</v>
      </c>
      <c r="F196">
        <v>72</v>
      </c>
      <c r="G196">
        <v>517</v>
      </c>
      <c r="H196">
        <v>102.2</v>
      </c>
      <c r="I196">
        <v>94.6</v>
      </c>
      <c r="J196">
        <v>161</v>
      </c>
      <c r="K196">
        <v>12123</v>
      </c>
      <c r="L196">
        <v>7.2</v>
      </c>
      <c r="M196" t="s">
        <v>26</v>
      </c>
      <c r="N196" t="s">
        <v>72</v>
      </c>
      <c r="O196" t="b">
        <v>0</v>
      </c>
      <c r="P196" t="b">
        <v>0</v>
      </c>
    </row>
    <row r="197" spans="1:16" x14ac:dyDescent="0.25">
      <c r="A197" s="3">
        <v>45807</v>
      </c>
      <c r="B197" t="s">
        <v>24</v>
      </c>
      <c r="C197" cm="1">
        <f t="array" ref="C197">_xlfn.SWITCH(Table1[[#This Row],[Day_of_Week]],
"Monday",1,
"Tuesday",2,
"Wednesday",3,
"Thursday",4,
"Friday",5,
"Saturday",6,
"Sunday",7)</f>
        <v>5</v>
      </c>
      <c r="D197" t="s">
        <v>32</v>
      </c>
      <c r="E197" t="s">
        <v>33</v>
      </c>
      <c r="F197">
        <v>0</v>
      </c>
      <c r="G197">
        <v>0</v>
      </c>
      <c r="H197">
        <v>102</v>
      </c>
      <c r="I197">
        <v>94.1</v>
      </c>
      <c r="J197">
        <v>74</v>
      </c>
      <c r="K197">
        <v>4087</v>
      </c>
      <c r="L197">
        <v>7.3</v>
      </c>
      <c r="M197" t="s">
        <v>23</v>
      </c>
      <c r="N197" t="s">
        <v>38</v>
      </c>
      <c r="O197" t="b">
        <v>1</v>
      </c>
      <c r="P197" t="b">
        <v>0</v>
      </c>
    </row>
    <row r="198" spans="1:16" x14ac:dyDescent="0.25">
      <c r="A198" s="3">
        <v>45814</v>
      </c>
      <c r="B198" t="s">
        <v>24</v>
      </c>
      <c r="C198" cm="1">
        <f t="array" ref="C198">_xlfn.SWITCH(Table1[[#This Row],[Day_of_Week]],
"Monday",1,
"Tuesday",2,
"Wednesday",3,
"Thursday",4,
"Friday",5,
"Saturday",6,
"Sunday",7)</f>
        <v>5</v>
      </c>
      <c r="D198" t="s">
        <v>46</v>
      </c>
      <c r="E198" t="s">
        <v>47</v>
      </c>
      <c r="F198">
        <v>73</v>
      </c>
      <c r="G198">
        <v>530</v>
      </c>
      <c r="H198">
        <v>102.5</v>
      </c>
      <c r="I198">
        <v>93.7</v>
      </c>
      <c r="J198">
        <v>157</v>
      </c>
      <c r="K198">
        <v>13376</v>
      </c>
      <c r="L198">
        <v>6.7</v>
      </c>
      <c r="M198" t="s">
        <v>26</v>
      </c>
      <c r="N198" t="s">
        <v>68</v>
      </c>
      <c r="O198" t="b">
        <v>0</v>
      </c>
      <c r="P198" t="b">
        <v>0</v>
      </c>
    </row>
    <row r="199" spans="1:16" x14ac:dyDescent="0.25">
      <c r="A199" s="3">
        <v>45821</v>
      </c>
      <c r="B199" t="s">
        <v>24</v>
      </c>
      <c r="C199" cm="1">
        <f t="array" ref="C199">_xlfn.SWITCH(Table1[[#This Row],[Day_of_Week]],
"Monday",1,
"Tuesday",2,
"Wednesday",3,
"Thursday",4,
"Friday",5,
"Saturday",6,
"Sunday",7)</f>
        <v>5</v>
      </c>
      <c r="D199" t="s">
        <v>16</v>
      </c>
      <c r="E199" t="s">
        <v>35</v>
      </c>
      <c r="F199">
        <v>44</v>
      </c>
      <c r="G199">
        <v>615</v>
      </c>
      <c r="H199">
        <v>101.6</v>
      </c>
      <c r="I199">
        <v>93.4</v>
      </c>
      <c r="J199">
        <v>167</v>
      </c>
      <c r="K199">
        <v>8659</v>
      </c>
      <c r="L199">
        <v>6.7</v>
      </c>
      <c r="M199" t="s">
        <v>18</v>
      </c>
      <c r="N199" t="s">
        <v>42</v>
      </c>
      <c r="O199" t="b">
        <v>0</v>
      </c>
      <c r="P199" t="b">
        <v>0</v>
      </c>
    </row>
    <row r="200" spans="1:16" x14ac:dyDescent="0.25">
      <c r="A200" s="3">
        <v>45828</v>
      </c>
      <c r="B200" t="s">
        <v>24</v>
      </c>
      <c r="C200" cm="1">
        <f t="array" ref="C200">_xlfn.SWITCH(Table1[[#This Row],[Day_of_Week]],
"Monday",1,
"Tuesday",2,
"Wednesday",3,
"Thursday",4,
"Friday",5,
"Saturday",6,
"Sunday",7)</f>
        <v>5</v>
      </c>
      <c r="D200" t="s">
        <v>16</v>
      </c>
      <c r="E200" t="s">
        <v>35</v>
      </c>
      <c r="F200">
        <v>59</v>
      </c>
      <c r="G200">
        <v>980</v>
      </c>
      <c r="H200">
        <v>102.2</v>
      </c>
      <c r="I200">
        <v>93</v>
      </c>
      <c r="J200">
        <v>157</v>
      </c>
      <c r="K200">
        <v>12678</v>
      </c>
      <c r="L200">
        <v>7.6</v>
      </c>
      <c r="M200" t="s">
        <v>26</v>
      </c>
      <c r="N200" t="s">
        <v>19</v>
      </c>
      <c r="O200" t="b">
        <v>0</v>
      </c>
      <c r="P200" t="b">
        <v>0</v>
      </c>
    </row>
    <row r="201" spans="1:16" x14ac:dyDescent="0.25">
      <c r="A201" s="3">
        <v>45835</v>
      </c>
      <c r="B201" t="s">
        <v>24</v>
      </c>
      <c r="C201" cm="1">
        <f t="array" ref="C201">_xlfn.SWITCH(Table1[[#This Row],[Day_of_Week]],
"Monday",1,
"Tuesday",2,
"Wednesday",3,
"Thursday",4,
"Friday",5,
"Saturday",6,
"Sunday",7)</f>
        <v>5</v>
      </c>
      <c r="D201" t="s">
        <v>16</v>
      </c>
      <c r="E201" t="s">
        <v>25</v>
      </c>
      <c r="F201">
        <v>50</v>
      </c>
      <c r="G201">
        <v>618</v>
      </c>
      <c r="H201">
        <v>100.5</v>
      </c>
      <c r="I201">
        <v>92.7</v>
      </c>
      <c r="J201">
        <v>144</v>
      </c>
      <c r="K201">
        <v>12688</v>
      </c>
      <c r="L201">
        <v>8.1999999999999993</v>
      </c>
      <c r="M201" t="s">
        <v>18</v>
      </c>
      <c r="N201" t="s">
        <v>37</v>
      </c>
      <c r="O201" t="b">
        <v>0</v>
      </c>
      <c r="P201" t="b">
        <v>0</v>
      </c>
    </row>
    <row r="202" spans="1:16" x14ac:dyDescent="0.25">
      <c r="A202" s="3">
        <v>45842</v>
      </c>
      <c r="B202" t="s">
        <v>24</v>
      </c>
      <c r="C202" cm="1">
        <f t="array" ref="C202">_xlfn.SWITCH(Table1[[#This Row],[Day_of_Week]],
"Monday",1,
"Tuesday",2,
"Wednesday",3,
"Thursday",4,
"Friday",5,
"Saturday",6,
"Sunday",7)</f>
        <v>5</v>
      </c>
      <c r="D202" t="s">
        <v>32</v>
      </c>
      <c r="E202" t="s">
        <v>33</v>
      </c>
      <c r="F202">
        <v>0</v>
      </c>
      <c r="G202">
        <v>0</v>
      </c>
      <c r="H202">
        <v>102.1</v>
      </c>
      <c r="I202">
        <v>92.4</v>
      </c>
      <c r="J202">
        <v>70</v>
      </c>
      <c r="K202">
        <v>4787</v>
      </c>
      <c r="L202">
        <v>7.9</v>
      </c>
      <c r="M202" t="s">
        <v>23</v>
      </c>
      <c r="N202" t="s">
        <v>71</v>
      </c>
      <c r="O202" t="b">
        <v>1</v>
      </c>
      <c r="P202" t="b">
        <v>0</v>
      </c>
    </row>
    <row r="203" spans="1:16" x14ac:dyDescent="0.25">
      <c r="A203" s="3">
        <v>45849</v>
      </c>
      <c r="B203" t="s">
        <v>24</v>
      </c>
      <c r="C203" cm="1">
        <f t="array" ref="C203">_xlfn.SWITCH(Table1[[#This Row],[Day_of_Week]],
"Monday",1,
"Tuesday",2,
"Wednesday",3,
"Thursday",4,
"Friday",5,
"Saturday",6,
"Sunday",7)</f>
        <v>5</v>
      </c>
      <c r="D203" t="s">
        <v>16</v>
      </c>
      <c r="E203" t="s">
        <v>44</v>
      </c>
      <c r="F203">
        <v>53</v>
      </c>
      <c r="G203">
        <v>478</v>
      </c>
      <c r="H203">
        <v>100.2</v>
      </c>
      <c r="I203">
        <v>92.1</v>
      </c>
      <c r="J203">
        <v>145</v>
      </c>
      <c r="K203">
        <v>13983</v>
      </c>
      <c r="L203">
        <v>6.3</v>
      </c>
      <c r="M203" t="s">
        <v>18</v>
      </c>
      <c r="N203" t="s">
        <v>48</v>
      </c>
      <c r="O203" t="b">
        <v>0</v>
      </c>
      <c r="P203" t="b">
        <v>0</v>
      </c>
    </row>
    <row r="204" spans="1:16" x14ac:dyDescent="0.25">
      <c r="A204" s="3">
        <v>45856</v>
      </c>
      <c r="B204" t="s">
        <v>24</v>
      </c>
      <c r="C204" cm="1">
        <f t="array" ref="C204">_xlfn.SWITCH(Table1[[#This Row],[Day_of_Week]],
"Monday",1,
"Tuesday",2,
"Wednesday",3,
"Thursday",4,
"Friday",5,
"Saturday",6,
"Sunday",7)</f>
        <v>5</v>
      </c>
      <c r="D204" t="s">
        <v>16</v>
      </c>
      <c r="E204" t="s">
        <v>44</v>
      </c>
      <c r="F204">
        <v>44</v>
      </c>
      <c r="G204">
        <v>405</v>
      </c>
      <c r="H204">
        <v>100.3</v>
      </c>
      <c r="I204">
        <v>91.8</v>
      </c>
      <c r="J204">
        <v>147</v>
      </c>
      <c r="K204">
        <v>14993</v>
      </c>
      <c r="L204">
        <v>8.5</v>
      </c>
      <c r="M204" t="s">
        <v>26</v>
      </c>
      <c r="N204" t="s">
        <v>72</v>
      </c>
      <c r="O204" t="b">
        <v>0</v>
      </c>
      <c r="P204" t="b">
        <v>0</v>
      </c>
    </row>
    <row r="205" spans="1:16" x14ac:dyDescent="0.25">
      <c r="A205" s="3">
        <v>45863</v>
      </c>
      <c r="B205" t="s">
        <v>24</v>
      </c>
      <c r="C205" cm="1">
        <f t="array" ref="C205">_xlfn.SWITCH(Table1[[#This Row],[Day_of_Week]],
"Monday",1,
"Tuesday",2,
"Wednesday",3,
"Thursday",4,
"Friday",5,
"Saturday",6,
"Sunday",7)</f>
        <v>5</v>
      </c>
      <c r="D205" t="s">
        <v>16</v>
      </c>
      <c r="E205" t="s">
        <v>44</v>
      </c>
      <c r="F205">
        <v>37</v>
      </c>
      <c r="G205">
        <v>348</v>
      </c>
      <c r="H205">
        <v>99.2</v>
      </c>
      <c r="I205">
        <v>91.5</v>
      </c>
      <c r="J205">
        <v>158</v>
      </c>
      <c r="K205">
        <v>11274</v>
      </c>
      <c r="L205">
        <v>7.9</v>
      </c>
      <c r="M205" t="s">
        <v>26</v>
      </c>
      <c r="N205" t="s">
        <v>43</v>
      </c>
      <c r="O205" t="b">
        <v>0</v>
      </c>
      <c r="P205" t="b">
        <v>0</v>
      </c>
    </row>
    <row r="206" spans="1:16" x14ac:dyDescent="0.25">
      <c r="A206" s="3">
        <v>45870</v>
      </c>
      <c r="B206" t="s">
        <v>24</v>
      </c>
      <c r="C206" cm="1">
        <f t="array" ref="C206">_xlfn.SWITCH(Table1[[#This Row],[Day_of_Week]],
"Monday",1,
"Tuesday",2,
"Wednesday",3,
"Thursday",4,
"Friday",5,
"Saturday",6,
"Sunday",7)</f>
        <v>5</v>
      </c>
      <c r="D206" t="s">
        <v>16</v>
      </c>
      <c r="E206" t="s">
        <v>44</v>
      </c>
      <c r="F206">
        <v>59</v>
      </c>
      <c r="G206">
        <v>958</v>
      </c>
      <c r="H206">
        <v>101.2</v>
      </c>
      <c r="I206">
        <v>91.3</v>
      </c>
      <c r="J206">
        <v>140</v>
      </c>
      <c r="K206">
        <v>8784</v>
      </c>
      <c r="L206">
        <v>8.1</v>
      </c>
      <c r="M206" t="s">
        <v>26</v>
      </c>
      <c r="N206" t="s">
        <v>37</v>
      </c>
      <c r="O206" t="b">
        <v>0</v>
      </c>
      <c r="P206" t="b">
        <v>0</v>
      </c>
    </row>
    <row r="207" spans="1:16" x14ac:dyDescent="0.25">
      <c r="A207" s="3">
        <v>45877</v>
      </c>
      <c r="B207" t="s">
        <v>24</v>
      </c>
      <c r="C207" cm="1">
        <f t="array" ref="C207">_xlfn.SWITCH(Table1[[#This Row],[Day_of_Week]],
"Monday",1,
"Tuesday",2,
"Wednesday",3,
"Thursday",4,
"Friday",5,
"Saturday",6,
"Sunday",7)</f>
        <v>5</v>
      </c>
      <c r="D207" t="s">
        <v>16</v>
      </c>
      <c r="E207" t="s">
        <v>25</v>
      </c>
      <c r="F207">
        <v>49</v>
      </c>
      <c r="G207">
        <v>461</v>
      </c>
      <c r="H207">
        <v>99.2</v>
      </c>
      <c r="I207">
        <v>91.1</v>
      </c>
      <c r="J207">
        <v>163</v>
      </c>
      <c r="K207">
        <v>14430</v>
      </c>
      <c r="L207">
        <v>7.1</v>
      </c>
      <c r="M207" t="s">
        <v>26</v>
      </c>
      <c r="N207" t="s">
        <v>72</v>
      </c>
      <c r="O207" t="b">
        <v>0</v>
      </c>
      <c r="P207" t="b">
        <v>0</v>
      </c>
    </row>
    <row r="208" spans="1:16" x14ac:dyDescent="0.25">
      <c r="A208" s="3">
        <v>45884</v>
      </c>
      <c r="B208" t="s">
        <v>24</v>
      </c>
      <c r="C208" cm="1">
        <f t="array" ref="C208">_xlfn.SWITCH(Table1[[#This Row],[Day_of_Week]],
"Monday",1,
"Tuesday",2,
"Wednesday",3,
"Thursday",4,
"Friday",5,
"Saturday",6,
"Sunday",7)</f>
        <v>5</v>
      </c>
      <c r="D208" t="s">
        <v>16</v>
      </c>
      <c r="E208" t="s">
        <v>35</v>
      </c>
      <c r="F208">
        <v>46</v>
      </c>
      <c r="G208">
        <v>602</v>
      </c>
      <c r="H208">
        <v>100.1</v>
      </c>
      <c r="I208">
        <v>90.9</v>
      </c>
      <c r="J208">
        <v>148</v>
      </c>
      <c r="K208">
        <v>11249</v>
      </c>
      <c r="L208">
        <v>6</v>
      </c>
      <c r="M208" t="s">
        <v>18</v>
      </c>
      <c r="N208" t="s">
        <v>48</v>
      </c>
      <c r="O208" t="b">
        <v>0</v>
      </c>
      <c r="P208" t="b">
        <v>0</v>
      </c>
    </row>
    <row r="209" spans="1:16" x14ac:dyDescent="0.25">
      <c r="A209" s="3">
        <v>45891</v>
      </c>
      <c r="B209" t="s">
        <v>24</v>
      </c>
      <c r="C209" cm="1">
        <f t="array" ref="C209">_xlfn.SWITCH(Table1[[#This Row],[Day_of_Week]],
"Monday",1,
"Tuesday",2,
"Wednesday",3,
"Thursday",4,
"Friday",5,
"Saturday",6,
"Sunday",7)</f>
        <v>5</v>
      </c>
      <c r="D209" t="s">
        <v>21</v>
      </c>
      <c r="E209" t="s">
        <v>22</v>
      </c>
      <c r="F209">
        <v>53</v>
      </c>
      <c r="G209">
        <v>194</v>
      </c>
      <c r="H209">
        <v>99</v>
      </c>
      <c r="I209">
        <v>90.7</v>
      </c>
      <c r="J209">
        <v>98</v>
      </c>
      <c r="K209">
        <v>5969</v>
      </c>
      <c r="L209">
        <v>8.8000000000000007</v>
      </c>
      <c r="M209" t="s">
        <v>23</v>
      </c>
      <c r="N209" t="s">
        <v>67</v>
      </c>
      <c r="O209" t="b">
        <v>0</v>
      </c>
      <c r="P209" t="b">
        <v>0</v>
      </c>
    </row>
    <row r="210" spans="1:16" x14ac:dyDescent="0.25">
      <c r="A210" s="3">
        <v>45898</v>
      </c>
      <c r="B210" t="s">
        <v>24</v>
      </c>
      <c r="C210" cm="1">
        <f t="array" ref="C210">_xlfn.SWITCH(Table1[[#This Row],[Day_of_Week]],
"Monday",1,
"Tuesday",2,
"Wednesday",3,
"Thursday",4,
"Friday",5,
"Saturday",6,
"Sunday",7)</f>
        <v>5</v>
      </c>
      <c r="D210" t="s">
        <v>16</v>
      </c>
      <c r="E210" t="s">
        <v>25</v>
      </c>
      <c r="F210">
        <v>49</v>
      </c>
      <c r="G210">
        <v>571</v>
      </c>
      <c r="H210">
        <v>98.7</v>
      </c>
      <c r="I210">
        <v>90.5</v>
      </c>
      <c r="J210">
        <v>164</v>
      </c>
      <c r="K210">
        <v>12651</v>
      </c>
      <c r="L210">
        <v>8.6</v>
      </c>
      <c r="M210" t="s">
        <v>18</v>
      </c>
      <c r="N210" t="s">
        <v>75</v>
      </c>
      <c r="O210" t="b">
        <v>0</v>
      </c>
      <c r="P210" t="b">
        <v>0</v>
      </c>
    </row>
    <row r="211" spans="1:16" x14ac:dyDescent="0.25">
      <c r="A211" s="3">
        <v>45905</v>
      </c>
      <c r="B211" t="s">
        <v>24</v>
      </c>
      <c r="C211" cm="1">
        <f t="array" ref="C211">_xlfn.SWITCH(Table1[[#This Row],[Day_of_Week]],
"Monday",1,
"Tuesday",2,
"Wednesday",3,
"Thursday",4,
"Friday",5,
"Saturday",6,
"Sunday",7)</f>
        <v>5</v>
      </c>
      <c r="D211" t="s">
        <v>16</v>
      </c>
      <c r="E211" t="s">
        <v>35</v>
      </c>
      <c r="F211">
        <v>39</v>
      </c>
      <c r="G211">
        <v>358</v>
      </c>
      <c r="H211">
        <v>99.3</v>
      </c>
      <c r="I211">
        <v>90.3</v>
      </c>
      <c r="J211">
        <v>140</v>
      </c>
      <c r="K211">
        <v>12788</v>
      </c>
      <c r="L211">
        <v>6.7</v>
      </c>
      <c r="M211" t="s">
        <v>18</v>
      </c>
      <c r="N211" t="s">
        <v>48</v>
      </c>
      <c r="O211" t="b">
        <v>0</v>
      </c>
      <c r="P211" t="b">
        <v>0</v>
      </c>
    </row>
    <row r="212" spans="1:16" x14ac:dyDescent="0.25">
      <c r="A212" s="3">
        <v>45912</v>
      </c>
      <c r="B212" t="s">
        <v>24</v>
      </c>
      <c r="C212" cm="1">
        <f t="array" ref="C212">_xlfn.SWITCH(Table1[[#This Row],[Day_of_Week]],
"Monday",1,
"Tuesday",2,
"Wednesday",3,
"Thursday",4,
"Friday",5,
"Saturday",6,
"Sunday",7)</f>
        <v>5</v>
      </c>
      <c r="D212" t="s">
        <v>32</v>
      </c>
      <c r="E212" t="s">
        <v>33</v>
      </c>
      <c r="F212">
        <v>0</v>
      </c>
      <c r="G212">
        <v>0</v>
      </c>
      <c r="H212">
        <v>100</v>
      </c>
      <c r="I212">
        <v>90.2</v>
      </c>
      <c r="J212">
        <v>72</v>
      </c>
      <c r="K212">
        <v>5128</v>
      </c>
      <c r="L212">
        <v>6.9</v>
      </c>
      <c r="M212" t="s">
        <v>23</v>
      </c>
      <c r="N212" t="s">
        <v>73</v>
      </c>
      <c r="O212" t="b">
        <v>0</v>
      </c>
      <c r="P212" t="b">
        <v>0</v>
      </c>
    </row>
    <row r="213" spans="1:16" x14ac:dyDescent="0.25">
      <c r="A213" s="3">
        <v>45919</v>
      </c>
      <c r="B213" t="s">
        <v>24</v>
      </c>
      <c r="C213" cm="1">
        <f t="array" ref="C213">_xlfn.SWITCH(Table1[[#This Row],[Day_of_Week]],
"Monday",1,
"Tuesday",2,
"Wednesday",3,
"Thursday",4,
"Friday",5,
"Saturday",6,
"Sunday",7)</f>
        <v>5</v>
      </c>
      <c r="D213" t="s">
        <v>28</v>
      </c>
      <c r="E213" t="s">
        <v>29</v>
      </c>
      <c r="F213">
        <v>46</v>
      </c>
      <c r="G213">
        <v>399</v>
      </c>
      <c r="H213">
        <v>98.7</v>
      </c>
      <c r="I213">
        <v>90</v>
      </c>
      <c r="J213">
        <v>148</v>
      </c>
      <c r="K213">
        <v>7437</v>
      </c>
      <c r="L213">
        <v>8</v>
      </c>
      <c r="M213" t="s">
        <v>18</v>
      </c>
      <c r="N213" t="s">
        <v>74</v>
      </c>
      <c r="O213" t="b">
        <v>0</v>
      </c>
      <c r="P213" t="b">
        <v>0</v>
      </c>
    </row>
    <row r="214" spans="1:16" x14ac:dyDescent="0.25">
      <c r="A214" s="3">
        <v>45926</v>
      </c>
      <c r="B214" t="s">
        <v>24</v>
      </c>
      <c r="C214" cm="1">
        <f t="array" ref="C214">_xlfn.SWITCH(Table1[[#This Row],[Day_of_Week]],
"Monday",1,
"Tuesday",2,
"Wednesday",3,
"Thursday",4,
"Friday",5,
"Saturday",6,
"Sunday",7)</f>
        <v>5</v>
      </c>
      <c r="D214" t="s">
        <v>16</v>
      </c>
      <c r="E214" t="s">
        <v>35</v>
      </c>
      <c r="F214">
        <v>54</v>
      </c>
      <c r="G214">
        <v>854</v>
      </c>
      <c r="H214">
        <v>97.4</v>
      </c>
      <c r="I214">
        <v>89.9</v>
      </c>
      <c r="J214">
        <v>159</v>
      </c>
      <c r="K214">
        <v>12902</v>
      </c>
      <c r="L214">
        <v>7.6</v>
      </c>
      <c r="M214" t="s">
        <v>26</v>
      </c>
      <c r="N214" t="s">
        <v>75</v>
      </c>
      <c r="O214" t="b">
        <v>0</v>
      </c>
      <c r="P214" t="b">
        <v>0</v>
      </c>
    </row>
    <row r="215" spans="1:16" x14ac:dyDescent="0.25">
      <c r="A215" s="3">
        <v>45933</v>
      </c>
      <c r="B215" t="s">
        <v>24</v>
      </c>
      <c r="C215" cm="1">
        <f t="array" ref="C215">_xlfn.SWITCH(Table1[[#This Row],[Day_of_Week]],
"Monday",1,
"Tuesday",2,
"Wednesday",3,
"Thursday",4,
"Friday",5,
"Saturday",6,
"Sunday",7)</f>
        <v>5</v>
      </c>
      <c r="D215" t="s">
        <v>32</v>
      </c>
      <c r="E215" t="s">
        <v>33</v>
      </c>
      <c r="F215">
        <v>0</v>
      </c>
      <c r="G215">
        <v>0</v>
      </c>
      <c r="H215">
        <v>98.7</v>
      </c>
      <c r="I215">
        <v>89.8</v>
      </c>
      <c r="J215">
        <v>67</v>
      </c>
      <c r="K215">
        <v>5498</v>
      </c>
      <c r="L215">
        <v>8.3000000000000007</v>
      </c>
      <c r="M215" t="s">
        <v>23</v>
      </c>
      <c r="N215" t="s">
        <v>73</v>
      </c>
      <c r="O215" t="b">
        <v>0</v>
      </c>
      <c r="P215" t="b">
        <v>1</v>
      </c>
    </row>
    <row r="216" spans="1:16" x14ac:dyDescent="0.25">
      <c r="A216" s="3">
        <v>45940</v>
      </c>
      <c r="B216" t="s">
        <v>24</v>
      </c>
      <c r="C216" cm="1">
        <f t="array" ref="C216">_xlfn.SWITCH(Table1[[#This Row],[Day_of_Week]],
"Monday",1,
"Tuesday",2,
"Wednesday",3,
"Thursday",4,
"Friday",5,
"Saturday",6,
"Sunday",7)</f>
        <v>5</v>
      </c>
      <c r="D216" t="s">
        <v>16</v>
      </c>
      <c r="E216" t="s">
        <v>25</v>
      </c>
      <c r="F216">
        <v>63</v>
      </c>
      <c r="G216">
        <v>701</v>
      </c>
      <c r="H216">
        <v>98.6</v>
      </c>
      <c r="I216">
        <v>89.7</v>
      </c>
      <c r="J216">
        <v>155</v>
      </c>
      <c r="K216">
        <v>9053</v>
      </c>
      <c r="L216">
        <v>8.3000000000000007</v>
      </c>
      <c r="M216" t="s">
        <v>18</v>
      </c>
      <c r="N216" t="s">
        <v>42</v>
      </c>
      <c r="O216" t="b">
        <v>0</v>
      </c>
      <c r="P216" t="b">
        <v>0</v>
      </c>
    </row>
    <row r="217" spans="1:16" x14ac:dyDescent="0.25">
      <c r="A217" s="3">
        <v>45947</v>
      </c>
      <c r="B217" t="s">
        <v>24</v>
      </c>
      <c r="C217" cm="1">
        <f t="array" ref="C217">_xlfn.SWITCH(Table1[[#This Row],[Day_of_Week]],
"Monday",1,
"Tuesday",2,
"Wednesday",3,
"Thursday",4,
"Friday",5,
"Saturday",6,
"Sunday",7)</f>
        <v>5</v>
      </c>
      <c r="D217" t="s">
        <v>16</v>
      </c>
      <c r="E217" t="s">
        <v>35</v>
      </c>
      <c r="F217">
        <v>52</v>
      </c>
      <c r="G217">
        <v>399</v>
      </c>
      <c r="H217">
        <v>98.5</v>
      </c>
      <c r="I217">
        <v>89.5</v>
      </c>
      <c r="J217">
        <v>168</v>
      </c>
      <c r="K217">
        <v>8691</v>
      </c>
      <c r="L217">
        <v>7</v>
      </c>
      <c r="M217" t="s">
        <v>18</v>
      </c>
      <c r="N217" t="s">
        <v>42</v>
      </c>
      <c r="O217" t="b">
        <v>0</v>
      </c>
      <c r="P217" t="b">
        <v>0</v>
      </c>
    </row>
    <row r="218" spans="1:16" x14ac:dyDescent="0.25">
      <c r="A218" s="3">
        <v>45954</v>
      </c>
      <c r="B218" t="s">
        <v>24</v>
      </c>
      <c r="C218" cm="1">
        <f t="array" ref="C218">_xlfn.SWITCH(Table1[[#This Row],[Day_of_Week]],
"Monday",1,
"Tuesday",2,
"Wednesday",3,
"Thursday",4,
"Friday",5,
"Saturday",6,
"Sunday",7)</f>
        <v>5</v>
      </c>
      <c r="D218" t="s">
        <v>16</v>
      </c>
      <c r="E218" t="s">
        <v>35</v>
      </c>
      <c r="F218">
        <v>75</v>
      </c>
      <c r="G218">
        <v>628</v>
      </c>
      <c r="H218">
        <v>98.1</v>
      </c>
      <c r="I218">
        <v>89.4</v>
      </c>
      <c r="J218">
        <v>159</v>
      </c>
      <c r="K218">
        <v>9472</v>
      </c>
      <c r="L218">
        <v>7.1</v>
      </c>
      <c r="M218" t="s">
        <v>26</v>
      </c>
      <c r="N218" t="s">
        <v>19</v>
      </c>
      <c r="O218" t="b">
        <v>0</v>
      </c>
      <c r="P218" t="b">
        <v>0</v>
      </c>
    </row>
    <row r="219" spans="1:16" x14ac:dyDescent="0.25">
      <c r="A219" s="3">
        <v>45961</v>
      </c>
      <c r="B219" t="s">
        <v>24</v>
      </c>
      <c r="C219" cm="1">
        <f t="array" ref="C219">_xlfn.SWITCH(Table1[[#This Row],[Day_of_Week]],
"Monday",1,
"Tuesday",2,
"Wednesday",3,
"Thursday",4,
"Friday",5,
"Saturday",6,
"Sunday",7)</f>
        <v>5</v>
      </c>
      <c r="D219" t="s">
        <v>16</v>
      </c>
      <c r="E219" t="s">
        <v>44</v>
      </c>
      <c r="F219">
        <v>45</v>
      </c>
      <c r="G219">
        <v>482</v>
      </c>
      <c r="H219">
        <v>98.7</v>
      </c>
      <c r="I219">
        <v>89.3</v>
      </c>
      <c r="J219">
        <v>148</v>
      </c>
      <c r="K219">
        <v>10801</v>
      </c>
      <c r="L219">
        <v>8.3000000000000007</v>
      </c>
      <c r="M219" t="s">
        <v>18</v>
      </c>
      <c r="N219" t="s">
        <v>48</v>
      </c>
      <c r="O219" t="b">
        <v>0</v>
      </c>
      <c r="P219" t="b">
        <v>0</v>
      </c>
    </row>
    <row r="220" spans="1:16" x14ac:dyDescent="0.25">
      <c r="A220" s="3">
        <v>45661</v>
      </c>
      <c r="B220" t="s">
        <v>27</v>
      </c>
      <c r="C220" cm="1">
        <f t="array" ref="C220">_xlfn.SWITCH(Table1[[#This Row],[Day_of_Week]],
"Monday",1,
"Tuesday",2,
"Wednesday",3,
"Thursday",4,
"Friday",5,
"Saturday",6,
"Sunday",7)</f>
        <v>6</v>
      </c>
      <c r="D220" t="s">
        <v>28</v>
      </c>
      <c r="E220" t="s">
        <v>39</v>
      </c>
      <c r="F220">
        <v>78</v>
      </c>
      <c r="G220">
        <v>633</v>
      </c>
      <c r="H220">
        <v>114.4</v>
      </c>
      <c r="I220">
        <v>114</v>
      </c>
      <c r="J220">
        <v>143</v>
      </c>
      <c r="K220">
        <v>8130</v>
      </c>
      <c r="L220">
        <v>7</v>
      </c>
      <c r="M220" t="s">
        <v>18</v>
      </c>
      <c r="N220" t="s">
        <v>30</v>
      </c>
      <c r="O220" t="b">
        <v>0</v>
      </c>
      <c r="P220" t="b">
        <v>0</v>
      </c>
    </row>
    <row r="221" spans="1:16" x14ac:dyDescent="0.25">
      <c r="A221" s="3">
        <v>45668</v>
      </c>
      <c r="B221" t="s">
        <v>27</v>
      </c>
      <c r="C221" cm="1">
        <f t="array" ref="C221">_xlfn.SWITCH(Table1[[#This Row],[Day_of_Week]],
"Monday",1,
"Tuesday",2,
"Wednesday",3,
"Thursday",4,
"Friday",5,
"Saturday",6,
"Sunday",7)</f>
        <v>6</v>
      </c>
      <c r="D221" t="s">
        <v>28</v>
      </c>
      <c r="E221" t="s">
        <v>39</v>
      </c>
      <c r="F221">
        <v>49</v>
      </c>
      <c r="G221">
        <v>385</v>
      </c>
      <c r="H221">
        <v>113.6</v>
      </c>
      <c r="I221">
        <v>112.2</v>
      </c>
      <c r="J221">
        <v>160</v>
      </c>
      <c r="K221">
        <v>8663</v>
      </c>
      <c r="L221">
        <v>7.2</v>
      </c>
      <c r="M221" t="s">
        <v>26</v>
      </c>
      <c r="N221" t="s">
        <v>70</v>
      </c>
      <c r="O221" t="b">
        <v>0</v>
      </c>
      <c r="P221" t="b">
        <v>0</v>
      </c>
    </row>
    <row r="222" spans="1:16" x14ac:dyDescent="0.25">
      <c r="A222" s="3">
        <v>45675</v>
      </c>
      <c r="B222" t="s">
        <v>27</v>
      </c>
      <c r="C222" cm="1">
        <f t="array" ref="C222">_xlfn.SWITCH(Table1[[#This Row],[Day_of_Week]],
"Monday",1,
"Tuesday",2,
"Wednesday",3,
"Thursday",4,
"Friday",5,
"Saturday",6,
"Sunday",7)</f>
        <v>6</v>
      </c>
      <c r="D222" t="s">
        <v>28</v>
      </c>
      <c r="E222" t="s">
        <v>39</v>
      </c>
      <c r="F222">
        <v>66</v>
      </c>
      <c r="G222">
        <v>451</v>
      </c>
      <c r="H222">
        <v>111.7</v>
      </c>
      <c r="I222">
        <v>110.6</v>
      </c>
      <c r="J222">
        <v>143</v>
      </c>
      <c r="K222">
        <v>6476</v>
      </c>
      <c r="L222">
        <v>8.1</v>
      </c>
      <c r="M222" t="s">
        <v>26</v>
      </c>
      <c r="N222" t="s">
        <v>30</v>
      </c>
      <c r="O222" t="b">
        <v>0</v>
      </c>
      <c r="P222" t="b">
        <v>0</v>
      </c>
    </row>
    <row r="223" spans="1:16" x14ac:dyDescent="0.25">
      <c r="A223" s="3">
        <v>45682</v>
      </c>
      <c r="B223" t="s">
        <v>27</v>
      </c>
      <c r="C223" cm="1">
        <f t="array" ref="C223">_xlfn.SWITCH(Table1[[#This Row],[Day_of_Week]],
"Monday",1,
"Tuesday",2,
"Wednesday",3,
"Thursday",4,
"Friday",5,
"Saturday",6,
"Sunday",7)</f>
        <v>6</v>
      </c>
      <c r="D223" t="s">
        <v>28</v>
      </c>
      <c r="E223" t="s">
        <v>29</v>
      </c>
      <c r="F223">
        <v>78</v>
      </c>
      <c r="G223">
        <v>803</v>
      </c>
      <c r="H223">
        <v>112</v>
      </c>
      <c r="I223">
        <v>109.1</v>
      </c>
      <c r="J223">
        <v>142</v>
      </c>
      <c r="K223">
        <v>5643</v>
      </c>
      <c r="L223">
        <v>9.5</v>
      </c>
      <c r="M223" t="s">
        <v>18</v>
      </c>
      <c r="N223" t="s">
        <v>70</v>
      </c>
      <c r="O223" t="b">
        <v>0</v>
      </c>
      <c r="P223" t="b">
        <v>0</v>
      </c>
    </row>
    <row r="224" spans="1:16" x14ac:dyDescent="0.25">
      <c r="A224" s="3">
        <v>45689</v>
      </c>
      <c r="B224" t="s">
        <v>27</v>
      </c>
      <c r="C224" cm="1">
        <f t="array" ref="C224">_xlfn.SWITCH(Table1[[#This Row],[Day_of_Week]],
"Monday",1,
"Tuesday",2,
"Wednesday",3,
"Thursday",4,
"Friday",5,
"Saturday",6,
"Sunday",7)</f>
        <v>6</v>
      </c>
      <c r="D224" t="s">
        <v>28</v>
      </c>
      <c r="E224" t="s">
        <v>39</v>
      </c>
      <c r="F224">
        <v>24</v>
      </c>
      <c r="G224">
        <v>169</v>
      </c>
      <c r="H224">
        <v>109.5</v>
      </c>
      <c r="I224">
        <v>107.7</v>
      </c>
      <c r="J224">
        <v>133</v>
      </c>
      <c r="K224">
        <v>5131</v>
      </c>
      <c r="L224">
        <v>6.8</v>
      </c>
      <c r="M224" t="s">
        <v>18</v>
      </c>
      <c r="N224" t="s">
        <v>30</v>
      </c>
      <c r="O224" t="b">
        <v>0</v>
      </c>
      <c r="P224" t="b">
        <v>0</v>
      </c>
    </row>
    <row r="225" spans="1:16" x14ac:dyDescent="0.25">
      <c r="A225" s="3">
        <v>45696</v>
      </c>
      <c r="B225" t="s">
        <v>27</v>
      </c>
      <c r="C225" cm="1">
        <f t="array" ref="C225">_xlfn.SWITCH(Table1[[#This Row],[Day_of_Week]],
"Monday",1,
"Tuesday",2,
"Wednesday",3,
"Thursday",4,
"Friday",5,
"Saturday",6,
"Sunday",7)</f>
        <v>6</v>
      </c>
      <c r="D225" t="s">
        <v>28</v>
      </c>
      <c r="E225" t="s">
        <v>29</v>
      </c>
      <c r="F225">
        <v>34</v>
      </c>
      <c r="G225">
        <v>252</v>
      </c>
      <c r="H225">
        <v>111.3</v>
      </c>
      <c r="I225">
        <v>106.4</v>
      </c>
      <c r="J225">
        <v>131</v>
      </c>
      <c r="K225">
        <v>8282</v>
      </c>
      <c r="L225">
        <v>6.8</v>
      </c>
      <c r="M225" t="s">
        <v>26</v>
      </c>
      <c r="N225" t="s">
        <v>70</v>
      </c>
      <c r="O225" t="b">
        <v>0</v>
      </c>
      <c r="P225" t="b">
        <v>0</v>
      </c>
    </row>
    <row r="226" spans="1:16" x14ac:dyDescent="0.25">
      <c r="A226" s="3">
        <v>45703</v>
      </c>
      <c r="B226" t="s">
        <v>27</v>
      </c>
      <c r="C226" cm="1">
        <f t="array" ref="C226">_xlfn.SWITCH(Table1[[#This Row],[Day_of_Week]],
"Monday",1,
"Tuesday",2,
"Wednesday",3,
"Thursday",4,
"Friday",5,
"Saturday",6,
"Sunday",7)</f>
        <v>6</v>
      </c>
      <c r="D226" t="s">
        <v>32</v>
      </c>
      <c r="E226" t="s">
        <v>33</v>
      </c>
      <c r="F226">
        <v>0</v>
      </c>
      <c r="G226">
        <v>0</v>
      </c>
      <c r="H226">
        <v>110</v>
      </c>
      <c r="I226">
        <v>105.1</v>
      </c>
      <c r="J226">
        <v>73</v>
      </c>
      <c r="K226">
        <v>4506</v>
      </c>
      <c r="L226">
        <v>7.4</v>
      </c>
      <c r="M226" t="s">
        <v>23</v>
      </c>
      <c r="N226" t="s">
        <v>73</v>
      </c>
      <c r="O226" t="b">
        <v>0</v>
      </c>
      <c r="P226" t="b">
        <v>0</v>
      </c>
    </row>
    <row r="227" spans="1:16" x14ac:dyDescent="0.25">
      <c r="A227" s="3">
        <v>45710</v>
      </c>
      <c r="B227" t="s">
        <v>27</v>
      </c>
      <c r="C227" cm="1">
        <f t="array" ref="C227">_xlfn.SWITCH(Table1[[#This Row],[Day_of_Week]],
"Monday",1,
"Tuesday",2,
"Wednesday",3,
"Thursday",4,
"Friday",5,
"Saturday",6,
"Sunday",7)</f>
        <v>6</v>
      </c>
      <c r="D227" t="s">
        <v>28</v>
      </c>
      <c r="E227" t="s">
        <v>29</v>
      </c>
      <c r="F227">
        <v>31</v>
      </c>
      <c r="G227">
        <v>330</v>
      </c>
      <c r="H227">
        <v>107.3</v>
      </c>
      <c r="I227">
        <v>104</v>
      </c>
      <c r="J227">
        <v>143</v>
      </c>
      <c r="K227">
        <v>8904</v>
      </c>
      <c r="L227">
        <v>7.3</v>
      </c>
      <c r="M227" t="s">
        <v>18</v>
      </c>
      <c r="N227" t="s">
        <v>30</v>
      </c>
      <c r="O227" t="b">
        <v>0</v>
      </c>
      <c r="P227" t="b">
        <v>0</v>
      </c>
    </row>
    <row r="228" spans="1:16" x14ac:dyDescent="0.25">
      <c r="A228" s="3">
        <v>45717</v>
      </c>
      <c r="B228" t="s">
        <v>27</v>
      </c>
      <c r="C228" cm="1">
        <f t="array" ref="C228">_xlfn.SWITCH(Table1[[#This Row],[Day_of_Week]],
"Monday",1,
"Tuesday",2,
"Wednesday",3,
"Thursday",4,
"Friday",5,
"Saturday",6,
"Sunday",7)</f>
        <v>6</v>
      </c>
      <c r="D228" t="s">
        <v>16</v>
      </c>
      <c r="E228" t="s">
        <v>35</v>
      </c>
      <c r="F228">
        <v>30</v>
      </c>
      <c r="G228">
        <v>230</v>
      </c>
      <c r="H228">
        <v>107.5</v>
      </c>
      <c r="I228">
        <v>102.9</v>
      </c>
      <c r="J228">
        <v>152</v>
      </c>
      <c r="K228">
        <v>8740</v>
      </c>
      <c r="L228">
        <v>7.7</v>
      </c>
      <c r="M228" t="s">
        <v>26</v>
      </c>
      <c r="N228" t="s">
        <v>37</v>
      </c>
      <c r="O228" t="b">
        <v>0</v>
      </c>
      <c r="P228" t="b">
        <v>0</v>
      </c>
    </row>
    <row r="229" spans="1:16" x14ac:dyDescent="0.25">
      <c r="A229" s="3">
        <v>45724</v>
      </c>
      <c r="B229" t="s">
        <v>27</v>
      </c>
      <c r="C229" cm="1">
        <f t="array" ref="C229">_xlfn.SWITCH(Table1[[#This Row],[Day_of_Week]],
"Monday",1,
"Tuesday",2,
"Wednesday",3,
"Thursday",4,
"Friday",5,
"Saturday",6,
"Sunday",7)</f>
        <v>6</v>
      </c>
      <c r="D229" t="s">
        <v>28</v>
      </c>
      <c r="E229" t="s">
        <v>39</v>
      </c>
      <c r="F229">
        <v>51</v>
      </c>
      <c r="G229">
        <v>394</v>
      </c>
      <c r="H229">
        <v>107.5</v>
      </c>
      <c r="I229">
        <v>101.9</v>
      </c>
      <c r="J229">
        <v>138</v>
      </c>
      <c r="K229">
        <v>6209</v>
      </c>
      <c r="L229">
        <v>7.9</v>
      </c>
      <c r="M229" t="s">
        <v>26</v>
      </c>
      <c r="N229" t="s">
        <v>30</v>
      </c>
      <c r="O229" t="b">
        <v>0</v>
      </c>
      <c r="P229" t="b">
        <v>0</v>
      </c>
    </row>
    <row r="230" spans="1:16" x14ac:dyDescent="0.25">
      <c r="A230" s="3">
        <v>45731</v>
      </c>
      <c r="B230" t="s">
        <v>27</v>
      </c>
      <c r="C230" cm="1">
        <f t="array" ref="C230">_xlfn.SWITCH(Table1[[#This Row],[Day_of_Week]],
"Monday",1,
"Tuesday",2,
"Wednesday",3,
"Thursday",4,
"Friday",5,
"Saturday",6,
"Sunday",7)</f>
        <v>6</v>
      </c>
      <c r="D230" t="s">
        <v>28</v>
      </c>
      <c r="E230" t="s">
        <v>29</v>
      </c>
      <c r="F230">
        <v>43</v>
      </c>
      <c r="G230">
        <v>385</v>
      </c>
      <c r="H230">
        <v>105.8</v>
      </c>
      <c r="I230">
        <v>101</v>
      </c>
      <c r="J230">
        <v>154</v>
      </c>
      <c r="K230">
        <v>5875</v>
      </c>
      <c r="L230">
        <v>7.9</v>
      </c>
      <c r="M230" t="s">
        <v>18</v>
      </c>
      <c r="N230" t="s">
        <v>51</v>
      </c>
      <c r="O230" t="b">
        <v>0</v>
      </c>
      <c r="P230" t="b">
        <v>0</v>
      </c>
    </row>
    <row r="231" spans="1:16" x14ac:dyDescent="0.25">
      <c r="A231" s="3">
        <v>45738</v>
      </c>
      <c r="B231" t="s">
        <v>27</v>
      </c>
      <c r="C231" cm="1">
        <f t="array" ref="C231">_xlfn.SWITCH(Table1[[#This Row],[Day_of_Week]],
"Monday",1,
"Tuesday",2,
"Wednesday",3,
"Thursday",4,
"Friday",5,
"Saturday",6,
"Sunday",7)</f>
        <v>6</v>
      </c>
      <c r="D231" t="s">
        <v>28</v>
      </c>
      <c r="E231" t="s">
        <v>29</v>
      </c>
      <c r="F231">
        <v>60</v>
      </c>
      <c r="G231">
        <v>444</v>
      </c>
      <c r="H231">
        <v>105.6</v>
      </c>
      <c r="I231">
        <v>100.1</v>
      </c>
      <c r="J231">
        <v>140</v>
      </c>
      <c r="K231">
        <v>8129</v>
      </c>
      <c r="L231">
        <v>7.8</v>
      </c>
      <c r="M231" t="s">
        <v>18</v>
      </c>
      <c r="N231" t="s">
        <v>30</v>
      </c>
      <c r="O231" t="b">
        <v>0</v>
      </c>
      <c r="P231" t="b">
        <v>0</v>
      </c>
    </row>
    <row r="232" spans="1:16" x14ac:dyDescent="0.25">
      <c r="A232" s="3">
        <v>45745</v>
      </c>
      <c r="B232" t="s">
        <v>27</v>
      </c>
      <c r="C232" cm="1">
        <f t="array" ref="C232">_xlfn.SWITCH(Table1[[#This Row],[Day_of_Week]],
"Monday",1,
"Tuesday",2,
"Wednesday",3,
"Thursday",4,
"Friday",5,
"Saturday",6,
"Sunday",7)</f>
        <v>6</v>
      </c>
      <c r="D232" t="s">
        <v>46</v>
      </c>
      <c r="E232" t="s">
        <v>50</v>
      </c>
      <c r="F232">
        <v>75</v>
      </c>
      <c r="G232">
        <v>699</v>
      </c>
      <c r="H232">
        <v>105.3</v>
      </c>
      <c r="I232">
        <v>99.3</v>
      </c>
      <c r="J232">
        <v>171</v>
      </c>
      <c r="K232">
        <v>13299</v>
      </c>
      <c r="L232">
        <v>8.9</v>
      </c>
      <c r="M232" t="s">
        <v>26</v>
      </c>
      <c r="N232" t="s">
        <v>68</v>
      </c>
      <c r="O232" t="b">
        <v>0</v>
      </c>
      <c r="P232" t="b">
        <v>0</v>
      </c>
    </row>
    <row r="233" spans="1:16" x14ac:dyDescent="0.25">
      <c r="A233" s="3">
        <v>45752</v>
      </c>
      <c r="B233" t="s">
        <v>27</v>
      </c>
      <c r="C233" cm="1">
        <f t="array" ref="C233">_xlfn.SWITCH(Table1[[#This Row],[Day_of_Week]],
"Monday",1,
"Tuesday",2,
"Wednesday",3,
"Thursday",4,
"Friday",5,
"Saturday",6,
"Sunday",7)</f>
        <v>6</v>
      </c>
      <c r="D233" t="s">
        <v>28</v>
      </c>
      <c r="E233" t="s">
        <v>29</v>
      </c>
      <c r="F233">
        <v>45</v>
      </c>
      <c r="G233">
        <v>418</v>
      </c>
      <c r="H233">
        <v>104.5</v>
      </c>
      <c r="I233">
        <v>98.6</v>
      </c>
      <c r="J233">
        <v>157</v>
      </c>
      <c r="K233">
        <v>5129</v>
      </c>
      <c r="L233">
        <v>6</v>
      </c>
      <c r="M233" t="s">
        <v>26</v>
      </c>
      <c r="N233" t="s">
        <v>70</v>
      </c>
      <c r="O233" t="b">
        <v>0</v>
      </c>
      <c r="P233" t="b">
        <v>0</v>
      </c>
    </row>
    <row r="234" spans="1:16" x14ac:dyDescent="0.25">
      <c r="A234" s="3">
        <v>45759</v>
      </c>
      <c r="B234" t="s">
        <v>27</v>
      </c>
      <c r="C234" cm="1">
        <f t="array" ref="C234">_xlfn.SWITCH(Table1[[#This Row],[Day_of_Week]],
"Monday",1,
"Tuesday",2,
"Wednesday",3,
"Thursday",4,
"Friday",5,
"Saturday",6,
"Sunday",7)</f>
        <v>6</v>
      </c>
      <c r="D234" t="s">
        <v>28</v>
      </c>
      <c r="E234" t="s">
        <v>39</v>
      </c>
      <c r="F234">
        <v>56</v>
      </c>
      <c r="G234">
        <v>481</v>
      </c>
      <c r="H234">
        <v>104.6</v>
      </c>
      <c r="I234">
        <v>97.9</v>
      </c>
      <c r="J234">
        <v>143</v>
      </c>
      <c r="K234">
        <v>5958</v>
      </c>
      <c r="L234">
        <v>7.6</v>
      </c>
      <c r="M234" t="s">
        <v>18</v>
      </c>
      <c r="N234" t="s">
        <v>40</v>
      </c>
      <c r="O234" t="b">
        <v>0</v>
      </c>
      <c r="P234" t="b">
        <v>0</v>
      </c>
    </row>
    <row r="235" spans="1:16" x14ac:dyDescent="0.25">
      <c r="A235" s="3">
        <v>45766</v>
      </c>
      <c r="B235" t="s">
        <v>27</v>
      </c>
      <c r="C235" cm="1">
        <f t="array" ref="C235">_xlfn.SWITCH(Table1[[#This Row],[Day_of_Week]],
"Monday",1,
"Tuesday",2,
"Wednesday",3,
"Thursday",4,
"Friday",5,
"Saturday",6,
"Sunday",7)</f>
        <v>6</v>
      </c>
      <c r="D235" t="s">
        <v>28</v>
      </c>
      <c r="E235" t="s">
        <v>39</v>
      </c>
      <c r="F235">
        <v>35</v>
      </c>
      <c r="G235">
        <v>296</v>
      </c>
      <c r="H235">
        <v>103.3</v>
      </c>
      <c r="I235">
        <v>97.2</v>
      </c>
      <c r="J235">
        <v>135</v>
      </c>
      <c r="K235">
        <v>7417</v>
      </c>
      <c r="L235">
        <v>7.1</v>
      </c>
      <c r="M235" t="s">
        <v>18</v>
      </c>
      <c r="N235" t="s">
        <v>70</v>
      </c>
      <c r="O235" t="b">
        <v>0</v>
      </c>
      <c r="P235" t="b">
        <v>0</v>
      </c>
    </row>
    <row r="236" spans="1:16" x14ac:dyDescent="0.25">
      <c r="A236" s="3">
        <v>45773</v>
      </c>
      <c r="B236" t="s">
        <v>27</v>
      </c>
      <c r="C236" cm="1">
        <f t="array" ref="C236">_xlfn.SWITCH(Table1[[#This Row],[Day_of_Week]],
"Monday",1,
"Tuesday",2,
"Wednesday",3,
"Thursday",4,
"Friday",5,
"Saturday",6,
"Sunday",7)</f>
        <v>6</v>
      </c>
      <c r="D236" t="s">
        <v>28</v>
      </c>
      <c r="E236" t="s">
        <v>29</v>
      </c>
      <c r="F236">
        <v>31</v>
      </c>
      <c r="G236">
        <v>290</v>
      </c>
      <c r="H236">
        <v>103.8</v>
      </c>
      <c r="I236">
        <v>96.6</v>
      </c>
      <c r="J236">
        <v>156</v>
      </c>
      <c r="K236">
        <v>8842</v>
      </c>
      <c r="L236">
        <v>7.6</v>
      </c>
      <c r="M236" t="s">
        <v>18</v>
      </c>
      <c r="N236" t="s">
        <v>74</v>
      </c>
      <c r="O236" t="b">
        <v>0</v>
      </c>
      <c r="P236" t="b">
        <v>0</v>
      </c>
    </row>
    <row r="237" spans="1:16" x14ac:dyDescent="0.25">
      <c r="A237" s="3">
        <v>45780</v>
      </c>
      <c r="B237" t="s">
        <v>27</v>
      </c>
      <c r="C237" cm="1">
        <f t="array" ref="C237">_xlfn.SWITCH(Table1[[#This Row],[Day_of_Week]],
"Monday",1,
"Tuesday",2,
"Wednesday",3,
"Thursday",4,
"Friday",5,
"Saturday",6,
"Sunday",7)</f>
        <v>6</v>
      </c>
      <c r="D237" t="s">
        <v>32</v>
      </c>
      <c r="E237" t="s">
        <v>33</v>
      </c>
      <c r="F237">
        <v>0</v>
      </c>
      <c r="G237">
        <v>0</v>
      </c>
      <c r="H237">
        <v>103.1</v>
      </c>
      <c r="I237">
        <v>96</v>
      </c>
      <c r="J237">
        <v>70</v>
      </c>
      <c r="K237">
        <v>5703</v>
      </c>
      <c r="L237">
        <v>6.8</v>
      </c>
      <c r="M237" t="s">
        <v>23</v>
      </c>
      <c r="N237" t="s">
        <v>71</v>
      </c>
      <c r="O237" t="b">
        <v>1</v>
      </c>
      <c r="P237" t="b">
        <v>0</v>
      </c>
    </row>
    <row r="238" spans="1:16" x14ac:dyDescent="0.25">
      <c r="A238" s="3">
        <v>45787</v>
      </c>
      <c r="B238" t="s">
        <v>27</v>
      </c>
      <c r="C238" cm="1">
        <f t="array" ref="C238">_xlfn.SWITCH(Table1[[#This Row],[Day_of_Week]],
"Monday",1,
"Tuesday",2,
"Wednesday",3,
"Thursday",4,
"Friday",5,
"Saturday",6,
"Sunday",7)</f>
        <v>6</v>
      </c>
      <c r="D238" t="s">
        <v>46</v>
      </c>
      <c r="E238" t="s">
        <v>47</v>
      </c>
      <c r="F238">
        <v>96</v>
      </c>
      <c r="G238">
        <v>875</v>
      </c>
      <c r="H238">
        <v>102.6</v>
      </c>
      <c r="I238">
        <v>95.5</v>
      </c>
      <c r="J238">
        <v>155</v>
      </c>
      <c r="K238">
        <v>12369</v>
      </c>
      <c r="L238">
        <v>8.9</v>
      </c>
      <c r="M238" t="s">
        <v>26</v>
      </c>
      <c r="N238" t="s">
        <v>76</v>
      </c>
      <c r="O238" t="b">
        <v>0</v>
      </c>
      <c r="P238" t="b">
        <v>0</v>
      </c>
    </row>
    <row r="239" spans="1:16" x14ac:dyDescent="0.25">
      <c r="A239" s="3">
        <v>45794</v>
      </c>
      <c r="B239" t="s">
        <v>27</v>
      </c>
      <c r="C239" cm="1">
        <f t="array" ref="C239">_xlfn.SWITCH(Table1[[#This Row],[Day_of_Week]],
"Monday",1,
"Tuesday",2,
"Wednesday",3,
"Thursday",4,
"Friday",5,
"Saturday",6,
"Sunday",7)</f>
        <v>6</v>
      </c>
      <c r="D239" t="s">
        <v>46</v>
      </c>
      <c r="E239" t="s">
        <v>50</v>
      </c>
      <c r="F239">
        <v>54</v>
      </c>
      <c r="G239">
        <v>416</v>
      </c>
      <c r="H239">
        <v>103.4</v>
      </c>
      <c r="I239">
        <v>95</v>
      </c>
      <c r="J239">
        <v>174</v>
      </c>
      <c r="K239">
        <v>12694</v>
      </c>
      <c r="L239">
        <v>8.1</v>
      </c>
      <c r="M239" t="s">
        <v>26</v>
      </c>
      <c r="N239" t="s">
        <v>69</v>
      </c>
      <c r="O239" t="b">
        <v>0</v>
      </c>
      <c r="P239" t="b">
        <v>0</v>
      </c>
    </row>
    <row r="240" spans="1:16" x14ac:dyDescent="0.25">
      <c r="A240" s="3">
        <v>45801</v>
      </c>
      <c r="B240" t="s">
        <v>27</v>
      </c>
      <c r="C240" cm="1">
        <f t="array" ref="C240">_xlfn.SWITCH(Table1[[#This Row],[Day_of_Week]],
"Monday",1,
"Tuesday",2,
"Wednesday",3,
"Thursday",4,
"Friday",5,
"Saturday",6,
"Sunday",7)</f>
        <v>6</v>
      </c>
      <c r="D240" t="s">
        <v>28</v>
      </c>
      <c r="E240" t="s">
        <v>39</v>
      </c>
      <c r="F240">
        <v>95</v>
      </c>
      <c r="G240">
        <v>765</v>
      </c>
      <c r="H240">
        <v>100.4</v>
      </c>
      <c r="I240">
        <v>94.5</v>
      </c>
      <c r="J240">
        <v>136</v>
      </c>
      <c r="K240">
        <v>5197</v>
      </c>
      <c r="L240">
        <v>8.5</v>
      </c>
      <c r="M240" t="s">
        <v>18</v>
      </c>
      <c r="N240" t="s">
        <v>74</v>
      </c>
      <c r="O240" t="b">
        <v>0</v>
      </c>
      <c r="P240" t="b">
        <v>0</v>
      </c>
    </row>
    <row r="241" spans="1:16" x14ac:dyDescent="0.25">
      <c r="A241" s="3">
        <v>45808</v>
      </c>
      <c r="B241" t="s">
        <v>27</v>
      </c>
      <c r="C241" cm="1">
        <f t="array" ref="C241">_xlfn.SWITCH(Table1[[#This Row],[Day_of_Week]],
"Monday",1,
"Tuesday",2,
"Wednesday",3,
"Thursday",4,
"Friday",5,
"Saturday",6,
"Sunday",7)</f>
        <v>6</v>
      </c>
      <c r="D241" t="s">
        <v>32</v>
      </c>
      <c r="E241" t="s">
        <v>33</v>
      </c>
      <c r="F241">
        <v>0</v>
      </c>
      <c r="G241">
        <v>0</v>
      </c>
      <c r="H241">
        <v>100.8</v>
      </c>
      <c r="I241">
        <v>94.1</v>
      </c>
      <c r="J241">
        <v>70</v>
      </c>
      <c r="K241">
        <v>4786</v>
      </c>
      <c r="L241">
        <v>7.3</v>
      </c>
      <c r="M241" t="s">
        <v>23</v>
      </c>
      <c r="N241" t="s">
        <v>38</v>
      </c>
      <c r="O241" t="b">
        <v>1</v>
      </c>
      <c r="P241" t="b">
        <v>0</v>
      </c>
    </row>
    <row r="242" spans="1:16" x14ac:dyDescent="0.25">
      <c r="A242" s="3">
        <v>45815</v>
      </c>
      <c r="B242" t="s">
        <v>27</v>
      </c>
      <c r="C242" cm="1">
        <f t="array" ref="C242">_xlfn.SWITCH(Table1[[#This Row],[Day_of_Week]],
"Monday",1,
"Tuesday",2,
"Wednesday",3,
"Thursday",4,
"Friday",5,
"Saturday",6,
"Sunday",7)</f>
        <v>6</v>
      </c>
      <c r="D242" t="s">
        <v>28</v>
      </c>
      <c r="E242" t="s">
        <v>39</v>
      </c>
      <c r="F242">
        <v>25</v>
      </c>
      <c r="G242">
        <v>196</v>
      </c>
      <c r="H242">
        <v>101.8</v>
      </c>
      <c r="I242">
        <v>93.7</v>
      </c>
      <c r="J242">
        <v>159</v>
      </c>
      <c r="K242">
        <v>6162</v>
      </c>
      <c r="L242">
        <v>6.4</v>
      </c>
      <c r="M242" t="s">
        <v>18</v>
      </c>
      <c r="N242" t="s">
        <v>40</v>
      </c>
      <c r="O242" t="b">
        <v>0</v>
      </c>
      <c r="P242" t="b">
        <v>0</v>
      </c>
    </row>
    <row r="243" spans="1:16" x14ac:dyDescent="0.25">
      <c r="A243" s="3">
        <v>45822</v>
      </c>
      <c r="B243" t="s">
        <v>27</v>
      </c>
      <c r="C243" cm="1">
        <f t="array" ref="C243">_xlfn.SWITCH(Table1[[#This Row],[Day_of_Week]],
"Monday",1,
"Tuesday",2,
"Wednesday",3,
"Thursday",4,
"Friday",5,
"Saturday",6,
"Sunday",7)</f>
        <v>6</v>
      </c>
      <c r="D243" t="s">
        <v>16</v>
      </c>
      <c r="E243" t="s">
        <v>25</v>
      </c>
      <c r="F243">
        <v>31</v>
      </c>
      <c r="G243">
        <v>340</v>
      </c>
      <c r="H243">
        <v>100.7</v>
      </c>
      <c r="I243">
        <v>93.3</v>
      </c>
      <c r="J243">
        <v>169</v>
      </c>
      <c r="K243">
        <v>10680</v>
      </c>
      <c r="L243">
        <v>7.7</v>
      </c>
      <c r="M243" t="s">
        <v>26</v>
      </c>
      <c r="N243" t="s">
        <v>19</v>
      </c>
      <c r="O243" t="b">
        <v>0</v>
      </c>
      <c r="P243" t="b">
        <v>0</v>
      </c>
    </row>
    <row r="244" spans="1:16" x14ac:dyDescent="0.25">
      <c r="A244" s="3">
        <v>45829</v>
      </c>
      <c r="B244" t="s">
        <v>27</v>
      </c>
      <c r="C244" cm="1">
        <f t="array" ref="C244">_xlfn.SWITCH(Table1[[#This Row],[Day_of_Week]],
"Monday",1,
"Tuesday",2,
"Wednesday",3,
"Thursday",4,
"Friday",5,
"Saturday",6,
"Sunday",7)</f>
        <v>6</v>
      </c>
      <c r="D244" t="s">
        <v>28</v>
      </c>
      <c r="E244" t="s">
        <v>29</v>
      </c>
      <c r="F244">
        <v>36</v>
      </c>
      <c r="G244">
        <v>275</v>
      </c>
      <c r="H244">
        <v>101.3</v>
      </c>
      <c r="I244">
        <v>92.9</v>
      </c>
      <c r="J244">
        <v>142</v>
      </c>
      <c r="K244">
        <v>8489</v>
      </c>
      <c r="L244">
        <v>6.7</v>
      </c>
      <c r="M244" t="s">
        <v>18</v>
      </c>
      <c r="N244" t="s">
        <v>40</v>
      </c>
      <c r="O244" t="b">
        <v>0</v>
      </c>
      <c r="P244" t="b">
        <v>0</v>
      </c>
    </row>
    <row r="245" spans="1:16" x14ac:dyDescent="0.25">
      <c r="A245" s="3">
        <v>45836</v>
      </c>
      <c r="B245" t="s">
        <v>27</v>
      </c>
      <c r="C245" cm="1">
        <f t="array" ref="C245">_xlfn.SWITCH(Table1[[#This Row],[Day_of_Week]],
"Monday",1,
"Tuesday",2,
"Wednesday",3,
"Thursday",4,
"Friday",5,
"Saturday",6,
"Sunday",7)</f>
        <v>6</v>
      </c>
      <c r="D245" t="s">
        <v>32</v>
      </c>
      <c r="E245" t="s">
        <v>33</v>
      </c>
      <c r="F245">
        <v>0</v>
      </c>
      <c r="G245">
        <v>0</v>
      </c>
      <c r="H245">
        <v>100.1</v>
      </c>
      <c r="I245">
        <v>92.6</v>
      </c>
      <c r="J245">
        <v>73</v>
      </c>
      <c r="K245">
        <v>5956</v>
      </c>
      <c r="L245">
        <v>7.2</v>
      </c>
      <c r="M245" t="s">
        <v>23</v>
      </c>
      <c r="N245" t="s">
        <v>73</v>
      </c>
      <c r="O245" t="b">
        <v>1</v>
      </c>
      <c r="P245" t="b">
        <v>0</v>
      </c>
    </row>
    <row r="246" spans="1:16" x14ac:dyDescent="0.25">
      <c r="A246" s="3">
        <v>45843</v>
      </c>
      <c r="B246" t="s">
        <v>27</v>
      </c>
      <c r="C246" cm="1">
        <f t="array" ref="C246">_xlfn.SWITCH(Table1[[#This Row],[Day_of_Week]],
"Monday",1,
"Tuesday",2,
"Wednesday",3,
"Thursday",4,
"Friday",5,
"Saturday",6,
"Sunday",7)</f>
        <v>6</v>
      </c>
      <c r="D246" t="s">
        <v>32</v>
      </c>
      <c r="E246" t="s">
        <v>33</v>
      </c>
      <c r="F246">
        <v>0</v>
      </c>
      <c r="G246">
        <v>0</v>
      </c>
      <c r="H246">
        <v>100.3</v>
      </c>
      <c r="I246">
        <v>92.3</v>
      </c>
      <c r="J246">
        <v>71</v>
      </c>
      <c r="K246">
        <v>5079</v>
      </c>
      <c r="L246">
        <v>6.8</v>
      </c>
      <c r="M246" t="s">
        <v>23</v>
      </c>
      <c r="N246" t="s">
        <v>38</v>
      </c>
      <c r="O246" t="b">
        <v>1</v>
      </c>
      <c r="P246" t="b">
        <v>0</v>
      </c>
    </row>
    <row r="247" spans="1:16" x14ac:dyDescent="0.25">
      <c r="A247" s="3">
        <v>45850</v>
      </c>
      <c r="B247" t="s">
        <v>27</v>
      </c>
      <c r="C247" cm="1">
        <f t="array" ref="C247">_xlfn.SWITCH(Table1[[#This Row],[Day_of_Week]],
"Monday",1,
"Tuesday",2,
"Wednesday",3,
"Thursday",4,
"Friday",5,
"Saturday",6,
"Sunday",7)</f>
        <v>6</v>
      </c>
      <c r="D247" t="s">
        <v>28</v>
      </c>
      <c r="E247" t="s">
        <v>39</v>
      </c>
      <c r="F247">
        <v>63</v>
      </c>
      <c r="G247">
        <v>621</v>
      </c>
      <c r="H247">
        <v>99.5</v>
      </c>
      <c r="I247">
        <v>92</v>
      </c>
      <c r="J247">
        <v>139</v>
      </c>
      <c r="K247">
        <v>8782</v>
      </c>
      <c r="L247">
        <v>6.4</v>
      </c>
      <c r="M247" t="s">
        <v>18</v>
      </c>
      <c r="N247" t="s">
        <v>30</v>
      </c>
      <c r="O247" t="b">
        <v>0</v>
      </c>
      <c r="P247" t="b">
        <v>0</v>
      </c>
    </row>
    <row r="248" spans="1:16" x14ac:dyDescent="0.25">
      <c r="A248" s="3">
        <v>45857</v>
      </c>
      <c r="B248" t="s">
        <v>27</v>
      </c>
      <c r="C248" cm="1">
        <f t="array" ref="C248">_xlfn.SWITCH(Table1[[#This Row],[Day_of_Week]],
"Monday",1,
"Tuesday",2,
"Wednesday",3,
"Thursday",4,
"Friday",5,
"Saturday",6,
"Sunday",7)</f>
        <v>6</v>
      </c>
      <c r="D248" t="s">
        <v>28</v>
      </c>
      <c r="E248" t="s">
        <v>29</v>
      </c>
      <c r="F248">
        <v>39</v>
      </c>
      <c r="G248">
        <v>216</v>
      </c>
      <c r="H248">
        <v>99.5</v>
      </c>
      <c r="I248">
        <v>91.8</v>
      </c>
      <c r="J248">
        <v>148</v>
      </c>
      <c r="K248">
        <v>8691</v>
      </c>
      <c r="L248">
        <v>7.4</v>
      </c>
      <c r="M248" t="s">
        <v>18</v>
      </c>
      <c r="N248" t="s">
        <v>30</v>
      </c>
      <c r="O248" t="b">
        <v>0</v>
      </c>
      <c r="P248" t="b">
        <v>0</v>
      </c>
    </row>
    <row r="249" spans="1:16" x14ac:dyDescent="0.25">
      <c r="A249" s="3">
        <v>45864</v>
      </c>
      <c r="B249" t="s">
        <v>27</v>
      </c>
      <c r="C249" cm="1">
        <f t="array" ref="C249">_xlfn.SWITCH(Table1[[#This Row],[Day_of_Week]],
"Monday",1,
"Tuesday",2,
"Wednesday",3,
"Thursday",4,
"Friday",5,
"Saturday",6,
"Sunday",7)</f>
        <v>6</v>
      </c>
      <c r="D249" t="s">
        <v>28</v>
      </c>
      <c r="E249" t="s">
        <v>39</v>
      </c>
      <c r="F249">
        <v>33</v>
      </c>
      <c r="G249">
        <v>252</v>
      </c>
      <c r="H249">
        <v>99.8</v>
      </c>
      <c r="I249">
        <v>91.5</v>
      </c>
      <c r="J249">
        <v>136</v>
      </c>
      <c r="K249">
        <v>5226</v>
      </c>
      <c r="L249">
        <v>7.1</v>
      </c>
      <c r="M249" t="s">
        <v>26</v>
      </c>
      <c r="N249" t="s">
        <v>51</v>
      </c>
      <c r="O249" t="b">
        <v>0</v>
      </c>
      <c r="P249" t="b">
        <v>0</v>
      </c>
    </row>
    <row r="250" spans="1:16" x14ac:dyDescent="0.25">
      <c r="A250" s="3">
        <v>45871</v>
      </c>
      <c r="B250" t="s">
        <v>27</v>
      </c>
      <c r="C250" cm="1">
        <f t="array" ref="C250">_xlfn.SWITCH(Table1[[#This Row],[Day_of_Week]],
"Monday",1,
"Tuesday",2,
"Wednesday",3,
"Thursday",4,
"Friday",5,
"Saturday",6,
"Sunday",7)</f>
        <v>6</v>
      </c>
      <c r="D250" t="s">
        <v>28</v>
      </c>
      <c r="E250" t="s">
        <v>39</v>
      </c>
      <c r="F250">
        <v>57</v>
      </c>
      <c r="G250">
        <v>450</v>
      </c>
      <c r="H250">
        <v>100.6</v>
      </c>
      <c r="I250">
        <v>91.3</v>
      </c>
      <c r="J250">
        <v>131</v>
      </c>
      <c r="K250">
        <v>7391</v>
      </c>
      <c r="L250">
        <v>7.7</v>
      </c>
      <c r="M250" t="s">
        <v>18</v>
      </c>
      <c r="N250" t="s">
        <v>51</v>
      </c>
      <c r="O250" t="b">
        <v>0</v>
      </c>
      <c r="P250" t="b">
        <v>0</v>
      </c>
    </row>
    <row r="251" spans="1:16" x14ac:dyDescent="0.25">
      <c r="A251" s="3">
        <v>45878</v>
      </c>
      <c r="B251" t="s">
        <v>27</v>
      </c>
      <c r="C251" cm="1">
        <f t="array" ref="C251">_xlfn.SWITCH(Table1[[#This Row],[Day_of_Week]],
"Monday",1,
"Tuesday",2,
"Wednesday",3,
"Thursday",4,
"Friday",5,
"Saturday",6,
"Sunday",7)</f>
        <v>6</v>
      </c>
      <c r="D251" t="s">
        <v>28</v>
      </c>
      <c r="E251" t="s">
        <v>29</v>
      </c>
      <c r="F251">
        <v>82</v>
      </c>
      <c r="G251">
        <v>696</v>
      </c>
      <c r="H251">
        <v>98.8</v>
      </c>
      <c r="I251">
        <v>91</v>
      </c>
      <c r="J251">
        <v>142</v>
      </c>
      <c r="K251">
        <v>6049</v>
      </c>
      <c r="L251">
        <v>8.6999999999999993</v>
      </c>
      <c r="M251" t="s">
        <v>26</v>
      </c>
      <c r="N251" t="s">
        <v>51</v>
      </c>
      <c r="O251" t="b">
        <v>0</v>
      </c>
      <c r="P251" t="b">
        <v>0</v>
      </c>
    </row>
    <row r="252" spans="1:16" x14ac:dyDescent="0.25">
      <c r="A252" s="3">
        <v>45885</v>
      </c>
      <c r="B252" t="s">
        <v>27</v>
      </c>
      <c r="C252" cm="1">
        <f t="array" ref="C252">_xlfn.SWITCH(Table1[[#This Row],[Day_of_Week]],
"Monday",1,
"Tuesday",2,
"Wednesday",3,
"Thursday",4,
"Friday",5,
"Saturday",6,
"Sunday",7)</f>
        <v>6</v>
      </c>
      <c r="D252" t="s">
        <v>28</v>
      </c>
      <c r="E252" t="s">
        <v>39</v>
      </c>
      <c r="F252">
        <v>46</v>
      </c>
      <c r="G252">
        <v>487</v>
      </c>
      <c r="H252">
        <v>97.9</v>
      </c>
      <c r="I252">
        <v>90.8</v>
      </c>
      <c r="J252">
        <v>151</v>
      </c>
      <c r="K252">
        <v>8174</v>
      </c>
      <c r="L252">
        <v>6.7</v>
      </c>
      <c r="M252" t="s">
        <v>18</v>
      </c>
      <c r="N252" t="s">
        <v>40</v>
      </c>
      <c r="O252" t="b">
        <v>0</v>
      </c>
      <c r="P252" t="b">
        <v>0</v>
      </c>
    </row>
    <row r="253" spans="1:16" x14ac:dyDescent="0.25">
      <c r="A253" s="3">
        <v>45892</v>
      </c>
      <c r="B253" t="s">
        <v>27</v>
      </c>
      <c r="C253" cm="1">
        <f t="array" ref="C253">_xlfn.SWITCH(Table1[[#This Row],[Day_of_Week]],
"Monday",1,
"Tuesday",2,
"Wednesday",3,
"Thursday",4,
"Friday",5,
"Saturday",6,
"Sunday",7)</f>
        <v>6</v>
      </c>
      <c r="D253" t="s">
        <v>28</v>
      </c>
      <c r="E253" t="s">
        <v>29</v>
      </c>
      <c r="F253">
        <v>57</v>
      </c>
      <c r="G253">
        <v>496</v>
      </c>
      <c r="H253">
        <v>97.3</v>
      </c>
      <c r="I253">
        <v>90.7</v>
      </c>
      <c r="J253">
        <v>155</v>
      </c>
      <c r="K253">
        <v>7715</v>
      </c>
      <c r="L253">
        <v>6</v>
      </c>
      <c r="M253" t="s">
        <v>26</v>
      </c>
      <c r="N253" t="s">
        <v>70</v>
      </c>
      <c r="O253" t="b">
        <v>0</v>
      </c>
      <c r="P253" t="b">
        <v>0</v>
      </c>
    </row>
    <row r="254" spans="1:16" x14ac:dyDescent="0.25">
      <c r="A254" s="3">
        <v>45899</v>
      </c>
      <c r="B254" t="s">
        <v>27</v>
      </c>
      <c r="C254" cm="1">
        <f t="array" ref="C254">_xlfn.SWITCH(Table1[[#This Row],[Day_of_Week]],
"Monday",1,
"Tuesday",2,
"Wednesday",3,
"Thursday",4,
"Friday",5,
"Saturday",6,
"Sunday",7)</f>
        <v>6</v>
      </c>
      <c r="D254" t="s">
        <v>28</v>
      </c>
      <c r="E254" t="s">
        <v>39</v>
      </c>
      <c r="F254">
        <v>56</v>
      </c>
      <c r="G254">
        <v>465</v>
      </c>
      <c r="H254">
        <v>99.2</v>
      </c>
      <c r="I254">
        <v>90.5</v>
      </c>
      <c r="J254">
        <v>142</v>
      </c>
      <c r="K254">
        <v>7101</v>
      </c>
      <c r="L254">
        <v>6.1</v>
      </c>
      <c r="M254" t="s">
        <v>26</v>
      </c>
      <c r="N254" t="s">
        <v>51</v>
      </c>
      <c r="O254" t="b">
        <v>0</v>
      </c>
      <c r="P254" t="b">
        <v>0</v>
      </c>
    </row>
    <row r="255" spans="1:16" x14ac:dyDescent="0.25">
      <c r="A255" s="3">
        <v>45906</v>
      </c>
      <c r="B255" t="s">
        <v>27</v>
      </c>
      <c r="C255" cm="1">
        <f t="array" ref="C255">_xlfn.SWITCH(Table1[[#This Row],[Day_of_Week]],
"Monday",1,
"Tuesday",2,
"Wednesday",3,
"Thursday",4,
"Friday",5,
"Saturday",6,
"Sunday",7)</f>
        <v>6</v>
      </c>
      <c r="D255" t="s">
        <v>28</v>
      </c>
      <c r="E255" t="s">
        <v>29</v>
      </c>
      <c r="F255">
        <v>71</v>
      </c>
      <c r="G255">
        <v>612</v>
      </c>
      <c r="H255">
        <v>98.7</v>
      </c>
      <c r="I255">
        <v>90.3</v>
      </c>
      <c r="J255">
        <v>135</v>
      </c>
      <c r="K255">
        <v>5661</v>
      </c>
      <c r="L255">
        <v>9.1999999999999993</v>
      </c>
      <c r="M255" t="s">
        <v>26</v>
      </c>
      <c r="N255" t="s">
        <v>30</v>
      </c>
      <c r="O255" t="b">
        <v>0</v>
      </c>
      <c r="P255" t="b">
        <v>0</v>
      </c>
    </row>
    <row r="256" spans="1:16" x14ac:dyDescent="0.25">
      <c r="A256" s="3">
        <v>45913</v>
      </c>
      <c r="B256" t="s">
        <v>27</v>
      </c>
      <c r="C256" cm="1">
        <f t="array" ref="C256">_xlfn.SWITCH(Table1[[#This Row],[Day_of_Week]],
"Monday",1,
"Tuesday",2,
"Wednesday",3,
"Thursday",4,
"Friday",5,
"Saturday",6,
"Sunday",7)</f>
        <v>6</v>
      </c>
      <c r="D256" t="s">
        <v>28</v>
      </c>
      <c r="E256" t="s">
        <v>39</v>
      </c>
      <c r="F256">
        <v>42</v>
      </c>
      <c r="G256">
        <v>304</v>
      </c>
      <c r="H256">
        <v>98.8</v>
      </c>
      <c r="I256">
        <v>90.2</v>
      </c>
      <c r="J256">
        <v>158</v>
      </c>
      <c r="K256">
        <v>7371</v>
      </c>
      <c r="L256">
        <v>7.1</v>
      </c>
      <c r="M256" t="s">
        <v>26</v>
      </c>
      <c r="N256" t="s">
        <v>45</v>
      </c>
      <c r="O256" t="b">
        <v>0</v>
      </c>
      <c r="P256" t="b">
        <v>0</v>
      </c>
    </row>
    <row r="257" spans="1:16" x14ac:dyDescent="0.25">
      <c r="A257" s="3">
        <v>45920</v>
      </c>
      <c r="B257" t="s">
        <v>27</v>
      </c>
      <c r="C257" cm="1">
        <f t="array" ref="C257">_xlfn.SWITCH(Table1[[#This Row],[Day_of_Week]],
"Monday",1,
"Tuesday",2,
"Wednesday",3,
"Thursday",4,
"Friday",5,
"Saturday",6,
"Sunday",7)</f>
        <v>6</v>
      </c>
      <c r="D257" t="s">
        <v>28</v>
      </c>
      <c r="E257" t="s">
        <v>29</v>
      </c>
      <c r="F257">
        <v>35</v>
      </c>
      <c r="G257">
        <v>240</v>
      </c>
      <c r="H257">
        <v>98.8</v>
      </c>
      <c r="I257">
        <v>90</v>
      </c>
      <c r="J257">
        <v>134</v>
      </c>
      <c r="K257">
        <v>6949</v>
      </c>
      <c r="L257">
        <v>7.7</v>
      </c>
      <c r="M257" t="s">
        <v>18</v>
      </c>
      <c r="N257" t="s">
        <v>40</v>
      </c>
      <c r="O257" t="b">
        <v>0</v>
      </c>
      <c r="P257" t="b">
        <v>0</v>
      </c>
    </row>
    <row r="258" spans="1:16" x14ac:dyDescent="0.25">
      <c r="A258" s="3">
        <v>45927</v>
      </c>
      <c r="B258" t="s">
        <v>27</v>
      </c>
      <c r="C258" cm="1">
        <f t="array" ref="C258">_xlfn.SWITCH(Table1[[#This Row],[Day_of_Week]],
"Monday",1,
"Tuesday",2,
"Wednesday",3,
"Thursday",4,
"Friday",5,
"Saturday",6,
"Sunday",7)</f>
        <v>6</v>
      </c>
      <c r="D258" t="s">
        <v>28</v>
      </c>
      <c r="E258" t="s">
        <v>29</v>
      </c>
      <c r="F258">
        <v>51</v>
      </c>
      <c r="G258">
        <v>389</v>
      </c>
      <c r="H258">
        <v>98.3</v>
      </c>
      <c r="I258">
        <v>89.9</v>
      </c>
      <c r="J258">
        <v>155</v>
      </c>
      <c r="K258">
        <v>5966</v>
      </c>
      <c r="L258">
        <v>8.5</v>
      </c>
      <c r="M258" t="s">
        <v>26</v>
      </c>
      <c r="N258" t="s">
        <v>51</v>
      </c>
      <c r="O258" t="b">
        <v>0</v>
      </c>
      <c r="P258" t="b">
        <v>0</v>
      </c>
    </row>
    <row r="259" spans="1:16" x14ac:dyDescent="0.25">
      <c r="A259" s="3">
        <v>45934</v>
      </c>
      <c r="B259" t="s">
        <v>27</v>
      </c>
      <c r="C259" cm="1">
        <f t="array" ref="C259">_xlfn.SWITCH(Table1[[#This Row],[Day_of_Week]],
"Monday",1,
"Tuesday",2,
"Wednesday",3,
"Thursday",4,
"Friday",5,
"Saturday",6,
"Sunday",7)</f>
        <v>6</v>
      </c>
      <c r="D259" t="s">
        <v>32</v>
      </c>
      <c r="E259" t="s">
        <v>33</v>
      </c>
      <c r="F259">
        <v>0</v>
      </c>
      <c r="G259">
        <v>0</v>
      </c>
      <c r="H259">
        <v>97.9</v>
      </c>
      <c r="I259">
        <v>89.8</v>
      </c>
      <c r="J259">
        <v>65</v>
      </c>
      <c r="K259">
        <v>4431</v>
      </c>
      <c r="L259">
        <v>7.8</v>
      </c>
      <c r="M259" t="s">
        <v>23</v>
      </c>
      <c r="N259" t="s">
        <v>73</v>
      </c>
      <c r="O259" t="b">
        <v>0</v>
      </c>
      <c r="P259" t="b">
        <v>1</v>
      </c>
    </row>
    <row r="260" spans="1:16" x14ac:dyDescent="0.25">
      <c r="A260" s="3">
        <v>45941</v>
      </c>
      <c r="B260" t="s">
        <v>27</v>
      </c>
      <c r="C260" cm="1">
        <f t="array" ref="C260">_xlfn.SWITCH(Table1[[#This Row],[Day_of_Week]],
"Monday",1,
"Tuesday",2,
"Wednesday",3,
"Thursday",4,
"Friday",5,
"Saturday",6,
"Sunday",7)</f>
        <v>6</v>
      </c>
      <c r="D260" t="s">
        <v>28</v>
      </c>
      <c r="E260" t="s">
        <v>39</v>
      </c>
      <c r="F260">
        <v>48</v>
      </c>
      <c r="G260">
        <v>440</v>
      </c>
      <c r="H260">
        <v>99</v>
      </c>
      <c r="I260">
        <v>89.6</v>
      </c>
      <c r="J260">
        <v>145</v>
      </c>
      <c r="K260">
        <v>7099</v>
      </c>
      <c r="L260">
        <v>6.9</v>
      </c>
      <c r="M260" t="s">
        <v>18</v>
      </c>
      <c r="N260" t="s">
        <v>40</v>
      </c>
      <c r="O260" t="b">
        <v>0</v>
      </c>
      <c r="P260" t="b">
        <v>0</v>
      </c>
    </row>
    <row r="261" spans="1:16" x14ac:dyDescent="0.25">
      <c r="A261" s="3">
        <v>45948</v>
      </c>
      <c r="B261" t="s">
        <v>27</v>
      </c>
      <c r="C261" cm="1">
        <f t="array" ref="C261">_xlfn.SWITCH(Table1[[#This Row],[Day_of_Week]],
"Monday",1,
"Tuesday",2,
"Wednesday",3,
"Thursday",4,
"Friday",5,
"Saturday",6,
"Sunday",7)</f>
        <v>6</v>
      </c>
      <c r="D261" t="s">
        <v>28</v>
      </c>
      <c r="E261" t="s">
        <v>29</v>
      </c>
      <c r="F261">
        <v>50</v>
      </c>
      <c r="G261">
        <v>358</v>
      </c>
      <c r="H261">
        <v>97.7</v>
      </c>
      <c r="I261">
        <v>89.5</v>
      </c>
      <c r="J261">
        <v>138</v>
      </c>
      <c r="K261">
        <v>7653</v>
      </c>
      <c r="L261">
        <v>6.4</v>
      </c>
      <c r="M261" t="s">
        <v>18</v>
      </c>
      <c r="N261" t="s">
        <v>30</v>
      </c>
      <c r="O261" t="b">
        <v>0</v>
      </c>
      <c r="P261" t="b">
        <v>0</v>
      </c>
    </row>
    <row r="262" spans="1:16" x14ac:dyDescent="0.25">
      <c r="A262" s="3">
        <v>45955</v>
      </c>
      <c r="B262" t="s">
        <v>27</v>
      </c>
      <c r="C262" cm="1">
        <f t="array" ref="C262">_xlfn.SWITCH(Table1[[#This Row],[Day_of_Week]],
"Monday",1,
"Tuesday",2,
"Wednesday",3,
"Thursday",4,
"Friday",5,
"Saturday",6,
"Sunday",7)</f>
        <v>6</v>
      </c>
      <c r="D262" t="s">
        <v>28</v>
      </c>
      <c r="E262" t="s">
        <v>39</v>
      </c>
      <c r="F262">
        <v>31</v>
      </c>
      <c r="G262">
        <v>211</v>
      </c>
      <c r="H262">
        <v>97.9</v>
      </c>
      <c r="I262">
        <v>89.4</v>
      </c>
      <c r="J262">
        <v>131</v>
      </c>
      <c r="K262">
        <v>7750</v>
      </c>
      <c r="L262">
        <v>7.7</v>
      </c>
      <c r="M262" t="s">
        <v>18</v>
      </c>
      <c r="N262" t="s">
        <v>30</v>
      </c>
      <c r="O262" t="b">
        <v>0</v>
      </c>
      <c r="P262" t="b">
        <v>0</v>
      </c>
    </row>
    <row r="263" spans="1:16" x14ac:dyDescent="0.25">
      <c r="A263" s="3">
        <v>45662</v>
      </c>
      <c r="B263" t="s">
        <v>31</v>
      </c>
      <c r="C263" cm="1">
        <f t="array" ref="C263">_xlfn.SWITCH(Table1[[#This Row],[Day_of_Week]],
"Monday",1,
"Tuesday",2,
"Wednesday",3,
"Thursday",4,
"Friday",5,
"Saturday",6,
"Sunday",7)</f>
        <v>7</v>
      </c>
      <c r="D263" t="s">
        <v>32</v>
      </c>
      <c r="E263" t="s">
        <v>33</v>
      </c>
      <c r="F263">
        <v>0</v>
      </c>
      <c r="G263">
        <v>0</v>
      </c>
      <c r="H263">
        <v>113.7</v>
      </c>
      <c r="I263">
        <v>113.7</v>
      </c>
      <c r="J263">
        <v>67</v>
      </c>
      <c r="K263">
        <v>3924</v>
      </c>
      <c r="L263">
        <v>8.1</v>
      </c>
      <c r="M263" t="s">
        <v>23</v>
      </c>
      <c r="N263" t="s">
        <v>38</v>
      </c>
      <c r="O263" t="b">
        <v>0</v>
      </c>
      <c r="P263" t="b">
        <v>0</v>
      </c>
    </row>
    <row r="264" spans="1:16" x14ac:dyDescent="0.25">
      <c r="A264" s="3">
        <v>45669</v>
      </c>
      <c r="B264" t="s">
        <v>31</v>
      </c>
      <c r="C264" cm="1">
        <f t="array" ref="C264">_xlfn.SWITCH(Table1[[#This Row],[Day_of_Week]],
"Monday",1,
"Tuesday",2,
"Wednesday",3,
"Thursday",4,
"Friday",5,
"Saturday",6,
"Sunday",7)</f>
        <v>7</v>
      </c>
      <c r="D264" t="s">
        <v>32</v>
      </c>
      <c r="E264" t="s">
        <v>33</v>
      </c>
      <c r="F264">
        <v>0</v>
      </c>
      <c r="G264">
        <v>0</v>
      </c>
      <c r="H264">
        <v>113.3</v>
      </c>
      <c r="I264">
        <v>112</v>
      </c>
      <c r="J264">
        <v>68</v>
      </c>
      <c r="K264">
        <v>4214</v>
      </c>
      <c r="L264">
        <v>7.4</v>
      </c>
      <c r="M264" t="s">
        <v>23</v>
      </c>
      <c r="N264" t="s">
        <v>71</v>
      </c>
      <c r="O264" t="b">
        <v>0</v>
      </c>
      <c r="P264" t="b">
        <v>0</v>
      </c>
    </row>
    <row r="265" spans="1:16" x14ac:dyDescent="0.25">
      <c r="A265" s="3">
        <v>45676</v>
      </c>
      <c r="B265" t="s">
        <v>31</v>
      </c>
      <c r="C265" cm="1">
        <f t="array" ref="C265">_xlfn.SWITCH(Table1[[#This Row],[Day_of_Week]],
"Monday",1,
"Tuesday",2,
"Wednesday",3,
"Thursday",4,
"Friday",5,
"Saturday",6,
"Sunday",7)</f>
        <v>7</v>
      </c>
      <c r="D265" t="s">
        <v>32</v>
      </c>
      <c r="E265" t="s">
        <v>33</v>
      </c>
      <c r="F265">
        <v>0</v>
      </c>
      <c r="G265">
        <v>0</v>
      </c>
      <c r="H265">
        <v>111.5</v>
      </c>
      <c r="I265">
        <v>110.4</v>
      </c>
      <c r="J265">
        <v>71</v>
      </c>
      <c r="K265">
        <v>4067</v>
      </c>
      <c r="L265">
        <v>6.9</v>
      </c>
      <c r="M265" t="s">
        <v>23</v>
      </c>
      <c r="N265" t="s">
        <v>38</v>
      </c>
      <c r="O265" t="b">
        <v>0</v>
      </c>
      <c r="P265" t="b">
        <v>0</v>
      </c>
    </row>
    <row r="266" spans="1:16" x14ac:dyDescent="0.25">
      <c r="A266" s="3">
        <v>45683</v>
      </c>
      <c r="B266" t="s">
        <v>31</v>
      </c>
      <c r="C266" cm="1">
        <f t="array" ref="C266">_xlfn.SWITCH(Table1[[#This Row],[Day_of_Week]],
"Monday",1,
"Tuesday",2,
"Wednesday",3,
"Thursday",4,
"Friday",5,
"Saturday",6,
"Sunday",7)</f>
        <v>7</v>
      </c>
      <c r="D266" t="s">
        <v>32</v>
      </c>
      <c r="E266" t="s">
        <v>33</v>
      </c>
      <c r="F266">
        <v>0</v>
      </c>
      <c r="G266">
        <v>0</v>
      </c>
      <c r="H266">
        <v>110.3</v>
      </c>
      <c r="I266">
        <v>108.9</v>
      </c>
      <c r="J266">
        <v>68</v>
      </c>
      <c r="K266">
        <v>5464</v>
      </c>
      <c r="L266">
        <v>8.9</v>
      </c>
      <c r="M266" t="s">
        <v>23</v>
      </c>
      <c r="N266" t="s">
        <v>73</v>
      </c>
      <c r="O266" t="b">
        <v>0</v>
      </c>
      <c r="P266" t="b">
        <v>0</v>
      </c>
    </row>
    <row r="267" spans="1:16" x14ac:dyDescent="0.25">
      <c r="A267" s="3">
        <v>45690</v>
      </c>
      <c r="B267" t="s">
        <v>31</v>
      </c>
      <c r="C267" cm="1">
        <f t="array" ref="C267">_xlfn.SWITCH(Table1[[#This Row],[Day_of_Week]],
"Monday",1,
"Tuesday",2,
"Wednesday",3,
"Thursday",4,
"Friday",5,
"Saturday",6,
"Sunday",7)</f>
        <v>7</v>
      </c>
      <c r="D267" t="s">
        <v>32</v>
      </c>
      <c r="E267" t="s">
        <v>33</v>
      </c>
      <c r="F267">
        <v>0</v>
      </c>
      <c r="G267">
        <v>0</v>
      </c>
      <c r="H267">
        <v>111.3</v>
      </c>
      <c r="I267">
        <v>107.5</v>
      </c>
      <c r="J267">
        <v>71</v>
      </c>
      <c r="K267">
        <v>3440</v>
      </c>
      <c r="L267">
        <v>8.9</v>
      </c>
      <c r="M267" t="s">
        <v>23</v>
      </c>
      <c r="N267" t="s">
        <v>71</v>
      </c>
      <c r="O267" t="b">
        <v>0</v>
      </c>
      <c r="P267" t="b">
        <v>1</v>
      </c>
    </row>
    <row r="268" spans="1:16" x14ac:dyDescent="0.25">
      <c r="A268" s="3">
        <v>45697</v>
      </c>
      <c r="B268" t="s">
        <v>31</v>
      </c>
      <c r="C268" cm="1">
        <f t="array" ref="C268">_xlfn.SWITCH(Table1[[#This Row],[Day_of_Week]],
"Monday",1,
"Tuesday",2,
"Wednesday",3,
"Thursday",4,
"Friday",5,
"Saturday",6,
"Sunday",7)</f>
        <v>7</v>
      </c>
      <c r="D268" t="s">
        <v>32</v>
      </c>
      <c r="E268" t="s">
        <v>33</v>
      </c>
      <c r="F268">
        <v>0</v>
      </c>
      <c r="G268">
        <v>0</v>
      </c>
      <c r="H268">
        <v>109.9</v>
      </c>
      <c r="I268">
        <v>106.2</v>
      </c>
      <c r="J268">
        <v>69</v>
      </c>
      <c r="K268">
        <v>5980</v>
      </c>
      <c r="L268">
        <v>6.8</v>
      </c>
      <c r="M268" t="s">
        <v>23</v>
      </c>
      <c r="N268" t="s">
        <v>38</v>
      </c>
      <c r="O268" t="b">
        <v>0</v>
      </c>
      <c r="P268" t="b">
        <v>0</v>
      </c>
    </row>
    <row r="269" spans="1:16" x14ac:dyDescent="0.25">
      <c r="A269" s="3">
        <v>45704</v>
      </c>
      <c r="B269" t="s">
        <v>31</v>
      </c>
      <c r="C269" cm="1">
        <f t="array" ref="C269">_xlfn.SWITCH(Table1[[#This Row],[Day_of_Week]],
"Monday",1,
"Tuesday",2,
"Wednesday",3,
"Thursday",4,
"Friday",5,
"Saturday",6,
"Sunday",7)</f>
        <v>7</v>
      </c>
      <c r="D269" t="s">
        <v>32</v>
      </c>
      <c r="E269" t="s">
        <v>33</v>
      </c>
      <c r="F269">
        <v>0</v>
      </c>
      <c r="G269">
        <v>0</v>
      </c>
      <c r="H269">
        <v>108.9</v>
      </c>
      <c r="I269">
        <v>105</v>
      </c>
      <c r="J269">
        <v>75</v>
      </c>
      <c r="K269">
        <v>3606</v>
      </c>
      <c r="L269">
        <v>8</v>
      </c>
      <c r="M269" t="s">
        <v>23</v>
      </c>
      <c r="N269" t="s">
        <v>71</v>
      </c>
      <c r="O269" t="b">
        <v>0</v>
      </c>
      <c r="P269" t="b">
        <v>0</v>
      </c>
    </row>
    <row r="270" spans="1:16" x14ac:dyDescent="0.25">
      <c r="A270" s="3">
        <v>45711</v>
      </c>
      <c r="B270" t="s">
        <v>31</v>
      </c>
      <c r="C270" cm="1">
        <f t="array" ref="C270">_xlfn.SWITCH(Table1[[#This Row],[Day_of_Week]],
"Monday",1,
"Tuesday",2,
"Wednesday",3,
"Thursday",4,
"Friday",5,
"Saturday",6,
"Sunday",7)</f>
        <v>7</v>
      </c>
      <c r="D270" t="s">
        <v>32</v>
      </c>
      <c r="E270" t="s">
        <v>33</v>
      </c>
      <c r="F270">
        <v>0</v>
      </c>
      <c r="G270">
        <v>0</v>
      </c>
      <c r="H270">
        <v>108.2</v>
      </c>
      <c r="I270">
        <v>103.8</v>
      </c>
      <c r="J270">
        <v>65</v>
      </c>
      <c r="K270">
        <v>3975</v>
      </c>
      <c r="L270">
        <v>7.2</v>
      </c>
      <c r="M270" t="s">
        <v>23</v>
      </c>
      <c r="N270" t="s">
        <v>71</v>
      </c>
      <c r="O270" t="b">
        <v>0</v>
      </c>
      <c r="P270" t="b">
        <v>0</v>
      </c>
    </row>
    <row r="271" spans="1:16" x14ac:dyDescent="0.25">
      <c r="A271" s="3">
        <v>45718</v>
      </c>
      <c r="B271" t="s">
        <v>31</v>
      </c>
      <c r="C271" cm="1">
        <f t="array" ref="C271">_xlfn.SWITCH(Table1[[#This Row],[Day_of_Week]],
"Monday",1,
"Tuesday",2,
"Wednesday",3,
"Thursday",4,
"Friday",5,
"Saturday",6,
"Sunday",7)</f>
        <v>7</v>
      </c>
      <c r="D271" t="s">
        <v>32</v>
      </c>
      <c r="E271" t="s">
        <v>33</v>
      </c>
      <c r="F271">
        <v>0</v>
      </c>
      <c r="G271">
        <v>0</v>
      </c>
      <c r="H271">
        <v>107</v>
      </c>
      <c r="I271">
        <v>102.8</v>
      </c>
      <c r="J271">
        <v>70</v>
      </c>
      <c r="K271">
        <v>5320</v>
      </c>
      <c r="L271">
        <v>7.4</v>
      </c>
      <c r="M271" t="s">
        <v>23</v>
      </c>
      <c r="N271" t="s">
        <v>38</v>
      </c>
      <c r="O271" t="b">
        <v>0</v>
      </c>
      <c r="P271" t="b">
        <v>0</v>
      </c>
    </row>
    <row r="272" spans="1:16" x14ac:dyDescent="0.25">
      <c r="A272" s="3">
        <v>45725</v>
      </c>
      <c r="B272" t="s">
        <v>31</v>
      </c>
      <c r="C272" cm="1">
        <f t="array" ref="C272">_xlfn.SWITCH(Table1[[#This Row],[Day_of_Week]],
"Monday",1,
"Tuesday",2,
"Wednesday",3,
"Thursday",4,
"Friday",5,
"Saturday",6,
"Sunday",7)</f>
        <v>7</v>
      </c>
      <c r="D272" t="s">
        <v>32</v>
      </c>
      <c r="E272" t="s">
        <v>33</v>
      </c>
      <c r="F272">
        <v>0</v>
      </c>
      <c r="G272">
        <v>0</v>
      </c>
      <c r="H272">
        <v>107.5</v>
      </c>
      <c r="I272">
        <v>101.8</v>
      </c>
      <c r="J272">
        <v>71</v>
      </c>
      <c r="K272">
        <v>3447</v>
      </c>
      <c r="L272">
        <v>8.6</v>
      </c>
      <c r="M272" t="s">
        <v>23</v>
      </c>
      <c r="N272" t="s">
        <v>71</v>
      </c>
      <c r="O272" t="b">
        <v>0</v>
      </c>
      <c r="P272" t="b">
        <v>0</v>
      </c>
    </row>
    <row r="273" spans="1:16" x14ac:dyDescent="0.25">
      <c r="A273" s="3">
        <v>45732</v>
      </c>
      <c r="B273" t="s">
        <v>31</v>
      </c>
      <c r="C273" cm="1">
        <f t="array" ref="C273">_xlfn.SWITCH(Table1[[#This Row],[Day_of_Week]],
"Monday",1,
"Tuesday",2,
"Wednesday",3,
"Thursday",4,
"Friday",5,
"Saturday",6,
"Sunday",7)</f>
        <v>7</v>
      </c>
      <c r="D273" t="s">
        <v>32</v>
      </c>
      <c r="E273" t="s">
        <v>33</v>
      </c>
      <c r="F273">
        <v>0</v>
      </c>
      <c r="G273">
        <v>0</v>
      </c>
      <c r="H273">
        <v>106.4</v>
      </c>
      <c r="I273">
        <v>100.9</v>
      </c>
      <c r="J273">
        <v>67</v>
      </c>
      <c r="K273">
        <v>4943</v>
      </c>
      <c r="L273">
        <v>7.5</v>
      </c>
      <c r="M273" t="s">
        <v>23</v>
      </c>
      <c r="N273" t="s">
        <v>73</v>
      </c>
      <c r="O273" t="b">
        <v>0</v>
      </c>
      <c r="P273" t="b">
        <v>0</v>
      </c>
    </row>
    <row r="274" spans="1:16" x14ac:dyDescent="0.25">
      <c r="A274" s="3">
        <v>45739</v>
      </c>
      <c r="B274" t="s">
        <v>31</v>
      </c>
      <c r="C274" cm="1">
        <f t="array" ref="C274">_xlfn.SWITCH(Table1[[#This Row],[Day_of_Week]],
"Monday",1,
"Tuesday",2,
"Wednesday",3,
"Thursday",4,
"Friday",5,
"Saturday",6,
"Sunday",7)</f>
        <v>7</v>
      </c>
      <c r="D274" t="s">
        <v>32</v>
      </c>
      <c r="E274" t="s">
        <v>33</v>
      </c>
      <c r="F274">
        <v>0</v>
      </c>
      <c r="G274">
        <v>0</v>
      </c>
      <c r="H274">
        <v>104.9</v>
      </c>
      <c r="I274">
        <v>100</v>
      </c>
      <c r="J274">
        <v>74</v>
      </c>
      <c r="K274">
        <v>4355</v>
      </c>
      <c r="L274">
        <v>6.4</v>
      </c>
      <c r="M274" t="s">
        <v>23</v>
      </c>
      <c r="N274" t="s">
        <v>73</v>
      </c>
      <c r="O274" t="b">
        <v>0</v>
      </c>
      <c r="P274" t="b">
        <v>0</v>
      </c>
    </row>
    <row r="275" spans="1:16" x14ac:dyDescent="0.25">
      <c r="A275" s="3">
        <v>45746</v>
      </c>
      <c r="B275" t="s">
        <v>31</v>
      </c>
      <c r="C275" cm="1">
        <f t="array" ref="C275">_xlfn.SWITCH(Table1[[#This Row],[Day_of_Week]],
"Monday",1,
"Tuesday",2,
"Wednesday",3,
"Thursday",4,
"Friday",5,
"Saturday",6,
"Sunday",7)</f>
        <v>7</v>
      </c>
      <c r="D275" t="s">
        <v>32</v>
      </c>
      <c r="E275" t="s">
        <v>33</v>
      </c>
      <c r="F275">
        <v>0</v>
      </c>
      <c r="G275">
        <v>0</v>
      </c>
      <c r="H275">
        <v>104.8</v>
      </c>
      <c r="I275">
        <v>99.2</v>
      </c>
      <c r="J275">
        <v>74</v>
      </c>
      <c r="K275">
        <v>4161</v>
      </c>
      <c r="L275">
        <v>8.8000000000000007</v>
      </c>
      <c r="M275" t="s">
        <v>23</v>
      </c>
      <c r="N275" t="s">
        <v>38</v>
      </c>
      <c r="O275" t="b">
        <v>0</v>
      </c>
      <c r="P275" t="b">
        <v>0</v>
      </c>
    </row>
    <row r="276" spans="1:16" x14ac:dyDescent="0.25">
      <c r="A276" s="3">
        <v>45753</v>
      </c>
      <c r="B276" t="s">
        <v>31</v>
      </c>
      <c r="C276" cm="1">
        <f t="array" ref="C276">_xlfn.SWITCH(Table1[[#This Row],[Day_of_Week]],
"Monday",1,
"Tuesday",2,
"Wednesday",3,
"Thursday",4,
"Friday",5,
"Saturday",6,
"Sunday",7)</f>
        <v>7</v>
      </c>
      <c r="D276" t="s">
        <v>32</v>
      </c>
      <c r="E276" t="s">
        <v>33</v>
      </c>
      <c r="F276">
        <v>0</v>
      </c>
      <c r="G276">
        <v>0</v>
      </c>
      <c r="H276">
        <v>105.2</v>
      </c>
      <c r="I276">
        <v>98.5</v>
      </c>
      <c r="J276">
        <v>69</v>
      </c>
      <c r="K276">
        <v>3625</v>
      </c>
      <c r="L276">
        <v>6.3</v>
      </c>
      <c r="M276" t="s">
        <v>23</v>
      </c>
      <c r="N276" t="s">
        <v>73</v>
      </c>
      <c r="O276" t="b">
        <v>0</v>
      </c>
      <c r="P276" t="b">
        <v>0</v>
      </c>
    </row>
    <row r="277" spans="1:16" x14ac:dyDescent="0.25">
      <c r="A277" s="3">
        <v>45760</v>
      </c>
      <c r="B277" t="s">
        <v>31</v>
      </c>
      <c r="C277" cm="1">
        <f t="array" ref="C277">_xlfn.SWITCH(Table1[[#This Row],[Day_of_Week]],
"Monday",1,
"Tuesday",2,
"Wednesday",3,
"Thursday",4,
"Friday",5,
"Saturday",6,
"Sunday",7)</f>
        <v>7</v>
      </c>
      <c r="D277" t="s">
        <v>32</v>
      </c>
      <c r="E277" t="s">
        <v>33</v>
      </c>
      <c r="F277">
        <v>0</v>
      </c>
      <c r="G277">
        <v>0</v>
      </c>
      <c r="H277">
        <v>104.6</v>
      </c>
      <c r="I277">
        <v>97.8</v>
      </c>
      <c r="J277">
        <v>70</v>
      </c>
      <c r="K277">
        <v>5917</v>
      </c>
      <c r="L277">
        <v>7.3</v>
      </c>
      <c r="M277" t="s">
        <v>23</v>
      </c>
      <c r="N277" t="s">
        <v>73</v>
      </c>
      <c r="O277" t="b">
        <v>0</v>
      </c>
      <c r="P277" t="b">
        <v>0</v>
      </c>
    </row>
    <row r="278" spans="1:16" x14ac:dyDescent="0.25">
      <c r="A278" s="3">
        <v>45767</v>
      </c>
      <c r="B278" t="s">
        <v>31</v>
      </c>
      <c r="C278" cm="1">
        <f t="array" ref="C278">_xlfn.SWITCH(Table1[[#This Row],[Day_of_Week]],
"Monday",1,
"Tuesday",2,
"Wednesday",3,
"Thursday",4,
"Friday",5,
"Saturday",6,
"Sunday",7)</f>
        <v>7</v>
      </c>
      <c r="D278" t="s">
        <v>32</v>
      </c>
      <c r="E278" t="s">
        <v>33</v>
      </c>
      <c r="F278">
        <v>0</v>
      </c>
      <c r="G278">
        <v>0</v>
      </c>
      <c r="H278">
        <v>103</v>
      </c>
      <c r="I278">
        <v>97.1</v>
      </c>
      <c r="J278">
        <v>69</v>
      </c>
      <c r="K278">
        <v>3936</v>
      </c>
      <c r="L278">
        <v>8.3000000000000007</v>
      </c>
      <c r="M278" t="s">
        <v>23</v>
      </c>
      <c r="N278" t="s">
        <v>73</v>
      </c>
      <c r="O278" t="b">
        <v>0</v>
      </c>
      <c r="P278" t="b">
        <v>0</v>
      </c>
    </row>
    <row r="279" spans="1:16" x14ac:dyDescent="0.25">
      <c r="A279" s="3">
        <v>45774</v>
      </c>
      <c r="B279" t="s">
        <v>31</v>
      </c>
      <c r="C279" cm="1">
        <f t="array" ref="C279">_xlfn.SWITCH(Table1[[#This Row],[Day_of_Week]],
"Monday",1,
"Tuesday",2,
"Wednesday",3,
"Thursday",4,
"Friday",5,
"Saturday",6,
"Sunday",7)</f>
        <v>7</v>
      </c>
      <c r="D279" t="s">
        <v>32</v>
      </c>
      <c r="E279" t="s">
        <v>33</v>
      </c>
      <c r="F279">
        <v>0</v>
      </c>
      <c r="G279">
        <v>0</v>
      </c>
      <c r="H279">
        <v>104.2</v>
      </c>
      <c r="I279">
        <v>96.5</v>
      </c>
      <c r="J279">
        <v>71</v>
      </c>
      <c r="K279">
        <v>5830</v>
      </c>
      <c r="L279">
        <v>6.1</v>
      </c>
      <c r="M279" t="s">
        <v>23</v>
      </c>
      <c r="N279" t="s">
        <v>73</v>
      </c>
      <c r="O279" t="b">
        <v>1</v>
      </c>
      <c r="P279" t="b">
        <v>0</v>
      </c>
    </row>
    <row r="280" spans="1:16" x14ac:dyDescent="0.25">
      <c r="A280" s="3">
        <v>45781</v>
      </c>
      <c r="B280" t="s">
        <v>31</v>
      </c>
      <c r="C280" cm="1">
        <f t="array" ref="C280">_xlfn.SWITCH(Table1[[#This Row],[Day_of_Week]],
"Monday",1,
"Tuesday",2,
"Wednesday",3,
"Thursday",4,
"Friday",5,
"Saturday",6,
"Sunday",7)</f>
        <v>7</v>
      </c>
      <c r="D280" t="s">
        <v>32</v>
      </c>
      <c r="E280" t="s">
        <v>33</v>
      </c>
      <c r="F280">
        <v>0</v>
      </c>
      <c r="G280">
        <v>0</v>
      </c>
      <c r="H280">
        <v>102.9</v>
      </c>
      <c r="I280">
        <v>95.9</v>
      </c>
      <c r="J280">
        <v>70</v>
      </c>
      <c r="K280">
        <v>5971</v>
      </c>
      <c r="L280">
        <v>8.1</v>
      </c>
      <c r="M280" t="s">
        <v>23</v>
      </c>
      <c r="N280" t="s">
        <v>73</v>
      </c>
      <c r="O280" t="b">
        <v>1</v>
      </c>
      <c r="P280" t="b">
        <v>0</v>
      </c>
    </row>
    <row r="281" spans="1:16" x14ac:dyDescent="0.25">
      <c r="A281" s="3">
        <v>45788</v>
      </c>
      <c r="B281" t="s">
        <v>31</v>
      </c>
      <c r="C281" cm="1">
        <f t="array" ref="C281">_xlfn.SWITCH(Table1[[#This Row],[Day_of_Week]],
"Monday",1,
"Tuesday",2,
"Wednesday",3,
"Thursday",4,
"Friday",5,
"Saturday",6,
"Sunday",7)</f>
        <v>7</v>
      </c>
      <c r="D281" t="s">
        <v>32</v>
      </c>
      <c r="E281" t="s">
        <v>33</v>
      </c>
      <c r="F281">
        <v>0</v>
      </c>
      <c r="G281">
        <v>0</v>
      </c>
      <c r="H281">
        <v>101.8</v>
      </c>
      <c r="I281">
        <v>95.4</v>
      </c>
      <c r="J281">
        <v>72</v>
      </c>
      <c r="K281">
        <v>3993</v>
      </c>
      <c r="L281">
        <v>6.7</v>
      </c>
      <c r="M281" t="s">
        <v>23</v>
      </c>
      <c r="N281" t="s">
        <v>73</v>
      </c>
      <c r="O281" t="b">
        <v>0</v>
      </c>
      <c r="P281" t="b">
        <v>0</v>
      </c>
    </row>
    <row r="282" spans="1:16" x14ac:dyDescent="0.25">
      <c r="A282" s="3">
        <v>45795</v>
      </c>
      <c r="B282" t="s">
        <v>31</v>
      </c>
      <c r="C282" cm="1">
        <f t="array" ref="C282">_xlfn.SWITCH(Table1[[#This Row],[Day_of_Week]],
"Monday",1,
"Tuesday",2,
"Wednesday",3,
"Thursday",4,
"Friday",5,
"Saturday",6,
"Sunday",7)</f>
        <v>7</v>
      </c>
      <c r="D282" t="s">
        <v>32</v>
      </c>
      <c r="E282" t="s">
        <v>33</v>
      </c>
      <c r="F282">
        <v>0</v>
      </c>
      <c r="G282">
        <v>0</v>
      </c>
      <c r="H282">
        <v>103</v>
      </c>
      <c r="I282">
        <v>94.9</v>
      </c>
      <c r="J282">
        <v>69</v>
      </c>
      <c r="K282">
        <v>5171</v>
      </c>
      <c r="L282">
        <v>6.4</v>
      </c>
      <c r="M282" t="s">
        <v>23</v>
      </c>
      <c r="N282" t="s">
        <v>38</v>
      </c>
      <c r="O282" t="b">
        <v>0</v>
      </c>
      <c r="P282" t="b">
        <v>0</v>
      </c>
    </row>
    <row r="283" spans="1:16" x14ac:dyDescent="0.25">
      <c r="A283" s="3">
        <v>45802</v>
      </c>
      <c r="B283" t="s">
        <v>31</v>
      </c>
      <c r="C283" cm="1">
        <f t="array" ref="C283">_xlfn.SWITCH(Table1[[#This Row],[Day_of_Week]],
"Monday",1,
"Tuesday",2,
"Wednesday",3,
"Thursday",4,
"Friday",5,
"Saturday",6,
"Sunday",7)</f>
        <v>7</v>
      </c>
      <c r="D283" t="s">
        <v>32</v>
      </c>
      <c r="E283" t="s">
        <v>33</v>
      </c>
      <c r="F283">
        <v>0</v>
      </c>
      <c r="G283">
        <v>0</v>
      </c>
      <c r="H283">
        <v>102.2</v>
      </c>
      <c r="I283">
        <v>94.5</v>
      </c>
      <c r="J283">
        <v>72</v>
      </c>
      <c r="K283">
        <v>4768</v>
      </c>
      <c r="L283">
        <v>7.4</v>
      </c>
      <c r="M283" t="s">
        <v>23</v>
      </c>
      <c r="N283" t="s">
        <v>73</v>
      </c>
      <c r="O283" t="b">
        <v>0</v>
      </c>
      <c r="P283" t="b">
        <v>0</v>
      </c>
    </row>
    <row r="284" spans="1:16" x14ac:dyDescent="0.25">
      <c r="A284" s="3">
        <v>45809</v>
      </c>
      <c r="B284" t="s">
        <v>31</v>
      </c>
      <c r="C284" cm="1">
        <f t="array" ref="C284">_xlfn.SWITCH(Table1[[#This Row],[Day_of_Week]],
"Monday",1,
"Tuesday",2,
"Wednesday",3,
"Thursday",4,
"Friday",5,
"Saturday",6,
"Sunday",7)</f>
        <v>7</v>
      </c>
      <c r="D284" t="s">
        <v>32</v>
      </c>
      <c r="E284" t="s">
        <v>33</v>
      </c>
      <c r="F284">
        <v>0</v>
      </c>
      <c r="G284">
        <v>0</v>
      </c>
      <c r="H284">
        <v>102.6</v>
      </c>
      <c r="I284">
        <v>94</v>
      </c>
      <c r="J284">
        <v>68</v>
      </c>
      <c r="K284">
        <v>3941</v>
      </c>
      <c r="L284">
        <v>7.4</v>
      </c>
      <c r="M284" t="s">
        <v>23</v>
      </c>
      <c r="N284" t="s">
        <v>73</v>
      </c>
      <c r="O284" t="b">
        <v>1</v>
      </c>
      <c r="P284" t="b">
        <v>0</v>
      </c>
    </row>
    <row r="285" spans="1:16" x14ac:dyDescent="0.25">
      <c r="A285" s="3">
        <v>45816</v>
      </c>
      <c r="B285" t="s">
        <v>31</v>
      </c>
      <c r="C285" cm="1">
        <f t="array" ref="C285">_xlfn.SWITCH(Table1[[#This Row],[Day_of_Week]],
"Monday",1,
"Tuesday",2,
"Wednesday",3,
"Thursday",4,
"Friday",5,
"Saturday",6,
"Sunday",7)</f>
        <v>7</v>
      </c>
      <c r="D285" t="s">
        <v>32</v>
      </c>
      <c r="E285" t="s">
        <v>33</v>
      </c>
      <c r="F285">
        <v>0</v>
      </c>
      <c r="G285">
        <v>0</v>
      </c>
      <c r="H285">
        <v>100.8</v>
      </c>
      <c r="I285">
        <v>93.6</v>
      </c>
      <c r="J285">
        <v>74</v>
      </c>
      <c r="K285">
        <v>4031</v>
      </c>
      <c r="L285">
        <v>7.3</v>
      </c>
      <c r="M285" t="s">
        <v>23</v>
      </c>
      <c r="N285" t="s">
        <v>71</v>
      </c>
      <c r="O285" t="b">
        <v>0</v>
      </c>
      <c r="P285" t="b">
        <v>0</v>
      </c>
    </row>
    <row r="286" spans="1:16" x14ac:dyDescent="0.25">
      <c r="A286" s="3">
        <v>45823</v>
      </c>
      <c r="B286" t="s">
        <v>31</v>
      </c>
      <c r="C286" cm="1">
        <f t="array" ref="C286">_xlfn.SWITCH(Table1[[#This Row],[Day_of_Week]],
"Monday",1,
"Tuesday",2,
"Wednesday",3,
"Thursday",4,
"Friday",5,
"Saturday",6,
"Sunday",7)</f>
        <v>7</v>
      </c>
      <c r="D286" t="s">
        <v>32</v>
      </c>
      <c r="E286" t="s">
        <v>33</v>
      </c>
      <c r="F286">
        <v>0</v>
      </c>
      <c r="G286">
        <v>0</v>
      </c>
      <c r="H286">
        <v>99.8</v>
      </c>
      <c r="I286">
        <v>93.2</v>
      </c>
      <c r="J286">
        <v>67</v>
      </c>
      <c r="K286">
        <v>5378</v>
      </c>
      <c r="L286">
        <v>8.8000000000000007</v>
      </c>
      <c r="M286" t="s">
        <v>23</v>
      </c>
      <c r="N286" t="s">
        <v>38</v>
      </c>
      <c r="O286" t="b">
        <v>0</v>
      </c>
      <c r="P286" t="b">
        <v>0</v>
      </c>
    </row>
    <row r="287" spans="1:16" x14ac:dyDescent="0.25">
      <c r="A287" s="3">
        <v>45830</v>
      </c>
      <c r="B287" t="s">
        <v>31</v>
      </c>
      <c r="C287" cm="1">
        <f t="array" ref="C287">_xlfn.SWITCH(Table1[[#This Row],[Day_of_Week]],
"Monday",1,
"Tuesday",2,
"Wednesday",3,
"Thursday",4,
"Friday",5,
"Saturday",6,
"Sunday",7)</f>
        <v>7</v>
      </c>
      <c r="D287" t="s">
        <v>32</v>
      </c>
      <c r="E287" t="s">
        <v>33</v>
      </c>
      <c r="F287">
        <v>0</v>
      </c>
      <c r="G287">
        <v>0</v>
      </c>
      <c r="H287">
        <v>99.5</v>
      </c>
      <c r="I287">
        <v>92.9</v>
      </c>
      <c r="J287">
        <v>73</v>
      </c>
      <c r="K287">
        <v>5773</v>
      </c>
      <c r="L287">
        <v>6.4</v>
      </c>
      <c r="M287" t="s">
        <v>23</v>
      </c>
      <c r="N287" t="s">
        <v>38</v>
      </c>
      <c r="O287" t="b">
        <v>0</v>
      </c>
      <c r="P287" t="b">
        <v>0</v>
      </c>
    </row>
    <row r="288" spans="1:16" x14ac:dyDescent="0.25">
      <c r="A288" s="3">
        <v>45837</v>
      </c>
      <c r="B288" t="s">
        <v>31</v>
      </c>
      <c r="C288" cm="1">
        <f t="array" ref="C288">_xlfn.SWITCH(Table1[[#This Row],[Day_of_Week]],
"Monday",1,
"Tuesday",2,
"Wednesday",3,
"Thursday",4,
"Friday",5,
"Saturday",6,
"Sunday",7)</f>
        <v>7</v>
      </c>
      <c r="D288" t="s">
        <v>32</v>
      </c>
      <c r="E288" t="s">
        <v>33</v>
      </c>
      <c r="F288">
        <v>0</v>
      </c>
      <c r="G288">
        <v>0</v>
      </c>
      <c r="H288">
        <v>100.7</v>
      </c>
      <c r="I288">
        <v>92.6</v>
      </c>
      <c r="J288">
        <v>66</v>
      </c>
      <c r="K288">
        <v>3419</v>
      </c>
      <c r="L288">
        <v>8.8000000000000007</v>
      </c>
      <c r="M288" t="s">
        <v>23</v>
      </c>
      <c r="N288" t="s">
        <v>73</v>
      </c>
      <c r="O288" t="b">
        <v>1</v>
      </c>
      <c r="P288" t="b">
        <v>0</v>
      </c>
    </row>
    <row r="289" spans="1:16" x14ac:dyDescent="0.25">
      <c r="A289" s="3">
        <v>45844</v>
      </c>
      <c r="B289" t="s">
        <v>31</v>
      </c>
      <c r="C289" cm="1">
        <f t="array" ref="C289">_xlfn.SWITCH(Table1[[#This Row],[Day_of_Week]],
"Monday",1,
"Tuesday",2,
"Wednesday",3,
"Thursday",4,
"Friday",5,
"Saturday",6,
"Sunday",7)</f>
        <v>7</v>
      </c>
      <c r="D289" t="s">
        <v>32</v>
      </c>
      <c r="E289" t="s">
        <v>33</v>
      </c>
      <c r="F289">
        <v>0</v>
      </c>
      <c r="G289">
        <v>0</v>
      </c>
      <c r="H289">
        <v>100.6</v>
      </c>
      <c r="I289">
        <v>92.3</v>
      </c>
      <c r="J289">
        <v>70</v>
      </c>
      <c r="K289">
        <v>5232</v>
      </c>
      <c r="L289">
        <v>6.4</v>
      </c>
      <c r="M289" t="s">
        <v>23</v>
      </c>
      <c r="N289" t="s">
        <v>73</v>
      </c>
      <c r="O289" t="b">
        <v>0</v>
      </c>
      <c r="P289" t="b">
        <v>0</v>
      </c>
    </row>
    <row r="290" spans="1:16" x14ac:dyDescent="0.25">
      <c r="A290" s="3">
        <v>45851</v>
      </c>
      <c r="B290" t="s">
        <v>31</v>
      </c>
      <c r="C290" cm="1">
        <f t="array" ref="C290">_xlfn.SWITCH(Table1[[#This Row],[Day_of_Week]],
"Monday",1,
"Tuesday",2,
"Wednesday",3,
"Thursday",4,
"Friday",5,
"Saturday",6,
"Sunday",7)</f>
        <v>7</v>
      </c>
      <c r="D290" t="s">
        <v>32</v>
      </c>
      <c r="E290" t="s">
        <v>33</v>
      </c>
      <c r="F290">
        <v>0</v>
      </c>
      <c r="G290">
        <v>0</v>
      </c>
      <c r="H290">
        <v>100.4</v>
      </c>
      <c r="I290">
        <v>92</v>
      </c>
      <c r="J290">
        <v>66</v>
      </c>
      <c r="K290">
        <v>4123</v>
      </c>
      <c r="L290">
        <v>6.7</v>
      </c>
      <c r="M290" t="s">
        <v>23</v>
      </c>
      <c r="N290" t="s">
        <v>73</v>
      </c>
      <c r="O290" t="b">
        <v>0</v>
      </c>
      <c r="P290" t="b">
        <v>0</v>
      </c>
    </row>
    <row r="291" spans="1:16" x14ac:dyDescent="0.25">
      <c r="A291" s="3">
        <v>45858</v>
      </c>
      <c r="B291" t="s">
        <v>31</v>
      </c>
      <c r="C291" cm="1">
        <f t="array" ref="C291">_xlfn.SWITCH(Table1[[#This Row],[Day_of_Week]],
"Monday",1,
"Tuesday",2,
"Wednesday",3,
"Thursday",4,
"Friday",5,
"Saturday",6,
"Sunday",7)</f>
        <v>7</v>
      </c>
      <c r="D291" t="s">
        <v>32</v>
      </c>
      <c r="E291" t="s">
        <v>33</v>
      </c>
      <c r="F291">
        <v>0</v>
      </c>
      <c r="G291">
        <v>0</v>
      </c>
      <c r="H291">
        <v>100</v>
      </c>
      <c r="I291">
        <v>91.7</v>
      </c>
      <c r="J291">
        <v>65</v>
      </c>
      <c r="K291">
        <v>3698</v>
      </c>
      <c r="L291">
        <v>8.4</v>
      </c>
      <c r="M291" t="s">
        <v>23</v>
      </c>
      <c r="N291" t="s">
        <v>38</v>
      </c>
      <c r="O291" t="b">
        <v>0</v>
      </c>
      <c r="P291" t="b">
        <v>0</v>
      </c>
    </row>
    <row r="292" spans="1:16" x14ac:dyDescent="0.25">
      <c r="A292" s="3">
        <v>45865</v>
      </c>
      <c r="B292" t="s">
        <v>31</v>
      </c>
      <c r="C292" cm="1">
        <f t="array" ref="C292">_xlfn.SWITCH(Table1[[#This Row],[Day_of_Week]],
"Monday",1,
"Tuesday",2,
"Wednesday",3,
"Thursday",4,
"Friday",5,
"Saturday",6,
"Sunday",7)</f>
        <v>7</v>
      </c>
      <c r="D292" t="s">
        <v>32</v>
      </c>
      <c r="E292" t="s">
        <v>33</v>
      </c>
      <c r="F292">
        <v>0</v>
      </c>
      <c r="G292">
        <v>0</v>
      </c>
      <c r="H292">
        <v>99.1</v>
      </c>
      <c r="I292">
        <v>91.5</v>
      </c>
      <c r="J292">
        <v>69</v>
      </c>
      <c r="K292">
        <v>5270</v>
      </c>
      <c r="L292">
        <v>8.5</v>
      </c>
      <c r="M292" t="s">
        <v>23</v>
      </c>
      <c r="N292" t="s">
        <v>73</v>
      </c>
      <c r="O292" t="b">
        <v>0</v>
      </c>
      <c r="P292" t="b">
        <v>0</v>
      </c>
    </row>
    <row r="293" spans="1:16" x14ac:dyDescent="0.25">
      <c r="A293" s="3">
        <v>45872</v>
      </c>
      <c r="B293" t="s">
        <v>31</v>
      </c>
      <c r="C293" cm="1">
        <f t="array" ref="C293">_xlfn.SWITCH(Table1[[#This Row],[Day_of_Week]],
"Monday",1,
"Tuesday",2,
"Wednesday",3,
"Thursday",4,
"Friday",5,
"Saturday",6,
"Sunday",7)</f>
        <v>7</v>
      </c>
      <c r="D293" t="s">
        <v>32</v>
      </c>
      <c r="E293" t="s">
        <v>33</v>
      </c>
      <c r="F293">
        <v>0</v>
      </c>
      <c r="G293">
        <v>0</v>
      </c>
      <c r="H293">
        <v>101.2</v>
      </c>
      <c r="I293">
        <v>91.2</v>
      </c>
      <c r="J293">
        <v>70</v>
      </c>
      <c r="K293">
        <v>3711</v>
      </c>
      <c r="L293">
        <v>8.3000000000000007</v>
      </c>
      <c r="M293" t="s">
        <v>23</v>
      </c>
      <c r="N293" t="s">
        <v>71</v>
      </c>
      <c r="O293" t="b">
        <v>0</v>
      </c>
      <c r="P293" t="b">
        <v>0</v>
      </c>
    </row>
    <row r="294" spans="1:16" x14ac:dyDescent="0.25">
      <c r="A294" s="3">
        <v>45879</v>
      </c>
      <c r="B294" t="s">
        <v>31</v>
      </c>
      <c r="C294" cm="1">
        <f t="array" ref="C294">_xlfn.SWITCH(Table1[[#This Row],[Day_of_Week]],
"Monday",1,
"Tuesday",2,
"Wednesday",3,
"Thursday",4,
"Friday",5,
"Saturday",6,
"Sunday",7)</f>
        <v>7</v>
      </c>
      <c r="D294" t="s">
        <v>32</v>
      </c>
      <c r="E294" t="s">
        <v>33</v>
      </c>
      <c r="F294">
        <v>0</v>
      </c>
      <c r="G294">
        <v>0</v>
      </c>
      <c r="H294">
        <v>98.2</v>
      </c>
      <c r="I294">
        <v>91</v>
      </c>
      <c r="J294">
        <v>68</v>
      </c>
      <c r="K294">
        <v>5384</v>
      </c>
      <c r="L294">
        <v>8</v>
      </c>
      <c r="M294" t="s">
        <v>23</v>
      </c>
      <c r="N294" t="s">
        <v>38</v>
      </c>
      <c r="O294" t="b">
        <v>0</v>
      </c>
      <c r="P294" t="b">
        <v>0</v>
      </c>
    </row>
    <row r="295" spans="1:16" x14ac:dyDescent="0.25">
      <c r="A295" s="3">
        <v>45886</v>
      </c>
      <c r="B295" t="s">
        <v>31</v>
      </c>
      <c r="C295" cm="1">
        <f t="array" ref="C295">_xlfn.SWITCH(Table1[[#This Row],[Day_of_Week]],
"Monday",1,
"Tuesday",2,
"Wednesday",3,
"Thursday",4,
"Friday",5,
"Saturday",6,
"Sunday",7)</f>
        <v>7</v>
      </c>
      <c r="D295" t="s">
        <v>32</v>
      </c>
      <c r="E295" t="s">
        <v>33</v>
      </c>
      <c r="F295">
        <v>0</v>
      </c>
      <c r="G295">
        <v>0</v>
      </c>
      <c r="H295">
        <v>98.9</v>
      </c>
      <c r="I295">
        <v>90.8</v>
      </c>
      <c r="J295">
        <v>73</v>
      </c>
      <c r="K295">
        <v>4713</v>
      </c>
      <c r="L295">
        <v>6</v>
      </c>
      <c r="M295" t="s">
        <v>23</v>
      </c>
      <c r="N295" t="s">
        <v>71</v>
      </c>
      <c r="O295" t="b">
        <v>0</v>
      </c>
      <c r="P295" t="b">
        <v>0</v>
      </c>
    </row>
    <row r="296" spans="1:16" x14ac:dyDescent="0.25">
      <c r="A296" s="3">
        <v>45893</v>
      </c>
      <c r="B296" t="s">
        <v>31</v>
      </c>
      <c r="C296" cm="1">
        <f t="array" ref="C296">_xlfn.SWITCH(Table1[[#This Row],[Day_of_Week]],
"Monday",1,
"Tuesday",2,
"Wednesday",3,
"Thursday",4,
"Friday",5,
"Saturday",6,
"Sunday",7)</f>
        <v>7</v>
      </c>
      <c r="D296" t="s">
        <v>32</v>
      </c>
      <c r="E296" t="s">
        <v>33</v>
      </c>
      <c r="F296">
        <v>0</v>
      </c>
      <c r="G296">
        <v>0</v>
      </c>
      <c r="H296">
        <v>98.8</v>
      </c>
      <c r="I296">
        <v>90.6</v>
      </c>
      <c r="J296">
        <v>65</v>
      </c>
      <c r="K296">
        <v>4345</v>
      </c>
      <c r="L296">
        <v>7.4</v>
      </c>
      <c r="M296" t="s">
        <v>23</v>
      </c>
      <c r="N296" t="s">
        <v>71</v>
      </c>
      <c r="O296" t="b">
        <v>0</v>
      </c>
      <c r="P296" t="b">
        <v>0</v>
      </c>
    </row>
    <row r="297" spans="1:16" x14ac:dyDescent="0.25">
      <c r="A297" s="3">
        <v>45900</v>
      </c>
      <c r="B297" t="s">
        <v>31</v>
      </c>
      <c r="C297" cm="1">
        <f t="array" ref="C297">_xlfn.SWITCH(Table1[[#This Row],[Day_of_Week]],
"Monday",1,
"Tuesday",2,
"Wednesday",3,
"Thursday",4,
"Friday",5,
"Saturday",6,
"Sunday",7)</f>
        <v>7</v>
      </c>
      <c r="D297" t="s">
        <v>32</v>
      </c>
      <c r="E297" t="s">
        <v>33</v>
      </c>
      <c r="F297">
        <v>0</v>
      </c>
      <c r="G297">
        <v>0</v>
      </c>
      <c r="H297">
        <v>98</v>
      </c>
      <c r="I297">
        <v>90.5</v>
      </c>
      <c r="J297">
        <v>68</v>
      </c>
      <c r="K297">
        <v>4252</v>
      </c>
      <c r="L297">
        <v>7.8</v>
      </c>
      <c r="M297" t="s">
        <v>23</v>
      </c>
      <c r="N297" t="s">
        <v>73</v>
      </c>
      <c r="O297" t="b">
        <v>0</v>
      </c>
      <c r="P297" t="b">
        <v>0</v>
      </c>
    </row>
    <row r="298" spans="1:16" x14ac:dyDescent="0.25">
      <c r="A298" s="3">
        <v>45907</v>
      </c>
      <c r="B298" t="s">
        <v>31</v>
      </c>
      <c r="C298" cm="1">
        <f t="array" ref="C298">_xlfn.SWITCH(Table1[[#This Row],[Day_of_Week]],
"Monday",1,
"Tuesday",2,
"Wednesday",3,
"Thursday",4,
"Friday",5,
"Saturday",6,
"Sunday",7)</f>
        <v>7</v>
      </c>
      <c r="D298" t="s">
        <v>32</v>
      </c>
      <c r="E298" t="s">
        <v>33</v>
      </c>
      <c r="F298">
        <v>0</v>
      </c>
      <c r="G298">
        <v>0</v>
      </c>
      <c r="H298">
        <v>98.7</v>
      </c>
      <c r="I298">
        <v>90.3</v>
      </c>
      <c r="J298">
        <v>66</v>
      </c>
      <c r="K298">
        <v>3496</v>
      </c>
      <c r="L298">
        <v>8.5</v>
      </c>
      <c r="M298" t="s">
        <v>23</v>
      </c>
      <c r="N298" t="s">
        <v>71</v>
      </c>
      <c r="O298" t="b">
        <v>0</v>
      </c>
      <c r="P298" t="b">
        <v>0</v>
      </c>
    </row>
    <row r="299" spans="1:16" x14ac:dyDescent="0.25">
      <c r="A299" s="3">
        <v>45914</v>
      </c>
      <c r="B299" t="s">
        <v>31</v>
      </c>
      <c r="C299" cm="1">
        <f t="array" ref="C299">_xlfn.SWITCH(Table1[[#This Row],[Day_of_Week]],
"Monday",1,
"Tuesday",2,
"Wednesday",3,
"Thursday",4,
"Friday",5,
"Saturday",6,
"Sunday",7)</f>
        <v>7</v>
      </c>
      <c r="D299" t="s">
        <v>32</v>
      </c>
      <c r="E299" t="s">
        <v>33</v>
      </c>
      <c r="F299">
        <v>0</v>
      </c>
      <c r="G299">
        <v>0</v>
      </c>
      <c r="H299">
        <v>98.6</v>
      </c>
      <c r="I299">
        <v>90.1</v>
      </c>
      <c r="J299">
        <v>71</v>
      </c>
      <c r="K299">
        <v>3811</v>
      </c>
      <c r="L299">
        <v>7.2</v>
      </c>
      <c r="M299" t="s">
        <v>23</v>
      </c>
      <c r="N299" t="s">
        <v>71</v>
      </c>
      <c r="O299" t="b">
        <v>0</v>
      </c>
      <c r="P299" t="b">
        <v>0</v>
      </c>
    </row>
    <row r="300" spans="1:16" x14ac:dyDescent="0.25">
      <c r="A300" s="3">
        <v>45921</v>
      </c>
      <c r="B300" t="s">
        <v>31</v>
      </c>
      <c r="C300" cm="1">
        <f t="array" ref="C300">_xlfn.SWITCH(Table1[[#This Row],[Day_of_Week]],
"Monday",1,
"Tuesday",2,
"Wednesday",3,
"Thursday",4,
"Friday",5,
"Saturday",6,
"Sunday",7)</f>
        <v>7</v>
      </c>
      <c r="D300" t="s">
        <v>32</v>
      </c>
      <c r="E300" t="s">
        <v>33</v>
      </c>
      <c r="F300">
        <v>0</v>
      </c>
      <c r="G300">
        <v>0</v>
      </c>
      <c r="H300">
        <v>97.7</v>
      </c>
      <c r="I300">
        <v>90</v>
      </c>
      <c r="J300">
        <v>66</v>
      </c>
      <c r="K300">
        <v>5508</v>
      </c>
      <c r="L300">
        <v>7.2</v>
      </c>
      <c r="M300" t="s">
        <v>23</v>
      </c>
      <c r="N300" t="s">
        <v>73</v>
      </c>
      <c r="O300" t="b">
        <v>0</v>
      </c>
      <c r="P300" t="b">
        <v>0</v>
      </c>
    </row>
    <row r="301" spans="1:16" x14ac:dyDescent="0.25">
      <c r="A301" s="3">
        <v>45928</v>
      </c>
      <c r="B301" t="s">
        <v>31</v>
      </c>
      <c r="C301" cm="1">
        <f t="array" ref="C301">_xlfn.SWITCH(Table1[[#This Row],[Day_of_Week]],
"Monday",1,
"Tuesday",2,
"Wednesday",3,
"Thursday",4,
"Friday",5,
"Saturday",6,
"Sunday",7)</f>
        <v>7</v>
      </c>
      <c r="D301" t="s">
        <v>32</v>
      </c>
      <c r="E301" t="s">
        <v>33</v>
      </c>
      <c r="F301">
        <v>0</v>
      </c>
      <c r="G301">
        <v>0</v>
      </c>
      <c r="H301">
        <v>98.8</v>
      </c>
      <c r="I301">
        <v>89.9</v>
      </c>
      <c r="J301">
        <v>66</v>
      </c>
      <c r="K301">
        <v>4242</v>
      </c>
      <c r="L301">
        <v>8.6</v>
      </c>
      <c r="M301" t="s">
        <v>23</v>
      </c>
      <c r="N301" t="s">
        <v>38</v>
      </c>
      <c r="O301" t="b">
        <v>0</v>
      </c>
      <c r="P301" t="b">
        <v>0</v>
      </c>
    </row>
    <row r="302" spans="1:16" x14ac:dyDescent="0.25">
      <c r="A302" s="3">
        <v>45935</v>
      </c>
      <c r="B302" t="s">
        <v>31</v>
      </c>
      <c r="C302" cm="1">
        <f t="array" ref="C302">_xlfn.SWITCH(Table1[[#This Row],[Day_of_Week]],
"Monday",1,
"Tuesday",2,
"Wednesday",3,
"Thursday",4,
"Friday",5,
"Saturday",6,
"Sunday",7)</f>
        <v>7</v>
      </c>
      <c r="D302" t="s">
        <v>32</v>
      </c>
      <c r="E302" t="s">
        <v>33</v>
      </c>
      <c r="F302">
        <v>0</v>
      </c>
      <c r="G302">
        <v>0</v>
      </c>
      <c r="H302">
        <v>98.2</v>
      </c>
      <c r="I302">
        <v>89.7</v>
      </c>
      <c r="J302">
        <v>72</v>
      </c>
      <c r="K302">
        <v>4405</v>
      </c>
      <c r="L302">
        <v>6</v>
      </c>
      <c r="M302" t="s">
        <v>23</v>
      </c>
      <c r="N302" t="s">
        <v>38</v>
      </c>
      <c r="O302" t="b">
        <v>0</v>
      </c>
      <c r="P302" t="b">
        <v>1</v>
      </c>
    </row>
    <row r="303" spans="1:16" x14ac:dyDescent="0.25">
      <c r="A303" s="3">
        <v>45942</v>
      </c>
      <c r="B303" t="s">
        <v>31</v>
      </c>
      <c r="C303" cm="1">
        <f t="array" ref="C303">_xlfn.SWITCH(Table1[[#This Row],[Day_of_Week]],
"Monday",1,
"Tuesday",2,
"Wednesday",3,
"Thursday",4,
"Friday",5,
"Saturday",6,
"Sunday",7)</f>
        <v>7</v>
      </c>
      <c r="D303" t="s">
        <v>32</v>
      </c>
      <c r="E303" t="s">
        <v>33</v>
      </c>
      <c r="F303">
        <v>0</v>
      </c>
      <c r="G303">
        <v>0</v>
      </c>
      <c r="H303">
        <v>97.2</v>
      </c>
      <c r="I303">
        <v>89.6</v>
      </c>
      <c r="J303">
        <v>68</v>
      </c>
      <c r="K303">
        <v>4521</v>
      </c>
      <c r="L303">
        <v>6.1</v>
      </c>
      <c r="M303" t="s">
        <v>23</v>
      </c>
      <c r="N303" t="s">
        <v>73</v>
      </c>
      <c r="O303" t="b">
        <v>0</v>
      </c>
      <c r="P303" t="b">
        <v>0</v>
      </c>
    </row>
    <row r="304" spans="1:16" x14ac:dyDescent="0.25">
      <c r="A304" s="3">
        <v>45949</v>
      </c>
      <c r="B304" t="s">
        <v>31</v>
      </c>
      <c r="C304" cm="1">
        <f t="array" ref="C304">_xlfn.SWITCH(Table1[[#This Row],[Day_of_Week]],
"Monday",1,
"Tuesday",2,
"Wednesday",3,
"Thursday",4,
"Friday",5,
"Saturday",6,
"Sunday",7)</f>
        <v>7</v>
      </c>
      <c r="D304" t="s">
        <v>32</v>
      </c>
      <c r="E304" t="s">
        <v>33</v>
      </c>
      <c r="F304">
        <v>0</v>
      </c>
      <c r="G304">
        <v>0</v>
      </c>
      <c r="H304">
        <v>96.4</v>
      </c>
      <c r="I304">
        <v>89.5</v>
      </c>
      <c r="J304">
        <v>68</v>
      </c>
      <c r="K304">
        <v>3610</v>
      </c>
      <c r="L304">
        <v>7.1</v>
      </c>
      <c r="M304" t="s">
        <v>23</v>
      </c>
      <c r="N304" t="s">
        <v>38</v>
      </c>
      <c r="O304" t="b">
        <v>0</v>
      </c>
      <c r="P304" t="b">
        <v>0</v>
      </c>
    </row>
    <row r="305" spans="1:16" x14ac:dyDescent="0.25">
      <c r="A305" s="3">
        <v>45956</v>
      </c>
      <c r="B305" t="s">
        <v>31</v>
      </c>
      <c r="C305" cm="1">
        <f t="array" ref="C305">_xlfn.SWITCH(Table1[[#This Row],[Day_of_Week]],
"Monday",1,
"Tuesday",2,
"Wednesday",3,
"Thursday",4,
"Friday",5,
"Saturday",6,
"Sunday",7)</f>
        <v>7</v>
      </c>
      <c r="D305" t="s">
        <v>32</v>
      </c>
      <c r="E305" t="s">
        <v>33</v>
      </c>
      <c r="F305">
        <v>0</v>
      </c>
      <c r="G305">
        <v>0</v>
      </c>
      <c r="H305">
        <v>98.1</v>
      </c>
      <c r="I305">
        <v>89.4</v>
      </c>
      <c r="J305">
        <v>73</v>
      </c>
      <c r="K305">
        <v>3040</v>
      </c>
      <c r="L305">
        <v>7.7</v>
      </c>
      <c r="M305" t="s">
        <v>23</v>
      </c>
      <c r="N305" t="s">
        <v>71</v>
      </c>
      <c r="O305" t="b">
        <v>0</v>
      </c>
      <c r="P305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AA10-ACA9-42F2-8EC0-D0FCF14F3E28}">
  <dimension ref="A1:S41"/>
  <sheetViews>
    <sheetView zoomScale="160" zoomScaleNormal="160" workbookViewId="0">
      <selection activeCell="E8" sqref="E8"/>
    </sheetView>
  </sheetViews>
  <sheetFormatPr defaultRowHeight="15" x14ac:dyDescent="0.25"/>
  <cols>
    <col min="1" max="1" width="13.42578125" bestFit="1" customWidth="1"/>
    <col min="2" max="2" width="22.140625" bestFit="1" customWidth="1"/>
    <col min="3" max="3" width="23.85546875" bestFit="1" customWidth="1"/>
    <col min="4" max="4" width="15.7109375" bestFit="1" customWidth="1"/>
    <col min="5" max="5" width="26.28515625" bestFit="1" customWidth="1"/>
    <col min="6" max="6" width="16.85546875" bestFit="1" customWidth="1"/>
    <col min="7" max="7" width="8.28515625" bestFit="1" customWidth="1"/>
    <col min="8" max="8" width="6.7109375" bestFit="1" customWidth="1"/>
    <col min="9" max="9" width="11.28515625" bestFit="1" customWidth="1"/>
    <col min="10" max="10" width="13.140625" bestFit="1" customWidth="1"/>
    <col min="11" max="12" width="25.28515625" bestFit="1" customWidth="1"/>
    <col min="13" max="13" width="23.42578125" bestFit="1" customWidth="1"/>
    <col min="14" max="14" width="24.140625" bestFit="1" customWidth="1"/>
    <col min="15" max="15" width="24.5703125" bestFit="1" customWidth="1"/>
    <col min="16" max="16" width="27" bestFit="1" customWidth="1"/>
    <col min="17" max="17" width="22.5703125" bestFit="1" customWidth="1"/>
    <col min="18" max="18" width="22.42578125" bestFit="1" customWidth="1"/>
    <col min="19" max="19" width="53" bestFit="1" customWidth="1"/>
  </cols>
  <sheetData>
    <row r="1" spans="1:19" x14ac:dyDescent="0.25">
      <c r="C1" s="5" t="s">
        <v>77</v>
      </c>
    </row>
    <row r="3" spans="1:19" x14ac:dyDescent="0.25">
      <c r="A3" s="1" t="s">
        <v>0</v>
      </c>
      <c r="B3" t="s">
        <v>78</v>
      </c>
      <c r="C3" t="s">
        <v>79</v>
      </c>
      <c r="E3" t="s">
        <v>64</v>
      </c>
      <c r="F3" t="s">
        <v>80</v>
      </c>
      <c r="G3" t="s">
        <v>81</v>
      </c>
      <c r="H3" t="s">
        <v>82</v>
      </c>
    </row>
    <row r="4" spans="1:19" x14ac:dyDescent="0.25">
      <c r="A4" s="2" t="s">
        <v>53</v>
      </c>
      <c r="B4">
        <v>111.6</v>
      </c>
      <c r="C4">
        <v>107.9</v>
      </c>
      <c r="E4" s="4">
        <v>329.60855263157896</v>
      </c>
      <c r="F4" s="4">
        <v>120.80263157894737</v>
      </c>
      <c r="G4" s="6">
        <v>7888.5296052631575</v>
      </c>
      <c r="H4" s="4">
        <v>7.4398026315789467</v>
      </c>
    </row>
    <row r="5" spans="1:19" x14ac:dyDescent="0.25">
      <c r="A5" s="2" t="s">
        <v>54</v>
      </c>
      <c r="B5">
        <v>108.6</v>
      </c>
      <c r="C5">
        <v>103.1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93</v>
      </c>
      <c r="S5" t="s">
        <v>94</v>
      </c>
    </row>
    <row r="6" spans="1:19" x14ac:dyDescent="0.25">
      <c r="A6" s="2" t="s">
        <v>55</v>
      </c>
      <c r="B6">
        <v>106</v>
      </c>
      <c r="C6">
        <v>99.1</v>
      </c>
      <c r="G6" s="6">
        <f>G4</f>
        <v>7888.5296052631575</v>
      </c>
      <c r="H6" s="6">
        <f>10000-G4</f>
        <v>2111.4703947368425</v>
      </c>
      <c r="J6" s="4">
        <v>115.4</v>
      </c>
      <c r="K6" s="4">
        <v>1.8555555555555558</v>
      </c>
      <c r="L6" s="4">
        <v>21</v>
      </c>
      <c r="M6" s="4" t="s">
        <v>23</v>
      </c>
      <c r="N6" s="7">
        <v>1.05</v>
      </c>
      <c r="O6" s="4">
        <v>8536</v>
      </c>
      <c r="P6" s="4">
        <v>16.333333333333332</v>
      </c>
      <c r="Q6" s="4">
        <v>21</v>
      </c>
      <c r="R6" s="4">
        <v>-3.2999999999999972</v>
      </c>
      <c r="S6" s="4" t="s">
        <v>97</v>
      </c>
    </row>
    <row r="7" spans="1:19" x14ac:dyDescent="0.25">
      <c r="A7" s="2" t="s">
        <v>56</v>
      </c>
      <c r="B7">
        <v>104.8</v>
      </c>
      <c r="C7">
        <v>96.3</v>
      </c>
      <c r="N7" t="str">
        <f>REPT("●",ROUNDUP(MIN(N6,1)*10,0))&amp;
REPT("○",10-ROUNDUP(MIN(N6,1)*10,0)) &amp; " " &amp; TEXT(N6, "0%")</f>
        <v>●●●●●●●●●● 105%</v>
      </c>
    </row>
    <row r="8" spans="1:19" x14ac:dyDescent="0.25">
      <c r="A8" s="2" t="s">
        <v>57</v>
      </c>
      <c r="B8">
        <v>100.8</v>
      </c>
      <c r="C8">
        <v>94.1</v>
      </c>
      <c r="E8" t="s">
        <v>78</v>
      </c>
      <c r="F8" t="s">
        <v>79</v>
      </c>
    </row>
    <row r="9" spans="1:19" x14ac:dyDescent="0.25">
      <c r="A9" s="2" t="s">
        <v>58</v>
      </c>
      <c r="B9">
        <v>100.4</v>
      </c>
      <c r="C9">
        <v>92.5</v>
      </c>
      <c r="E9" s="4">
        <v>98.7</v>
      </c>
      <c r="F9" s="4">
        <v>89.3</v>
      </c>
      <c r="G9" t="str">
        <f>TEXT(E9,"0.00") &amp; "KG"</f>
        <v>98.70KG</v>
      </c>
      <c r="H9" t="str">
        <f>TEXT(F9,"0.00") &amp; "KG"</f>
        <v>89.30KG</v>
      </c>
    </row>
    <row r="10" spans="1:19" x14ac:dyDescent="0.25">
      <c r="A10" s="2" t="s">
        <v>59</v>
      </c>
      <c r="B10">
        <v>101</v>
      </c>
      <c r="C10">
        <v>91.3</v>
      </c>
      <c r="G10" t="str">
        <f>_xlfn.LET(
    _xlpm.start, 115,
    _xlpm.target, 80,
    _xlpm.current, E9,
    _xlpm.progress, MAX(0, MIN(1, (_xlpm.start - _xlpm.current) / (_xlpm.start - _xlpm.target))),
    _xlpm.filled, ROUNDUP(_xlpm.progress * 10, 0),
    _xlpm.empty, 10 - _xlpm.filled,
    REPT("●", _xlpm.filled) &amp; REPT("○", _xlpm.empty)
)</f>
        <v>●●●●●○○○○○</v>
      </c>
    </row>
    <row r="11" spans="1:19" x14ac:dyDescent="0.25">
      <c r="A11" s="2" t="s">
        <v>60</v>
      </c>
      <c r="B11">
        <v>98</v>
      </c>
      <c r="C11">
        <v>90.5</v>
      </c>
      <c r="G11" t="str">
        <f>IF(E9 &gt; 80,
    "You're " &amp; (E9 - 80) &amp; "kg away from your weight loss goal.",
    IF(E9 &lt; 80,
        "You're " &amp; (80 - E9) &amp; "kg from reaching your target weight.",
        "You've hit your goal. Nice one!"
    )
)</f>
        <v>You're 18.7kg away from your weight loss goal.</v>
      </c>
    </row>
    <row r="12" spans="1:19" x14ac:dyDescent="0.25">
      <c r="A12" s="2" t="s">
        <v>61</v>
      </c>
      <c r="B12">
        <v>99.6</v>
      </c>
      <c r="C12">
        <v>89.8</v>
      </c>
    </row>
    <row r="13" spans="1:19" x14ac:dyDescent="0.25">
      <c r="A13" s="2" t="s">
        <v>62</v>
      </c>
      <c r="B13">
        <v>98.7</v>
      </c>
      <c r="C13">
        <v>89.3</v>
      </c>
    </row>
    <row r="14" spans="1:19" x14ac:dyDescent="0.25">
      <c r="A14" s="2" t="s">
        <v>1</v>
      </c>
      <c r="B14">
        <v>98.7</v>
      </c>
      <c r="C14">
        <v>89.3</v>
      </c>
    </row>
    <row r="15" spans="1:19" x14ac:dyDescent="0.25">
      <c r="E15" s="1" t="s">
        <v>0</v>
      </c>
      <c r="F15" t="s">
        <v>64</v>
      </c>
      <c r="G15" t="s">
        <v>63</v>
      </c>
    </row>
    <row r="16" spans="1:19" x14ac:dyDescent="0.25">
      <c r="E16" s="2" t="s">
        <v>46</v>
      </c>
      <c r="F16" s="4">
        <v>687.44444444444446</v>
      </c>
      <c r="G16" s="4">
        <v>70.777777777777771</v>
      </c>
    </row>
    <row r="17" spans="1:9" x14ac:dyDescent="0.25">
      <c r="E17" s="2" t="s">
        <v>16</v>
      </c>
      <c r="F17" s="4">
        <v>549.17592592592598</v>
      </c>
      <c r="G17" s="4">
        <v>47.768518518518519</v>
      </c>
    </row>
    <row r="18" spans="1:9" x14ac:dyDescent="0.25">
      <c r="E18" s="2" t="s">
        <v>28</v>
      </c>
      <c r="F18" s="4">
        <v>454</v>
      </c>
      <c r="G18" s="4">
        <v>54.090909090909093</v>
      </c>
    </row>
    <row r="19" spans="1:9" x14ac:dyDescent="0.25">
      <c r="A19" s="1" t="s">
        <v>0</v>
      </c>
      <c r="B19" t="s">
        <v>95</v>
      </c>
      <c r="C19" t="s">
        <v>96</v>
      </c>
      <c r="E19" s="2" t="s">
        <v>21</v>
      </c>
      <c r="F19" s="4">
        <v>131.63888888888889</v>
      </c>
      <c r="G19" s="4">
        <v>39.638888888888886</v>
      </c>
    </row>
    <row r="20" spans="1:9" x14ac:dyDescent="0.25">
      <c r="A20" s="2" t="s">
        <v>47</v>
      </c>
      <c r="B20">
        <v>80.25</v>
      </c>
      <c r="C20">
        <v>784.25</v>
      </c>
      <c r="E20" s="2" t="s">
        <v>32</v>
      </c>
      <c r="F20" s="4">
        <v>0</v>
      </c>
      <c r="G20" s="4">
        <v>0</v>
      </c>
    </row>
    <row r="21" spans="1:9" x14ac:dyDescent="0.25">
      <c r="A21" s="2" t="s">
        <v>17</v>
      </c>
      <c r="B21">
        <v>53.31818181818182</v>
      </c>
      <c r="C21">
        <v>631.68181818181813</v>
      </c>
      <c r="E21" s="2" t="s">
        <v>1</v>
      </c>
      <c r="F21" s="4">
        <v>329.60855263157896</v>
      </c>
      <c r="G21" s="4">
        <v>35.503289473684212</v>
      </c>
    </row>
    <row r="22" spans="1:9" x14ac:dyDescent="0.25">
      <c r="A22" s="2" t="s">
        <v>50</v>
      </c>
      <c r="B22">
        <v>63.2</v>
      </c>
      <c r="C22">
        <v>610</v>
      </c>
    </row>
    <row r="23" spans="1:9" x14ac:dyDescent="0.25">
      <c r="A23" s="2" t="s">
        <v>25</v>
      </c>
      <c r="B23">
        <v>46.387096774193552</v>
      </c>
      <c r="C23">
        <v>540.06451612903231</v>
      </c>
    </row>
    <row r="24" spans="1:9" x14ac:dyDescent="0.25">
      <c r="A24" s="2" t="s">
        <v>35</v>
      </c>
      <c r="B24">
        <v>47.161290322580648</v>
      </c>
      <c r="C24">
        <v>524.64516129032256</v>
      </c>
      <c r="F24" s="1" t="s">
        <v>83</v>
      </c>
    </row>
    <row r="25" spans="1:9" x14ac:dyDescent="0.25">
      <c r="A25" s="2" t="s">
        <v>44</v>
      </c>
      <c r="B25">
        <v>45.25</v>
      </c>
      <c r="C25">
        <v>517</v>
      </c>
      <c r="F25" t="s">
        <v>23</v>
      </c>
      <c r="G25" t="s">
        <v>18</v>
      </c>
      <c r="H25" t="s">
        <v>26</v>
      </c>
      <c r="I25" t="s">
        <v>1</v>
      </c>
    </row>
    <row r="26" spans="1:9" x14ac:dyDescent="0.25">
      <c r="A26" s="2" t="s">
        <v>39</v>
      </c>
      <c r="B26">
        <v>55.064516129032256</v>
      </c>
      <c r="C26">
        <v>455.19354838709677</v>
      </c>
      <c r="E26" t="s">
        <v>64</v>
      </c>
      <c r="F26" s="4">
        <v>39.165289256198349</v>
      </c>
      <c r="G26" s="4">
        <v>514.4835164835165</v>
      </c>
      <c r="H26" s="4">
        <v>528.73913043478262</v>
      </c>
      <c r="I26" s="4">
        <v>329.60855263157896</v>
      </c>
    </row>
    <row r="27" spans="1:9" x14ac:dyDescent="0.25">
      <c r="A27" s="2" t="s">
        <v>29</v>
      </c>
      <c r="B27">
        <v>53.228571428571428</v>
      </c>
      <c r="C27">
        <v>452.94285714285712</v>
      </c>
    </row>
    <row r="28" spans="1:9" x14ac:dyDescent="0.25">
      <c r="A28" s="2" t="s">
        <v>41</v>
      </c>
      <c r="B28">
        <v>37</v>
      </c>
      <c r="C28">
        <v>132.80000000000001</v>
      </c>
    </row>
    <row r="29" spans="1:9" x14ac:dyDescent="0.25">
      <c r="A29" s="2" t="s">
        <v>22</v>
      </c>
      <c r="B29">
        <v>41.523809523809526</v>
      </c>
      <c r="C29">
        <v>130.8095238095238</v>
      </c>
    </row>
    <row r="30" spans="1:9" x14ac:dyDescent="0.25">
      <c r="A30" s="2" t="s">
        <v>33</v>
      </c>
      <c r="B30">
        <v>0</v>
      </c>
      <c r="C30">
        <v>0</v>
      </c>
    </row>
    <row r="31" spans="1:9" x14ac:dyDescent="0.25">
      <c r="A31" s="2" t="s">
        <v>1</v>
      </c>
      <c r="B31">
        <v>35.503289473684212</v>
      </c>
      <c r="C31">
        <v>329.60855263157896</v>
      </c>
    </row>
    <row r="34" spans="1:4" x14ac:dyDescent="0.25">
      <c r="A34" s="1" t="s">
        <v>0</v>
      </c>
      <c r="B34" t="s">
        <v>95</v>
      </c>
      <c r="C34" t="s">
        <v>96</v>
      </c>
    </row>
    <row r="35" spans="1:4" x14ac:dyDescent="0.25">
      <c r="A35" s="2" t="s">
        <v>34</v>
      </c>
      <c r="B35">
        <v>40.279069767441861</v>
      </c>
      <c r="C35">
        <v>464.90697674418607</v>
      </c>
      <c r="D35" cm="1">
        <f t="array" ref="D35">_xlfn.SWITCH(A35,
"Monday",1,
"Tuesday",2,
"Wednesday",3,
"Thursday",4,
"Friday",5,
"Saturday",6,
"Sunday",7)</f>
        <v>1</v>
      </c>
    </row>
    <row r="36" spans="1:4" x14ac:dyDescent="0.25">
      <c r="A36" s="2" t="s">
        <v>36</v>
      </c>
      <c r="B36">
        <v>47.372093023255815</v>
      </c>
      <c r="C36">
        <v>423.60465116279067</v>
      </c>
      <c r="D36" cm="1">
        <f t="array" ref="D36">_xlfn.SWITCH(A36,
"Monday",1,
"Tuesday",2,
"Wednesday",3,
"Thursday",4,
"Friday",5,
"Saturday",6,
"Sunday",7)</f>
        <v>2</v>
      </c>
    </row>
    <row r="37" spans="1:4" x14ac:dyDescent="0.25">
      <c r="A37" s="2" t="s">
        <v>15</v>
      </c>
      <c r="B37">
        <v>39.409090909090907</v>
      </c>
      <c r="C37">
        <v>458.29545454545456</v>
      </c>
      <c r="D37" cm="1">
        <f t="array" ref="D37">_xlfn.SWITCH(A37,
"Monday",1,
"Tuesday",2,
"Wednesday",3,
"Thursday",4,
"Friday",5,
"Saturday",6,
"Sunday",7)</f>
        <v>3</v>
      </c>
    </row>
    <row r="38" spans="1:4" x14ac:dyDescent="0.25">
      <c r="A38" s="2" t="s">
        <v>20</v>
      </c>
      <c r="B38">
        <v>35.272727272727273</v>
      </c>
      <c r="C38">
        <v>147.04545454545453</v>
      </c>
      <c r="D38" cm="1">
        <f t="array" ref="D38">_xlfn.SWITCH(A38,
"Monday",1,
"Tuesday",2,
"Wednesday",3,
"Thursday",4,
"Friday",5,
"Saturday",6,
"Sunday",7)</f>
        <v>4</v>
      </c>
    </row>
    <row r="39" spans="1:4" x14ac:dyDescent="0.25">
      <c r="A39" s="2" t="s">
        <v>24</v>
      </c>
      <c r="B39">
        <v>42.136363636363633</v>
      </c>
      <c r="C39">
        <v>445.36363636363637</v>
      </c>
      <c r="D39" cm="1">
        <f t="array" ref="D39">_xlfn.SWITCH(A39,
"Monday",1,
"Tuesday",2,
"Wednesday",3,
"Thursday",4,
"Friday",5,
"Saturday",6,
"Sunday",7)</f>
        <v>5</v>
      </c>
    </row>
    <row r="40" spans="1:4" x14ac:dyDescent="0.25">
      <c r="A40" s="2" t="s">
        <v>27</v>
      </c>
      <c r="B40">
        <v>43.813953488372093</v>
      </c>
      <c r="C40">
        <v>366.60465116279067</v>
      </c>
      <c r="D40" cm="1">
        <f t="array" ref="D40">_xlfn.SWITCH(A40,
"Monday",1,
"Tuesday",2,
"Wednesday",3,
"Thursday",4,
"Friday",5,
"Saturday",6,
"Sunday",7)</f>
        <v>6</v>
      </c>
    </row>
    <row r="41" spans="1:4" x14ac:dyDescent="0.25">
      <c r="A41" s="2" t="s">
        <v>31</v>
      </c>
      <c r="B41">
        <v>0</v>
      </c>
      <c r="C41">
        <v>0</v>
      </c>
      <c r="D41" cm="1">
        <f t="array" ref="D41">_xlfn.SWITCH(A41,
"Monday",1,
"Tuesday",2,
"Wednesday",3,
"Thursday",4,
"Friday",5,
"Saturday",6,
"Sunday",7)</f>
        <v>7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880D-CA3E-4B53-A7B0-B5BB18165329}">
  <dimension ref="A1"/>
  <sheetViews>
    <sheetView showGridLines="0" tabSelected="1" zoomScaleNormal="100" workbookViewId="0">
      <selection activeCell="X189" sqref="X189"/>
    </sheetView>
  </sheetViews>
  <sheetFormatPr defaultRowHeight="15" x14ac:dyDescent="0.25"/>
  <cols>
    <col min="6" max="6" width="9.140625" customWidth="1"/>
  </cols>
  <sheetData/>
  <sheetProtection algorithmName="SHA-512" hashValue="ZAIpubL6AovY6e26qcJprBOXyTpNH/ywhjmho3fAQZT+UN/oCen+6Jn/2BdtcewXP9MABj0AW4IwuHRgAY/afQ==" saltValue="v0XxSva8Bo2GDbwlOd/Kfg==" spinCount="100000" sheet="1" objects="1" scenarios="1"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426127D2-C2EA-4879-9820-AD4BA4566668}">
  <ds:schemaRefs/>
</ds:datastoreItem>
</file>

<file path=customXml/itemProps2.xml><?xml version="1.0" encoding="utf-8"?>
<ds:datastoreItem xmlns:ds="http://schemas.openxmlformats.org/officeDocument/2006/customXml" ds:itemID="{B8D99642-F5C5-4D49-95BB-79188349DD04}">
  <ds:schemaRefs/>
</ds:datastoreItem>
</file>

<file path=customXml/itemProps3.xml><?xml version="1.0" encoding="utf-8"?>
<ds:datastoreItem xmlns:ds="http://schemas.openxmlformats.org/officeDocument/2006/customXml" ds:itemID="{127FA943-5A05-4997-B4F1-958E9B1ECD6D}">
  <ds:schemaRefs/>
</ds:datastoreItem>
</file>

<file path=customXml/itemProps4.xml><?xml version="1.0" encoding="utf-8"?>
<ds:datastoreItem xmlns:ds="http://schemas.openxmlformats.org/officeDocument/2006/customXml" ds:itemID="{7BB1D98D-E591-4A64-B073-07A263E579F9}">
  <ds:schemaRefs/>
</ds:datastoreItem>
</file>

<file path=customXml/itemProps5.xml><?xml version="1.0" encoding="utf-8"?>
<ds:datastoreItem xmlns:ds="http://schemas.openxmlformats.org/officeDocument/2006/customXml" ds:itemID="{10CA5585-C065-4D3A-95F8-BB4ACA89A6F9}">
  <ds:schemaRefs/>
</ds:datastoreItem>
</file>

<file path=customXml/itemProps6.xml><?xml version="1.0" encoding="utf-8"?>
<ds:datastoreItem xmlns:ds="http://schemas.openxmlformats.org/officeDocument/2006/customXml" ds:itemID="{8B1DEEA7-51DB-4CD2-BC85-8ECDCE486397}">
  <ds:schemaRefs/>
</ds:datastoreItem>
</file>

<file path=customXml/itemProps7.xml><?xml version="1.0" encoding="utf-8"?>
<ds:datastoreItem xmlns:ds="http://schemas.openxmlformats.org/officeDocument/2006/customXml" ds:itemID="{841CFEC1-C84D-4608-9C81-99836731727E}">
  <ds:schemaRefs/>
</ds:datastoreItem>
</file>

<file path=customXml/itemProps8.xml><?xml version="1.0" encoding="utf-8"?>
<ds:datastoreItem xmlns:ds="http://schemas.openxmlformats.org/officeDocument/2006/customXml" ds:itemID="{5114772E-97CD-452B-BA7B-636A0B2092D9}">
  <ds:schemaRefs/>
</ds:datastoreItem>
</file>

<file path=customXml/itemProps9.xml><?xml version="1.0" encoding="utf-8"?>
<ds:datastoreItem xmlns:ds="http://schemas.openxmlformats.org/officeDocument/2006/customXml" ds:itemID="{5AA41F90-D490-4CD2-A271-4D5692D34FFA}">
  <ds:schemaRefs/>
</ds:datastoreItem>
</file>

<file path=customXml/itemProps10.xml><?xml version="1.0" encoding="utf-8"?>
<ds:datastoreItem xmlns:ds="http://schemas.openxmlformats.org/officeDocument/2006/customXml" ds:itemID="{8FB0B577-2BA7-448B-BBB6-EEE1FB0638FD}">
  <ds:schemaRefs/>
</ds:datastoreItem>
</file>

<file path=customXml/itemProps11.xml><?xml version="1.0" encoding="utf-8"?>
<ds:datastoreItem xmlns:ds="http://schemas.openxmlformats.org/officeDocument/2006/customXml" ds:itemID="{6A314DC2-5DB8-4CFF-B2F5-B34C64A854D8}">
  <ds:schemaRefs/>
</ds:datastoreItem>
</file>

<file path=customXml/itemProps12.xml><?xml version="1.0" encoding="utf-8"?>
<ds:datastoreItem xmlns:ds="http://schemas.openxmlformats.org/officeDocument/2006/customXml" ds:itemID="{417143C9-7B28-424D-AD1F-95447F78D4CE}">
  <ds:schemaRefs/>
</ds:datastoreItem>
</file>

<file path=customXml/itemProps13.xml><?xml version="1.0" encoding="utf-8"?>
<ds:datastoreItem xmlns:ds="http://schemas.openxmlformats.org/officeDocument/2006/customXml" ds:itemID="{4D911225-992A-489E-A1BE-29DF82BFA19B}">
  <ds:schemaRefs/>
</ds:datastoreItem>
</file>

<file path=customXml/itemProps14.xml><?xml version="1.0" encoding="utf-8"?>
<ds:datastoreItem xmlns:ds="http://schemas.openxmlformats.org/officeDocument/2006/customXml" ds:itemID="{53E144B5-6C40-4C22-A140-4769209F5EC2}">
  <ds:schemaRefs/>
</ds:datastoreItem>
</file>

<file path=customXml/itemProps15.xml><?xml version="1.0" encoding="utf-8"?>
<ds:datastoreItem xmlns:ds="http://schemas.openxmlformats.org/officeDocument/2006/customXml" ds:itemID="{C698D7C0-7CC8-4E1D-9E4F-606384F7EC4A}">
  <ds:schemaRefs/>
</ds:datastoreItem>
</file>

<file path=customXml/itemProps16.xml><?xml version="1.0" encoding="utf-8"?>
<ds:datastoreItem xmlns:ds="http://schemas.openxmlformats.org/officeDocument/2006/customXml" ds:itemID="{F2846CC8-1BED-448B-B574-32AEDA1FA4A6}">
  <ds:schemaRefs/>
</ds:datastoreItem>
</file>

<file path=customXml/itemProps17.xml><?xml version="1.0" encoding="utf-8"?>
<ds:datastoreItem xmlns:ds="http://schemas.openxmlformats.org/officeDocument/2006/customXml" ds:itemID="{F4D6A6AF-3F24-4136-9DED-9CEE6D87DE70}">
  <ds:schemaRefs/>
</ds:datastoreItem>
</file>

<file path=customXml/itemProps18.xml><?xml version="1.0" encoding="utf-8"?>
<ds:datastoreItem xmlns:ds="http://schemas.openxmlformats.org/officeDocument/2006/customXml" ds:itemID="{E069BFFE-82BE-45AA-8F84-313D59063B2C}">
  <ds:schemaRefs/>
</ds:datastoreItem>
</file>

<file path=customXml/itemProps19.xml><?xml version="1.0" encoding="utf-8"?>
<ds:datastoreItem xmlns:ds="http://schemas.openxmlformats.org/officeDocument/2006/customXml" ds:itemID="{3EEC0753-E6ED-4443-A354-CAE22E9E0C60}">
  <ds:schemaRefs/>
</ds:datastoreItem>
</file>

<file path=customXml/itemProps20.xml><?xml version="1.0" encoding="utf-8"?>
<ds:datastoreItem xmlns:ds="http://schemas.openxmlformats.org/officeDocument/2006/customXml" ds:itemID="{9BEBF592-9AC2-4FF5-9335-829E688412FD}">
  <ds:schemaRefs/>
</ds:datastoreItem>
</file>

<file path=customXml/itemProps21.xml><?xml version="1.0" encoding="utf-8"?>
<ds:datastoreItem xmlns:ds="http://schemas.openxmlformats.org/officeDocument/2006/customXml" ds:itemID="{4B09A45B-7E73-4A0E-9687-E7A11CBE1E98}">
  <ds:schemaRefs/>
</ds:datastoreItem>
</file>

<file path=customXml/itemProps22.xml><?xml version="1.0" encoding="utf-8"?>
<ds:datastoreItem xmlns:ds="http://schemas.openxmlformats.org/officeDocument/2006/customXml" ds:itemID="{0D2A51BE-58A3-4BE7-A0FC-8984AA73EC2A}">
  <ds:schemaRefs/>
</ds:datastoreItem>
</file>

<file path=customXml/itemProps23.xml><?xml version="1.0" encoding="utf-8"?>
<ds:datastoreItem xmlns:ds="http://schemas.openxmlformats.org/officeDocument/2006/customXml" ds:itemID="{36FCAF8D-36D9-4B8D-BF5D-DBEA2464EE67}">
  <ds:schemaRefs/>
</ds:datastoreItem>
</file>

<file path=customXml/itemProps24.xml><?xml version="1.0" encoding="utf-8"?>
<ds:datastoreItem xmlns:ds="http://schemas.openxmlformats.org/officeDocument/2006/customXml" ds:itemID="{9A5CB106-6849-4DCB-A096-1A067B02F2C0}">
  <ds:schemaRefs/>
</ds:datastoreItem>
</file>

<file path=customXml/itemProps25.xml><?xml version="1.0" encoding="utf-8"?>
<ds:datastoreItem xmlns:ds="http://schemas.openxmlformats.org/officeDocument/2006/customXml" ds:itemID="{D0FF8569-39D0-4F58-ADA0-241D77C403B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Fitness 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Nte</cp:lastModifiedBy>
  <dcterms:created xsi:type="dcterms:W3CDTF">2025-10-29T21:02:51Z</dcterms:created>
  <dcterms:modified xsi:type="dcterms:W3CDTF">2025-10-31T22:35:33Z</dcterms:modified>
</cp:coreProperties>
</file>