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6"/>
  <workbookPr hidePivotFieldList="1" defaultThemeVersion="166925"/>
  <mc:AlternateContent xmlns:mc="http://schemas.openxmlformats.org/markup-compatibility/2006">
    <mc:Choice Requires="x15">
      <x15ac:absPath xmlns:x15ac="http://schemas.microsoft.com/office/spreadsheetml/2010/11/ac" url="C:\xampp\htdocs\Abraham\"/>
    </mc:Choice>
  </mc:AlternateContent>
  <xr:revisionPtr revIDLastSave="0" documentId="13_ncr:1_{3BE116DA-491F-48E3-9F0F-2FFB47169F5F}" xr6:coauthVersionLast="36" xr6:coauthVersionMax="36" xr10:uidLastSave="{00000000-0000-0000-0000-000000000000}"/>
  <bookViews>
    <workbookView minimized="1" xWindow="0" yWindow="0" windowWidth="20490" windowHeight="7545" activeTab="1" xr2:uid="{16527C36-024D-4D60-99B3-3633844C125A}"/>
  </bookViews>
  <sheets>
    <sheet name="Sheet1" sheetId="4" r:id="rId1"/>
    <sheet name="Dashboard" sheetId="1" r:id="rId2"/>
    <sheet name="Working" sheetId="3" r:id="rId3"/>
    <sheet name="Dashboard2" sheetId="5" r:id="rId4"/>
    <sheet name="Data" sheetId="2" r:id="rId5"/>
  </sheets>
  <definedNames>
    <definedName name="Slicer_CRE">#N/A</definedName>
    <definedName name="Slicer_English">#N/A</definedName>
    <definedName name="Slicer_Grade">#N/A</definedName>
    <definedName name="Slicer_Grade1">#N/A</definedName>
    <definedName name="Slicer_Kiswahili">#N/A</definedName>
    <definedName name="Slicer_Maths">#N/A</definedName>
    <definedName name="Slicer_Name">#N/A</definedName>
    <definedName name="Slicer_Name1">#N/A</definedName>
    <definedName name="Slicer_Schools">#N/A</definedName>
    <definedName name="Slicer_Science">#N/A</definedName>
    <definedName name="Slicer_Social">#N/A</definedName>
    <definedName name="Slicer_Teacher">#N/A</definedName>
    <definedName name="Slicer_Teacher1">#N/A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51" i="4" l="1"/>
  <c r="O224" i="4"/>
  <c r="O223" i="4"/>
  <c r="O222" i="4"/>
  <c r="O221" i="4"/>
  <c r="O220" i="4"/>
  <c r="O219" i="4"/>
  <c r="O218" i="4"/>
  <c r="O217" i="4"/>
  <c r="O216" i="4"/>
  <c r="O215" i="4"/>
  <c r="O214" i="4"/>
  <c r="O213" i="4"/>
  <c r="O212" i="4"/>
  <c r="O211" i="4"/>
  <c r="O210" i="4"/>
  <c r="O209" i="4"/>
  <c r="O208" i="4"/>
  <c r="O207" i="4"/>
  <c r="O206" i="4"/>
  <c r="O205" i="4"/>
  <c r="O204" i="4"/>
  <c r="O203" i="4"/>
  <c r="O202" i="4"/>
  <c r="O201" i="4"/>
  <c r="O200" i="4"/>
  <c r="O199" i="4"/>
  <c r="O198" i="4"/>
  <c r="O197" i="4"/>
  <c r="O196" i="4"/>
  <c r="O195" i="4"/>
  <c r="O194" i="4"/>
  <c r="O193" i="4"/>
  <c r="O192" i="4"/>
  <c r="O191" i="4"/>
  <c r="O190" i="4"/>
  <c r="O189" i="4"/>
  <c r="O188" i="4"/>
  <c r="O187" i="4"/>
  <c r="O186" i="4"/>
  <c r="O185" i="4"/>
  <c r="O184" i="4"/>
  <c r="O183" i="4"/>
  <c r="O182" i="4"/>
  <c r="O181" i="4"/>
  <c r="O180" i="4"/>
  <c r="O179" i="4"/>
  <c r="O178" i="4"/>
  <c r="O177" i="4"/>
  <c r="O176" i="4"/>
  <c r="O175" i="4"/>
  <c r="T174" i="4"/>
  <c r="Q174" i="4"/>
  <c r="O174" i="4"/>
  <c r="O173" i="4"/>
  <c r="O172" i="4"/>
  <c r="O171" i="4"/>
  <c r="O170" i="4"/>
  <c r="U169" i="4"/>
  <c r="O169" i="4"/>
  <c r="O168" i="4"/>
  <c r="O167" i="4"/>
  <c r="O166" i="4"/>
  <c r="O165" i="4"/>
  <c r="O164" i="4"/>
  <c r="O162" i="4"/>
  <c r="O303" i="4" s="1"/>
  <c r="O161" i="4"/>
  <c r="O302" i="4" s="1"/>
  <c r="O160" i="4"/>
  <c r="O301" i="4" s="1"/>
  <c r="O159" i="4"/>
  <c r="O300" i="4" s="1"/>
  <c r="O158" i="4"/>
  <c r="O299" i="4" s="1"/>
  <c r="O157" i="4"/>
  <c r="O298" i="4" s="1"/>
  <c r="O156" i="4"/>
  <c r="O297" i="4" s="1"/>
  <c r="O155" i="4"/>
  <c r="O296" i="4" s="1"/>
  <c r="O154" i="4"/>
  <c r="O295" i="4" s="1"/>
  <c r="O153" i="4"/>
  <c r="O294" i="4" s="1"/>
  <c r="O152" i="4"/>
  <c r="O293" i="4" s="1"/>
  <c r="O151" i="4"/>
  <c r="O292" i="4" s="1"/>
  <c r="O150" i="4"/>
  <c r="O291" i="4" s="1"/>
  <c r="O149" i="4"/>
  <c r="O290" i="4" s="1"/>
  <c r="O148" i="4"/>
  <c r="O289" i="4" s="1"/>
  <c r="O147" i="4"/>
  <c r="O288" i="4" s="1"/>
  <c r="O146" i="4"/>
  <c r="O287" i="4" s="1"/>
  <c r="O145" i="4"/>
  <c r="O286" i="4" s="1"/>
  <c r="O144" i="4"/>
  <c r="O285" i="4" s="1"/>
  <c r="O143" i="4"/>
  <c r="O284" i="4" s="1"/>
  <c r="O142" i="4"/>
  <c r="O283" i="4" s="1"/>
  <c r="O141" i="4"/>
  <c r="O282" i="4" s="1"/>
  <c r="O140" i="4"/>
  <c r="O281" i="4" s="1"/>
  <c r="O139" i="4"/>
  <c r="O280" i="4" s="1"/>
  <c r="O138" i="4"/>
  <c r="O279" i="4" s="1"/>
  <c r="O137" i="4"/>
  <c r="O278" i="4" s="1"/>
  <c r="O136" i="4"/>
  <c r="O277" i="4" s="1"/>
  <c r="O135" i="4"/>
  <c r="O276" i="4" s="1"/>
  <c r="O134" i="4"/>
  <c r="O275" i="4" s="1"/>
  <c r="O133" i="4"/>
  <c r="O274" i="4" s="1"/>
  <c r="O132" i="4"/>
  <c r="O273" i="4" s="1"/>
  <c r="O131" i="4"/>
  <c r="O272" i="4" s="1"/>
  <c r="O130" i="4"/>
  <c r="O271" i="4" s="1"/>
  <c r="O129" i="4"/>
  <c r="O270" i="4" s="1"/>
  <c r="O128" i="4"/>
  <c r="O269" i="4" s="1"/>
  <c r="O127" i="4"/>
  <c r="O268" i="4" s="1"/>
  <c r="O126" i="4"/>
  <c r="O267" i="4" s="1"/>
  <c r="O125" i="4"/>
  <c r="O266" i="4" s="1"/>
  <c r="O124" i="4"/>
  <c r="O265" i="4" s="1"/>
  <c r="O123" i="4"/>
  <c r="O264" i="4" s="1"/>
  <c r="T122" i="4"/>
  <c r="O122" i="4"/>
  <c r="O263" i="4" s="1"/>
  <c r="O121" i="4"/>
  <c r="O262" i="4" s="1"/>
  <c r="O120" i="4"/>
  <c r="O261" i="4" s="1"/>
  <c r="O119" i="4"/>
  <c r="O260" i="4" s="1"/>
  <c r="O118" i="4"/>
  <c r="O259" i="4" s="1"/>
  <c r="O117" i="4"/>
  <c r="O258" i="4" s="1"/>
  <c r="O116" i="4"/>
  <c r="O257" i="4" s="1"/>
  <c r="O115" i="4"/>
  <c r="O256" i="4" s="1"/>
  <c r="O114" i="4"/>
  <c r="O255" i="4" s="1"/>
  <c r="O113" i="4"/>
  <c r="O254" i="4" s="1"/>
  <c r="Q112" i="4"/>
  <c r="P253" i="4" s="1"/>
  <c r="O112" i="4"/>
  <c r="O253" i="4" s="1"/>
  <c r="O111" i="4"/>
  <c r="O252" i="4" s="1"/>
  <c r="T110" i="4"/>
  <c r="O110" i="4"/>
  <c r="O251" i="4" s="1"/>
  <c r="O109" i="4"/>
  <c r="O250" i="4" s="1"/>
  <c r="O108" i="4"/>
  <c r="O249" i="4" s="1"/>
  <c r="U107" i="4"/>
  <c r="U248" i="4" s="1"/>
  <c r="O107" i="4"/>
  <c r="O248" i="4" s="1"/>
  <c r="O106" i="4"/>
  <c r="O247" i="4" s="1"/>
  <c r="O105" i="4"/>
  <c r="O246" i="4" s="1"/>
  <c r="O104" i="4"/>
  <c r="O245" i="4" s="1"/>
  <c r="O103" i="4"/>
  <c r="O244" i="4" s="1"/>
  <c r="O102" i="4"/>
  <c r="O243" i="4" s="1"/>
  <c r="O101" i="4"/>
  <c r="O242" i="4" s="1"/>
  <c r="O100" i="4"/>
  <c r="O241" i="4" s="1"/>
  <c r="O99" i="4"/>
  <c r="O240" i="4" s="1"/>
  <c r="O98" i="4"/>
  <c r="O239" i="4" s="1"/>
  <c r="Q97" i="4"/>
  <c r="P238" i="4" s="1"/>
  <c r="O97" i="4"/>
  <c r="O238" i="4" s="1"/>
  <c r="Q96" i="4"/>
  <c r="P237" i="4" s="1"/>
  <c r="O96" i="4"/>
  <c r="O237" i="4" s="1"/>
  <c r="Q95" i="4"/>
  <c r="P236" i="4" s="1"/>
  <c r="O95" i="4"/>
  <c r="O236" i="4" s="1"/>
  <c r="Q94" i="4"/>
  <c r="P235" i="4" s="1"/>
  <c r="O94" i="4"/>
  <c r="O235" i="4" s="1"/>
  <c r="Q93" i="4"/>
  <c r="P234" i="4" s="1"/>
  <c r="O93" i="4"/>
  <c r="O234" i="4" s="1"/>
  <c r="Q92" i="4"/>
  <c r="P233" i="4" s="1"/>
  <c r="O92" i="4"/>
  <c r="O233" i="4" s="1"/>
  <c r="Q91" i="4"/>
  <c r="P232" i="4" s="1"/>
  <c r="O91" i="4"/>
  <c r="O232" i="4" s="1"/>
  <c r="Q90" i="4"/>
  <c r="P231" i="4" s="1"/>
  <c r="P90" i="4"/>
  <c r="O90" i="4"/>
  <c r="O231" i="4" s="1"/>
  <c r="Q89" i="4"/>
  <c r="P230" i="4" s="1"/>
  <c r="O89" i="4"/>
  <c r="O230" i="4" s="1"/>
  <c r="Q88" i="4"/>
  <c r="P229" i="4" s="1"/>
  <c r="O88" i="4"/>
  <c r="O229" i="4" s="1"/>
  <c r="Q87" i="4"/>
  <c r="P228" i="4" s="1"/>
  <c r="P87" i="4"/>
  <c r="Q228" i="4" s="1"/>
  <c r="T228" i="4" s="1"/>
  <c r="O87" i="4"/>
  <c r="O228" i="4" s="1"/>
  <c r="U86" i="4"/>
  <c r="U227" i="4" s="1"/>
  <c r="S86" i="4"/>
  <c r="R227" i="4" s="1"/>
  <c r="R86" i="4"/>
  <c r="S227" i="4" s="1"/>
  <c r="Q86" i="4"/>
  <c r="P227" i="4" s="1"/>
  <c r="P86" i="4"/>
  <c r="O86" i="4"/>
  <c r="O227" i="4" s="1"/>
  <c r="U85" i="4"/>
  <c r="U226" i="4" s="1"/>
  <c r="S85" i="4"/>
  <c r="R226" i="4" s="1"/>
  <c r="R85" i="4"/>
  <c r="S226" i="4" s="1"/>
  <c r="Q85" i="4"/>
  <c r="P226" i="4" s="1"/>
  <c r="P85" i="4"/>
  <c r="O85" i="4"/>
  <c r="O226" i="4" s="1"/>
  <c r="U84" i="4"/>
  <c r="U225" i="4" s="1"/>
  <c r="S84" i="4"/>
  <c r="R84" i="4"/>
  <c r="Q84" i="4"/>
  <c r="P84" i="4"/>
  <c r="Q163" i="4" s="1"/>
  <c r="T163" i="4" s="1"/>
  <c r="O84" i="4"/>
  <c r="U33" i="4"/>
  <c r="S33" i="4"/>
  <c r="R174" i="4" s="1"/>
  <c r="Q33" i="4"/>
  <c r="P32" i="4"/>
  <c r="U32" i="4" s="1"/>
  <c r="P29" i="4"/>
  <c r="U22" i="4"/>
  <c r="U101" i="4" s="1"/>
  <c r="U242" i="4" s="1"/>
  <c r="S22" i="4"/>
  <c r="R101" i="4" s="1"/>
  <c r="S242" i="4" s="1"/>
  <c r="Q22" i="4"/>
  <c r="P101" i="4" s="1"/>
  <c r="P22" i="4"/>
  <c r="U21" i="4"/>
  <c r="U100" i="4" s="1"/>
  <c r="U241" i="4" s="1"/>
  <c r="Q21" i="4"/>
  <c r="P100" i="4" s="1"/>
  <c r="P21" i="4"/>
  <c r="U20" i="4"/>
  <c r="U99" i="4" s="1"/>
  <c r="U240" i="4" s="1"/>
  <c r="S20" i="4"/>
  <c r="R99" i="4" s="1"/>
  <c r="S240" i="4" s="1"/>
  <c r="Q20" i="4"/>
  <c r="P99" i="4" s="1"/>
  <c r="Q240" i="4" s="1"/>
  <c r="P20" i="4"/>
  <c r="T238" i="4" s="1"/>
  <c r="U19" i="4"/>
  <c r="U98" i="4" s="1"/>
  <c r="U239" i="4" s="1"/>
  <c r="Q19" i="4"/>
  <c r="P98" i="4" s="1"/>
  <c r="P19" i="4"/>
  <c r="Q98" i="4" s="1"/>
  <c r="P239" i="4" s="1"/>
  <c r="U18" i="4"/>
  <c r="U97" i="4" s="1"/>
  <c r="U238" i="4" s="1"/>
  <c r="S18" i="4"/>
  <c r="R97" i="4" s="1"/>
  <c r="S238" i="4" s="1"/>
  <c r="Q18" i="4"/>
  <c r="P97" i="4" s="1"/>
  <c r="U17" i="4"/>
  <c r="U96" i="4" s="1"/>
  <c r="U237" i="4" s="1"/>
  <c r="R17" i="4"/>
  <c r="S96" i="4" s="1"/>
  <c r="R237" i="4" s="1"/>
  <c r="Q17" i="4"/>
  <c r="P96" i="4" s="1"/>
  <c r="U16" i="4"/>
  <c r="U95" i="4" s="1"/>
  <c r="U236" i="4" s="1"/>
  <c r="Q16" i="4"/>
  <c r="P95" i="4" s="1"/>
  <c r="Q236" i="4" s="1"/>
  <c r="T236" i="4" s="1"/>
  <c r="U15" i="4"/>
  <c r="U94" i="4" s="1"/>
  <c r="U235" i="4" s="1"/>
  <c r="S15" i="4"/>
  <c r="R94" i="4" s="1"/>
  <c r="S235" i="4" s="1"/>
  <c r="R15" i="4"/>
  <c r="S94" i="4" s="1"/>
  <c r="R235" i="4" s="1"/>
  <c r="Q15" i="4"/>
  <c r="P94" i="4" s="1"/>
  <c r="U14" i="4"/>
  <c r="U93" i="4" s="1"/>
  <c r="U234" i="4" s="1"/>
  <c r="T14" i="4"/>
  <c r="S14" i="4"/>
  <c r="R93" i="4" s="1"/>
  <c r="S234" i="4" s="1"/>
  <c r="Q14" i="4"/>
  <c r="P93" i="4" s="1"/>
  <c r="U13" i="4"/>
  <c r="U92" i="4" s="1"/>
  <c r="U233" i="4" s="1"/>
  <c r="T13" i="4"/>
  <c r="R13" i="4"/>
  <c r="S92" i="4" s="1"/>
  <c r="R233" i="4" s="1"/>
  <c r="Q13" i="4"/>
  <c r="P92" i="4" s="1"/>
  <c r="U12" i="4"/>
  <c r="U91" i="4" s="1"/>
  <c r="U232" i="4" s="1"/>
  <c r="Q12" i="4"/>
  <c r="P91" i="4" s="1"/>
  <c r="Q232" i="4" s="1"/>
  <c r="T232" i="4" s="1"/>
  <c r="U11" i="4"/>
  <c r="U90" i="4" s="1"/>
  <c r="U231" i="4" s="1"/>
  <c r="S11" i="4"/>
  <c r="R90" i="4" s="1"/>
  <c r="S231" i="4" s="1"/>
  <c r="R11" i="4"/>
  <c r="S90" i="4" s="1"/>
  <c r="R231" i="4" s="1"/>
  <c r="Q11" i="4"/>
  <c r="P25" i="4" s="1"/>
  <c r="U10" i="4"/>
  <c r="U89" i="4" s="1"/>
  <c r="U230" i="4" s="1"/>
  <c r="T10" i="4"/>
  <c r="S10" i="4"/>
  <c r="R89" i="4" s="1"/>
  <c r="S230" i="4" s="1"/>
  <c r="Q10" i="4"/>
  <c r="P89" i="4" s="1"/>
  <c r="U9" i="4"/>
  <c r="U88" i="4" s="1"/>
  <c r="U229" i="4" s="1"/>
  <c r="T9" i="4"/>
  <c r="R9" i="4"/>
  <c r="S88" i="4" s="1"/>
  <c r="R229" i="4" s="1"/>
  <c r="Q9" i="4"/>
  <c r="P88" i="4" s="1"/>
  <c r="U8" i="4"/>
  <c r="U87" i="4" s="1"/>
  <c r="U228" i="4" s="1"/>
  <c r="S8" i="4"/>
  <c r="R87" i="4" s="1"/>
  <c r="S228" i="4" s="1"/>
  <c r="R8" i="4"/>
  <c r="S87" i="4" s="1"/>
  <c r="R228" i="4" s="1"/>
  <c r="T7" i="4"/>
  <c r="T5" i="4"/>
  <c r="I252" i="4"/>
  <c r="D225" i="4"/>
  <c r="D224" i="4"/>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F175" i="4"/>
  <c r="I175" i="4" s="1"/>
  <c r="D175" i="4"/>
  <c r="D174" i="4"/>
  <c r="D173" i="4"/>
  <c r="D172" i="4"/>
  <c r="D171" i="4"/>
  <c r="J170" i="4"/>
  <c r="D170" i="4"/>
  <c r="D169" i="4"/>
  <c r="D168" i="4"/>
  <c r="D167" i="4"/>
  <c r="D166" i="4"/>
  <c r="D165" i="4"/>
  <c r="D163" i="4"/>
  <c r="D304" i="4" s="1"/>
  <c r="D162" i="4"/>
  <c r="D303" i="4" s="1"/>
  <c r="D161" i="4"/>
  <c r="D302" i="4" s="1"/>
  <c r="D160" i="4"/>
  <c r="D301" i="4" s="1"/>
  <c r="D159" i="4"/>
  <c r="D300" i="4" s="1"/>
  <c r="D158" i="4"/>
  <c r="D299" i="4" s="1"/>
  <c r="D157" i="4"/>
  <c r="D298" i="4" s="1"/>
  <c r="D156" i="4"/>
  <c r="D297" i="4" s="1"/>
  <c r="D155" i="4"/>
  <c r="D296" i="4" s="1"/>
  <c r="D154" i="4"/>
  <c r="D295" i="4" s="1"/>
  <c r="D153" i="4"/>
  <c r="D294" i="4" s="1"/>
  <c r="D152" i="4"/>
  <c r="D293" i="4" s="1"/>
  <c r="D151" i="4"/>
  <c r="D292" i="4" s="1"/>
  <c r="D150" i="4"/>
  <c r="D291" i="4" s="1"/>
  <c r="D149" i="4"/>
  <c r="D290" i="4" s="1"/>
  <c r="D148" i="4"/>
  <c r="D289" i="4" s="1"/>
  <c r="D147" i="4"/>
  <c r="D288" i="4" s="1"/>
  <c r="D146" i="4"/>
  <c r="D287" i="4" s="1"/>
  <c r="D145" i="4"/>
  <c r="D286" i="4" s="1"/>
  <c r="D144" i="4"/>
  <c r="D285" i="4" s="1"/>
  <c r="D143" i="4"/>
  <c r="D284" i="4" s="1"/>
  <c r="D142" i="4"/>
  <c r="D283" i="4" s="1"/>
  <c r="D141" i="4"/>
  <c r="D282" i="4" s="1"/>
  <c r="D140" i="4"/>
  <c r="D281" i="4" s="1"/>
  <c r="D139" i="4"/>
  <c r="D280" i="4" s="1"/>
  <c r="D138" i="4"/>
  <c r="D279" i="4" s="1"/>
  <c r="D137" i="4"/>
  <c r="D278" i="4" s="1"/>
  <c r="D136" i="4"/>
  <c r="D277" i="4" s="1"/>
  <c r="D135" i="4"/>
  <c r="D276" i="4" s="1"/>
  <c r="D134" i="4"/>
  <c r="D275" i="4" s="1"/>
  <c r="D133" i="4"/>
  <c r="D274" i="4" s="1"/>
  <c r="D132" i="4"/>
  <c r="D273" i="4" s="1"/>
  <c r="D131" i="4"/>
  <c r="D272" i="4" s="1"/>
  <c r="D130" i="4"/>
  <c r="D271" i="4" s="1"/>
  <c r="D129" i="4"/>
  <c r="D270" i="4" s="1"/>
  <c r="D128" i="4"/>
  <c r="D269" i="4" s="1"/>
  <c r="D127" i="4"/>
  <c r="D268" i="4" s="1"/>
  <c r="D126" i="4"/>
  <c r="D267" i="4" s="1"/>
  <c r="D125" i="4"/>
  <c r="D266" i="4" s="1"/>
  <c r="D124" i="4"/>
  <c r="D265" i="4" s="1"/>
  <c r="D123" i="4"/>
  <c r="D264" i="4" s="1"/>
  <c r="D122" i="4"/>
  <c r="D263" i="4" s="1"/>
  <c r="D121" i="4"/>
  <c r="D262" i="4" s="1"/>
  <c r="D120" i="4"/>
  <c r="D261" i="4" s="1"/>
  <c r="D119" i="4"/>
  <c r="D260" i="4" s="1"/>
  <c r="D118" i="4"/>
  <c r="D259" i="4" s="1"/>
  <c r="D117" i="4"/>
  <c r="D258" i="4" s="1"/>
  <c r="D116" i="4"/>
  <c r="D257" i="4" s="1"/>
  <c r="D115" i="4"/>
  <c r="D256" i="4" s="1"/>
  <c r="D114" i="4"/>
  <c r="D255" i="4" s="1"/>
  <c r="F113" i="4"/>
  <c r="E254" i="4" s="1"/>
  <c r="D113" i="4"/>
  <c r="D254" i="4" s="1"/>
  <c r="D112" i="4"/>
  <c r="D253" i="4" s="1"/>
  <c r="D111" i="4"/>
  <c r="D252" i="4" s="1"/>
  <c r="D110" i="4"/>
  <c r="D251" i="4" s="1"/>
  <c r="D109" i="4"/>
  <c r="D250" i="4" s="1"/>
  <c r="J108" i="4"/>
  <c r="J249" i="4" s="1"/>
  <c r="D108" i="4"/>
  <c r="D249" i="4" s="1"/>
  <c r="D107" i="4"/>
  <c r="D248" i="4" s="1"/>
  <c r="D106" i="4"/>
  <c r="D247" i="4" s="1"/>
  <c r="D105" i="4"/>
  <c r="D246" i="4" s="1"/>
  <c r="D104" i="4"/>
  <c r="D245" i="4" s="1"/>
  <c r="D103" i="4"/>
  <c r="D244" i="4" s="1"/>
  <c r="D102" i="4"/>
  <c r="D243" i="4" s="1"/>
  <c r="D101" i="4"/>
  <c r="D242" i="4" s="1"/>
  <c r="D100" i="4"/>
  <c r="D241" i="4" s="1"/>
  <c r="D99" i="4"/>
  <c r="D240" i="4" s="1"/>
  <c r="F98" i="4"/>
  <c r="E239" i="4" s="1"/>
  <c r="D98" i="4"/>
  <c r="D239" i="4" s="1"/>
  <c r="F97" i="4"/>
  <c r="E238" i="4" s="1"/>
  <c r="D97" i="4"/>
  <c r="D238" i="4" s="1"/>
  <c r="F96" i="4"/>
  <c r="E237" i="4" s="1"/>
  <c r="D96" i="4"/>
  <c r="D237" i="4" s="1"/>
  <c r="F95" i="4"/>
  <c r="E236" i="4" s="1"/>
  <c r="D95" i="4"/>
  <c r="D236" i="4" s="1"/>
  <c r="F94" i="4"/>
  <c r="E235" i="4" s="1"/>
  <c r="D94" i="4"/>
  <c r="D235" i="4" s="1"/>
  <c r="F93" i="4"/>
  <c r="E234" i="4" s="1"/>
  <c r="D93" i="4"/>
  <c r="D234" i="4" s="1"/>
  <c r="F92" i="4"/>
  <c r="E233" i="4" s="1"/>
  <c r="D92" i="4"/>
  <c r="D233" i="4" s="1"/>
  <c r="F91" i="4"/>
  <c r="E232" i="4" s="1"/>
  <c r="D91" i="4"/>
  <c r="D232" i="4" s="1"/>
  <c r="F90" i="4"/>
  <c r="E231" i="4" s="1"/>
  <c r="D90" i="4"/>
  <c r="D231" i="4" s="1"/>
  <c r="F89" i="4"/>
  <c r="E230" i="4" s="1"/>
  <c r="D89" i="4"/>
  <c r="D230" i="4" s="1"/>
  <c r="F88" i="4"/>
  <c r="E229" i="4" s="1"/>
  <c r="E88" i="4"/>
  <c r="F229" i="4" s="1"/>
  <c r="I229" i="4" s="1"/>
  <c r="D88" i="4"/>
  <c r="D229" i="4" s="1"/>
  <c r="J87" i="4"/>
  <c r="J228" i="4" s="1"/>
  <c r="H87" i="4"/>
  <c r="G228" i="4" s="1"/>
  <c r="G87" i="4"/>
  <c r="H228" i="4" s="1"/>
  <c r="F87" i="4"/>
  <c r="E228" i="4" s="1"/>
  <c r="E87" i="4"/>
  <c r="D87" i="4"/>
  <c r="D228" i="4" s="1"/>
  <c r="J86" i="4"/>
  <c r="J227" i="4" s="1"/>
  <c r="H86" i="4"/>
  <c r="G227" i="4" s="1"/>
  <c r="G86" i="4"/>
  <c r="H227" i="4" s="1"/>
  <c r="F86" i="4"/>
  <c r="E227" i="4" s="1"/>
  <c r="E86" i="4"/>
  <c r="D86" i="4"/>
  <c r="D227" i="4" s="1"/>
  <c r="J85" i="4"/>
  <c r="J226" i="4" s="1"/>
  <c r="H85" i="4"/>
  <c r="G226" i="4" s="1"/>
  <c r="G85" i="4"/>
  <c r="F85" i="4"/>
  <c r="E85" i="4"/>
  <c r="F164" i="4" s="1"/>
  <c r="I164" i="4" s="1"/>
  <c r="D85" i="4"/>
  <c r="D226" i="4" s="1"/>
  <c r="J34" i="4"/>
  <c r="F34" i="4"/>
  <c r="E28" i="4"/>
  <c r="E24" i="4"/>
  <c r="E23" i="4"/>
  <c r="J23" i="4" s="1"/>
  <c r="J102" i="4" s="1"/>
  <c r="J243" i="4" s="1"/>
  <c r="E22" i="4"/>
  <c r="I240" i="4" s="1"/>
  <c r="E21" i="4"/>
  <c r="I239" i="4" s="1"/>
  <c r="E20" i="4"/>
  <c r="F99" i="4" s="1"/>
  <c r="E240" i="4" s="1"/>
  <c r="J19" i="4"/>
  <c r="J98" i="4" s="1"/>
  <c r="J239" i="4" s="1"/>
  <c r="F19" i="4"/>
  <c r="J18" i="4"/>
  <c r="J97" i="4" s="1"/>
  <c r="J238" i="4" s="1"/>
  <c r="H18" i="4"/>
  <c r="G97" i="4" s="1"/>
  <c r="H238" i="4" s="1"/>
  <c r="F18" i="4"/>
  <c r="E97" i="4" s="1"/>
  <c r="J17" i="4"/>
  <c r="J96" i="4" s="1"/>
  <c r="J237" i="4" s="1"/>
  <c r="H17" i="4"/>
  <c r="G96" i="4" s="1"/>
  <c r="H237" i="4" s="1"/>
  <c r="F17" i="4"/>
  <c r="E31" i="4" s="1"/>
  <c r="J16" i="4"/>
  <c r="J95" i="4" s="1"/>
  <c r="J236" i="4" s="1"/>
  <c r="F16" i="4"/>
  <c r="H16" i="4" s="1"/>
  <c r="G95" i="4" s="1"/>
  <c r="H236" i="4" s="1"/>
  <c r="J15" i="4"/>
  <c r="J94" i="4" s="1"/>
  <c r="J235" i="4" s="1"/>
  <c r="F15" i="4"/>
  <c r="J14" i="4"/>
  <c r="J93" i="4" s="1"/>
  <c r="J234" i="4" s="1"/>
  <c r="H14" i="4"/>
  <c r="G93" i="4" s="1"/>
  <c r="H234" i="4" s="1"/>
  <c r="F14" i="4"/>
  <c r="E93" i="4" s="1"/>
  <c r="J13" i="4"/>
  <c r="J92" i="4" s="1"/>
  <c r="J233" i="4" s="1"/>
  <c r="H13" i="4"/>
  <c r="G92" i="4" s="1"/>
  <c r="H233" i="4" s="1"/>
  <c r="F13" i="4"/>
  <c r="E92" i="4" s="1"/>
  <c r="J12" i="4"/>
  <c r="J91" i="4" s="1"/>
  <c r="J232" i="4" s="1"/>
  <c r="F12" i="4"/>
  <c r="H12" i="4" s="1"/>
  <c r="G91" i="4" s="1"/>
  <c r="H232" i="4" s="1"/>
  <c r="J11" i="4"/>
  <c r="J90" i="4" s="1"/>
  <c r="J231" i="4" s="1"/>
  <c r="F11" i="4"/>
  <c r="J10" i="4"/>
  <c r="J89" i="4" s="1"/>
  <c r="J230" i="4" s="1"/>
  <c r="I10" i="4"/>
  <c r="F10" i="4"/>
  <c r="E89" i="4" s="1"/>
  <c r="J9" i="4"/>
  <c r="J88" i="4" s="1"/>
  <c r="J229" i="4" s="1"/>
  <c r="H9" i="4"/>
  <c r="G88" i="4" s="1"/>
  <c r="H229" i="4" s="1"/>
  <c r="G9" i="4"/>
  <c r="H88" i="4" s="1"/>
  <c r="G229" i="4" s="1"/>
  <c r="I6" i="4"/>
  <c r="J1" i="3"/>
  <c r="J2" i="3"/>
  <c r="H8" i="3"/>
  <c r="U173" i="4" l="1"/>
  <c r="U111" i="4"/>
  <c r="U252" i="4" s="1"/>
  <c r="Q235" i="4"/>
  <c r="T235" i="4" s="1"/>
  <c r="T117" i="4"/>
  <c r="Q239" i="4"/>
  <c r="T121" i="4"/>
  <c r="T243" i="4"/>
  <c r="Q166" i="4"/>
  <c r="T166" i="4" s="1"/>
  <c r="Q104" i="4"/>
  <c r="P245" i="4" s="1"/>
  <c r="U25" i="4"/>
  <c r="Q25" i="4"/>
  <c r="T114" i="4"/>
  <c r="Q229" i="4"/>
  <c r="T229" i="4" s="1"/>
  <c r="T111" i="4"/>
  <c r="R12" i="4"/>
  <c r="S91" i="4" s="1"/>
  <c r="R232" i="4" s="1"/>
  <c r="Q233" i="4"/>
  <c r="T233" i="4" s="1"/>
  <c r="T115" i="4"/>
  <c r="R16" i="4"/>
  <c r="Q237" i="4"/>
  <c r="T237" i="4" s="1"/>
  <c r="T119" i="4"/>
  <c r="R19" i="4"/>
  <c r="R21" i="4"/>
  <c r="T240" i="4"/>
  <c r="Q101" i="4"/>
  <c r="P242" i="4" s="1"/>
  <c r="P24" i="4"/>
  <c r="P26" i="4"/>
  <c r="P28" i="4"/>
  <c r="Q32" i="4"/>
  <c r="S225" i="4"/>
  <c r="S163" i="4"/>
  <c r="Q99" i="4"/>
  <c r="P240" i="4" s="1"/>
  <c r="P30" i="4"/>
  <c r="T250" i="4"/>
  <c r="Q173" i="4"/>
  <c r="T173" i="4" s="1"/>
  <c r="Q231" i="4"/>
  <c r="T231" i="4" s="1"/>
  <c r="T113" i="4"/>
  <c r="Q230" i="4"/>
  <c r="T230" i="4" s="1"/>
  <c r="T112" i="4"/>
  <c r="T11" i="4"/>
  <c r="S12" i="4"/>
  <c r="R91" i="4" s="1"/>
  <c r="S232" i="4" s="1"/>
  <c r="Q234" i="4"/>
  <c r="T234" i="4" s="1"/>
  <c r="T116" i="4"/>
  <c r="S16" i="4"/>
  <c r="R95" i="4" s="1"/>
  <c r="S236" i="4" s="1"/>
  <c r="Q238" i="4"/>
  <c r="T120" i="4"/>
  <c r="S19" i="4"/>
  <c r="R98" i="4" s="1"/>
  <c r="S239" i="4" s="1"/>
  <c r="S21" i="4"/>
  <c r="R100" i="4" s="1"/>
  <c r="S241" i="4" s="1"/>
  <c r="Q242" i="4"/>
  <c r="T124" i="4"/>
  <c r="T247" i="4"/>
  <c r="Q170" i="4"/>
  <c r="T170" i="4" s="1"/>
  <c r="Q108" i="4"/>
  <c r="P249" i="4" s="1"/>
  <c r="P31" i="4"/>
  <c r="P112" i="4"/>
  <c r="Q253" i="4" s="1"/>
  <c r="P174" i="4"/>
  <c r="U174" i="4"/>
  <c r="U112" i="4"/>
  <c r="U253" i="4" s="1"/>
  <c r="T118" i="4"/>
  <c r="Q241" i="4"/>
  <c r="T123" i="4"/>
  <c r="T6" i="4"/>
  <c r="T8" i="4"/>
  <c r="S9" i="4"/>
  <c r="R88" i="4" s="1"/>
  <c r="S229" i="4" s="1"/>
  <c r="R10" i="4"/>
  <c r="S89" i="4" s="1"/>
  <c r="R230" i="4" s="1"/>
  <c r="T12" i="4"/>
  <c r="S13" i="4"/>
  <c r="R92" i="4" s="1"/>
  <c r="S233" i="4" s="1"/>
  <c r="R14" i="4"/>
  <c r="S17" i="4"/>
  <c r="R96" i="4" s="1"/>
  <c r="S237" i="4" s="1"/>
  <c r="R18" i="4"/>
  <c r="R20" i="4"/>
  <c r="T239" i="4"/>
  <c r="Q100" i="4"/>
  <c r="P241" i="4" s="1"/>
  <c r="R22" i="4"/>
  <c r="P23" i="4"/>
  <c r="T25" i="4"/>
  <c r="P27" i="4"/>
  <c r="Q29" i="4"/>
  <c r="U29" i="4"/>
  <c r="R33" i="4"/>
  <c r="P34" i="4"/>
  <c r="P36" i="4"/>
  <c r="P38" i="4"/>
  <c r="Q227" i="4"/>
  <c r="T227" i="4" s="1"/>
  <c r="T109" i="4"/>
  <c r="Q111" i="4"/>
  <c r="P252" i="4" s="1"/>
  <c r="R112" i="4"/>
  <c r="S253" i="4" s="1"/>
  <c r="O225" i="4"/>
  <c r="O163" i="4"/>
  <c r="R225" i="4"/>
  <c r="R163" i="4"/>
  <c r="T303" i="4"/>
  <c r="Q226" i="4"/>
  <c r="T226" i="4" s="1"/>
  <c r="T302" i="4"/>
  <c r="Q225" i="4"/>
  <c r="T225" i="4" s="1"/>
  <c r="T108" i="4"/>
  <c r="U163" i="4"/>
  <c r="P225" i="4"/>
  <c r="P163" i="4"/>
  <c r="T107" i="4"/>
  <c r="G10" i="4"/>
  <c r="H89" i="4" s="1"/>
  <c r="G230" i="4" s="1"/>
  <c r="F21" i="4"/>
  <c r="G21" i="4" s="1"/>
  <c r="F23" i="4"/>
  <c r="I15" i="4" s="1"/>
  <c r="E30" i="4"/>
  <c r="F109" i="4" s="1"/>
  <c r="E250" i="4" s="1"/>
  <c r="E95" i="4"/>
  <c r="I118" i="4" s="1"/>
  <c r="I9" i="4"/>
  <c r="H10" i="4"/>
  <c r="G89" i="4" s="1"/>
  <c r="H230" i="4" s="1"/>
  <c r="G13" i="4"/>
  <c r="H92" i="4" s="1"/>
  <c r="G233" i="4" s="1"/>
  <c r="G14" i="4"/>
  <c r="G17" i="4"/>
  <c r="H96" i="4" s="1"/>
  <c r="G237" i="4" s="1"/>
  <c r="G18" i="4"/>
  <c r="E39" i="4" s="1"/>
  <c r="J21" i="4"/>
  <c r="J100" i="4" s="1"/>
  <c r="J241" i="4" s="1"/>
  <c r="E32" i="4"/>
  <c r="J164" i="4"/>
  <c r="E100" i="4"/>
  <c r="H21" i="4"/>
  <c r="G100" i="4" s="1"/>
  <c r="H241" i="4" s="1"/>
  <c r="I13" i="4"/>
  <c r="I250" i="4"/>
  <c r="F173" i="4"/>
  <c r="I173" i="4" s="1"/>
  <c r="F111" i="4"/>
  <c r="E252" i="4" s="1"/>
  <c r="J32" i="4"/>
  <c r="F32" i="4"/>
  <c r="E102" i="4"/>
  <c r="G23" i="4"/>
  <c r="I248" i="4"/>
  <c r="F30" i="4"/>
  <c r="E90" i="4"/>
  <c r="E25" i="4"/>
  <c r="H11" i="4"/>
  <c r="G90" i="4" s="1"/>
  <c r="H231" i="4" s="1"/>
  <c r="G11" i="4"/>
  <c r="H90" i="4" s="1"/>
  <c r="G231" i="4" s="1"/>
  <c r="F233" i="4"/>
  <c r="I233" i="4" s="1"/>
  <c r="I115" i="4"/>
  <c r="E94" i="4"/>
  <c r="E29" i="4"/>
  <c r="H15" i="4"/>
  <c r="G94" i="4" s="1"/>
  <c r="H235" i="4" s="1"/>
  <c r="I7" i="4"/>
  <c r="G15" i="4"/>
  <c r="H97" i="4"/>
  <c r="G238" i="4" s="1"/>
  <c r="J113" i="4"/>
  <c r="J254" i="4" s="1"/>
  <c r="J175" i="4"/>
  <c r="H93" i="4"/>
  <c r="G234" i="4" s="1"/>
  <c r="E35" i="4"/>
  <c r="I249" i="4"/>
  <c r="F110" i="4"/>
  <c r="E251" i="4" s="1"/>
  <c r="J31" i="4"/>
  <c r="F31" i="4"/>
  <c r="F172" i="4"/>
  <c r="I172" i="4" s="1"/>
  <c r="E98" i="4"/>
  <c r="I11" i="4"/>
  <c r="G19" i="4"/>
  <c r="E33" i="4"/>
  <c r="H19" i="4"/>
  <c r="G98" i="4" s="1"/>
  <c r="H239" i="4" s="1"/>
  <c r="E113" i="4"/>
  <c r="F254" i="4" s="1"/>
  <c r="E175" i="4"/>
  <c r="H34" i="4"/>
  <c r="I26" i="4"/>
  <c r="G34" i="4"/>
  <c r="I242" i="4"/>
  <c r="F165" i="4"/>
  <c r="I165" i="4" s="1"/>
  <c r="F103" i="4"/>
  <c r="E244" i="4" s="1"/>
  <c r="E26" i="4"/>
  <c r="I246" i="4"/>
  <c r="F169" i="4"/>
  <c r="I169" i="4" s="1"/>
  <c r="F107" i="4"/>
  <c r="E248" i="4" s="1"/>
  <c r="E96" i="4"/>
  <c r="H226" i="4"/>
  <c r="H164" i="4"/>
  <c r="I8" i="4"/>
  <c r="G12" i="4"/>
  <c r="H91" i="4" s="1"/>
  <c r="G232" i="4" s="1"/>
  <c r="G16" i="4"/>
  <c r="F20" i="4"/>
  <c r="J20" i="4"/>
  <c r="J99" i="4" s="1"/>
  <c r="J240" i="4" s="1"/>
  <c r="F22" i="4"/>
  <c r="J22" i="4"/>
  <c r="J101" i="4" s="1"/>
  <c r="J242" i="4" s="1"/>
  <c r="F24" i="4"/>
  <c r="J24" i="4"/>
  <c r="F28" i="4"/>
  <c r="J28" i="4"/>
  <c r="F228" i="4"/>
  <c r="I228" i="4" s="1"/>
  <c r="I110" i="4"/>
  <c r="E91" i="4"/>
  <c r="F236" i="4"/>
  <c r="I236" i="4" s="1"/>
  <c r="F230" i="4"/>
  <c r="I230" i="4" s="1"/>
  <c r="I112" i="4"/>
  <c r="F234" i="4"/>
  <c r="I234" i="4" s="1"/>
  <c r="I116" i="4"/>
  <c r="F238" i="4"/>
  <c r="I238" i="4" s="1"/>
  <c r="I120" i="4"/>
  <c r="I241" i="4"/>
  <c r="F102" i="4"/>
  <c r="E243" i="4" s="1"/>
  <c r="E27" i="4"/>
  <c r="E38" i="4"/>
  <c r="E226" i="4"/>
  <c r="E164" i="4"/>
  <c r="F100" i="4"/>
  <c r="E241" i="4" s="1"/>
  <c r="F101" i="4"/>
  <c r="E242" i="4" s="1"/>
  <c r="I111" i="4"/>
  <c r="I304" i="4"/>
  <c r="F227" i="4"/>
  <c r="I227" i="4" s="1"/>
  <c r="G164" i="4"/>
  <c r="F226" i="4"/>
  <c r="I226" i="4" s="1"/>
  <c r="I303" i="4"/>
  <c r="I109" i="4"/>
  <c r="D164" i="4"/>
  <c r="I108" i="4"/>
  <c r="B4" i="3"/>
  <c r="B3" i="3"/>
  <c r="I249" i="2"/>
  <c r="D219" i="2"/>
  <c r="D214" i="2"/>
  <c r="D213" i="2"/>
  <c r="D212" i="2"/>
  <c r="D211" i="2"/>
  <c r="D209" i="2"/>
  <c r="D197" i="2" s="1"/>
  <c r="D207" i="2"/>
  <c r="D205" i="2"/>
  <c r="D200" i="2"/>
  <c r="D195" i="2"/>
  <c r="D193" i="2"/>
  <c r="D191" i="2"/>
  <c r="D189" i="2"/>
  <c r="D192" i="2" s="1"/>
  <c r="D188" i="2"/>
  <c r="D113" i="2" s="1"/>
  <c r="D254" i="2" s="1"/>
  <c r="D187" i="2"/>
  <c r="D186" i="2"/>
  <c r="D184" i="2"/>
  <c r="D180" i="2"/>
  <c r="D179" i="2"/>
  <c r="D176" i="2"/>
  <c r="D174" i="2"/>
  <c r="D172" i="2"/>
  <c r="D171" i="2"/>
  <c r="D151" i="2" s="1"/>
  <c r="D170" i="2"/>
  <c r="D107" i="2" s="1"/>
  <c r="D248" i="2" s="1"/>
  <c r="D169" i="2"/>
  <c r="D168" i="2"/>
  <c r="D167" i="2"/>
  <c r="D166" i="2"/>
  <c r="D165" i="2"/>
  <c r="D163" i="2"/>
  <c r="D162" i="2"/>
  <c r="F172" i="2"/>
  <c r="J167" i="2"/>
  <c r="D157" i="2"/>
  <c r="D142" i="2"/>
  <c r="D139" i="2"/>
  <c r="D138" i="2"/>
  <c r="D279" i="2" s="1"/>
  <c r="D133" i="2"/>
  <c r="D274" i="2" s="1"/>
  <c r="D132" i="2"/>
  <c r="D273" i="2" s="1"/>
  <c r="D131" i="2"/>
  <c r="D272" i="2" s="1"/>
  <c r="D129" i="2"/>
  <c r="D270" i="2" s="1"/>
  <c r="D128" i="2"/>
  <c r="D269" i="2" s="1"/>
  <c r="D127" i="2"/>
  <c r="D268" i="2" s="1"/>
  <c r="D126" i="2"/>
  <c r="D267" i="2" s="1"/>
  <c r="D124" i="2"/>
  <c r="D265" i="2" s="1"/>
  <c r="D122" i="2"/>
  <c r="D263" i="2" s="1"/>
  <c r="D121" i="2"/>
  <c r="D119" i="2"/>
  <c r="D117" i="2"/>
  <c r="D258" i="2" s="1"/>
  <c r="D112" i="2"/>
  <c r="D253" i="2" s="1"/>
  <c r="D111" i="2"/>
  <c r="D110" i="2"/>
  <c r="D251" i="2" s="1"/>
  <c r="D216" i="2" s="1"/>
  <c r="D106" i="2"/>
  <c r="D247" i="2" s="1"/>
  <c r="D105" i="2"/>
  <c r="D246" i="2" s="1"/>
  <c r="D104" i="2"/>
  <c r="D245" i="2" s="1"/>
  <c r="D103" i="2"/>
  <c r="D244" i="2" s="1"/>
  <c r="D102" i="2"/>
  <c r="D101" i="2"/>
  <c r="D242" i="2" s="1"/>
  <c r="D100" i="2"/>
  <c r="D241" i="2" s="1"/>
  <c r="D198" i="2" s="1"/>
  <c r="D98" i="2"/>
  <c r="D96" i="2"/>
  <c r="D237" i="2" s="1"/>
  <c r="D175" i="2" s="1"/>
  <c r="D92" i="2"/>
  <c r="D233" i="2" s="1"/>
  <c r="D91" i="2"/>
  <c r="D232" i="2" s="1"/>
  <c r="D97" i="2" s="1"/>
  <c r="D120" i="2" s="1"/>
  <c r="D89" i="2"/>
  <c r="D230" i="2" s="1"/>
  <c r="D87" i="2"/>
  <c r="D228" i="2" s="1"/>
  <c r="D201" i="2" s="1"/>
  <c r="D84" i="2"/>
  <c r="D225" i="2" s="1"/>
  <c r="D83" i="2"/>
  <c r="D224" i="2" s="1"/>
  <c r="D82" i="2"/>
  <c r="D161" i="2" s="1"/>
  <c r="D177" i="2" s="1"/>
  <c r="E83" i="2"/>
  <c r="E82" i="2"/>
  <c r="F110" i="2"/>
  <c r="E251" i="2" s="1"/>
  <c r="F91" i="2"/>
  <c r="E232" i="2" s="1"/>
  <c r="F89" i="2"/>
  <c r="E230" i="2" s="1"/>
  <c r="F87" i="2"/>
  <c r="E228" i="2" s="1"/>
  <c r="F83" i="2"/>
  <c r="E224" i="2" s="1"/>
  <c r="F82" i="2"/>
  <c r="E223" i="2" s="1"/>
  <c r="G83" i="2"/>
  <c r="H224" i="2" s="1"/>
  <c r="G82" i="2"/>
  <c r="H161" i="2" s="1"/>
  <c r="H83" i="2"/>
  <c r="G224" i="2" s="1"/>
  <c r="H82" i="2"/>
  <c r="G161" i="2" s="1"/>
  <c r="J105" i="2"/>
  <c r="J83" i="2"/>
  <c r="J224" i="2" s="1"/>
  <c r="J82" i="2"/>
  <c r="J223" i="2" s="1"/>
  <c r="L233" i="2"/>
  <c r="L232" i="2"/>
  <c r="L231" i="2"/>
  <c r="L230" i="2"/>
  <c r="L229" i="2"/>
  <c r="L228" i="2"/>
  <c r="L227" i="2"/>
  <c r="L226" i="2"/>
  <c r="L225" i="2"/>
  <c r="L224" i="2"/>
  <c r="L223" i="2"/>
  <c r="L222" i="2"/>
  <c r="L221" i="2"/>
  <c r="L220" i="2"/>
  <c r="L219" i="2"/>
  <c r="L218" i="2"/>
  <c r="L217" i="2"/>
  <c r="L216" i="2"/>
  <c r="L215" i="2"/>
  <c r="L214" i="2"/>
  <c r="L213" i="2"/>
  <c r="L212" i="2"/>
  <c r="L211" i="2"/>
  <c r="L210" i="2"/>
  <c r="L209" i="2"/>
  <c r="L208" i="2"/>
  <c r="L207" i="2"/>
  <c r="L81" i="2"/>
  <c r="L80"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J31" i="2"/>
  <c r="J172" i="2" s="1"/>
  <c r="F31" i="2"/>
  <c r="E17" i="2"/>
  <c r="L16" i="2"/>
  <c r="L15" i="2"/>
  <c r="L14" i="2"/>
  <c r="L13" i="2"/>
  <c r="L12" i="2"/>
  <c r="L11" i="2"/>
  <c r="L10" i="2"/>
  <c r="L9" i="2"/>
  <c r="L8" i="2"/>
  <c r="L7" i="2"/>
  <c r="L6" i="2"/>
  <c r="J16" i="2"/>
  <c r="J15" i="2"/>
  <c r="J14" i="2"/>
  <c r="J13" i="2"/>
  <c r="J12" i="2"/>
  <c r="J91" i="2" s="1"/>
  <c r="J11" i="2"/>
  <c r="J10" i="2"/>
  <c r="J89" i="2" s="1"/>
  <c r="J230" i="2" s="1"/>
  <c r="J9" i="2"/>
  <c r="J8" i="2"/>
  <c r="J87" i="2" s="1"/>
  <c r="J7" i="2"/>
  <c r="J6" i="2"/>
  <c r="H6" i="2"/>
  <c r="G6" i="2"/>
  <c r="F16" i="2"/>
  <c r="F15" i="2"/>
  <c r="F14" i="2"/>
  <c r="F13" i="2"/>
  <c r="F12" i="2"/>
  <c r="F11" i="2"/>
  <c r="F10" i="2"/>
  <c r="F9" i="2"/>
  <c r="F8" i="2"/>
  <c r="F7" i="2"/>
  <c r="B5" i="3"/>
  <c r="B6" i="3"/>
  <c r="B8" i="3"/>
  <c r="B7" i="3"/>
  <c r="T245" i="4" l="1"/>
  <c r="Q168" i="4"/>
  <c r="T168" i="4" s="1"/>
  <c r="Q106" i="4"/>
  <c r="P247" i="4" s="1"/>
  <c r="Q27" i="4"/>
  <c r="U27" i="4"/>
  <c r="P173" i="4"/>
  <c r="P111" i="4"/>
  <c r="Q252" i="4" s="1"/>
  <c r="S32" i="4"/>
  <c r="R32" i="4"/>
  <c r="T24" i="4"/>
  <c r="S174" i="4"/>
  <c r="S112" i="4"/>
  <c r="R253" i="4" s="1"/>
  <c r="P54" i="4"/>
  <c r="S93" i="4"/>
  <c r="R234" i="4" s="1"/>
  <c r="P35" i="4"/>
  <c r="T246" i="4"/>
  <c r="Q169" i="4"/>
  <c r="T169" i="4" s="1"/>
  <c r="Q28" i="4"/>
  <c r="Q107" i="4"/>
  <c r="P248" i="4" s="1"/>
  <c r="P104" i="4"/>
  <c r="S25" i="4"/>
  <c r="P166" i="4"/>
  <c r="R25" i="4"/>
  <c r="T17" i="4"/>
  <c r="T252" i="4"/>
  <c r="Q113" i="4"/>
  <c r="P254" i="4" s="1"/>
  <c r="Q175" i="4"/>
  <c r="T175" i="4" s="1"/>
  <c r="Q34" i="4"/>
  <c r="U34" i="4"/>
  <c r="T248" i="4"/>
  <c r="Q171" i="4"/>
  <c r="T171" i="4" s="1"/>
  <c r="Q109" i="4"/>
  <c r="P250" i="4" s="1"/>
  <c r="U30" i="4"/>
  <c r="Q30" i="4"/>
  <c r="T256" i="4"/>
  <c r="Q179" i="4"/>
  <c r="T179" i="4" s="1"/>
  <c r="Q117" i="4"/>
  <c r="P258" i="4" s="1"/>
  <c r="Q38" i="4"/>
  <c r="U38" i="4"/>
  <c r="U170" i="4"/>
  <c r="U108" i="4"/>
  <c r="U249" i="4" s="1"/>
  <c r="T241" i="4"/>
  <c r="Q164" i="4"/>
  <c r="T164" i="4" s="1"/>
  <c r="Q102" i="4"/>
  <c r="P243" i="4" s="1"/>
  <c r="U23" i="4"/>
  <c r="Q23" i="4"/>
  <c r="P41" i="4"/>
  <c r="S99" i="4"/>
  <c r="R240" i="4" s="1"/>
  <c r="T244" i="4"/>
  <c r="Q167" i="4"/>
  <c r="T167" i="4" s="1"/>
  <c r="Q105" i="4"/>
  <c r="P246" i="4" s="1"/>
  <c r="U26" i="4"/>
  <c r="Q26" i="4"/>
  <c r="S100" i="4"/>
  <c r="R241" i="4" s="1"/>
  <c r="P42" i="4"/>
  <c r="S95" i="4"/>
  <c r="R236" i="4" s="1"/>
  <c r="P37" i="4"/>
  <c r="U166" i="4"/>
  <c r="U104" i="4"/>
  <c r="U245" i="4" s="1"/>
  <c r="T254" i="4"/>
  <c r="Q177" i="4"/>
  <c r="T177" i="4" s="1"/>
  <c r="Q115" i="4"/>
  <c r="P256" i="4" s="1"/>
  <c r="U36" i="4"/>
  <c r="Q36" i="4"/>
  <c r="P170" i="4"/>
  <c r="P108" i="4"/>
  <c r="T21" i="4"/>
  <c r="S29" i="4"/>
  <c r="R29" i="4"/>
  <c r="P43" i="4"/>
  <c r="S101" i="4"/>
  <c r="R242" i="4" s="1"/>
  <c r="S97" i="4"/>
  <c r="R238" i="4" s="1"/>
  <c r="P39" i="4"/>
  <c r="T249" i="4"/>
  <c r="Q172" i="4"/>
  <c r="T172" i="4" s="1"/>
  <c r="Q110" i="4"/>
  <c r="P251" i="4" s="1"/>
  <c r="U31" i="4"/>
  <c r="Q31" i="4"/>
  <c r="T242" i="4"/>
  <c r="Q165" i="4"/>
  <c r="T165" i="4" s="1"/>
  <c r="Q103" i="4"/>
  <c r="P244" i="4" s="1"/>
  <c r="U24" i="4"/>
  <c r="Q24" i="4"/>
  <c r="S98" i="4"/>
  <c r="R239" i="4" s="1"/>
  <c r="P40" i="4"/>
  <c r="J30" i="4"/>
  <c r="F171" i="4"/>
  <c r="I171" i="4" s="1"/>
  <c r="H23" i="4"/>
  <c r="G102" i="4" s="1"/>
  <c r="H243" i="4" s="1"/>
  <c r="I245" i="4"/>
  <c r="F106" i="4"/>
  <c r="E247" i="4" s="1"/>
  <c r="F168" i="4"/>
  <c r="I168" i="4" s="1"/>
  <c r="F27" i="4"/>
  <c r="J27" i="4"/>
  <c r="G20" i="4"/>
  <c r="E99" i="4"/>
  <c r="H20" i="4"/>
  <c r="G99" i="4" s="1"/>
  <c r="H240" i="4" s="1"/>
  <c r="I12" i="4"/>
  <c r="I251" i="4"/>
  <c r="F174" i="4"/>
  <c r="I174" i="4" s="1"/>
  <c r="J33" i="4"/>
  <c r="F33" i="4"/>
  <c r="F112" i="4"/>
  <c r="E253" i="4" s="1"/>
  <c r="J169" i="4"/>
  <c r="J107" i="4"/>
  <c r="J248" i="4" s="1"/>
  <c r="H95" i="4"/>
  <c r="G236" i="4" s="1"/>
  <c r="E37" i="4"/>
  <c r="E40" i="4"/>
  <c r="H98" i="4"/>
  <c r="G239" i="4" s="1"/>
  <c r="E172" i="4"/>
  <c r="E110" i="4"/>
  <c r="I23" i="4"/>
  <c r="H31" i="4"/>
  <c r="G31" i="4"/>
  <c r="I253" i="4"/>
  <c r="F114" i="4"/>
  <c r="E255" i="4" s="1"/>
  <c r="F176" i="4"/>
  <c r="I176" i="4" s="1"/>
  <c r="J35" i="4"/>
  <c r="F35" i="4"/>
  <c r="I257" i="4"/>
  <c r="F118" i="4"/>
  <c r="E259" i="4" s="1"/>
  <c r="J39" i="4"/>
  <c r="F39" i="4"/>
  <c r="F180" i="4"/>
  <c r="I180" i="4" s="1"/>
  <c r="F231" i="4"/>
  <c r="I231" i="4" s="1"/>
  <c r="I113" i="4"/>
  <c r="H100" i="4"/>
  <c r="G241" i="4" s="1"/>
  <c r="E42" i="4"/>
  <c r="E165" i="4"/>
  <c r="G24" i="4"/>
  <c r="E103" i="4"/>
  <c r="I16" i="4"/>
  <c r="H24" i="4"/>
  <c r="I243" i="4"/>
  <c r="F166" i="4"/>
  <c r="I166" i="4" s="1"/>
  <c r="F104" i="4"/>
  <c r="E245" i="4" s="1"/>
  <c r="J25" i="4"/>
  <c r="F25" i="4"/>
  <c r="J173" i="4"/>
  <c r="J111" i="4"/>
  <c r="J252" i="4" s="1"/>
  <c r="F232" i="4"/>
  <c r="I232" i="4" s="1"/>
  <c r="I114" i="4"/>
  <c r="E169" i="4"/>
  <c r="G28" i="4"/>
  <c r="I20" i="4"/>
  <c r="E107" i="4"/>
  <c r="H28" i="4"/>
  <c r="E101" i="4"/>
  <c r="G22" i="4"/>
  <c r="I14" i="4"/>
  <c r="H22" i="4"/>
  <c r="G101" i="4" s="1"/>
  <c r="H242" i="4" s="1"/>
  <c r="F237" i="4"/>
  <c r="I237" i="4" s="1"/>
  <c r="I119" i="4"/>
  <c r="I244" i="4"/>
  <c r="F105" i="4"/>
  <c r="E246" i="4" s="1"/>
  <c r="F167" i="4"/>
  <c r="I167" i="4" s="1"/>
  <c r="J26" i="4"/>
  <c r="F26" i="4"/>
  <c r="H175" i="4"/>
  <c r="H113" i="4"/>
  <c r="G254" i="4" s="1"/>
  <c r="E55" i="4"/>
  <c r="J110" i="4"/>
  <c r="J251" i="4" s="1"/>
  <c r="J172" i="4"/>
  <c r="F170" i="4"/>
  <c r="I170" i="4" s="1"/>
  <c r="I247" i="4"/>
  <c r="F108" i="4"/>
  <c r="E249" i="4" s="1"/>
  <c r="F29" i="4"/>
  <c r="E109" i="4"/>
  <c r="H30" i="4"/>
  <c r="G30" i="4"/>
  <c r="I22" i="4"/>
  <c r="E171" i="4"/>
  <c r="F243" i="4"/>
  <c r="I125" i="4"/>
  <c r="G175" i="4"/>
  <c r="G113" i="4"/>
  <c r="H254" i="4" s="1"/>
  <c r="I256" i="4"/>
  <c r="F117" i="4"/>
  <c r="E258" i="4" s="1"/>
  <c r="F179" i="4"/>
  <c r="I179" i="4" s="1"/>
  <c r="J38" i="4"/>
  <c r="F38" i="4"/>
  <c r="J165" i="4"/>
  <c r="J103" i="4"/>
  <c r="J244" i="4" s="1"/>
  <c r="F239" i="4"/>
  <c r="I121" i="4"/>
  <c r="E36" i="4"/>
  <c r="H94" i="4"/>
  <c r="G235" i="4" s="1"/>
  <c r="F235" i="4"/>
  <c r="I235" i="4" s="1"/>
  <c r="I117" i="4"/>
  <c r="J109" i="4"/>
  <c r="J250" i="4" s="1"/>
  <c r="J171" i="4"/>
  <c r="E44" i="4"/>
  <c r="H102" i="4"/>
  <c r="G243" i="4" s="1"/>
  <c r="E173" i="4"/>
  <c r="H32" i="4"/>
  <c r="E111" i="4"/>
  <c r="F252" i="4" s="1"/>
  <c r="G32" i="4"/>
  <c r="I24" i="4"/>
  <c r="F241" i="4"/>
  <c r="I123" i="4"/>
  <c r="E89" i="2"/>
  <c r="F230" i="2" s="1"/>
  <c r="I230" i="2" s="1"/>
  <c r="G11" i="2"/>
  <c r="G15" i="2"/>
  <c r="D261" i="2"/>
  <c r="E87" i="2"/>
  <c r="I110" i="2" s="1"/>
  <c r="H12" i="2"/>
  <c r="G91" i="2" s="1"/>
  <c r="H232" i="2" s="1"/>
  <c r="H16" i="2"/>
  <c r="I300" i="2"/>
  <c r="F96" i="2"/>
  <c r="E237" i="2" s="1"/>
  <c r="D181" i="2"/>
  <c r="D130" i="2"/>
  <c r="D85" i="2"/>
  <c r="D152" i="2"/>
  <c r="D293" i="2" s="1"/>
  <c r="D183" i="2"/>
  <c r="D292" i="2"/>
  <c r="D109" i="2"/>
  <c r="D114" i="2"/>
  <c r="D108" i="2"/>
  <c r="D249" i="2" s="1"/>
  <c r="D182" i="2" s="1"/>
  <c r="D238" i="2"/>
  <c r="D185" i="2"/>
  <c r="D226" i="2"/>
  <c r="D146" i="2" s="1"/>
  <c r="D287" i="2" s="1"/>
  <c r="D95" i="2" s="1"/>
  <c r="D236" i="2" s="1"/>
  <c r="D156" i="2" s="1"/>
  <c r="D123" i="2"/>
  <c r="D210" i="2"/>
  <c r="D153" i="2" s="1"/>
  <c r="D294" i="2" s="1"/>
  <c r="D262" i="2"/>
  <c r="D136" i="2" s="1"/>
  <c r="D277" i="2" s="1"/>
  <c r="D125" i="2"/>
  <c r="D194" i="2"/>
  <c r="D190" i="2"/>
  <c r="D88" i="2"/>
  <c r="D229" i="2" s="1"/>
  <c r="D137" i="2" s="1"/>
  <c r="D278" i="2" s="1"/>
  <c r="D144" i="2"/>
  <c r="D243" i="2"/>
  <c r="D118" i="2"/>
  <c r="D145" i="2"/>
  <c r="D204" i="2"/>
  <c r="D158" i="2" s="1"/>
  <c r="D134" i="2"/>
  <c r="D275" i="2" s="1"/>
  <c r="D222" i="2"/>
  <c r="F17" i="2"/>
  <c r="H17" i="2" s="1"/>
  <c r="G96" i="2" s="1"/>
  <c r="H237" i="2" s="1"/>
  <c r="D164" i="2"/>
  <c r="D155" i="2" s="1"/>
  <c r="D296" i="2" s="1"/>
  <c r="D196" i="2"/>
  <c r="D208" i="2"/>
  <c r="D90" i="2"/>
  <c r="D231" i="2" s="1"/>
  <c r="D94" i="2"/>
  <c r="D235" i="2" s="1"/>
  <c r="D239" i="2"/>
  <c r="D283" i="2"/>
  <c r="D154" i="2"/>
  <c r="D220" i="2" s="1"/>
  <c r="I172" i="2"/>
  <c r="D173" i="2"/>
  <c r="D199" i="2" s="1"/>
  <c r="D221" i="2"/>
  <c r="D297" i="2" s="1"/>
  <c r="G10" i="2"/>
  <c r="H89" i="2" s="1"/>
  <c r="G230" i="2" s="1"/>
  <c r="E24" i="2"/>
  <c r="J17" i="2"/>
  <c r="D99" i="2"/>
  <c r="D240" i="2" s="1"/>
  <c r="D252" i="2"/>
  <c r="D202" i="2" s="1"/>
  <c r="D264" i="2"/>
  <c r="D143" i="2"/>
  <c r="D284" i="2" s="1"/>
  <c r="J228" i="2"/>
  <c r="J232" i="2"/>
  <c r="J246" i="2"/>
  <c r="G223" i="2"/>
  <c r="G12" i="2"/>
  <c r="H8" i="2"/>
  <c r="G87" i="2" s="1"/>
  <c r="H228" i="2" s="1"/>
  <c r="G14" i="2"/>
  <c r="H11" i="2"/>
  <c r="G17" i="2"/>
  <c r="H96" i="2" s="1"/>
  <c r="G237" i="2" s="1"/>
  <c r="H15" i="2"/>
  <c r="G8" i="2"/>
  <c r="H87" i="2" s="1"/>
  <c r="G228" i="2" s="1"/>
  <c r="G16" i="2"/>
  <c r="H223" i="2"/>
  <c r="B9" i="3"/>
  <c r="H7" i="2"/>
  <c r="G7" i="2"/>
  <c r="H9" i="2"/>
  <c r="H13" i="2"/>
  <c r="I242" i="2"/>
  <c r="F165" i="2"/>
  <c r="I165" i="2" s="1"/>
  <c r="E172" i="2"/>
  <c r="H31" i="2"/>
  <c r="G31" i="2"/>
  <c r="E110" i="2"/>
  <c r="E91" i="2"/>
  <c r="G9" i="2"/>
  <c r="G13" i="2"/>
  <c r="H10" i="2"/>
  <c r="G89" i="2" s="1"/>
  <c r="H230" i="2" s="1"/>
  <c r="H14" i="2"/>
  <c r="J110" i="2"/>
  <c r="F161" i="2"/>
  <c r="I161" i="2" s="1"/>
  <c r="I105" i="2"/>
  <c r="F223" i="2"/>
  <c r="I223" i="2" s="1"/>
  <c r="D223" i="2"/>
  <c r="D147" i="2" s="1"/>
  <c r="D288" i="2" s="1"/>
  <c r="J161" i="2"/>
  <c r="I301" i="2"/>
  <c r="I106" i="2"/>
  <c r="E161" i="2"/>
  <c r="F224" i="2"/>
  <c r="I224" i="2" s="1"/>
  <c r="R170" i="4" l="1"/>
  <c r="R108" i="4"/>
  <c r="S249" i="4" s="1"/>
  <c r="Q245" i="4"/>
  <c r="T127" i="4"/>
  <c r="R173" i="4"/>
  <c r="R111" i="4"/>
  <c r="S252" i="4" s="1"/>
  <c r="P168" i="4"/>
  <c r="T19" i="4"/>
  <c r="P106" i="4"/>
  <c r="S27" i="4"/>
  <c r="R27" i="4"/>
  <c r="P165" i="4"/>
  <c r="P103" i="4"/>
  <c r="R24" i="4"/>
  <c r="T16" i="4"/>
  <c r="S24" i="4"/>
  <c r="U177" i="4"/>
  <c r="U115" i="4"/>
  <c r="U256" i="4" s="1"/>
  <c r="T260" i="4"/>
  <c r="T65" i="4"/>
  <c r="Q121" i="4"/>
  <c r="P262" i="4" s="1"/>
  <c r="U42" i="4"/>
  <c r="Q42" i="4"/>
  <c r="Q183" i="4"/>
  <c r="T183" i="4" s="1"/>
  <c r="T259" i="4"/>
  <c r="Q182" i="4"/>
  <c r="T182" i="4" s="1"/>
  <c r="Q120" i="4"/>
  <c r="P261" i="4" s="1"/>
  <c r="T64" i="4"/>
  <c r="Q41" i="4"/>
  <c r="U41" i="4"/>
  <c r="U117" i="4"/>
  <c r="U258" i="4" s="1"/>
  <c r="U179" i="4"/>
  <c r="S166" i="4"/>
  <c r="S104" i="4"/>
  <c r="R245" i="4" s="1"/>
  <c r="P46" i="4"/>
  <c r="T253" i="4"/>
  <c r="Q176" i="4"/>
  <c r="T176" i="4" s="1"/>
  <c r="Q114" i="4"/>
  <c r="P255" i="4" s="1"/>
  <c r="U35" i="4"/>
  <c r="Q35" i="4"/>
  <c r="U165" i="4"/>
  <c r="U103" i="4"/>
  <c r="U244" i="4" s="1"/>
  <c r="T261" i="4"/>
  <c r="Q184" i="4"/>
  <c r="T184" i="4" s="1"/>
  <c r="Q122" i="4"/>
  <c r="P263" i="4" s="1"/>
  <c r="T66" i="4"/>
  <c r="U43" i="4"/>
  <c r="Q43" i="4"/>
  <c r="Q249" i="4"/>
  <c r="T131" i="4"/>
  <c r="P164" i="4"/>
  <c r="S23" i="4"/>
  <c r="T15" i="4"/>
  <c r="P102" i="4"/>
  <c r="R23" i="4"/>
  <c r="P179" i="4"/>
  <c r="P117" i="4"/>
  <c r="Q258" i="4" s="1"/>
  <c r="S38" i="4"/>
  <c r="R38" i="4"/>
  <c r="T30" i="4"/>
  <c r="P171" i="4"/>
  <c r="P109" i="4"/>
  <c r="S30" i="4"/>
  <c r="R30" i="4"/>
  <c r="T22" i="4"/>
  <c r="P169" i="4"/>
  <c r="P107" i="4"/>
  <c r="R28" i="4"/>
  <c r="S28" i="4"/>
  <c r="T20" i="4"/>
  <c r="P177" i="4"/>
  <c r="P115" i="4"/>
  <c r="Q256" i="4" s="1"/>
  <c r="S36" i="4"/>
  <c r="R36" i="4"/>
  <c r="T28" i="4"/>
  <c r="U105" i="4"/>
  <c r="U246" i="4" s="1"/>
  <c r="U167" i="4"/>
  <c r="P175" i="4"/>
  <c r="P113" i="4"/>
  <c r="Q254" i="4" s="1"/>
  <c r="S34" i="4"/>
  <c r="R34" i="4"/>
  <c r="T26" i="4"/>
  <c r="P172" i="4"/>
  <c r="T23" i="4"/>
  <c r="S31" i="4"/>
  <c r="P110" i="4"/>
  <c r="Q251" i="4" s="1"/>
  <c r="R31" i="4"/>
  <c r="T258" i="4"/>
  <c r="Q181" i="4"/>
  <c r="T181" i="4" s="1"/>
  <c r="U40" i="4"/>
  <c r="Q40" i="4"/>
  <c r="Q119" i="4"/>
  <c r="P260" i="4" s="1"/>
  <c r="U172" i="4"/>
  <c r="U110" i="4"/>
  <c r="U251" i="4" s="1"/>
  <c r="T257" i="4"/>
  <c r="Q180" i="4"/>
  <c r="T180" i="4" s="1"/>
  <c r="Q118" i="4"/>
  <c r="P259" i="4" s="1"/>
  <c r="Q39" i="4"/>
  <c r="U39" i="4"/>
  <c r="S170" i="4"/>
  <c r="S108" i="4"/>
  <c r="R249" i="4" s="1"/>
  <c r="P50" i="4"/>
  <c r="T255" i="4"/>
  <c r="Q178" i="4"/>
  <c r="T178" i="4" s="1"/>
  <c r="Q116" i="4"/>
  <c r="P257" i="4" s="1"/>
  <c r="U37" i="4"/>
  <c r="Q37" i="4"/>
  <c r="P167" i="4"/>
  <c r="P105" i="4"/>
  <c r="R26" i="4"/>
  <c r="T18" i="4"/>
  <c r="S26" i="4"/>
  <c r="U164" i="4"/>
  <c r="U102" i="4"/>
  <c r="U243" i="4" s="1"/>
  <c r="U171" i="4"/>
  <c r="U109" i="4"/>
  <c r="U250" i="4" s="1"/>
  <c r="U175" i="4"/>
  <c r="U113" i="4"/>
  <c r="U254" i="4" s="1"/>
  <c r="R166" i="4"/>
  <c r="R104" i="4"/>
  <c r="S245" i="4" s="1"/>
  <c r="T272" i="4"/>
  <c r="Q195" i="4"/>
  <c r="T195" i="4" s="1"/>
  <c r="T77" i="4"/>
  <c r="Q133" i="4"/>
  <c r="U54" i="4"/>
  <c r="Q54" i="4"/>
  <c r="S173" i="4"/>
  <c r="P53" i="4"/>
  <c r="S111" i="4"/>
  <c r="R252" i="4" s="1"/>
  <c r="U168" i="4"/>
  <c r="U106" i="4"/>
  <c r="U247" i="4" s="1"/>
  <c r="H101" i="4"/>
  <c r="G242" i="4" s="1"/>
  <c r="E43" i="4"/>
  <c r="J174" i="4"/>
  <c r="J112" i="4"/>
  <c r="J253" i="4" s="1"/>
  <c r="I262" i="4"/>
  <c r="F185" i="4"/>
  <c r="I185" i="4" s="1"/>
  <c r="F123" i="4"/>
  <c r="E264" i="4" s="1"/>
  <c r="I67" i="4"/>
  <c r="J44" i="4"/>
  <c r="F44" i="4"/>
  <c r="J117" i="4"/>
  <c r="J258" i="4" s="1"/>
  <c r="J179" i="4"/>
  <c r="F250" i="4"/>
  <c r="I132" i="4"/>
  <c r="F242" i="4"/>
  <c r="I124" i="4"/>
  <c r="H107" i="4"/>
  <c r="G248" i="4" s="1"/>
  <c r="H169" i="4"/>
  <c r="E49" i="4"/>
  <c r="I260" i="4"/>
  <c r="F121" i="4"/>
  <c r="E262" i="4" s="1"/>
  <c r="F183" i="4"/>
  <c r="I183" i="4" s="1"/>
  <c r="I65" i="4"/>
  <c r="F42" i="4"/>
  <c r="J42" i="4"/>
  <c r="I258" i="4"/>
  <c r="F181" i="4"/>
  <c r="I181" i="4" s="1"/>
  <c r="F119" i="4"/>
  <c r="E260" i="4" s="1"/>
  <c r="J40" i="4"/>
  <c r="F40" i="4"/>
  <c r="F240" i="4"/>
  <c r="I122" i="4"/>
  <c r="I273" i="4"/>
  <c r="F196" i="4"/>
  <c r="I196" i="4" s="1"/>
  <c r="F134" i="4"/>
  <c r="I78" i="4"/>
  <c r="J55" i="4"/>
  <c r="F55" i="4"/>
  <c r="J166" i="4"/>
  <c r="J104" i="4"/>
  <c r="J245" i="4" s="1"/>
  <c r="G110" i="4"/>
  <c r="H251" i="4" s="1"/>
  <c r="G172" i="4"/>
  <c r="E168" i="4"/>
  <c r="E106" i="4"/>
  <c r="I19" i="4"/>
  <c r="H27" i="4"/>
  <c r="G27" i="4"/>
  <c r="G111" i="4"/>
  <c r="H252" i="4" s="1"/>
  <c r="G173" i="4"/>
  <c r="E108" i="4"/>
  <c r="E170" i="4"/>
  <c r="I21" i="4"/>
  <c r="H29" i="4"/>
  <c r="G29" i="4"/>
  <c r="G107" i="4"/>
  <c r="H248" i="4" s="1"/>
  <c r="G169" i="4"/>
  <c r="F244" i="4"/>
  <c r="I126" i="4"/>
  <c r="E180" i="4"/>
  <c r="E118" i="4"/>
  <c r="F259" i="4" s="1"/>
  <c r="G39" i="4"/>
  <c r="I31" i="4"/>
  <c r="H39" i="4"/>
  <c r="E176" i="4"/>
  <c r="E114" i="4"/>
  <c r="F255" i="4" s="1"/>
  <c r="G35" i="4"/>
  <c r="I27" i="4"/>
  <c r="H35" i="4"/>
  <c r="F251" i="4"/>
  <c r="I133" i="4"/>
  <c r="I255" i="4"/>
  <c r="F178" i="4"/>
  <c r="I178" i="4" s="1"/>
  <c r="J37" i="4"/>
  <c r="F37" i="4"/>
  <c r="F116" i="4"/>
  <c r="E257" i="4" s="1"/>
  <c r="H99" i="4"/>
  <c r="G240" i="4" s="1"/>
  <c r="E41" i="4"/>
  <c r="H111" i="4"/>
  <c r="G252" i="4" s="1"/>
  <c r="H173" i="4"/>
  <c r="E53" i="4"/>
  <c r="E117" i="4"/>
  <c r="F258" i="4" s="1"/>
  <c r="E179" i="4"/>
  <c r="H38" i="4"/>
  <c r="G38" i="4"/>
  <c r="I30" i="4"/>
  <c r="G171" i="4"/>
  <c r="G109" i="4"/>
  <c r="H250" i="4" s="1"/>
  <c r="J105" i="4"/>
  <c r="J246" i="4" s="1"/>
  <c r="J167" i="4"/>
  <c r="G103" i="4"/>
  <c r="H244" i="4" s="1"/>
  <c r="G165" i="4"/>
  <c r="I254" i="4"/>
  <c r="F177" i="4"/>
  <c r="I177" i="4" s="1"/>
  <c r="F115" i="4"/>
  <c r="E256" i="4" s="1"/>
  <c r="J36" i="4"/>
  <c r="F36" i="4"/>
  <c r="H171" i="4"/>
  <c r="H109" i="4"/>
  <c r="G250" i="4" s="1"/>
  <c r="E51" i="4"/>
  <c r="E105" i="4"/>
  <c r="G26" i="4"/>
  <c r="E167" i="4"/>
  <c r="I18" i="4"/>
  <c r="H26" i="4"/>
  <c r="F248" i="4"/>
  <c r="I130" i="4"/>
  <c r="E104" i="4"/>
  <c r="E166" i="4"/>
  <c r="I17" i="4"/>
  <c r="H25" i="4"/>
  <c r="G25" i="4"/>
  <c r="H103" i="4"/>
  <c r="G244" i="4" s="1"/>
  <c r="H165" i="4"/>
  <c r="E45" i="4"/>
  <c r="J180" i="4"/>
  <c r="J118" i="4"/>
  <c r="J259" i="4" s="1"/>
  <c r="J114" i="4"/>
  <c r="J255" i="4" s="1"/>
  <c r="J176" i="4"/>
  <c r="H172" i="4"/>
  <c r="E52" i="4"/>
  <c r="H110" i="4"/>
  <c r="G251" i="4" s="1"/>
  <c r="E112" i="4"/>
  <c r="F253" i="4" s="1"/>
  <c r="E174" i="4"/>
  <c r="I25" i="4"/>
  <c r="H33" i="4"/>
  <c r="G33" i="4"/>
  <c r="J106" i="4"/>
  <c r="J247" i="4" s="1"/>
  <c r="J168" i="4"/>
  <c r="F228" i="2"/>
  <c r="I228" i="2" s="1"/>
  <c r="K223" i="2"/>
  <c r="I112" i="2"/>
  <c r="D255" i="2"/>
  <c r="F251" i="2"/>
  <c r="E26" i="2" s="1"/>
  <c r="I244" i="2" s="1"/>
  <c r="E38" i="2"/>
  <c r="E33" i="2"/>
  <c r="K228" i="2"/>
  <c r="K224" i="2"/>
  <c r="H91" i="2"/>
  <c r="G232" i="2" s="1"/>
  <c r="F103" i="2"/>
  <c r="E244" i="2" s="1"/>
  <c r="E96" i="2"/>
  <c r="K230" i="2"/>
  <c r="K161" i="2"/>
  <c r="D160" i="2"/>
  <c r="D301" i="2" s="1"/>
  <c r="D140" i="2" s="1"/>
  <c r="D281" i="2" s="1"/>
  <c r="D271" i="2"/>
  <c r="D259" i="2"/>
  <c r="D150" i="2"/>
  <c r="D291" i="2" s="1"/>
  <c r="D203" i="2"/>
  <c r="D159" i="2"/>
  <c r="D300" i="2" s="1"/>
  <c r="D86" i="2"/>
  <c r="D227" i="2" s="1"/>
  <c r="D218" i="2" s="1"/>
  <c r="D266" i="2"/>
  <c r="D115" i="2" s="1"/>
  <c r="D148" i="2"/>
  <c r="D289" i="2" s="1"/>
  <c r="D260" i="2"/>
  <c r="F24" i="2"/>
  <c r="G24" i="2" s="1"/>
  <c r="D286" i="2"/>
  <c r="D178" i="2"/>
  <c r="D250" i="2"/>
  <c r="I256" i="2"/>
  <c r="D295" i="2"/>
  <c r="J96" i="2"/>
  <c r="J237" i="2" s="1"/>
  <c r="J24" i="2"/>
  <c r="J165" i="2" s="1"/>
  <c r="E35" i="2"/>
  <c r="I253" i="2" s="1"/>
  <c r="D280" i="2"/>
  <c r="J251" i="2"/>
  <c r="F105" i="2"/>
  <c r="F232" i="2"/>
  <c r="G172" i="2"/>
  <c r="G110" i="2"/>
  <c r="H251" i="2" s="1"/>
  <c r="H172" i="2"/>
  <c r="H110" i="2"/>
  <c r="E165" i="2"/>
  <c r="E103" i="2"/>
  <c r="F33" i="2"/>
  <c r="I25" i="2" s="1"/>
  <c r="J33" i="2"/>
  <c r="F179" i="2"/>
  <c r="I179" i="2" s="1"/>
  <c r="F117" i="2"/>
  <c r="J38" i="2"/>
  <c r="P184" i="4" l="1"/>
  <c r="S43" i="4"/>
  <c r="R43" i="4"/>
  <c r="P122" i="4"/>
  <c r="Q263" i="4" s="1"/>
  <c r="T35" i="4"/>
  <c r="R165" i="4"/>
  <c r="R103" i="4"/>
  <c r="S244" i="4" s="1"/>
  <c r="P116" i="4"/>
  <c r="Q257" i="4" s="1"/>
  <c r="R37" i="4"/>
  <c r="T29" i="4"/>
  <c r="P178" i="4"/>
  <c r="S37" i="4"/>
  <c r="U180" i="4"/>
  <c r="U118" i="4"/>
  <c r="U259" i="4" s="1"/>
  <c r="P181" i="4"/>
  <c r="P119" i="4"/>
  <c r="Q260" i="4" s="1"/>
  <c r="R40" i="4"/>
  <c r="S40" i="4"/>
  <c r="T32" i="4"/>
  <c r="S172" i="4"/>
  <c r="S110" i="4"/>
  <c r="R251" i="4" s="1"/>
  <c r="P52" i="4"/>
  <c r="Q248" i="4"/>
  <c r="T130" i="4"/>
  <c r="R171" i="4"/>
  <c r="R109" i="4"/>
  <c r="S250" i="4" s="1"/>
  <c r="S179" i="4"/>
  <c r="P59" i="4"/>
  <c r="S117" i="4"/>
  <c r="R258" i="4" s="1"/>
  <c r="S164" i="4"/>
  <c r="S102" i="4"/>
  <c r="R243" i="4" s="1"/>
  <c r="P44" i="4"/>
  <c r="U184" i="4"/>
  <c r="U122" i="4"/>
  <c r="U263" i="4" s="1"/>
  <c r="U176" i="4"/>
  <c r="U114" i="4"/>
  <c r="U255" i="4" s="1"/>
  <c r="T264" i="4"/>
  <c r="Q187" i="4"/>
  <c r="T187" i="4" s="1"/>
  <c r="T69" i="4"/>
  <c r="Q125" i="4"/>
  <c r="P266" i="4" s="1"/>
  <c r="U46" i="4"/>
  <c r="Q46" i="4"/>
  <c r="P183" i="4"/>
  <c r="R42" i="4"/>
  <c r="P121" i="4"/>
  <c r="Q262" i="4" s="1"/>
  <c r="T34" i="4"/>
  <c r="S42" i="4"/>
  <c r="S168" i="4"/>
  <c r="S106" i="4"/>
  <c r="R247" i="4" s="1"/>
  <c r="P48" i="4"/>
  <c r="R175" i="4"/>
  <c r="R113" i="4"/>
  <c r="S254" i="4" s="1"/>
  <c r="P49" i="4"/>
  <c r="S107" i="4"/>
  <c r="R248" i="4" s="1"/>
  <c r="S169" i="4"/>
  <c r="P195" i="4"/>
  <c r="R54" i="4"/>
  <c r="P133" i="4"/>
  <c r="Q274" i="4" s="1"/>
  <c r="T46" i="4"/>
  <c r="S54" i="4"/>
  <c r="S167" i="4"/>
  <c r="P47" i="4"/>
  <c r="S105" i="4"/>
  <c r="R246" i="4" s="1"/>
  <c r="U178" i="4"/>
  <c r="U116" i="4"/>
  <c r="U257" i="4" s="1"/>
  <c r="T268" i="4"/>
  <c r="Q191" i="4"/>
  <c r="T191" i="4" s="1"/>
  <c r="T73" i="4"/>
  <c r="Q129" i="4"/>
  <c r="P270" i="4" s="1"/>
  <c r="U50" i="4"/>
  <c r="Q50" i="4"/>
  <c r="P180" i="4"/>
  <c r="R39" i="4"/>
  <c r="T31" i="4"/>
  <c r="S39" i="4"/>
  <c r="P118" i="4"/>
  <c r="Q259" i="4" s="1"/>
  <c r="U181" i="4"/>
  <c r="U119" i="4"/>
  <c r="U260" i="4" s="1"/>
  <c r="P57" i="4"/>
  <c r="S177" i="4"/>
  <c r="S115" i="4"/>
  <c r="R256" i="4" s="1"/>
  <c r="Q250" i="4"/>
  <c r="T132" i="4"/>
  <c r="R179" i="4"/>
  <c r="R117" i="4"/>
  <c r="S258" i="4" s="1"/>
  <c r="Q243" i="4"/>
  <c r="T125" i="4"/>
  <c r="U182" i="4"/>
  <c r="U120" i="4"/>
  <c r="U261" i="4" s="1"/>
  <c r="U183" i="4"/>
  <c r="U121" i="4"/>
  <c r="U262" i="4" s="1"/>
  <c r="P45" i="4"/>
  <c r="S165" i="4"/>
  <c r="S103" i="4"/>
  <c r="R244" i="4" s="1"/>
  <c r="R168" i="4"/>
  <c r="R106" i="4"/>
  <c r="S247" i="4" s="1"/>
  <c r="T271" i="4"/>
  <c r="Q194" i="4"/>
  <c r="T194" i="4" s="1"/>
  <c r="Q132" i="4"/>
  <c r="P273" i="4" s="1"/>
  <c r="T76" i="4"/>
  <c r="Q53" i="4"/>
  <c r="U53" i="4"/>
  <c r="P274" i="4"/>
  <c r="T133" i="4"/>
  <c r="R167" i="4"/>
  <c r="R105" i="4"/>
  <c r="S246" i="4" s="1"/>
  <c r="S171" i="4"/>
  <c r="P51" i="4"/>
  <c r="S109" i="4"/>
  <c r="R250" i="4" s="1"/>
  <c r="R102" i="4"/>
  <c r="S243" i="4" s="1"/>
  <c r="R164" i="4"/>
  <c r="P176" i="4"/>
  <c r="P114" i="4"/>
  <c r="Q255" i="4" s="1"/>
  <c r="R35" i="4"/>
  <c r="T27" i="4"/>
  <c r="S35" i="4"/>
  <c r="U195" i="4"/>
  <c r="U133" i="4"/>
  <c r="U274" i="4" s="1"/>
  <c r="Q246" i="4"/>
  <c r="T128" i="4"/>
  <c r="R110" i="4"/>
  <c r="S251" i="4" s="1"/>
  <c r="R172" i="4"/>
  <c r="S175" i="4"/>
  <c r="P55" i="4"/>
  <c r="S113" i="4"/>
  <c r="R254" i="4" s="1"/>
  <c r="R177" i="4"/>
  <c r="R115" i="4"/>
  <c r="S256" i="4" s="1"/>
  <c r="R169" i="4"/>
  <c r="R107" i="4"/>
  <c r="S248" i="4" s="1"/>
  <c r="P182" i="4"/>
  <c r="P120" i="4"/>
  <c r="Q261" i="4" s="1"/>
  <c r="S41" i="4"/>
  <c r="R41" i="4"/>
  <c r="T33" i="4"/>
  <c r="Q244" i="4"/>
  <c r="T126" i="4"/>
  <c r="Q247" i="4"/>
  <c r="T129" i="4"/>
  <c r="F246" i="4"/>
  <c r="I128" i="4"/>
  <c r="I271" i="4"/>
  <c r="F194" i="4"/>
  <c r="I194" i="4" s="1"/>
  <c r="I76" i="4"/>
  <c r="J53" i="4"/>
  <c r="F53" i="4"/>
  <c r="F132" i="4"/>
  <c r="E273" i="4" s="1"/>
  <c r="F247" i="4"/>
  <c r="I129" i="4"/>
  <c r="H104" i="4"/>
  <c r="G245" i="4" s="1"/>
  <c r="E46" i="4"/>
  <c r="H166" i="4"/>
  <c r="F245" i="4"/>
  <c r="I127" i="4"/>
  <c r="I269" i="4"/>
  <c r="F192" i="4"/>
  <c r="I192" i="4" s="1"/>
  <c r="F130" i="4"/>
  <c r="E271" i="4" s="1"/>
  <c r="I74" i="4"/>
  <c r="J51" i="4"/>
  <c r="F51" i="4"/>
  <c r="J177" i="4"/>
  <c r="J115" i="4"/>
  <c r="J256" i="4" s="1"/>
  <c r="G179" i="4"/>
  <c r="G117" i="4"/>
  <c r="H258" i="4" s="1"/>
  <c r="G118" i="4"/>
  <c r="H259" i="4" s="1"/>
  <c r="G180" i="4"/>
  <c r="H168" i="4"/>
  <c r="E48" i="4"/>
  <c r="H106" i="4"/>
  <c r="G247" i="4" s="1"/>
  <c r="E275" i="4"/>
  <c r="I134" i="4"/>
  <c r="I267" i="4"/>
  <c r="F190" i="4"/>
  <c r="I190" i="4" s="1"/>
  <c r="I72" i="4"/>
  <c r="F128" i="4"/>
  <c r="E269" i="4" s="1"/>
  <c r="J49" i="4"/>
  <c r="F49" i="4"/>
  <c r="G167" i="4"/>
  <c r="G105" i="4"/>
  <c r="H246" i="4" s="1"/>
  <c r="E177" i="4"/>
  <c r="H36" i="4"/>
  <c r="E115" i="4"/>
  <c r="F256" i="4" s="1"/>
  <c r="G36" i="4"/>
  <c r="I28" i="4"/>
  <c r="H179" i="4"/>
  <c r="H117" i="4"/>
  <c r="G258" i="4" s="1"/>
  <c r="E59" i="4"/>
  <c r="G114" i="4"/>
  <c r="H255" i="4" s="1"/>
  <c r="G176" i="4"/>
  <c r="E183" i="4"/>
  <c r="E121" i="4"/>
  <c r="F262" i="4" s="1"/>
  <c r="I34" i="4"/>
  <c r="H42" i="4"/>
  <c r="G42" i="4"/>
  <c r="H112" i="4"/>
  <c r="G253" i="4" s="1"/>
  <c r="E54" i="4"/>
  <c r="H174" i="4"/>
  <c r="I263" i="4"/>
  <c r="F186" i="4"/>
  <c r="I186" i="4" s="1"/>
  <c r="I68" i="4"/>
  <c r="J45" i="4"/>
  <c r="F45" i="4"/>
  <c r="F124" i="4"/>
  <c r="E265" i="4" s="1"/>
  <c r="G166" i="4"/>
  <c r="G104" i="4"/>
  <c r="H245" i="4" s="1"/>
  <c r="E116" i="4"/>
  <c r="F257" i="4" s="1"/>
  <c r="E178" i="4"/>
  <c r="G37" i="4"/>
  <c r="I29" i="4"/>
  <c r="H37" i="4"/>
  <c r="H176" i="4"/>
  <c r="H114" i="4"/>
  <c r="G255" i="4" s="1"/>
  <c r="E56" i="4"/>
  <c r="H108" i="4"/>
  <c r="G249" i="4" s="1"/>
  <c r="E50" i="4"/>
  <c r="H170" i="4"/>
  <c r="F249" i="4"/>
  <c r="I131" i="4"/>
  <c r="G106" i="4"/>
  <c r="H247" i="4" s="1"/>
  <c r="G168" i="4"/>
  <c r="E196" i="4"/>
  <c r="E134" i="4"/>
  <c r="F275" i="4" s="1"/>
  <c r="G55" i="4"/>
  <c r="I47" i="4"/>
  <c r="H55" i="4"/>
  <c r="E181" i="4"/>
  <c r="E119" i="4"/>
  <c r="F260" i="4" s="1"/>
  <c r="H40" i="4"/>
  <c r="G40" i="4"/>
  <c r="I32" i="4"/>
  <c r="I36" i="4"/>
  <c r="H44" i="4"/>
  <c r="E185" i="4"/>
  <c r="E123" i="4"/>
  <c r="F264" i="4" s="1"/>
  <c r="G44" i="4"/>
  <c r="I261" i="4"/>
  <c r="F184" i="4"/>
  <c r="I184" i="4" s="1"/>
  <c r="F122" i="4"/>
  <c r="E263" i="4" s="1"/>
  <c r="I66" i="4"/>
  <c r="J43" i="4"/>
  <c r="F43" i="4"/>
  <c r="I270" i="4"/>
  <c r="F193" i="4"/>
  <c r="I193" i="4" s="1"/>
  <c r="F131" i="4"/>
  <c r="E272" i="4" s="1"/>
  <c r="I75" i="4"/>
  <c r="J52" i="4"/>
  <c r="F52" i="4"/>
  <c r="G174" i="4"/>
  <c r="G112" i="4"/>
  <c r="H253" i="4" s="1"/>
  <c r="H167" i="4"/>
  <c r="H105" i="4"/>
  <c r="G246" i="4" s="1"/>
  <c r="E47" i="4"/>
  <c r="I259" i="4"/>
  <c r="F182" i="4"/>
  <c r="I182" i="4" s="1"/>
  <c r="F120" i="4"/>
  <c r="E261" i="4" s="1"/>
  <c r="J41" i="4"/>
  <c r="F41" i="4"/>
  <c r="J178" i="4"/>
  <c r="J116" i="4"/>
  <c r="J257" i="4" s="1"/>
  <c r="H180" i="4"/>
  <c r="E60" i="4"/>
  <c r="H118" i="4"/>
  <c r="G259" i="4" s="1"/>
  <c r="G170" i="4"/>
  <c r="G108" i="4"/>
  <c r="H249" i="4" s="1"/>
  <c r="J196" i="4"/>
  <c r="J134" i="4"/>
  <c r="J275" i="4" s="1"/>
  <c r="J181" i="4"/>
  <c r="J119" i="4"/>
  <c r="J260" i="4" s="1"/>
  <c r="J183" i="4"/>
  <c r="J121" i="4"/>
  <c r="J262" i="4" s="1"/>
  <c r="J185" i="4"/>
  <c r="J123" i="4"/>
  <c r="J264" i="4" s="1"/>
  <c r="K110" i="2"/>
  <c r="K172" i="2"/>
  <c r="F26" i="2"/>
  <c r="D299" i="2"/>
  <c r="I251" i="2"/>
  <c r="F167" i="2"/>
  <c r="I167" i="2" s="1"/>
  <c r="F38" i="2"/>
  <c r="G38" i="2" s="1"/>
  <c r="F35" i="2"/>
  <c r="J103" i="2"/>
  <c r="J244" i="2" s="1"/>
  <c r="I232" i="2"/>
  <c r="K232" i="2"/>
  <c r="D116" i="2"/>
  <c r="D256" i="2"/>
  <c r="F112" i="2"/>
  <c r="E253" i="2" s="1"/>
  <c r="F237" i="2"/>
  <c r="F174" i="2"/>
  <c r="I174" i="2" s="1"/>
  <c r="H24" i="2"/>
  <c r="D217" i="2"/>
  <c r="D93" i="2"/>
  <c r="D234" i="2" s="1"/>
  <c r="D257" i="2"/>
  <c r="D285" i="2"/>
  <c r="D298" i="2"/>
  <c r="E90" i="2"/>
  <c r="D215" i="2"/>
  <c r="D206" i="2"/>
  <c r="E246" i="2"/>
  <c r="E22" i="2"/>
  <c r="F176" i="2"/>
  <c r="I176" i="2" s="1"/>
  <c r="J35" i="2"/>
  <c r="J176" i="2" s="1"/>
  <c r="E258" i="2"/>
  <c r="E84" i="2"/>
  <c r="G251" i="2"/>
  <c r="G26" i="2"/>
  <c r="H105" i="2" s="1"/>
  <c r="G246" i="2" s="1"/>
  <c r="G103" i="2"/>
  <c r="H244" i="2" s="1"/>
  <c r="G165" i="2"/>
  <c r="F244" i="2"/>
  <c r="H165" i="2"/>
  <c r="H103" i="2"/>
  <c r="G244" i="2" s="1"/>
  <c r="G35" i="2"/>
  <c r="E176" i="2"/>
  <c r="H35" i="2"/>
  <c r="J179" i="2"/>
  <c r="J117" i="2"/>
  <c r="J84" i="2" s="1"/>
  <c r="J225" i="2" s="1"/>
  <c r="E117" i="2"/>
  <c r="J174" i="2"/>
  <c r="J90" i="2" s="1"/>
  <c r="J231" i="2" s="1"/>
  <c r="J112" i="2"/>
  <c r="E174" i="2"/>
  <c r="E112" i="2"/>
  <c r="G33" i="2"/>
  <c r="H33" i="2"/>
  <c r="R114" i="4" l="1"/>
  <c r="S255" i="4" s="1"/>
  <c r="R176" i="4"/>
  <c r="T269" i="4"/>
  <c r="Q192" i="4"/>
  <c r="T192" i="4" s="1"/>
  <c r="Q130" i="4"/>
  <c r="P271" i="4" s="1"/>
  <c r="T74" i="4"/>
  <c r="U51" i="4"/>
  <c r="Q51" i="4"/>
  <c r="S183" i="4"/>
  <c r="P63" i="4"/>
  <c r="S121" i="4"/>
  <c r="R262" i="4" s="1"/>
  <c r="T275" i="4"/>
  <c r="Q198" i="4"/>
  <c r="T198" i="4" s="1"/>
  <c r="Q136" i="4"/>
  <c r="T80" i="4"/>
  <c r="U57" i="4"/>
  <c r="Q57" i="4"/>
  <c r="R180" i="4"/>
  <c r="R118" i="4"/>
  <c r="S259" i="4" s="1"/>
  <c r="P191" i="4"/>
  <c r="R50" i="4"/>
  <c r="P129" i="4"/>
  <c r="Q270" i="4" s="1"/>
  <c r="S50" i="4"/>
  <c r="T42" i="4"/>
  <c r="R183" i="4"/>
  <c r="R121" i="4"/>
  <c r="S262" i="4" s="1"/>
  <c r="S184" i="4"/>
  <c r="S122" i="4"/>
  <c r="R263" i="4" s="1"/>
  <c r="P64" i="4"/>
  <c r="T273" i="4"/>
  <c r="Q196" i="4"/>
  <c r="T196" i="4" s="1"/>
  <c r="Q134" i="4"/>
  <c r="T78" i="4"/>
  <c r="U55" i="4"/>
  <c r="Q55" i="4"/>
  <c r="R195" i="4"/>
  <c r="R133" i="4"/>
  <c r="S274" i="4" s="1"/>
  <c r="Q185" i="4"/>
  <c r="T185" i="4" s="1"/>
  <c r="T262" i="4"/>
  <c r="T67" i="4"/>
  <c r="U44" i="4"/>
  <c r="Q44" i="4"/>
  <c r="Q123" i="4"/>
  <c r="P264" i="4" s="1"/>
  <c r="T277" i="4"/>
  <c r="Q200" i="4"/>
  <c r="T200" i="4" s="1"/>
  <c r="Q138" i="4"/>
  <c r="T82" i="4"/>
  <c r="U59" i="4"/>
  <c r="Q59" i="4"/>
  <c r="R178" i="4"/>
  <c r="R116" i="4"/>
  <c r="S257" i="4" s="1"/>
  <c r="S176" i="4"/>
  <c r="S114" i="4"/>
  <c r="R255" i="4" s="1"/>
  <c r="P56" i="4"/>
  <c r="U194" i="4"/>
  <c r="U132" i="4"/>
  <c r="U273" i="4" s="1"/>
  <c r="U129" i="4"/>
  <c r="U270" i="4" s="1"/>
  <c r="U191" i="4"/>
  <c r="T265" i="4"/>
  <c r="Q188" i="4"/>
  <c r="T188" i="4" s="1"/>
  <c r="Q126" i="4"/>
  <c r="P267" i="4" s="1"/>
  <c r="T70" i="4"/>
  <c r="U47" i="4"/>
  <c r="Q47" i="4"/>
  <c r="T266" i="4"/>
  <c r="Q189" i="4"/>
  <c r="T189" i="4" s="1"/>
  <c r="T71" i="4"/>
  <c r="U48" i="4"/>
  <c r="Q48" i="4"/>
  <c r="Q127" i="4"/>
  <c r="P268" i="4" s="1"/>
  <c r="P187" i="4"/>
  <c r="R46" i="4"/>
  <c r="P125" i="4"/>
  <c r="Q266" i="4" s="1"/>
  <c r="T38" i="4"/>
  <c r="S46" i="4"/>
  <c r="T270" i="4"/>
  <c r="Q193" i="4"/>
  <c r="T193" i="4" s="1"/>
  <c r="T75" i="4"/>
  <c r="U52" i="4"/>
  <c r="Q52" i="4"/>
  <c r="Q131" i="4"/>
  <c r="P272" i="4" s="1"/>
  <c r="R181" i="4"/>
  <c r="R119" i="4"/>
  <c r="S260" i="4" s="1"/>
  <c r="R184" i="4"/>
  <c r="R122" i="4"/>
  <c r="S263" i="4" s="1"/>
  <c r="R182" i="4"/>
  <c r="R120" i="4"/>
  <c r="S261" i="4" s="1"/>
  <c r="T263" i="4"/>
  <c r="Q186" i="4"/>
  <c r="T186" i="4" s="1"/>
  <c r="Q124" i="4"/>
  <c r="P265" i="4" s="1"/>
  <c r="T68" i="4"/>
  <c r="Q45" i="4"/>
  <c r="U45" i="4"/>
  <c r="S182" i="4"/>
  <c r="S120" i="4"/>
  <c r="R261" i="4" s="1"/>
  <c r="P62" i="4"/>
  <c r="P194" i="4"/>
  <c r="T45" i="4"/>
  <c r="P132" i="4"/>
  <c r="Q273" i="4" s="1"/>
  <c r="S53" i="4"/>
  <c r="R53" i="4"/>
  <c r="S180" i="4"/>
  <c r="S118" i="4"/>
  <c r="R259" i="4" s="1"/>
  <c r="P60" i="4"/>
  <c r="S195" i="4"/>
  <c r="P75" i="4"/>
  <c r="S133" i="4"/>
  <c r="R274" i="4" s="1"/>
  <c r="T267" i="4"/>
  <c r="Q190" i="4"/>
  <c r="T190" i="4" s="1"/>
  <c r="Q128" i="4"/>
  <c r="P269" i="4" s="1"/>
  <c r="T72" i="4"/>
  <c r="U49" i="4"/>
  <c r="Q49" i="4"/>
  <c r="U187" i="4"/>
  <c r="U125" i="4"/>
  <c r="U266" i="4" s="1"/>
  <c r="P61" i="4"/>
  <c r="S119" i="4"/>
  <c r="R260" i="4" s="1"/>
  <c r="S181" i="4"/>
  <c r="S178" i="4"/>
  <c r="S116" i="4"/>
  <c r="R257" i="4" s="1"/>
  <c r="P58" i="4"/>
  <c r="H196" i="4"/>
  <c r="E76" i="4"/>
  <c r="H134" i="4"/>
  <c r="G275" i="4" s="1"/>
  <c r="J193" i="4"/>
  <c r="J131" i="4"/>
  <c r="J272" i="4" s="1"/>
  <c r="G178" i="4"/>
  <c r="G116" i="4"/>
  <c r="H257" i="4" s="1"/>
  <c r="E124" i="4"/>
  <c r="F265" i="4" s="1"/>
  <c r="E186" i="4"/>
  <c r="G45" i="4"/>
  <c r="I37" i="4"/>
  <c r="H45" i="4"/>
  <c r="H183" i="4"/>
  <c r="H121" i="4"/>
  <c r="G262" i="4" s="1"/>
  <c r="E63" i="4"/>
  <c r="E194" i="4"/>
  <c r="E132" i="4"/>
  <c r="F273" i="4" s="1"/>
  <c r="G53" i="4"/>
  <c r="I45" i="4"/>
  <c r="H53" i="4"/>
  <c r="H115" i="4"/>
  <c r="G256" i="4" s="1"/>
  <c r="H177" i="4"/>
  <c r="E57" i="4"/>
  <c r="J192" i="4"/>
  <c r="J130" i="4"/>
  <c r="J271" i="4" s="1"/>
  <c r="I278" i="4"/>
  <c r="F201" i="4"/>
  <c r="I201" i="4" s="1"/>
  <c r="F139" i="4"/>
  <c r="I83" i="4"/>
  <c r="J60" i="4"/>
  <c r="F60" i="4"/>
  <c r="E120" i="4"/>
  <c r="F261" i="4" s="1"/>
  <c r="G41" i="4"/>
  <c r="I33" i="4"/>
  <c r="E182" i="4"/>
  <c r="H41" i="4"/>
  <c r="E184" i="4"/>
  <c r="E122" i="4"/>
  <c r="F263" i="4" s="1"/>
  <c r="G43" i="4"/>
  <c r="I35" i="4"/>
  <c r="H43" i="4"/>
  <c r="H119" i="4"/>
  <c r="G260" i="4" s="1"/>
  <c r="H181" i="4"/>
  <c r="E61" i="4"/>
  <c r="G134" i="4"/>
  <c r="H275" i="4" s="1"/>
  <c r="G196" i="4"/>
  <c r="I274" i="4"/>
  <c r="F197" i="4"/>
  <c r="I197" i="4" s="1"/>
  <c r="F135" i="4"/>
  <c r="I79" i="4"/>
  <c r="J56" i="4"/>
  <c r="F56" i="4"/>
  <c r="J186" i="4"/>
  <c r="J124" i="4"/>
  <c r="J265" i="4" s="1"/>
  <c r="G183" i="4"/>
  <c r="G121" i="4"/>
  <c r="H262" i="4" s="1"/>
  <c r="G115" i="4"/>
  <c r="H256" i="4" s="1"/>
  <c r="G177" i="4"/>
  <c r="E128" i="4"/>
  <c r="F269" i="4" s="1"/>
  <c r="G49" i="4"/>
  <c r="E190" i="4"/>
  <c r="I41" i="4"/>
  <c r="H49" i="4"/>
  <c r="J194" i="4"/>
  <c r="J132" i="4"/>
  <c r="J273" i="4" s="1"/>
  <c r="I44" i="4"/>
  <c r="H52" i="4"/>
  <c r="E193" i="4"/>
  <c r="E131" i="4"/>
  <c r="F272" i="4" s="1"/>
  <c r="G52" i="4"/>
  <c r="H123" i="4"/>
  <c r="G264" i="4" s="1"/>
  <c r="H185" i="4"/>
  <c r="E65" i="4"/>
  <c r="I268" i="4"/>
  <c r="F129" i="4"/>
  <c r="E270" i="4" s="1"/>
  <c r="F191" i="4"/>
  <c r="I191" i="4" s="1"/>
  <c r="I73" i="4"/>
  <c r="F50" i="4"/>
  <c r="J50" i="4"/>
  <c r="I277" i="4"/>
  <c r="F200" i="4"/>
  <c r="I200" i="4" s="1"/>
  <c r="F138" i="4"/>
  <c r="I82" i="4"/>
  <c r="J59" i="4"/>
  <c r="F59" i="4"/>
  <c r="I264" i="4"/>
  <c r="F125" i="4"/>
  <c r="E266" i="4" s="1"/>
  <c r="F187" i="4"/>
  <c r="I187" i="4" s="1"/>
  <c r="I69" i="4"/>
  <c r="J46" i="4"/>
  <c r="F46" i="4"/>
  <c r="J182" i="4"/>
  <c r="J120" i="4"/>
  <c r="J261" i="4" s="1"/>
  <c r="I265" i="4"/>
  <c r="F188" i="4"/>
  <c r="I188" i="4" s="1"/>
  <c r="F126" i="4"/>
  <c r="E267" i="4" s="1"/>
  <c r="I70" i="4"/>
  <c r="J47" i="4"/>
  <c r="F47" i="4"/>
  <c r="J184" i="4"/>
  <c r="J122" i="4"/>
  <c r="J263" i="4" s="1"/>
  <c r="G185" i="4"/>
  <c r="G123" i="4"/>
  <c r="H264" i="4" s="1"/>
  <c r="G181" i="4"/>
  <c r="G119" i="4"/>
  <c r="H260" i="4" s="1"/>
  <c r="H116" i="4"/>
  <c r="G257" i="4" s="1"/>
  <c r="E58" i="4"/>
  <c r="H178" i="4"/>
  <c r="I272" i="4"/>
  <c r="F133" i="4"/>
  <c r="E274" i="4" s="1"/>
  <c r="F195" i="4"/>
  <c r="I195" i="4" s="1"/>
  <c r="I77" i="4"/>
  <c r="J54" i="4"/>
  <c r="F54" i="4"/>
  <c r="J190" i="4"/>
  <c r="J128" i="4"/>
  <c r="J269" i="4" s="1"/>
  <c r="I266" i="4"/>
  <c r="F189" i="4"/>
  <c r="I189" i="4" s="1"/>
  <c r="F127" i="4"/>
  <c r="E268" i="4" s="1"/>
  <c r="I71" i="4"/>
  <c r="F48" i="4"/>
  <c r="J48" i="4"/>
  <c r="E192" i="4"/>
  <c r="E130" i="4"/>
  <c r="F271" i="4" s="1"/>
  <c r="G51" i="4"/>
  <c r="I43" i="4"/>
  <c r="H51" i="4"/>
  <c r="E179" i="2"/>
  <c r="K251" i="2"/>
  <c r="E18" i="2"/>
  <c r="H26" i="2"/>
  <c r="E105" i="2"/>
  <c r="E167" i="2"/>
  <c r="H38" i="2"/>
  <c r="K165" i="2"/>
  <c r="K244" i="2"/>
  <c r="F253" i="2"/>
  <c r="I4" i="2" s="1"/>
  <c r="J4" i="3" s="1"/>
  <c r="F90" i="2"/>
  <c r="E231" i="2" s="1"/>
  <c r="F225" i="2"/>
  <c r="I225" i="2" s="1"/>
  <c r="J110" i="3"/>
  <c r="D141" i="2"/>
  <c r="D282" i="2" s="1"/>
  <c r="D149" i="2"/>
  <c r="D290" i="2" s="1"/>
  <c r="H167" i="2"/>
  <c r="E47" i="2"/>
  <c r="I265" i="2" s="1"/>
  <c r="I240" i="2"/>
  <c r="F101" i="2"/>
  <c r="E242" i="2" s="1"/>
  <c r="F231" i="2"/>
  <c r="I231" i="2" s="1"/>
  <c r="D135" i="2"/>
  <c r="D276" i="2" s="1"/>
  <c r="E94" i="2"/>
  <c r="F258" i="2"/>
  <c r="F84" i="2"/>
  <c r="E225" i="2" s="1"/>
  <c r="F163" i="2"/>
  <c r="I163" i="2" s="1"/>
  <c r="F22" i="2"/>
  <c r="J22" i="2"/>
  <c r="F92" i="2"/>
  <c r="E233" i="2" s="1"/>
  <c r="I126" i="2"/>
  <c r="J253" i="2"/>
  <c r="J258" i="2"/>
  <c r="G176" i="2"/>
  <c r="J231" i="3" s="1"/>
  <c r="H176" i="2"/>
  <c r="G174" i="2"/>
  <c r="H90" i="2" s="1"/>
  <c r="G231" i="2" s="1"/>
  <c r="G112" i="2"/>
  <c r="H253" i="2" s="1"/>
  <c r="H117" i="2"/>
  <c r="H179" i="2"/>
  <c r="E59" i="2"/>
  <c r="G117" i="2"/>
  <c r="G179" i="2"/>
  <c r="K179" i="2" s="1"/>
  <c r="H174" i="2"/>
  <c r="G90" i="2" s="1"/>
  <c r="H231" i="2" s="1"/>
  <c r="H112" i="2"/>
  <c r="G253" i="2" s="1"/>
  <c r="P186" i="4" l="1"/>
  <c r="P124" i="4"/>
  <c r="Q265" i="4" s="1"/>
  <c r="S45" i="4"/>
  <c r="R45" i="4"/>
  <c r="T37" i="4"/>
  <c r="P193" i="4"/>
  <c r="P131" i="4"/>
  <c r="Q272" i="4" s="1"/>
  <c r="R52" i="4"/>
  <c r="T44" i="4"/>
  <c r="S52" i="4"/>
  <c r="U189" i="4"/>
  <c r="U127" i="4"/>
  <c r="U268" i="4" s="1"/>
  <c r="P188" i="4"/>
  <c r="T39" i="4"/>
  <c r="S47" i="4"/>
  <c r="R47" i="4"/>
  <c r="P126" i="4"/>
  <c r="Q267" i="4" s="1"/>
  <c r="U198" i="4"/>
  <c r="U136" i="4"/>
  <c r="U277" i="4" s="1"/>
  <c r="U193" i="4"/>
  <c r="U131" i="4"/>
  <c r="U272" i="4" s="1"/>
  <c r="R187" i="4"/>
  <c r="R125" i="4"/>
  <c r="S266" i="4" s="1"/>
  <c r="U188" i="4"/>
  <c r="U126" i="4"/>
  <c r="U267" i="4" s="1"/>
  <c r="P196" i="4"/>
  <c r="T47" i="4"/>
  <c r="S55" i="4"/>
  <c r="R55" i="4"/>
  <c r="P134" i="4"/>
  <c r="Q275" i="4" s="1"/>
  <c r="R191" i="4"/>
  <c r="R129" i="4"/>
  <c r="S270" i="4" s="1"/>
  <c r="U192" i="4"/>
  <c r="U130" i="4"/>
  <c r="U271" i="4" s="1"/>
  <c r="T279" i="4"/>
  <c r="Q202" i="4"/>
  <c r="T202" i="4" s="1"/>
  <c r="Q140" i="4"/>
  <c r="T84" i="4"/>
  <c r="Q61" i="4"/>
  <c r="U61" i="4"/>
  <c r="T278" i="4"/>
  <c r="Q201" i="4"/>
  <c r="T201" i="4" s="1"/>
  <c r="T83" i="4"/>
  <c r="Q139" i="4"/>
  <c r="U60" i="4"/>
  <c r="Q60" i="4"/>
  <c r="T280" i="4"/>
  <c r="Q141" i="4"/>
  <c r="Q203" i="4"/>
  <c r="T203" i="4" s="1"/>
  <c r="U62" i="4"/>
  <c r="Q62" i="4"/>
  <c r="T85" i="4"/>
  <c r="U200" i="4"/>
  <c r="U138" i="4"/>
  <c r="U279" i="4" s="1"/>
  <c r="P192" i="4"/>
  <c r="T43" i="4"/>
  <c r="S51" i="4"/>
  <c r="R51" i="4"/>
  <c r="P130" i="4"/>
  <c r="Q271" i="4" s="1"/>
  <c r="T293" i="4"/>
  <c r="Q216" i="4"/>
  <c r="T216" i="4" s="1"/>
  <c r="Q154" i="4"/>
  <c r="T98" i="4"/>
  <c r="U75" i="4"/>
  <c r="Q75" i="4"/>
  <c r="T274" i="4"/>
  <c r="Q197" i="4"/>
  <c r="T197" i="4" s="1"/>
  <c r="T79" i="4"/>
  <c r="U56" i="4"/>
  <c r="Q56" i="4"/>
  <c r="Q135" i="4"/>
  <c r="P279" i="4"/>
  <c r="T138" i="4"/>
  <c r="P185" i="4"/>
  <c r="P123" i="4"/>
  <c r="Q264" i="4" s="1"/>
  <c r="R44" i="4"/>
  <c r="T36" i="4"/>
  <c r="S44" i="4"/>
  <c r="U196" i="4"/>
  <c r="U134" i="4"/>
  <c r="U275" i="4" s="1"/>
  <c r="P277" i="4"/>
  <c r="T136" i="4"/>
  <c r="T281" i="4"/>
  <c r="Q204" i="4"/>
  <c r="T204" i="4" s="1"/>
  <c r="Q142" i="4"/>
  <c r="T86" i="4"/>
  <c r="U63" i="4"/>
  <c r="Q63" i="4"/>
  <c r="U190" i="4"/>
  <c r="U128" i="4"/>
  <c r="U269" i="4" s="1"/>
  <c r="R194" i="4"/>
  <c r="R132" i="4"/>
  <c r="S273" i="4" s="1"/>
  <c r="S187" i="4"/>
  <c r="P67" i="4"/>
  <c r="S125" i="4"/>
  <c r="R266" i="4" s="1"/>
  <c r="P275" i="4"/>
  <c r="T134" i="4"/>
  <c r="T276" i="4"/>
  <c r="Q199" i="4"/>
  <c r="T199" i="4" s="1"/>
  <c r="T81" i="4"/>
  <c r="Q137" i="4"/>
  <c r="U58" i="4"/>
  <c r="Q58" i="4"/>
  <c r="T41" i="4"/>
  <c r="P190" i="4"/>
  <c r="P128" i="4"/>
  <c r="Q269" i="4" s="1"/>
  <c r="S49" i="4"/>
  <c r="R49" i="4"/>
  <c r="S194" i="4"/>
  <c r="S132" i="4"/>
  <c r="R273" i="4" s="1"/>
  <c r="P74" i="4"/>
  <c r="U186" i="4"/>
  <c r="U124" i="4"/>
  <c r="U265" i="4" s="1"/>
  <c r="P189" i="4"/>
  <c r="P127" i="4"/>
  <c r="Q268" i="4" s="1"/>
  <c r="R48" i="4"/>
  <c r="S48" i="4"/>
  <c r="T40" i="4"/>
  <c r="P200" i="4"/>
  <c r="T51" i="4"/>
  <c r="S59" i="4"/>
  <c r="R59" i="4"/>
  <c r="P138" i="4"/>
  <c r="Q279" i="4" s="1"/>
  <c r="U185" i="4"/>
  <c r="U123" i="4"/>
  <c r="U264" i="4" s="1"/>
  <c r="T282" i="4"/>
  <c r="Q205" i="4"/>
  <c r="T205" i="4" s="1"/>
  <c r="T87" i="4"/>
  <c r="U64" i="4"/>
  <c r="Q64" i="4"/>
  <c r="Q143" i="4"/>
  <c r="S191" i="4"/>
  <c r="P71" i="4"/>
  <c r="S129" i="4"/>
  <c r="R270" i="4" s="1"/>
  <c r="T49" i="4"/>
  <c r="P198" i="4"/>
  <c r="P136" i="4"/>
  <c r="Q277" i="4" s="1"/>
  <c r="S57" i="4"/>
  <c r="R57" i="4"/>
  <c r="E197" i="4"/>
  <c r="E135" i="4"/>
  <c r="F276" i="4" s="1"/>
  <c r="I48" i="4"/>
  <c r="H56" i="4"/>
  <c r="G56" i="4"/>
  <c r="G130" i="4"/>
  <c r="H271" i="4" s="1"/>
  <c r="G192" i="4"/>
  <c r="I276" i="4"/>
  <c r="F137" i="4"/>
  <c r="I81" i="4"/>
  <c r="F199" i="4"/>
  <c r="I199" i="4" s="1"/>
  <c r="F58" i="4"/>
  <c r="J58" i="4"/>
  <c r="E188" i="4"/>
  <c r="E126" i="4"/>
  <c r="F267" i="4" s="1"/>
  <c r="G47" i="4"/>
  <c r="I39" i="4"/>
  <c r="H47" i="4"/>
  <c r="E187" i="4"/>
  <c r="E125" i="4"/>
  <c r="F266" i="4" s="1"/>
  <c r="I38" i="4"/>
  <c r="H46" i="4"/>
  <c r="G46" i="4"/>
  <c r="J191" i="4"/>
  <c r="J129" i="4"/>
  <c r="J270" i="4" s="1"/>
  <c r="G193" i="4"/>
  <c r="G131" i="4"/>
  <c r="H272" i="4" s="1"/>
  <c r="G190" i="4"/>
  <c r="G128" i="4"/>
  <c r="H269" i="4" s="1"/>
  <c r="J197" i="4"/>
  <c r="J135" i="4"/>
  <c r="J276" i="4" s="1"/>
  <c r="H184" i="4"/>
  <c r="H122" i="4"/>
  <c r="G263" i="4" s="1"/>
  <c r="E64" i="4"/>
  <c r="E201" i="4"/>
  <c r="I52" i="4"/>
  <c r="H60" i="4"/>
  <c r="E139" i="4"/>
  <c r="F280" i="4" s="1"/>
  <c r="G60" i="4"/>
  <c r="I275" i="4"/>
  <c r="F198" i="4"/>
  <c r="I198" i="4" s="1"/>
  <c r="I80" i="4"/>
  <c r="F136" i="4"/>
  <c r="J57" i="4"/>
  <c r="F57" i="4"/>
  <c r="I281" i="4"/>
  <c r="F204" i="4"/>
  <c r="I204" i="4" s="1"/>
  <c r="F142" i="4"/>
  <c r="I86" i="4"/>
  <c r="J63" i="4"/>
  <c r="F63" i="4"/>
  <c r="J200" i="4"/>
  <c r="J138" i="4"/>
  <c r="J279" i="4" s="1"/>
  <c r="H190" i="4"/>
  <c r="H128" i="4"/>
  <c r="G269" i="4" s="1"/>
  <c r="E70" i="4"/>
  <c r="I279" i="4"/>
  <c r="F202" i="4"/>
  <c r="I202" i="4" s="1"/>
  <c r="I84" i="4"/>
  <c r="F140" i="4"/>
  <c r="J61" i="4"/>
  <c r="F61" i="4"/>
  <c r="G182" i="4"/>
  <c r="G120" i="4"/>
  <c r="H261" i="4" s="1"/>
  <c r="E280" i="4"/>
  <c r="I139" i="4"/>
  <c r="G194" i="4"/>
  <c r="G132" i="4"/>
  <c r="H273" i="4" s="1"/>
  <c r="G186" i="4"/>
  <c r="G124" i="4"/>
  <c r="H265" i="4" s="1"/>
  <c r="J189" i="4"/>
  <c r="J127" i="4"/>
  <c r="J268" i="4" s="1"/>
  <c r="E195" i="4"/>
  <c r="E133" i="4"/>
  <c r="F274" i="4" s="1"/>
  <c r="I46" i="4"/>
  <c r="H54" i="4"/>
  <c r="G54" i="4"/>
  <c r="J188" i="4"/>
  <c r="J126" i="4"/>
  <c r="J267" i="4" s="1"/>
  <c r="J187" i="4"/>
  <c r="J125" i="4"/>
  <c r="J266" i="4" s="1"/>
  <c r="E279" i="4"/>
  <c r="I138" i="4"/>
  <c r="E191" i="4"/>
  <c r="E129" i="4"/>
  <c r="F270" i="4" s="1"/>
  <c r="I42" i="4"/>
  <c r="H50" i="4"/>
  <c r="G50" i="4"/>
  <c r="H131" i="4"/>
  <c r="G272" i="4" s="1"/>
  <c r="H193" i="4"/>
  <c r="E73" i="4"/>
  <c r="J201" i="4"/>
  <c r="J139" i="4"/>
  <c r="J280" i="4" s="1"/>
  <c r="H194" i="4"/>
  <c r="H132" i="4"/>
  <c r="G273" i="4" s="1"/>
  <c r="E74" i="4"/>
  <c r="H186" i="4"/>
  <c r="H124" i="4"/>
  <c r="G265" i="4" s="1"/>
  <c r="E66" i="4"/>
  <c r="I294" i="4"/>
  <c r="F217" i="4"/>
  <c r="I217" i="4" s="1"/>
  <c r="F155" i="4"/>
  <c r="I99" i="4"/>
  <c r="J76" i="4"/>
  <c r="F76" i="4"/>
  <c r="H192" i="4"/>
  <c r="H130" i="4"/>
  <c r="G271" i="4" s="1"/>
  <c r="E72" i="4"/>
  <c r="E189" i="4"/>
  <c r="E127" i="4"/>
  <c r="F268" i="4" s="1"/>
  <c r="I40" i="4"/>
  <c r="H48" i="4"/>
  <c r="G48" i="4"/>
  <c r="J195" i="4"/>
  <c r="J133" i="4"/>
  <c r="J274" i="4" s="1"/>
  <c r="E200" i="4"/>
  <c r="E138" i="4"/>
  <c r="F279" i="4" s="1"/>
  <c r="G59" i="4"/>
  <c r="I51" i="4"/>
  <c r="H59" i="4"/>
  <c r="I283" i="4"/>
  <c r="F206" i="4"/>
  <c r="I206" i="4" s="1"/>
  <c r="I88" i="4"/>
  <c r="F144" i="4"/>
  <c r="J65" i="4"/>
  <c r="F65" i="4"/>
  <c r="E276" i="4"/>
  <c r="I135" i="4"/>
  <c r="G122" i="4"/>
  <c r="H263" i="4" s="1"/>
  <c r="G184" i="4"/>
  <c r="H182" i="4"/>
  <c r="H120" i="4"/>
  <c r="G261" i="4" s="1"/>
  <c r="E62" i="4"/>
  <c r="J47" i="2"/>
  <c r="J188" i="2" s="1"/>
  <c r="F246" i="2"/>
  <c r="E25" i="2" s="1"/>
  <c r="K231" i="2"/>
  <c r="G167" i="2"/>
  <c r="K167" i="2" s="1"/>
  <c r="G105" i="2"/>
  <c r="K174" i="2"/>
  <c r="F97" i="2"/>
  <c r="E238" i="2" s="1"/>
  <c r="I236" i="2"/>
  <c r="F18" i="2"/>
  <c r="J18" i="2"/>
  <c r="J97" i="2" s="1"/>
  <c r="J238" i="2" s="1"/>
  <c r="K4" i="2"/>
  <c r="F47" i="2"/>
  <c r="I18" i="2"/>
  <c r="K253" i="2"/>
  <c r="F126" i="2"/>
  <c r="J101" i="2"/>
  <c r="J242" i="2" s="1"/>
  <c r="J163" i="2"/>
  <c r="F188" i="2"/>
  <c r="I188" i="2" s="1"/>
  <c r="E163" i="2"/>
  <c r="E101" i="2"/>
  <c r="F235" i="2"/>
  <c r="I235" i="2" s="1"/>
  <c r="I117" i="2"/>
  <c r="K117" i="2" s="1"/>
  <c r="K112" i="2"/>
  <c r="J92" i="2"/>
  <c r="J233" i="2" s="1"/>
  <c r="G258" i="2"/>
  <c r="G84" i="2"/>
  <c r="H225" i="2" s="1"/>
  <c r="E267" i="2"/>
  <c r="E92" i="2"/>
  <c r="H258" i="2"/>
  <c r="H84" i="2"/>
  <c r="G225" i="2" s="1"/>
  <c r="K225" i="2" s="1"/>
  <c r="H22" i="2"/>
  <c r="G22" i="2"/>
  <c r="K176" i="2"/>
  <c r="J126" i="2"/>
  <c r="I277" i="2"/>
  <c r="I82" i="2"/>
  <c r="K82" i="2" s="1"/>
  <c r="E126" i="2"/>
  <c r="G47" i="2"/>
  <c r="E188" i="2"/>
  <c r="H47" i="2"/>
  <c r="F200" i="2"/>
  <c r="I200" i="2" s="1"/>
  <c r="F59" i="2"/>
  <c r="J59" i="2"/>
  <c r="S189" i="4" l="1"/>
  <c r="P69" i="4"/>
  <c r="S127" i="4"/>
  <c r="R268" i="4" s="1"/>
  <c r="P204" i="4"/>
  <c r="T55" i="4"/>
  <c r="S63" i="4"/>
  <c r="P142" i="4"/>
  <c r="Q283" i="4" s="1"/>
  <c r="R63" i="4"/>
  <c r="U216" i="4"/>
  <c r="U154" i="4"/>
  <c r="U295" i="4" s="1"/>
  <c r="P282" i="4"/>
  <c r="T141" i="4"/>
  <c r="U202" i="4"/>
  <c r="U140" i="4"/>
  <c r="U281" i="4" s="1"/>
  <c r="R196" i="4"/>
  <c r="R134" i="4"/>
  <c r="S275" i="4" s="1"/>
  <c r="S188" i="4"/>
  <c r="S126" i="4"/>
  <c r="R267" i="4" s="1"/>
  <c r="P68" i="4"/>
  <c r="S186" i="4"/>
  <c r="S124" i="4"/>
  <c r="R265" i="4" s="1"/>
  <c r="P66" i="4"/>
  <c r="S198" i="4"/>
  <c r="S136" i="4"/>
  <c r="R277" i="4" s="1"/>
  <c r="P78" i="4"/>
  <c r="P284" i="4"/>
  <c r="T143" i="4"/>
  <c r="T292" i="4"/>
  <c r="Q215" i="4"/>
  <c r="T215" i="4" s="1"/>
  <c r="Q153" i="4"/>
  <c r="U74" i="4"/>
  <c r="Q74" i="4"/>
  <c r="T97" i="4"/>
  <c r="R190" i="4"/>
  <c r="R128" i="4"/>
  <c r="S269" i="4" s="1"/>
  <c r="P199" i="4"/>
  <c r="R58" i="4"/>
  <c r="P137" i="4"/>
  <c r="Q278" i="4" s="1"/>
  <c r="T50" i="4"/>
  <c r="S58" i="4"/>
  <c r="U204" i="4"/>
  <c r="U142" i="4"/>
  <c r="U283" i="4" s="1"/>
  <c r="P276" i="4"/>
  <c r="T135" i="4"/>
  <c r="P203" i="4"/>
  <c r="P141" i="4"/>
  <c r="Q282" i="4" s="1"/>
  <c r="R62" i="4"/>
  <c r="T54" i="4"/>
  <c r="S62" i="4"/>
  <c r="P202" i="4"/>
  <c r="P140" i="4"/>
  <c r="Q281" i="4" s="1"/>
  <c r="T53" i="4"/>
  <c r="S61" i="4"/>
  <c r="R61" i="4"/>
  <c r="R188" i="4"/>
  <c r="R126" i="4"/>
  <c r="S267" i="4" s="1"/>
  <c r="R186" i="4"/>
  <c r="R124" i="4"/>
  <c r="S265" i="4" s="1"/>
  <c r="R198" i="4"/>
  <c r="R136" i="4"/>
  <c r="S277" i="4" s="1"/>
  <c r="P205" i="4"/>
  <c r="P143" i="4"/>
  <c r="Q284" i="4" s="1"/>
  <c r="R64" i="4"/>
  <c r="T56" i="4"/>
  <c r="S64" i="4"/>
  <c r="S200" i="4"/>
  <c r="S138" i="4"/>
  <c r="R279" i="4" s="1"/>
  <c r="P80" i="4"/>
  <c r="U137" i="4"/>
  <c r="U278" i="4" s="1"/>
  <c r="U199" i="4"/>
  <c r="T285" i="4"/>
  <c r="Q208" i="4"/>
  <c r="T208" i="4" s="1"/>
  <c r="Q146" i="4"/>
  <c r="T90" i="4"/>
  <c r="Q67" i="4"/>
  <c r="U67" i="4"/>
  <c r="R185" i="4"/>
  <c r="R123" i="4"/>
  <c r="S264" i="4" s="1"/>
  <c r="P197" i="4"/>
  <c r="P135" i="4"/>
  <c r="Q276" i="4" s="1"/>
  <c r="R56" i="4"/>
  <c r="T48" i="4"/>
  <c r="S56" i="4"/>
  <c r="P295" i="4"/>
  <c r="T154" i="4"/>
  <c r="S192" i="4"/>
  <c r="S130" i="4"/>
  <c r="R271" i="4" s="1"/>
  <c r="P72" i="4"/>
  <c r="U203" i="4"/>
  <c r="U141" i="4"/>
  <c r="U282" i="4" s="1"/>
  <c r="P201" i="4"/>
  <c r="P139" i="4"/>
  <c r="Q280" i="4" s="1"/>
  <c r="R60" i="4"/>
  <c r="T52" i="4"/>
  <c r="S60" i="4"/>
  <c r="R193" i="4"/>
  <c r="R131" i="4"/>
  <c r="S272" i="4" s="1"/>
  <c r="S190" i="4"/>
  <c r="S128" i="4"/>
  <c r="R269" i="4" s="1"/>
  <c r="P70" i="4"/>
  <c r="S185" i="4"/>
  <c r="P65" i="4"/>
  <c r="S123" i="4"/>
  <c r="R264" i="4" s="1"/>
  <c r="P280" i="4"/>
  <c r="T139" i="4"/>
  <c r="S193" i="4"/>
  <c r="P73" i="4"/>
  <c r="S131" i="4"/>
  <c r="R272" i="4" s="1"/>
  <c r="T289" i="4"/>
  <c r="Q212" i="4"/>
  <c r="T212" i="4" s="1"/>
  <c r="Q150" i="4"/>
  <c r="T94" i="4"/>
  <c r="U71" i="4"/>
  <c r="Q71" i="4"/>
  <c r="U205" i="4"/>
  <c r="U143" i="4"/>
  <c r="U284" i="4" s="1"/>
  <c r="R200" i="4"/>
  <c r="R138" i="4"/>
  <c r="S279" i="4" s="1"/>
  <c r="R189" i="4"/>
  <c r="R127" i="4"/>
  <c r="S268" i="4" s="1"/>
  <c r="P278" i="4"/>
  <c r="T137" i="4"/>
  <c r="P283" i="4"/>
  <c r="T142" i="4"/>
  <c r="U197" i="4"/>
  <c r="U135" i="4"/>
  <c r="U276" i="4" s="1"/>
  <c r="P216" i="4"/>
  <c r="P154" i="4"/>
  <c r="Q295" i="4" s="1"/>
  <c r="S75" i="4"/>
  <c r="R75" i="4"/>
  <c r="R192" i="4"/>
  <c r="R130" i="4"/>
  <c r="S271" i="4" s="1"/>
  <c r="U201" i="4"/>
  <c r="U139" i="4"/>
  <c r="U280" i="4" s="1"/>
  <c r="P281" i="4"/>
  <c r="T140" i="4"/>
  <c r="S196" i="4"/>
  <c r="S134" i="4"/>
  <c r="R275" i="4" s="1"/>
  <c r="P76" i="4"/>
  <c r="E285" i="4"/>
  <c r="I144" i="4"/>
  <c r="I290" i="4"/>
  <c r="F213" i="4"/>
  <c r="I213" i="4" s="1"/>
  <c r="F151" i="4"/>
  <c r="I95" i="4"/>
  <c r="F72" i="4"/>
  <c r="J72" i="4"/>
  <c r="I292" i="4"/>
  <c r="F153" i="4"/>
  <c r="I97" i="4"/>
  <c r="F215" i="4"/>
  <c r="I215" i="4" s="1"/>
  <c r="F74" i="4"/>
  <c r="J74" i="4"/>
  <c r="G195" i="4"/>
  <c r="G133" i="4"/>
  <c r="H274" i="4" s="1"/>
  <c r="E199" i="4"/>
  <c r="E137" i="4"/>
  <c r="F278" i="4" s="1"/>
  <c r="I50" i="4"/>
  <c r="H58" i="4"/>
  <c r="G58" i="4"/>
  <c r="I284" i="4"/>
  <c r="F145" i="4"/>
  <c r="I89" i="4"/>
  <c r="F207" i="4"/>
  <c r="I207" i="4" s="1"/>
  <c r="F66" i="4"/>
  <c r="J66" i="4"/>
  <c r="I291" i="4"/>
  <c r="F214" i="4"/>
  <c r="I214" i="4" s="1"/>
  <c r="I96" i="4"/>
  <c r="F152" i="4"/>
  <c r="J73" i="4"/>
  <c r="F73" i="4"/>
  <c r="G191" i="4"/>
  <c r="G129" i="4"/>
  <c r="H270" i="4" s="1"/>
  <c r="E204" i="4"/>
  <c r="E142" i="4"/>
  <c r="F283" i="4" s="1"/>
  <c r="G63" i="4"/>
  <c r="I55" i="4"/>
  <c r="H63" i="4"/>
  <c r="E277" i="4"/>
  <c r="I136" i="4"/>
  <c r="H139" i="4"/>
  <c r="G280" i="4" s="1"/>
  <c r="H201" i="4"/>
  <c r="E81" i="4"/>
  <c r="H187" i="4"/>
  <c r="H125" i="4"/>
  <c r="G266" i="4" s="1"/>
  <c r="E67" i="4"/>
  <c r="J217" i="4"/>
  <c r="J155" i="4"/>
  <c r="J296" i="4" s="1"/>
  <c r="E281" i="4"/>
  <c r="I140" i="4"/>
  <c r="E283" i="4"/>
  <c r="I142" i="4"/>
  <c r="H188" i="4"/>
  <c r="E68" i="4"/>
  <c r="H126" i="4"/>
  <c r="G267" i="4" s="1"/>
  <c r="E144" i="4"/>
  <c r="F285" i="4" s="1"/>
  <c r="E206" i="4"/>
  <c r="G65" i="4"/>
  <c r="I57" i="4"/>
  <c r="H65" i="4"/>
  <c r="H200" i="4"/>
  <c r="H138" i="4"/>
  <c r="G279" i="4" s="1"/>
  <c r="E80" i="4"/>
  <c r="E296" i="4"/>
  <c r="I155" i="4"/>
  <c r="E202" i="4"/>
  <c r="E140" i="4"/>
  <c r="F281" i="4" s="1"/>
  <c r="G61" i="4"/>
  <c r="I53" i="4"/>
  <c r="H61" i="4"/>
  <c r="J204" i="4"/>
  <c r="J142" i="4"/>
  <c r="J283" i="4" s="1"/>
  <c r="I282" i="4"/>
  <c r="F205" i="4"/>
  <c r="I205" i="4" s="1"/>
  <c r="F143" i="4"/>
  <c r="I87" i="4"/>
  <c r="F64" i="4"/>
  <c r="J64" i="4"/>
  <c r="G187" i="4"/>
  <c r="G125" i="4"/>
  <c r="H266" i="4" s="1"/>
  <c r="G126" i="4"/>
  <c r="H267" i="4" s="1"/>
  <c r="G188" i="4"/>
  <c r="G200" i="4"/>
  <c r="G138" i="4"/>
  <c r="H279" i="4" s="1"/>
  <c r="G189" i="4"/>
  <c r="G127" i="4"/>
  <c r="H268" i="4" s="1"/>
  <c r="H191" i="4"/>
  <c r="H129" i="4"/>
  <c r="G270" i="4" s="1"/>
  <c r="E71" i="4"/>
  <c r="I288" i="4"/>
  <c r="F149" i="4"/>
  <c r="F211" i="4"/>
  <c r="I211" i="4" s="1"/>
  <c r="I93" i="4"/>
  <c r="J70" i="4"/>
  <c r="F70" i="4"/>
  <c r="J198" i="4"/>
  <c r="J136" i="4"/>
  <c r="J277" i="4" s="1"/>
  <c r="G197" i="4"/>
  <c r="G135" i="4"/>
  <c r="H276" i="4" s="1"/>
  <c r="I280" i="4"/>
  <c r="F141" i="4"/>
  <c r="F203" i="4"/>
  <c r="I203" i="4" s="1"/>
  <c r="I85" i="4"/>
  <c r="J62" i="4"/>
  <c r="F62" i="4"/>
  <c r="J206" i="4"/>
  <c r="J144" i="4"/>
  <c r="J285" i="4" s="1"/>
  <c r="H127" i="4"/>
  <c r="G268" i="4" s="1"/>
  <c r="H189" i="4"/>
  <c r="E69" i="4"/>
  <c r="E217" i="4"/>
  <c r="H76" i="4"/>
  <c r="E155" i="4"/>
  <c r="F296" i="4" s="1"/>
  <c r="G76" i="4"/>
  <c r="H195" i="4"/>
  <c r="H133" i="4"/>
  <c r="G274" i="4" s="1"/>
  <c r="E75" i="4"/>
  <c r="J202" i="4"/>
  <c r="J140" i="4"/>
  <c r="J281" i="4" s="1"/>
  <c r="E136" i="4"/>
  <c r="F277" i="4" s="1"/>
  <c r="E198" i="4"/>
  <c r="G57" i="4"/>
  <c r="I49" i="4"/>
  <c r="H57" i="4"/>
  <c r="G201" i="4"/>
  <c r="G139" i="4"/>
  <c r="H280" i="4" s="1"/>
  <c r="J137" i="4"/>
  <c r="J278" i="4" s="1"/>
  <c r="J199" i="4"/>
  <c r="E278" i="4"/>
  <c r="I137" i="4"/>
  <c r="H197" i="4"/>
  <c r="H135" i="4"/>
  <c r="G276" i="4" s="1"/>
  <c r="E77" i="4"/>
  <c r="H246" i="2"/>
  <c r="K105" i="2"/>
  <c r="E97" i="2"/>
  <c r="H18" i="2"/>
  <c r="G97" i="2" s="1"/>
  <c r="H238" i="2" s="1"/>
  <c r="G18" i="2"/>
  <c r="F104" i="2"/>
  <c r="E245" i="2" s="1"/>
  <c r="F166" i="2"/>
  <c r="I166" i="2" s="1"/>
  <c r="I243" i="2"/>
  <c r="F25" i="2"/>
  <c r="J25" i="2"/>
  <c r="J18" i="3"/>
  <c r="J94" i="2"/>
  <c r="J235" i="2" s="1"/>
  <c r="I5" i="2"/>
  <c r="J5" i="3" s="1"/>
  <c r="H163" i="2"/>
  <c r="H101" i="2"/>
  <c r="G242" i="2" s="1"/>
  <c r="E43" i="2"/>
  <c r="H92" i="2"/>
  <c r="G233" i="2" s="1"/>
  <c r="F242" i="2"/>
  <c r="I124" i="2"/>
  <c r="G163" i="2"/>
  <c r="E52" i="2" s="1"/>
  <c r="G101" i="2"/>
  <c r="H242" i="2" s="1"/>
  <c r="G92" i="2"/>
  <c r="H233" i="2" s="1"/>
  <c r="F233" i="2"/>
  <c r="I233" i="2" s="1"/>
  <c r="K242" i="2"/>
  <c r="F94" i="2"/>
  <c r="I23" i="2"/>
  <c r="F267" i="2"/>
  <c r="J267" i="2"/>
  <c r="G188" i="2"/>
  <c r="G126" i="2"/>
  <c r="H188" i="2"/>
  <c r="H126" i="2"/>
  <c r="E200" i="2"/>
  <c r="H59" i="2"/>
  <c r="G59" i="2"/>
  <c r="J200" i="2"/>
  <c r="U208" i="4" l="1"/>
  <c r="U146" i="4"/>
  <c r="U287" i="4" s="1"/>
  <c r="R199" i="4"/>
  <c r="R137" i="4"/>
  <c r="S278" i="4" s="1"/>
  <c r="T294" i="4"/>
  <c r="Q217" i="4"/>
  <c r="T217" i="4" s="1"/>
  <c r="T99" i="4"/>
  <c r="Q155" i="4"/>
  <c r="U76" i="4"/>
  <c r="Q76" i="4"/>
  <c r="P291" i="4"/>
  <c r="T150" i="4"/>
  <c r="T291" i="4"/>
  <c r="Q214" i="4"/>
  <c r="T214" i="4" s="1"/>
  <c r="Q152" i="4"/>
  <c r="T96" i="4"/>
  <c r="U73" i="4"/>
  <c r="Q73" i="4"/>
  <c r="R201" i="4"/>
  <c r="R139" i="4"/>
  <c r="S280" i="4" s="1"/>
  <c r="R197" i="4"/>
  <c r="R135" i="4"/>
  <c r="S276" i="4" s="1"/>
  <c r="P208" i="4"/>
  <c r="P146" i="4"/>
  <c r="Q287" i="4" s="1"/>
  <c r="T59" i="4"/>
  <c r="S67" i="4"/>
  <c r="R67" i="4"/>
  <c r="S205" i="4"/>
  <c r="S143" i="4"/>
  <c r="R284" i="4" s="1"/>
  <c r="S203" i="4"/>
  <c r="S141" i="4"/>
  <c r="R282" i="4" s="1"/>
  <c r="P83" i="4"/>
  <c r="U153" i="4"/>
  <c r="U294" i="4" s="1"/>
  <c r="U215" i="4"/>
  <c r="T286" i="4"/>
  <c r="Q209" i="4"/>
  <c r="T209" i="4" s="1"/>
  <c r="T91" i="4"/>
  <c r="Q147" i="4"/>
  <c r="U68" i="4"/>
  <c r="Q68" i="4"/>
  <c r="T288" i="4"/>
  <c r="Q149" i="4"/>
  <c r="Q211" i="4"/>
  <c r="T211" i="4" s="1"/>
  <c r="U70" i="4"/>
  <c r="Q70" i="4"/>
  <c r="T93" i="4"/>
  <c r="T290" i="4"/>
  <c r="Q213" i="4"/>
  <c r="T213" i="4" s="1"/>
  <c r="T95" i="4"/>
  <c r="U72" i="4"/>
  <c r="Q72" i="4"/>
  <c r="Q151" i="4"/>
  <c r="S204" i="4"/>
  <c r="S142" i="4"/>
  <c r="R283" i="4" s="1"/>
  <c r="S216" i="4"/>
  <c r="S154" i="4"/>
  <c r="R295" i="4" s="1"/>
  <c r="P212" i="4"/>
  <c r="T63" i="4"/>
  <c r="S71" i="4"/>
  <c r="P150" i="4"/>
  <c r="Q291" i="4" s="1"/>
  <c r="R71" i="4"/>
  <c r="T283" i="4"/>
  <c r="Q206" i="4"/>
  <c r="T206" i="4" s="1"/>
  <c r="Q144" i="4"/>
  <c r="T88" i="4"/>
  <c r="U65" i="4"/>
  <c r="Q65" i="4"/>
  <c r="S202" i="4"/>
  <c r="S140" i="4"/>
  <c r="R281" i="4" s="1"/>
  <c r="P82" i="4"/>
  <c r="P294" i="4"/>
  <c r="T153" i="4"/>
  <c r="T284" i="4"/>
  <c r="Q207" i="4"/>
  <c r="T207" i="4" s="1"/>
  <c r="Q145" i="4"/>
  <c r="U66" i="4"/>
  <c r="Q66" i="4"/>
  <c r="T89" i="4"/>
  <c r="R142" i="4"/>
  <c r="S283" i="4" s="1"/>
  <c r="R204" i="4"/>
  <c r="T287" i="4"/>
  <c r="Q210" i="4"/>
  <c r="T210" i="4" s="1"/>
  <c r="Q148" i="4"/>
  <c r="T92" i="4"/>
  <c r="Q69" i="4"/>
  <c r="U69" i="4"/>
  <c r="T298" i="4"/>
  <c r="Q221" i="4"/>
  <c r="T221" i="4" s="1"/>
  <c r="T103" i="4"/>
  <c r="U80" i="4"/>
  <c r="Q80" i="4"/>
  <c r="Q159" i="4"/>
  <c r="P215" i="4"/>
  <c r="P153" i="4"/>
  <c r="Q294" i="4" s="1"/>
  <c r="R74" i="4"/>
  <c r="S74" i="4"/>
  <c r="R216" i="4"/>
  <c r="R154" i="4"/>
  <c r="S295" i="4" s="1"/>
  <c r="U212" i="4"/>
  <c r="U150" i="4"/>
  <c r="U291" i="4" s="1"/>
  <c r="S201" i="4"/>
  <c r="P81" i="4"/>
  <c r="S139" i="4"/>
  <c r="R280" i="4" s="1"/>
  <c r="S197" i="4"/>
  <c r="P77" i="4"/>
  <c r="S135" i="4"/>
  <c r="R276" i="4" s="1"/>
  <c r="P287" i="4"/>
  <c r="T146" i="4"/>
  <c r="R205" i="4"/>
  <c r="R143" i="4"/>
  <c r="S284" i="4" s="1"/>
  <c r="R202" i="4"/>
  <c r="R140" i="4"/>
  <c r="S281" i="4" s="1"/>
  <c r="R203" i="4"/>
  <c r="R141" i="4"/>
  <c r="S282" i="4" s="1"/>
  <c r="S199" i="4"/>
  <c r="P79" i="4"/>
  <c r="S137" i="4"/>
  <c r="R278" i="4" s="1"/>
  <c r="T296" i="4"/>
  <c r="Q157" i="4"/>
  <c r="Q219" i="4"/>
  <c r="T219" i="4" s="1"/>
  <c r="U78" i="4"/>
  <c r="Q78" i="4"/>
  <c r="T101" i="4"/>
  <c r="I287" i="4"/>
  <c r="F210" i="4"/>
  <c r="I210" i="4" s="1"/>
  <c r="F148" i="4"/>
  <c r="J69" i="4"/>
  <c r="F69" i="4"/>
  <c r="I92" i="4"/>
  <c r="H206" i="4"/>
  <c r="H144" i="4"/>
  <c r="G285" i="4" s="1"/>
  <c r="G142" i="4"/>
  <c r="H283" i="4" s="1"/>
  <c r="G204" i="4"/>
  <c r="J214" i="4"/>
  <c r="J152" i="4"/>
  <c r="J293" i="4" s="1"/>
  <c r="I295" i="4"/>
  <c r="F218" i="4"/>
  <c r="I218" i="4" s="1"/>
  <c r="I100" i="4"/>
  <c r="J77" i="4"/>
  <c r="F77" i="4"/>
  <c r="F156" i="4"/>
  <c r="I293" i="4"/>
  <c r="F216" i="4"/>
  <c r="I216" i="4" s="1"/>
  <c r="F154" i="4"/>
  <c r="I98" i="4"/>
  <c r="J75" i="4"/>
  <c r="F75" i="4"/>
  <c r="E203" i="4"/>
  <c r="E141" i="4"/>
  <c r="F282" i="4" s="1"/>
  <c r="I54" i="4"/>
  <c r="H62" i="4"/>
  <c r="G62" i="4"/>
  <c r="E282" i="4"/>
  <c r="I141" i="4"/>
  <c r="I289" i="4"/>
  <c r="F212" i="4"/>
  <c r="I212" i="4" s="1"/>
  <c r="F150" i="4"/>
  <c r="I94" i="4"/>
  <c r="J71" i="4"/>
  <c r="F71" i="4"/>
  <c r="E205" i="4"/>
  <c r="E143" i="4"/>
  <c r="F284" i="4" s="1"/>
  <c r="I56" i="4"/>
  <c r="H64" i="4"/>
  <c r="G64" i="4"/>
  <c r="E293" i="4"/>
  <c r="I152" i="4"/>
  <c r="J145" i="4"/>
  <c r="J286" i="4" s="1"/>
  <c r="J207" i="4"/>
  <c r="E286" i="4"/>
  <c r="I145" i="4"/>
  <c r="E213" i="4"/>
  <c r="E151" i="4"/>
  <c r="F292" i="4" s="1"/>
  <c r="I64" i="4"/>
  <c r="H72" i="4"/>
  <c r="G72" i="4"/>
  <c r="H198" i="4"/>
  <c r="H136" i="4"/>
  <c r="G277" i="4" s="1"/>
  <c r="E78" i="4"/>
  <c r="H155" i="4"/>
  <c r="G296" i="4" s="1"/>
  <c r="H217" i="4"/>
  <c r="J211" i="4"/>
  <c r="J149" i="4"/>
  <c r="J290" i="4" s="1"/>
  <c r="J205" i="4"/>
  <c r="J143" i="4"/>
  <c r="J284" i="4" s="1"/>
  <c r="G202" i="4"/>
  <c r="G140" i="4"/>
  <c r="H281" i="4" s="1"/>
  <c r="I286" i="4"/>
  <c r="F209" i="4"/>
  <c r="I209" i="4" s="1"/>
  <c r="F147" i="4"/>
  <c r="I91" i="4"/>
  <c r="J68" i="4"/>
  <c r="F68" i="4"/>
  <c r="I285" i="4"/>
  <c r="F208" i="4"/>
  <c r="I208" i="4" s="1"/>
  <c r="F146" i="4"/>
  <c r="I90" i="4"/>
  <c r="J67" i="4"/>
  <c r="F67" i="4"/>
  <c r="G199" i="4"/>
  <c r="G137" i="4"/>
  <c r="H278" i="4" s="1"/>
  <c r="J213" i="4"/>
  <c r="J151" i="4"/>
  <c r="J292" i="4" s="1"/>
  <c r="G198" i="4"/>
  <c r="G136" i="4"/>
  <c r="H277" i="4" s="1"/>
  <c r="G217" i="4"/>
  <c r="G155" i="4"/>
  <c r="H296" i="4" s="1"/>
  <c r="J203" i="4"/>
  <c r="J141" i="4"/>
  <c r="J282" i="4" s="1"/>
  <c r="H202" i="4"/>
  <c r="H140" i="4"/>
  <c r="G281" i="4" s="1"/>
  <c r="E82" i="4"/>
  <c r="G206" i="4"/>
  <c r="G144" i="4"/>
  <c r="H285" i="4" s="1"/>
  <c r="H204" i="4"/>
  <c r="H142" i="4"/>
  <c r="G283" i="4" s="1"/>
  <c r="E84" i="4"/>
  <c r="E207" i="4"/>
  <c r="E145" i="4"/>
  <c r="F286" i="4" s="1"/>
  <c r="I58" i="4"/>
  <c r="H66" i="4"/>
  <c r="G66" i="4"/>
  <c r="J153" i="4"/>
  <c r="J294" i="4" s="1"/>
  <c r="J215" i="4"/>
  <c r="E294" i="4"/>
  <c r="I153" i="4"/>
  <c r="E211" i="4"/>
  <c r="E149" i="4"/>
  <c r="F290" i="4" s="1"/>
  <c r="I62" i="4"/>
  <c r="H70" i="4"/>
  <c r="G70" i="4"/>
  <c r="E290" i="4"/>
  <c r="I149" i="4"/>
  <c r="E284" i="4"/>
  <c r="I143" i="4"/>
  <c r="I298" i="4"/>
  <c r="F221" i="4"/>
  <c r="I221" i="4" s="1"/>
  <c r="F159" i="4"/>
  <c r="I103" i="4"/>
  <c r="J80" i="4"/>
  <c r="F80" i="4"/>
  <c r="I299" i="4"/>
  <c r="F222" i="4"/>
  <c r="I222" i="4" s="1"/>
  <c r="I104" i="4"/>
  <c r="J81" i="4"/>
  <c r="F81" i="4"/>
  <c r="F160" i="4"/>
  <c r="E152" i="4"/>
  <c r="F293" i="4" s="1"/>
  <c r="E214" i="4"/>
  <c r="G73" i="4"/>
  <c r="H73" i="4"/>
  <c r="H199" i="4"/>
  <c r="H137" i="4"/>
  <c r="G278" i="4" s="1"/>
  <c r="E79" i="4"/>
  <c r="E215" i="4"/>
  <c r="E153" i="4"/>
  <c r="F294" i="4" s="1"/>
  <c r="H74" i="4"/>
  <c r="G74" i="4"/>
  <c r="E292" i="4"/>
  <c r="I151" i="4"/>
  <c r="J25" i="3"/>
  <c r="F238" i="2"/>
  <c r="K188" i="2"/>
  <c r="E104" i="2"/>
  <c r="G25" i="2"/>
  <c r="K25" i="2" s="1"/>
  <c r="H25" i="2"/>
  <c r="I17" i="2"/>
  <c r="E166" i="2"/>
  <c r="K126" i="2"/>
  <c r="H97" i="2"/>
  <c r="G238" i="2" s="1"/>
  <c r="K18" i="2"/>
  <c r="J166" i="2"/>
  <c r="J104" i="2"/>
  <c r="J245" i="2" s="1"/>
  <c r="G94" i="2"/>
  <c r="H235" i="2" s="1"/>
  <c r="H94" i="2"/>
  <c r="G235" i="2" s="1"/>
  <c r="K5" i="2"/>
  <c r="E85" i="2"/>
  <c r="I108" i="2" s="1"/>
  <c r="K163" i="2"/>
  <c r="J43" i="2"/>
  <c r="I261" i="2"/>
  <c r="F184" i="2"/>
  <c r="I184" i="2" s="1"/>
  <c r="F122" i="2"/>
  <c r="E263" i="2" s="1"/>
  <c r="F43" i="2"/>
  <c r="K233" i="2"/>
  <c r="F193" i="2"/>
  <c r="I193" i="2" s="1"/>
  <c r="I270" i="2"/>
  <c r="F131" i="2"/>
  <c r="F52" i="2"/>
  <c r="J52" i="2"/>
  <c r="F85" i="2"/>
  <c r="E235" i="2"/>
  <c r="I27" i="2"/>
  <c r="H267" i="2"/>
  <c r="G267" i="2"/>
  <c r="H200" i="2"/>
  <c r="G200" i="2"/>
  <c r="K200" i="2" s="1"/>
  <c r="T297" i="4" l="1"/>
  <c r="Q220" i="4"/>
  <c r="T220" i="4" s="1"/>
  <c r="Q158" i="4"/>
  <c r="U79" i="4"/>
  <c r="Q79" i="4"/>
  <c r="T102" i="4"/>
  <c r="P300" i="4"/>
  <c r="T159" i="4"/>
  <c r="P296" i="4"/>
  <c r="T155" i="4"/>
  <c r="P298" i="4"/>
  <c r="T157" i="4"/>
  <c r="S215" i="4"/>
  <c r="S153" i="4"/>
  <c r="R294" i="4" s="1"/>
  <c r="P221" i="4"/>
  <c r="P159" i="4"/>
  <c r="Q300" i="4" s="1"/>
  <c r="R80" i="4"/>
  <c r="S80" i="4"/>
  <c r="P289" i="4"/>
  <c r="T148" i="4"/>
  <c r="P286" i="4"/>
  <c r="T145" i="4"/>
  <c r="P144" i="4"/>
  <c r="Q285" i="4" s="1"/>
  <c r="T57" i="4"/>
  <c r="P206" i="4"/>
  <c r="S65" i="4"/>
  <c r="R65" i="4"/>
  <c r="R150" i="4"/>
  <c r="S291" i="4" s="1"/>
  <c r="R212" i="4"/>
  <c r="P213" i="4"/>
  <c r="P151" i="4"/>
  <c r="Q292" i="4" s="1"/>
  <c r="R72" i="4"/>
  <c r="S72" i="4"/>
  <c r="U209" i="4"/>
  <c r="U147" i="4"/>
  <c r="U288" i="4" s="1"/>
  <c r="S208" i="4"/>
  <c r="S146" i="4"/>
  <c r="R287" i="4" s="1"/>
  <c r="P293" i="4"/>
  <c r="T152" i="4"/>
  <c r="R215" i="4"/>
  <c r="R153" i="4"/>
  <c r="S294" i="4" s="1"/>
  <c r="U145" i="4"/>
  <c r="U286" i="4" s="1"/>
  <c r="U207" i="4"/>
  <c r="P292" i="4"/>
  <c r="T151" i="4"/>
  <c r="U211" i="4"/>
  <c r="U149" i="4"/>
  <c r="U290" i="4" s="1"/>
  <c r="P209" i="4"/>
  <c r="P147" i="4"/>
  <c r="Q288" i="4" s="1"/>
  <c r="R68" i="4"/>
  <c r="T60" i="4"/>
  <c r="S68" i="4"/>
  <c r="T301" i="4"/>
  <c r="Q224" i="4"/>
  <c r="T224" i="4" s="1"/>
  <c r="Q162" i="4"/>
  <c r="T106" i="4"/>
  <c r="Q83" i="4"/>
  <c r="U83" i="4"/>
  <c r="P219" i="4"/>
  <c r="P157" i="4"/>
  <c r="Q298" i="4" s="1"/>
  <c r="R78" i="4"/>
  <c r="S78" i="4"/>
  <c r="T299" i="4"/>
  <c r="Q222" i="4"/>
  <c r="T222" i="4" s="1"/>
  <c r="Q160" i="4"/>
  <c r="T104" i="4"/>
  <c r="U81" i="4"/>
  <c r="Q81" i="4"/>
  <c r="U221" i="4"/>
  <c r="U159" i="4"/>
  <c r="U300" i="4" s="1"/>
  <c r="U210" i="4"/>
  <c r="U148" i="4"/>
  <c r="U289" i="4" s="1"/>
  <c r="T300" i="4"/>
  <c r="Q223" i="4"/>
  <c r="T223" i="4" s="1"/>
  <c r="Q161" i="4"/>
  <c r="U82" i="4"/>
  <c r="Q82" i="4"/>
  <c r="T105" i="4"/>
  <c r="U206" i="4"/>
  <c r="U144" i="4"/>
  <c r="U285" i="4" s="1"/>
  <c r="U213" i="4"/>
  <c r="U151" i="4"/>
  <c r="U292" i="4" s="1"/>
  <c r="P290" i="4"/>
  <c r="T149" i="4"/>
  <c r="P288" i="4"/>
  <c r="T147" i="4"/>
  <c r="R208" i="4"/>
  <c r="R146" i="4"/>
  <c r="S287" i="4" s="1"/>
  <c r="P152" i="4"/>
  <c r="Q293" i="4" s="1"/>
  <c r="P214" i="4"/>
  <c r="S73" i="4"/>
  <c r="R73" i="4"/>
  <c r="P217" i="4"/>
  <c r="P155" i="4"/>
  <c r="Q296" i="4" s="1"/>
  <c r="R76" i="4"/>
  <c r="S76" i="4"/>
  <c r="P285" i="4"/>
  <c r="T144" i="4"/>
  <c r="U219" i="4"/>
  <c r="U157" i="4"/>
  <c r="U298" i="4" s="1"/>
  <c r="T295" i="4"/>
  <c r="Q218" i="4"/>
  <c r="T218" i="4" s="1"/>
  <c r="Q156" i="4"/>
  <c r="T100" i="4"/>
  <c r="Q77" i="4"/>
  <c r="U77" i="4"/>
  <c r="P210" i="4"/>
  <c r="P148" i="4"/>
  <c r="Q289" i="4" s="1"/>
  <c r="T61" i="4"/>
  <c r="S69" i="4"/>
  <c r="R69" i="4"/>
  <c r="P207" i="4"/>
  <c r="P145" i="4"/>
  <c r="Q286" i="4" s="1"/>
  <c r="R66" i="4"/>
  <c r="T58" i="4"/>
  <c r="S66" i="4"/>
  <c r="S212" i="4"/>
  <c r="S150" i="4"/>
  <c r="R291" i="4" s="1"/>
  <c r="P211" i="4"/>
  <c r="P149" i="4"/>
  <c r="Q290" i="4" s="1"/>
  <c r="R70" i="4"/>
  <c r="T62" i="4"/>
  <c r="S70" i="4"/>
  <c r="U214" i="4"/>
  <c r="U152" i="4"/>
  <c r="U293" i="4" s="1"/>
  <c r="U217" i="4"/>
  <c r="U155" i="4"/>
  <c r="U296" i="4" s="1"/>
  <c r="E301" i="4"/>
  <c r="I160" i="4"/>
  <c r="I297" i="4"/>
  <c r="F220" i="4"/>
  <c r="I220" i="4" s="1"/>
  <c r="F158" i="4"/>
  <c r="I102" i="4"/>
  <c r="J79" i="4"/>
  <c r="F79" i="4"/>
  <c r="H214" i="4"/>
  <c r="H152" i="4"/>
  <c r="G293" i="4" s="1"/>
  <c r="E222" i="4"/>
  <c r="E160" i="4"/>
  <c r="F301" i="4" s="1"/>
  <c r="H81" i="4"/>
  <c r="G81" i="4"/>
  <c r="E300" i="4"/>
  <c r="I159" i="4"/>
  <c r="G211" i="4"/>
  <c r="G149" i="4"/>
  <c r="H290" i="4" s="1"/>
  <c r="H207" i="4"/>
  <c r="H145" i="4"/>
  <c r="G286" i="4" s="1"/>
  <c r="J208" i="4"/>
  <c r="J146" i="4"/>
  <c r="J287" i="4" s="1"/>
  <c r="E288" i="4"/>
  <c r="I147" i="4"/>
  <c r="J216" i="4"/>
  <c r="J154" i="4"/>
  <c r="J295" i="4" s="1"/>
  <c r="E289" i="4"/>
  <c r="I148" i="4"/>
  <c r="G214" i="4"/>
  <c r="G152" i="4"/>
  <c r="H293" i="4" s="1"/>
  <c r="G213" i="4"/>
  <c r="G151" i="4"/>
  <c r="H292" i="4" s="1"/>
  <c r="J212" i="4"/>
  <c r="J150" i="4"/>
  <c r="J291" i="4" s="1"/>
  <c r="G203" i="4"/>
  <c r="G141" i="4"/>
  <c r="H282" i="4" s="1"/>
  <c r="J218" i="4"/>
  <c r="J156" i="4"/>
  <c r="J297" i="4" s="1"/>
  <c r="H215" i="4"/>
  <c r="H153" i="4"/>
  <c r="G294" i="4" s="1"/>
  <c r="G215" i="4"/>
  <c r="G153" i="4"/>
  <c r="H294" i="4" s="1"/>
  <c r="J222" i="4"/>
  <c r="J160" i="4"/>
  <c r="J301" i="4" s="1"/>
  <c r="E221" i="4"/>
  <c r="E159" i="4"/>
  <c r="F300" i="4" s="1"/>
  <c r="H80" i="4"/>
  <c r="G80" i="4"/>
  <c r="G207" i="4"/>
  <c r="G145" i="4"/>
  <c r="H286" i="4" s="1"/>
  <c r="I302" i="4"/>
  <c r="F225" i="4"/>
  <c r="I225" i="4" s="1"/>
  <c r="F163" i="4"/>
  <c r="J84" i="4"/>
  <c r="F84" i="4"/>
  <c r="I107" i="4"/>
  <c r="E209" i="4"/>
  <c r="I60" i="4"/>
  <c r="H68" i="4"/>
  <c r="E147" i="4"/>
  <c r="F288" i="4" s="1"/>
  <c r="G68" i="4"/>
  <c r="H205" i="4"/>
  <c r="H143" i="4"/>
  <c r="G284" i="4" s="1"/>
  <c r="E291" i="4"/>
  <c r="I150" i="4"/>
  <c r="E297" i="4"/>
  <c r="I156" i="4"/>
  <c r="H211" i="4"/>
  <c r="H149" i="4"/>
  <c r="G290" i="4" s="1"/>
  <c r="E208" i="4"/>
  <c r="E146" i="4"/>
  <c r="F287" i="4" s="1"/>
  <c r="G67" i="4"/>
  <c r="I59" i="4"/>
  <c r="H67" i="4"/>
  <c r="I296" i="4"/>
  <c r="F219" i="4"/>
  <c r="I219" i="4" s="1"/>
  <c r="F157" i="4"/>
  <c r="I101" i="4"/>
  <c r="J78" i="4"/>
  <c r="F78" i="4"/>
  <c r="E216" i="4"/>
  <c r="E154" i="4"/>
  <c r="F295" i="4" s="1"/>
  <c r="G75" i="4"/>
  <c r="H75" i="4"/>
  <c r="J210" i="4"/>
  <c r="J148" i="4"/>
  <c r="J289" i="4" s="1"/>
  <c r="J221" i="4"/>
  <c r="J159" i="4"/>
  <c r="J300" i="4" s="1"/>
  <c r="I300" i="4"/>
  <c r="F223" i="4"/>
  <c r="I223" i="4" s="1"/>
  <c r="F161" i="4"/>
  <c r="I105" i="4"/>
  <c r="F82" i="4"/>
  <c r="J82" i="4"/>
  <c r="E287" i="4"/>
  <c r="I146" i="4"/>
  <c r="J209" i="4"/>
  <c r="J147" i="4"/>
  <c r="J288" i="4" s="1"/>
  <c r="H213" i="4"/>
  <c r="H151" i="4"/>
  <c r="G292" i="4" s="1"/>
  <c r="G205" i="4"/>
  <c r="G143" i="4"/>
  <c r="H284" i="4" s="1"/>
  <c r="E212" i="4"/>
  <c r="E150" i="4"/>
  <c r="F291" i="4" s="1"/>
  <c r="G71" i="4"/>
  <c r="I63" i="4"/>
  <c r="H71" i="4"/>
  <c r="H203" i="4"/>
  <c r="H141" i="4"/>
  <c r="G282" i="4" s="1"/>
  <c r="E83" i="4"/>
  <c r="E295" i="4"/>
  <c r="I154" i="4"/>
  <c r="E218" i="4"/>
  <c r="E156" i="4"/>
  <c r="F297" i="4" s="1"/>
  <c r="G77" i="4"/>
  <c r="H77" i="4"/>
  <c r="E210" i="4"/>
  <c r="E148" i="4"/>
  <c r="F289" i="4" s="1"/>
  <c r="G69" i="4"/>
  <c r="I61" i="4"/>
  <c r="H69" i="4"/>
  <c r="G104" i="2"/>
  <c r="H245" i="2" s="1"/>
  <c r="G166" i="2"/>
  <c r="K17" i="2"/>
  <c r="J17" i="3"/>
  <c r="H104" i="2"/>
  <c r="G245" i="2" s="1"/>
  <c r="H166" i="2"/>
  <c r="F245" i="2"/>
  <c r="I127" i="2"/>
  <c r="K235" i="2"/>
  <c r="F226" i="2"/>
  <c r="I226" i="2" s="1"/>
  <c r="G85" i="2"/>
  <c r="H226" i="2" s="1"/>
  <c r="H85" i="2"/>
  <c r="G226" i="2" s="1"/>
  <c r="J85" i="2"/>
  <c r="J226" i="2" s="1"/>
  <c r="I131" i="2"/>
  <c r="E272" i="2"/>
  <c r="I8" i="2"/>
  <c r="J8" i="3" s="1"/>
  <c r="H43" i="2"/>
  <c r="G43" i="2"/>
  <c r="E184" i="2"/>
  <c r="E122" i="2"/>
  <c r="J122" i="2"/>
  <c r="J184" i="2"/>
  <c r="J193" i="2"/>
  <c r="J131" i="2"/>
  <c r="J272" i="2" s="1"/>
  <c r="E193" i="2"/>
  <c r="E131" i="2"/>
  <c r="H52" i="2"/>
  <c r="G52" i="2"/>
  <c r="E226" i="2"/>
  <c r="R207" i="4" l="1"/>
  <c r="R145" i="4"/>
  <c r="S286" i="4" s="1"/>
  <c r="R209" i="4"/>
  <c r="R147" i="4"/>
  <c r="S288" i="4" s="1"/>
  <c r="S213" i="4"/>
  <c r="S151" i="4"/>
  <c r="R292" i="4" s="1"/>
  <c r="U220" i="4"/>
  <c r="U158" i="4"/>
  <c r="U299" i="4" s="1"/>
  <c r="R211" i="4"/>
  <c r="R149" i="4"/>
  <c r="S290" i="4" s="1"/>
  <c r="S210" i="4"/>
  <c r="S148" i="4"/>
  <c r="R289" i="4" s="1"/>
  <c r="P297" i="4"/>
  <c r="T156" i="4"/>
  <c r="S155" i="4"/>
  <c r="R296" i="4" s="1"/>
  <c r="S217" i="4"/>
  <c r="R214" i="4"/>
  <c r="R152" i="4"/>
  <c r="S293" i="4" s="1"/>
  <c r="P302" i="4"/>
  <c r="T161" i="4"/>
  <c r="U222" i="4"/>
  <c r="U160" i="4"/>
  <c r="U301" i="4" s="1"/>
  <c r="P303" i="4"/>
  <c r="T162" i="4"/>
  <c r="S206" i="4"/>
  <c r="S144" i="4"/>
  <c r="R285" i="4" s="1"/>
  <c r="P299" i="4"/>
  <c r="T158" i="4"/>
  <c r="R217" i="4"/>
  <c r="R155" i="4"/>
  <c r="S296" i="4" s="1"/>
  <c r="U223" i="4"/>
  <c r="U161" i="4"/>
  <c r="U302" i="4" s="1"/>
  <c r="P160" i="4"/>
  <c r="Q301" i="4" s="1"/>
  <c r="P222" i="4"/>
  <c r="S81" i="4"/>
  <c r="R81" i="4"/>
  <c r="S207" i="4"/>
  <c r="S145" i="4"/>
  <c r="R286" i="4" s="1"/>
  <c r="R210" i="4"/>
  <c r="R148" i="4"/>
  <c r="S289" i="4" s="1"/>
  <c r="U218" i="4"/>
  <c r="U156" i="4"/>
  <c r="U297" i="4" s="1"/>
  <c r="R219" i="4"/>
  <c r="R157" i="4"/>
  <c r="S298" i="4" s="1"/>
  <c r="U224" i="4"/>
  <c r="U162" i="4"/>
  <c r="U303" i="4" s="1"/>
  <c r="S147" i="4"/>
  <c r="R288" i="4" s="1"/>
  <c r="S209" i="4"/>
  <c r="R206" i="4"/>
  <c r="R144" i="4"/>
  <c r="S285" i="4" s="1"/>
  <c r="R221" i="4"/>
  <c r="R159" i="4"/>
  <c r="S300" i="4" s="1"/>
  <c r="S214" i="4"/>
  <c r="S152" i="4"/>
  <c r="R293" i="4" s="1"/>
  <c r="S211" i="4"/>
  <c r="S149" i="4"/>
  <c r="R290" i="4" s="1"/>
  <c r="P218" i="4"/>
  <c r="P156" i="4"/>
  <c r="Q297" i="4" s="1"/>
  <c r="S77" i="4"/>
  <c r="R77" i="4"/>
  <c r="P223" i="4"/>
  <c r="P161" i="4"/>
  <c r="Q302" i="4" s="1"/>
  <c r="R82" i="4"/>
  <c r="S82" i="4"/>
  <c r="P301" i="4"/>
  <c r="T160" i="4"/>
  <c r="S219" i="4"/>
  <c r="S157" i="4"/>
  <c r="R298" i="4" s="1"/>
  <c r="P224" i="4"/>
  <c r="P162" i="4"/>
  <c r="Q303" i="4" s="1"/>
  <c r="S83" i="4"/>
  <c r="R83" i="4"/>
  <c r="R213" i="4"/>
  <c r="R151" i="4"/>
  <c r="S292" i="4" s="1"/>
  <c r="S221" i="4"/>
  <c r="S159" i="4"/>
  <c r="R300" i="4" s="1"/>
  <c r="P220" i="4"/>
  <c r="S79" i="4"/>
  <c r="P158" i="4"/>
  <c r="Q299" i="4" s="1"/>
  <c r="R79" i="4"/>
  <c r="H221" i="4"/>
  <c r="H159" i="4"/>
  <c r="G300" i="4" s="1"/>
  <c r="H210" i="4"/>
  <c r="H148" i="4"/>
  <c r="G289" i="4" s="1"/>
  <c r="H218" i="4"/>
  <c r="H156" i="4"/>
  <c r="G297" i="4" s="1"/>
  <c r="G150" i="4"/>
  <c r="H291" i="4" s="1"/>
  <c r="G212" i="4"/>
  <c r="E302" i="4"/>
  <c r="I161" i="4"/>
  <c r="H216" i="4"/>
  <c r="H154" i="4"/>
  <c r="G295" i="4" s="1"/>
  <c r="J157" i="4"/>
  <c r="J298" i="4" s="1"/>
  <c r="J219" i="4"/>
  <c r="G209" i="4"/>
  <c r="G147" i="4"/>
  <c r="H288" i="4" s="1"/>
  <c r="E225" i="4"/>
  <c r="H84" i="4"/>
  <c r="G84" i="4"/>
  <c r="E163" i="4"/>
  <c r="F304" i="4" s="1"/>
  <c r="G221" i="4"/>
  <c r="G159" i="4"/>
  <c r="H300" i="4" s="1"/>
  <c r="J220" i="4"/>
  <c r="J158" i="4"/>
  <c r="J299" i="4" s="1"/>
  <c r="G218" i="4"/>
  <c r="G156" i="4"/>
  <c r="H297" i="4" s="1"/>
  <c r="G216" i="4"/>
  <c r="G154" i="4"/>
  <c r="H295" i="4" s="1"/>
  <c r="E157" i="4"/>
  <c r="F298" i="4" s="1"/>
  <c r="E219" i="4"/>
  <c r="H78" i="4"/>
  <c r="G78" i="4"/>
  <c r="H208" i="4"/>
  <c r="H146" i="4"/>
  <c r="G287" i="4" s="1"/>
  <c r="E220" i="4"/>
  <c r="E158" i="4"/>
  <c r="F299" i="4" s="1"/>
  <c r="G79" i="4"/>
  <c r="H79" i="4"/>
  <c r="I301" i="4"/>
  <c r="F224" i="4"/>
  <c r="I224" i="4" s="1"/>
  <c r="F162" i="4"/>
  <c r="J83" i="4"/>
  <c r="F83" i="4"/>
  <c r="I106" i="4"/>
  <c r="J223" i="4"/>
  <c r="J161" i="4"/>
  <c r="J302" i="4" s="1"/>
  <c r="G208" i="4"/>
  <c r="G146" i="4"/>
  <c r="H287" i="4" s="1"/>
  <c r="J225" i="4"/>
  <c r="J163" i="4"/>
  <c r="J304" i="4" s="1"/>
  <c r="H160" i="4"/>
  <c r="G301" i="4" s="1"/>
  <c r="H222" i="4"/>
  <c r="G210" i="4"/>
  <c r="G148" i="4"/>
  <c r="H289" i="4" s="1"/>
  <c r="H212" i="4"/>
  <c r="H150" i="4"/>
  <c r="G291" i="4" s="1"/>
  <c r="E223" i="4"/>
  <c r="E161" i="4"/>
  <c r="F302" i="4" s="1"/>
  <c r="H82" i="4"/>
  <c r="G82" i="4"/>
  <c r="E298" i="4"/>
  <c r="I157" i="4"/>
  <c r="H147" i="4"/>
  <c r="G288" i="4" s="1"/>
  <c r="H209" i="4"/>
  <c r="E304" i="4"/>
  <c r="I163" i="4"/>
  <c r="G222" i="4"/>
  <c r="G160" i="4"/>
  <c r="H301" i="4" s="1"/>
  <c r="E299" i="4"/>
  <c r="I158" i="4"/>
  <c r="K166" i="2"/>
  <c r="E21" i="2"/>
  <c r="K8" i="2"/>
  <c r="K226" i="2"/>
  <c r="I39" i="2"/>
  <c r="F272" i="2"/>
  <c r="G122" i="2"/>
  <c r="H263" i="2" s="1"/>
  <c r="G184" i="2"/>
  <c r="F263" i="2"/>
  <c r="I10" i="2" s="1"/>
  <c r="H193" i="2"/>
  <c r="H131" i="2"/>
  <c r="G272" i="2" s="1"/>
  <c r="G131" i="2"/>
  <c r="H272" i="2" s="1"/>
  <c r="G193" i="2"/>
  <c r="K193" i="2" s="1"/>
  <c r="J263" i="2"/>
  <c r="H122" i="2"/>
  <c r="G263" i="2" s="1"/>
  <c r="E45" i="2" s="1"/>
  <c r="H184" i="2"/>
  <c r="H3" i="3"/>
  <c r="E138" i="2"/>
  <c r="S220" i="4" l="1"/>
  <c r="S158" i="4"/>
  <c r="R299" i="4" s="1"/>
  <c r="R223" i="4"/>
  <c r="R161" i="4"/>
  <c r="S302" i="4" s="1"/>
  <c r="S218" i="4"/>
  <c r="S156" i="4"/>
  <c r="R297" i="4" s="1"/>
  <c r="S222" i="4"/>
  <c r="S160" i="4"/>
  <c r="R301" i="4" s="1"/>
  <c r="S224" i="4"/>
  <c r="S162" i="4"/>
  <c r="R303" i="4" s="1"/>
  <c r="R224" i="4"/>
  <c r="R162" i="4"/>
  <c r="S303" i="4" s="1"/>
  <c r="S223" i="4"/>
  <c r="S161" i="4"/>
  <c r="R302" i="4" s="1"/>
  <c r="R218" i="4"/>
  <c r="R156" i="4"/>
  <c r="S297" i="4" s="1"/>
  <c r="R222" i="4"/>
  <c r="R160" i="4"/>
  <c r="S301" i="4" s="1"/>
  <c r="R158" i="4"/>
  <c r="S299" i="4" s="1"/>
  <c r="R220" i="4"/>
  <c r="G223" i="4"/>
  <c r="G161" i="4"/>
  <c r="H302" i="4" s="1"/>
  <c r="E224" i="4"/>
  <c r="E162" i="4"/>
  <c r="F303" i="4" s="1"/>
  <c r="G83" i="4"/>
  <c r="H83" i="4"/>
  <c r="G219" i="4"/>
  <c r="G157" i="4"/>
  <c r="H298" i="4" s="1"/>
  <c r="H225" i="4"/>
  <c r="H163" i="4"/>
  <c r="G304" i="4" s="1"/>
  <c r="H223" i="4"/>
  <c r="H161" i="4"/>
  <c r="G302" i="4" s="1"/>
  <c r="J224" i="4"/>
  <c r="J162" i="4"/>
  <c r="J303" i="4" s="1"/>
  <c r="G220" i="4"/>
  <c r="G158" i="4"/>
  <c r="H299" i="4" s="1"/>
  <c r="G225" i="4"/>
  <c r="G163" i="4"/>
  <c r="H304" i="4" s="1"/>
  <c r="H219" i="4"/>
  <c r="H157" i="4"/>
  <c r="G298" i="4" s="1"/>
  <c r="E303" i="4"/>
  <c r="I162" i="4"/>
  <c r="H220" i="4"/>
  <c r="H158" i="4"/>
  <c r="G299" i="4" s="1"/>
  <c r="F162" i="2"/>
  <c r="I162" i="2" s="1"/>
  <c r="F100" i="2"/>
  <c r="E241" i="2" s="1"/>
  <c r="I239" i="2"/>
  <c r="K10" i="2"/>
  <c r="J21" i="2"/>
  <c r="F21" i="2"/>
  <c r="F279" i="2"/>
  <c r="F93" i="2"/>
  <c r="E234" i="2" s="1"/>
  <c r="I66" i="2"/>
  <c r="K184" i="2"/>
  <c r="K131" i="2"/>
  <c r="F186" i="2"/>
  <c r="I186" i="2" s="1"/>
  <c r="I263" i="2"/>
  <c r="F124" i="2"/>
  <c r="E265" i="2" s="1"/>
  <c r="F45" i="2"/>
  <c r="J45" i="2"/>
  <c r="H7" i="3"/>
  <c r="K263" i="2"/>
  <c r="F86" i="2"/>
  <c r="E227" i="2" s="1"/>
  <c r="E34" i="2"/>
  <c r="F138" i="2"/>
  <c r="E279" i="2" s="1"/>
  <c r="G224" i="4" l="1"/>
  <c r="G162" i="4"/>
  <c r="H303" i="4" s="1"/>
  <c r="H224" i="4"/>
  <c r="H162" i="4"/>
  <c r="G303" i="4" s="1"/>
  <c r="J100" i="2"/>
  <c r="J241" i="2" s="1"/>
  <c r="J162" i="2"/>
  <c r="E162" i="2"/>
  <c r="E100" i="2"/>
  <c r="F241" i="2" s="1"/>
  <c r="J10" i="3"/>
  <c r="I123" i="2"/>
  <c r="J184" i="3"/>
  <c r="I128" i="2"/>
  <c r="E39" i="2"/>
  <c r="G21" i="2"/>
  <c r="H21" i="2"/>
  <c r="E124" i="2"/>
  <c r="E186" i="2"/>
  <c r="G45" i="2"/>
  <c r="H45" i="2"/>
  <c r="F114" i="2"/>
  <c r="F88" i="2"/>
  <c r="E229" i="2" s="1"/>
  <c r="F175" i="2"/>
  <c r="I175" i="2" s="1"/>
  <c r="F113" i="2"/>
  <c r="E254" i="2" s="1"/>
  <c r="J166" i="3" s="1"/>
  <c r="I252" i="2"/>
  <c r="J186" i="2"/>
  <c r="J124" i="2"/>
  <c r="J265" i="2" s="1"/>
  <c r="H138" i="2"/>
  <c r="G279" i="2" s="1"/>
  <c r="E86" i="2"/>
  <c r="I138" i="2"/>
  <c r="J34" i="2"/>
  <c r="F34" i="2"/>
  <c r="F118" i="2" l="1"/>
  <c r="E259" i="2" s="1"/>
  <c r="I257" i="2"/>
  <c r="F180" i="2"/>
  <c r="I180" i="2" s="1"/>
  <c r="H100" i="2"/>
  <c r="G241" i="2" s="1"/>
  <c r="H162" i="2"/>
  <c r="E42" i="2"/>
  <c r="G162" i="2"/>
  <c r="E68" i="2" s="1"/>
  <c r="G100" i="2"/>
  <c r="H241" i="2" s="1"/>
  <c r="K162" i="2"/>
  <c r="I113" i="2"/>
  <c r="J82" i="3"/>
  <c r="F39" i="2"/>
  <c r="J39" i="2"/>
  <c r="I68" i="2"/>
  <c r="J114" i="2"/>
  <c r="J255" i="2" s="1"/>
  <c r="E19" i="2"/>
  <c r="E20" i="2"/>
  <c r="E114" i="2"/>
  <c r="E255" i="2"/>
  <c r="G124" i="2"/>
  <c r="H265" i="2" s="1"/>
  <c r="G186" i="2"/>
  <c r="E66" i="2"/>
  <c r="H186" i="2"/>
  <c r="H124" i="2"/>
  <c r="G265" i="2" s="1"/>
  <c r="E88" i="2"/>
  <c r="E175" i="2"/>
  <c r="J163" i="3" s="1"/>
  <c r="E113" i="2"/>
  <c r="I26" i="2"/>
  <c r="K186" i="2"/>
  <c r="J88" i="2"/>
  <c r="J229" i="2" s="1"/>
  <c r="J175" i="2"/>
  <c r="J113" i="2"/>
  <c r="J254" i="2" s="1"/>
  <c r="F227" i="2"/>
  <c r="F265" i="2"/>
  <c r="K124" i="2"/>
  <c r="G86" i="2"/>
  <c r="H227" i="2" s="1"/>
  <c r="E37" i="2"/>
  <c r="H34" i="2"/>
  <c r="G34" i="2"/>
  <c r="E118" i="2" l="1"/>
  <c r="E180" i="2"/>
  <c r="I31" i="2"/>
  <c r="J42" i="2"/>
  <c r="F42" i="2"/>
  <c r="J124" i="3"/>
  <c r="F121" i="2"/>
  <c r="E262" i="2" s="1"/>
  <c r="I260" i="2"/>
  <c r="J188" i="3"/>
  <c r="F255" i="2"/>
  <c r="K265" i="2"/>
  <c r="F183" i="2"/>
  <c r="K26" i="2"/>
  <c r="J26" i="3"/>
  <c r="I238" i="2"/>
  <c r="K238" i="2" s="1"/>
  <c r="J180" i="2"/>
  <c r="J118" i="2"/>
  <c r="J259" i="2" s="1"/>
  <c r="J93" i="2" s="1"/>
  <c r="J234" i="2" s="1"/>
  <c r="F99" i="2"/>
  <c r="E240" i="2" s="1"/>
  <c r="I286" i="2"/>
  <c r="I91" i="2"/>
  <c r="F209" i="2"/>
  <c r="I209" i="2" s="1"/>
  <c r="F147" i="2"/>
  <c r="F68" i="2"/>
  <c r="J68" i="2"/>
  <c r="H39" i="2"/>
  <c r="G39" i="2"/>
  <c r="J39" i="3" s="1"/>
  <c r="E54" i="2"/>
  <c r="F20" i="2"/>
  <c r="I12" i="2" s="1"/>
  <c r="J20" i="2"/>
  <c r="J99" i="2" s="1"/>
  <c r="J240" i="2" s="1"/>
  <c r="I3" i="2"/>
  <c r="J3" i="3" s="1"/>
  <c r="I183" i="2"/>
  <c r="E30" i="2"/>
  <c r="I237" i="2"/>
  <c r="K237" i="2" s="1"/>
  <c r="J233" i="3"/>
  <c r="J19" i="2"/>
  <c r="F19" i="2"/>
  <c r="I119" i="2"/>
  <c r="J105" i="3"/>
  <c r="I75" i="2"/>
  <c r="F229" i="2"/>
  <c r="I111" i="2"/>
  <c r="H175" i="2"/>
  <c r="H113" i="2"/>
  <c r="G254" i="2" s="1"/>
  <c r="I227" i="2"/>
  <c r="J66" i="2"/>
  <c r="I89" i="2"/>
  <c r="K89" i="2" s="1"/>
  <c r="F145" i="2"/>
  <c r="I284" i="2"/>
  <c r="F207" i="2"/>
  <c r="F66" i="2"/>
  <c r="G88" i="2"/>
  <c r="H229" i="2" s="1"/>
  <c r="G175" i="2"/>
  <c r="K175" i="2" s="1"/>
  <c r="G113" i="2"/>
  <c r="I255" i="2"/>
  <c r="F116" i="2"/>
  <c r="F178" i="2"/>
  <c r="I178" i="2" s="1"/>
  <c r="K113" i="2"/>
  <c r="F254" i="2"/>
  <c r="E80" i="2"/>
  <c r="H88" i="2"/>
  <c r="G229" i="2" s="1"/>
  <c r="F37" i="2"/>
  <c r="J37" i="2"/>
  <c r="J178" i="2" s="1"/>
  <c r="F195" i="2" l="1"/>
  <c r="I195" i="2" s="1"/>
  <c r="I272" i="2"/>
  <c r="K272" i="2" s="1"/>
  <c r="F133" i="2"/>
  <c r="E288" i="2"/>
  <c r="I147" i="2"/>
  <c r="G42" i="2"/>
  <c r="H42" i="2"/>
  <c r="E183" i="2"/>
  <c r="E121" i="2"/>
  <c r="J238" i="3"/>
  <c r="J183" i="2"/>
  <c r="J121" i="2"/>
  <c r="J262" i="2" s="1"/>
  <c r="I248" i="2"/>
  <c r="F171" i="2"/>
  <c r="I171" i="2" s="1"/>
  <c r="J12" i="3"/>
  <c r="K12" i="2"/>
  <c r="K39" i="2"/>
  <c r="H118" i="2"/>
  <c r="G259" i="2" s="1"/>
  <c r="H180" i="2"/>
  <c r="J209" i="2"/>
  <c r="J147" i="2"/>
  <c r="J288" i="2" s="1"/>
  <c r="K91" i="2"/>
  <c r="J91" i="3"/>
  <c r="F259" i="2"/>
  <c r="J31" i="3"/>
  <c r="K31" i="2"/>
  <c r="G118" i="2"/>
  <c r="H259" i="2" s="1"/>
  <c r="G180" i="2"/>
  <c r="E147" i="2"/>
  <c r="E209" i="2"/>
  <c r="H68" i="2"/>
  <c r="G68" i="2"/>
  <c r="J68" i="3" s="1"/>
  <c r="H254" i="2"/>
  <c r="E60" i="2"/>
  <c r="H19" i="2"/>
  <c r="G19" i="2"/>
  <c r="I207" i="2"/>
  <c r="E23" i="2"/>
  <c r="K3" i="2"/>
  <c r="H20" i="2"/>
  <c r="G99" i="2" s="1"/>
  <c r="H240" i="2" s="1"/>
  <c r="G20" i="2"/>
  <c r="E257" i="2"/>
  <c r="I37" i="2"/>
  <c r="J167" i="3"/>
  <c r="F30" i="2"/>
  <c r="J30" i="2"/>
  <c r="J171" i="2" s="1"/>
  <c r="F54" i="2"/>
  <c r="J54" i="2"/>
  <c r="F221" i="2"/>
  <c r="I221" i="2" s="1"/>
  <c r="I298" i="2"/>
  <c r="F159" i="2"/>
  <c r="I103" i="2"/>
  <c r="K103" i="2" s="1"/>
  <c r="I145" i="2"/>
  <c r="E286" i="2"/>
  <c r="J80" i="2"/>
  <c r="J145" i="2"/>
  <c r="J286" i="2" s="1"/>
  <c r="J207" i="2"/>
  <c r="I29" i="2"/>
  <c r="E178" i="2"/>
  <c r="E116" i="2"/>
  <c r="I229" i="2"/>
  <c r="K229" i="2" s="1"/>
  <c r="F95" i="2"/>
  <c r="E236" i="2" s="1"/>
  <c r="J116" i="2"/>
  <c r="J257" i="2" s="1"/>
  <c r="E145" i="2"/>
  <c r="G66" i="2"/>
  <c r="J66" i="3" s="1"/>
  <c r="E207" i="2"/>
  <c r="H66" i="2"/>
  <c r="F80" i="2"/>
  <c r="G80" i="2" s="1"/>
  <c r="H37" i="2"/>
  <c r="G37" i="2"/>
  <c r="H80" i="2"/>
  <c r="F98" i="2"/>
  <c r="I109" i="2"/>
  <c r="J37" i="3" l="1"/>
  <c r="G147" i="2"/>
  <c r="G209" i="2"/>
  <c r="I46" i="2"/>
  <c r="E195" i="2"/>
  <c r="E133" i="2"/>
  <c r="I22" i="2"/>
  <c r="E171" i="2"/>
  <c r="F164" i="2"/>
  <c r="I164" i="2" s="1"/>
  <c r="I241" i="2"/>
  <c r="K241" i="2" s="1"/>
  <c r="F102" i="2"/>
  <c r="E243" i="2" s="1"/>
  <c r="F201" i="2"/>
  <c r="I201" i="2" s="1"/>
  <c r="I278" i="2"/>
  <c r="I83" i="2"/>
  <c r="F139" i="2"/>
  <c r="J195" i="2"/>
  <c r="J133" i="2"/>
  <c r="J274" i="2" s="1"/>
  <c r="F288" i="2"/>
  <c r="I14" i="2" s="1"/>
  <c r="F262" i="2"/>
  <c r="G121" i="2"/>
  <c r="H262" i="2" s="1"/>
  <c r="G183" i="2"/>
  <c r="I133" i="2"/>
  <c r="E274" i="2"/>
  <c r="E64" i="2"/>
  <c r="H147" i="2"/>
  <c r="G288" i="2" s="1"/>
  <c r="H209" i="2"/>
  <c r="K180" i="2"/>
  <c r="H121" i="2"/>
  <c r="G262" i="2" s="1"/>
  <c r="H183" i="2"/>
  <c r="K183" i="2" s="1"/>
  <c r="K68" i="2"/>
  <c r="E73" i="2"/>
  <c r="J23" i="2"/>
  <c r="J164" i="2" s="1"/>
  <c r="F23" i="2"/>
  <c r="J165" i="3"/>
  <c r="I114" i="2"/>
  <c r="F60" i="2"/>
  <c r="J60" i="2"/>
  <c r="H54" i="2"/>
  <c r="I13" i="2"/>
  <c r="J13" i="3" s="1"/>
  <c r="G54" i="2"/>
  <c r="H30" i="2"/>
  <c r="G171" i="2" s="1"/>
  <c r="G30" i="2"/>
  <c r="J235" i="3"/>
  <c r="I120" i="2"/>
  <c r="G116" i="2"/>
  <c r="H257" i="2" s="1"/>
  <c r="G178" i="2"/>
  <c r="I159" i="2"/>
  <c r="E300" i="2"/>
  <c r="J117" i="3" s="1"/>
  <c r="H221" i="2"/>
  <c r="H159" i="2"/>
  <c r="G300" i="2" s="1"/>
  <c r="F286" i="2"/>
  <c r="I11" i="2" s="1"/>
  <c r="J11" i="3" s="1"/>
  <c r="F257" i="2"/>
  <c r="J257" i="3" s="1"/>
  <c r="H4" i="3"/>
  <c r="E95" i="2"/>
  <c r="J253" i="3" s="1"/>
  <c r="H145" i="2"/>
  <c r="G286" i="2" s="1"/>
  <c r="H207" i="2"/>
  <c r="K66" i="2"/>
  <c r="G221" i="2"/>
  <c r="G159" i="2"/>
  <c r="E159" i="2"/>
  <c r="E221" i="2"/>
  <c r="G145" i="2"/>
  <c r="H286" i="2" s="1"/>
  <c r="G207" i="2"/>
  <c r="H116" i="2"/>
  <c r="G257" i="2" s="1"/>
  <c r="H178" i="2"/>
  <c r="K178" i="2" s="1"/>
  <c r="K207" i="2"/>
  <c r="J221" i="2"/>
  <c r="J159" i="2"/>
  <c r="J300" i="2" s="1"/>
  <c r="K37" i="2"/>
  <c r="J98" i="2"/>
  <c r="J239" i="2" s="1"/>
  <c r="J95" i="2"/>
  <c r="J236" i="2" s="1"/>
  <c r="E98" i="2"/>
  <c r="E239" i="2"/>
  <c r="J242" i="3" s="1"/>
  <c r="J171" i="3" l="1"/>
  <c r="H171" i="2"/>
  <c r="I52" i="2"/>
  <c r="E201" i="2"/>
  <c r="E139" i="2"/>
  <c r="E280" i="2"/>
  <c r="I139" i="2"/>
  <c r="K83" i="2"/>
  <c r="J83" i="3"/>
  <c r="J145" i="3"/>
  <c r="G195" i="2"/>
  <c r="K195" i="2" s="1"/>
  <c r="G133" i="2"/>
  <c r="H274" i="2" s="1"/>
  <c r="G114" i="2" s="1"/>
  <c r="I15" i="2"/>
  <c r="E164" i="2"/>
  <c r="E102" i="2"/>
  <c r="I291" i="2"/>
  <c r="F152" i="2"/>
  <c r="F214" i="2"/>
  <c r="I214" i="2" s="1"/>
  <c r="I96" i="2"/>
  <c r="K96" i="2" s="1"/>
  <c r="F274" i="2"/>
  <c r="K133" i="2"/>
  <c r="J133" i="3"/>
  <c r="K147" i="2"/>
  <c r="H288" i="2"/>
  <c r="H133" i="2"/>
  <c r="G274" i="2" s="1"/>
  <c r="H114" i="2" s="1"/>
  <c r="G255" i="2" s="1"/>
  <c r="H195" i="2"/>
  <c r="F205" i="2"/>
  <c r="I205" i="2" s="1"/>
  <c r="I282" i="2"/>
  <c r="F143" i="2"/>
  <c r="I87" i="2"/>
  <c r="J64" i="2"/>
  <c r="F64" i="2"/>
  <c r="J147" i="3"/>
  <c r="J201" i="2"/>
  <c r="J139" i="2"/>
  <c r="J280" i="2" s="1"/>
  <c r="K23" i="2"/>
  <c r="J14" i="3"/>
  <c r="K14" i="2"/>
  <c r="K22" i="2"/>
  <c r="J22" i="3"/>
  <c r="K209" i="2"/>
  <c r="J73" i="2"/>
  <c r="F73" i="2"/>
  <c r="H300" i="2"/>
  <c r="E109" i="2"/>
  <c r="F250" i="2" s="1"/>
  <c r="K171" i="2"/>
  <c r="H60" i="2"/>
  <c r="G60" i="2"/>
  <c r="K11" i="2"/>
  <c r="J114" i="3"/>
  <c r="K13" i="2"/>
  <c r="H23" i="2"/>
  <c r="G164" i="2" s="1"/>
  <c r="G23" i="2"/>
  <c r="F236" i="2"/>
  <c r="I35" i="2" s="1"/>
  <c r="J35" i="3" s="1"/>
  <c r="I118" i="2"/>
  <c r="K257" i="2"/>
  <c r="F239" i="2"/>
  <c r="K286" i="2"/>
  <c r="K221" i="2"/>
  <c r="F300" i="2"/>
  <c r="K159" i="2"/>
  <c r="K145" i="2"/>
  <c r="H98" i="2"/>
  <c r="G239" i="2" s="1"/>
  <c r="H95" i="2"/>
  <c r="G236" i="2" s="1"/>
  <c r="G98" i="2"/>
  <c r="E40" i="2" s="1"/>
  <c r="G95" i="2"/>
  <c r="H236" i="2" s="1"/>
  <c r="G201" i="2" l="1"/>
  <c r="G139" i="2"/>
  <c r="H280" i="2" s="1"/>
  <c r="K87" i="2"/>
  <c r="J87" i="3"/>
  <c r="J15" i="3"/>
  <c r="K15" i="2"/>
  <c r="K239" i="2"/>
  <c r="H164" i="2"/>
  <c r="H102" i="2"/>
  <c r="G243" i="2" s="1"/>
  <c r="E152" i="2"/>
  <c r="E214" i="2"/>
  <c r="E284" i="2"/>
  <c r="I143" i="2"/>
  <c r="H255" i="2"/>
  <c r="K255" i="2" s="1"/>
  <c r="K114" i="2"/>
  <c r="F280" i="2"/>
  <c r="K139" i="2"/>
  <c r="H239" i="2"/>
  <c r="J152" i="2"/>
  <c r="J293" i="2" s="1"/>
  <c r="J214" i="2"/>
  <c r="E205" i="2"/>
  <c r="E143" i="2"/>
  <c r="H64" i="2"/>
  <c r="G64" i="2"/>
  <c r="F243" i="2"/>
  <c r="I125" i="2"/>
  <c r="J179" i="3"/>
  <c r="J23" i="3"/>
  <c r="K118" i="2"/>
  <c r="J118" i="3"/>
  <c r="E32" i="2"/>
  <c r="H201" i="2"/>
  <c r="K201" i="2" s="1"/>
  <c r="H139" i="2"/>
  <c r="G280" i="2" s="1"/>
  <c r="E81" i="2"/>
  <c r="J205" i="2"/>
  <c r="J143" i="2"/>
  <c r="J284" i="2" s="1"/>
  <c r="E99" i="2"/>
  <c r="I152" i="2"/>
  <c r="E293" i="2"/>
  <c r="J89" i="3" s="1"/>
  <c r="K164" i="2"/>
  <c r="K52" i="2"/>
  <c r="J52" i="3"/>
  <c r="E55" i="2"/>
  <c r="K35" i="2"/>
  <c r="J113" i="3"/>
  <c r="H73" i="2"/>
  <c r="G73" i="2"/>
  <c r="E29" i="2"/>
  <c r="J109" i="2"/>
  <c r="J250" i="2" s="1"/>
  <c r="E44" i="2"/>
  <c r="J186" i="3"/>
  <c r="F32" i="2"/>
  <c r="J32" i="2"/>
  <c r="J221" i="3"/>
  <c r="E28" i="2"/>
  <c r="J112" i="3"/>
  <c r="F109" i="2"/>
  <c r="J178" i="3"/>
  <c r="I258" i="2"/>
  <c r="K258" i="2" s="1"/>
  <c r="F181" i="2"/>
  <c r="I181" i="2" s="1"/>
  <c r="F119" i="2"/>
  <c r="E260" i="2" s="1"/>
  <c r="K236" i="2"/>
  <c r="I65" i="2"/>
  <c r="K300" i="2"/>
  <c r="I115" i="2"/>
  <c r="F40" i="2"/>
  <c r="J40" i="2"/>
  <c r="F160" i="2" l="1"/>
  <c r="F81" i="2"/>
  <c r="F222" i="2"/>
  <c r="I222" i="2" s="1"/>
  <c r="I104" i="2"/>
  <c r="I299" i="2"/>
  <c r="J81" i="2"/>
  <c r="J222" i="2" s="1"/>
  <c r="G205" i="2"/>
  <c r="G143" i="2"/>
  <c r="H284" i="2" s="1"/>
  <c r="I9" i="2"/>
  <c r="J9" i="3" s="1"/>
  <c r="E250" i="2"/>
  <c r="F185" i="2"/>
  <c r="I185" i="2" s="1"/>
  <c r="I262" i="2"/>
  <c r="K262" i="2" s="1"/>
  <c r="J111" i="2"/>
  <c r="J252" i="2" s="1"/>
  <c r="J173" i="2"/>
  <c r="F134" i="2"/>
  <c r="I273" i="2"/>
  <c r="F196" i="2"/>
  <c r="I196" i="2" s="1"/>
  <c r="J126" i="3"/>
  <c r="F284" i="2"/>
  <c r="F293" i="2"/>
  <c r="G152" i="2"/>
  <c r="G214" i="2"/>
  <c r="K214" i="2" s="1"/>
  <c r="I246" i="2"/>
  <c r="K246" i="2" s="1"/>
  <c r="F169" i="2"/>
  <c r="I169" i="2" s="1"/>
  <c r="F107" i="2"/>
  <c r="E248" i="2" s="1"/>
  <c r="E111" i="2"/>
  <c r="I24" i="2"/>
  <c r="E173" i="2"/>
  <c r="F170" i="2"/>
  <c r="I170" i="2" s="1"/>
  <c r="F108" i="2"/>
  <c r="E249" i="2" s="1"/>
  <c r="I247" i="2"/>
  <c r="H152" i="2"/>
  <c r="G293" i="2" s="1"/>
  <c r="H214" i="2"/>
  <c r="J161" i="3"/>
  <c r="F240" i="2"/>
  <c r="I122" i="2"/>
  <c r="I250" i="2"/>
  <c r="F173" i="2"/>
  <c r="I173" i="2" s="1"/>
  <c r="F111" i="2"/>
  <c r="E252" i="2" s="1"/>
  <c r="H143" i="2"/>
  <c r="G284" i="2" s="1"/>
  <c r="H205" i="2"/>
  <c r="J205" i="3" s="1"/>
  <c r="J139" i="3"/>
  <c r="K284" i="2"/>
  <c r="H109" i="2"/>
  <c r="G250" i="2" s="1"/>
  <c r="J131" i="3"/>
  <c r="F28" i="2"/>
  <c r="E107" i="2" s="1"/>
  <c r="J28" i="2"/>
  <c r="H32" i="2"/>
  <c r="G32" i="2"/>
  <c r="J29" i="2"/>
  <c r="F29" i="2"/>
  <c r="J55" i="2"/>
  <c r="F55" i="2"/>
  <c r="G109" i="2"/>
  <c r="H250" i="2" s="1"/>
  <c r="I30" i="2"/>
  <c r="I77" i="2"/>
  <c r="J258" i="3"/>
  <c r="K9" i="2"/>
  <c r="J183" i="3"/>
  <c r="F44" i="2"/>
  <c r="E185" i="2" s="1"/>
  <c r="J44" i="2"/>
  <c r="J185" i="2" s="1"/>
  <c r="E181" i="2"/>
  <c r="I32" i="2"/>
  <c r="K32" i="2" s="1"/>
  <c r="E119" i="2"/>
  <c r="J181" i="2"/>
  <c r="J119" i="2"/>
  <c r="J260" i="2" s="1"/>
  <c r="H40" i="2"/>
  <c r="G40" i="2"/>
  <c r="J232" i="3" l="1"/>
  <c r="H173" i="2"/>
  <c r="H111" i="2"/>
  <c r="G252" i="2" s="1"/>
  <c r="F248" i="2"/>
  <c r="K205" i="2"/>
  <c r="J159" i="3"/>
  <c r="F252" i="2"/>
  <c r="H99" i="2"/>
  <c r="G240" i="2" s="1"/>
  <c r="K240" i="2" s="1"/>
  <c r="H293" i="2"/>
  <c r="I134" i="2"/>
  <c r="E275" i="2"/>
  <c r="I160" i="2"/>
  <c r="E301" i="2"/>
  <c r="I47" i="2"/>
  <c r="E134" i="2"/>
  <c r="E196" i="2"/>
  <c r="J223" i="3" s="1"/>
  <c r="E108" i="2"/>
  <c r="E170" i="2"/>
  <c r="I21" i="2"/>
  <c r="G173" i="2"/>
  <c r="G111" i="2"/>
  <c r="K250" i="2"/>
  <c r="K152" i="2"/>
  <c r="K104" i="2"/>
  <c r="J104" i="3"/>
  <c r="J30" i="3"/>
  <c r="K30" i="2"/>
  <c r="J196" i="2"/>
  <c r="J134" i="2"/>
  <c r="J275" i="2" s="1"/>
  <c r="J170" i="2"/>
  <c r="J107" i="2" s="1"/>
  <c r="J248" i="2" s="1"/>
  <c r="J108" i="2"/>
  <c r="J249" i="2" s="1"/>
  <c r="J32" i="3"/>
  <c r="K109" i="2"/>
  <c r="J152" i="3"/>
  <c r="J173" i="3"/>
  <c r="K173" i="2"/>
  <c r="J169" i="2"/>
  <c r="J109" i="3"/>
  <c r="K122" i="2"/>
  <c r="J122" i="3"/>
  <c r="K24" i="2"/>
  <c r="J24" i="3"/>
  <c r="K143" i="2"/>
  <c r="E222" i="2"/>
  <c r="E160" i="2"/>
  <c r="G81" i="2"/>
  <c r="H81" i="2"/>
  <c r="G222" i="2" s="1"/>
  <c r="I6" i="2"/>
  <c r="J6" i="3" s="1"/>
  <c r="H29" i="2"/>
  <c r="G29" i="2"/>
  <c r="K29" i="2" s="1"/>
  <c r="G55" i="2"/>
  <c r="H55" i="2"/>
  <c r="I130" i="2"/>
  <c r="H44" i="2"/>
  <c r="G185" i="2" s="1"/>
  <c r="G44" i="2"/>
  <c r="J164" i="3"/>
  <c r="I67" i="2"/>
  <c r="E53" i="2"/>
  <c r="E169" i="2"/>
  <c r="G28" i="2"/>
  <c r="I20" i="2"/>
  <c r="H28" i="2"/>
  <c r="E61" i="2"/>
  <c r="H181" i="2"/>
  <c r="K181" i="2" s="1"/>
  <c r="H119" i="2"/>
  <c r="G260" i="2" s="1"/>
  <c r="G181" i="2"/>
  <c r="J181" i="3" s="1"/>
  <c r="G119" i="2"/>
  <c r="H260" i="2" s="1"/>
  <c r="H6" i="3"/>
  <c r="E51" i="2"/>
  <c r="F260" i="2"/>
  <c r="J260" i="3" s="1"/>
  <c r="J61" i="2"/>
  <c r="F61" i="2"/>
  <c r="K20" i="2" l="1"/>
  <c r="J20" i="3"/>
  <c r="G108" i="2"/>
  <c r="H249" i="2" s="1"/>
  <c r="G170" i="2"/>
  <c r="K170" i="2" s="1"/>
  <c r="J237" i="3"/>
  <c r="F301" i="2"/>
  <c r="K47" i="2"/>
  <c r="J47" i="3"/>
  <c r="H169" i="2"/>
  <c r="H107" i="2"/>
  <c r="G248" i="2" s="1"/>
  <c r="G134" i="2"/>
  <c r="H275" i="2" s="1"/>
  <c r="G196" i="2"/>
  <c r="J236" i="3"/>
  <c r="H252" i="2"/>
  <c r="J252" i="3" s="1"/>
  <c r="K111" i="2"/>
  <c r="J108" i="3"/>
  <c r="F249" i="2"/>
  <c r="K252" i="2"/>
  <c r="E65" i="2"/>
  <c r="H185" i="2"/>
  <c r="K185" i="2" s="1"/>
  <c r="H196" i="2"/>
  <c r="H134" i="2"/>
  <c r="G275" i="2" s="1"/>
  <c r="J111" i="3"/>
  <c r="J119" i="3"/>
  <c r="G169" i="2"/>
  <c r="J169" i="3" s="1"/>
  <c r="I271" i="2"/>
  <c r="F132" i="2"/>
  <c r="F194" i="2"/>
  <c r="I194" i="2" s="1"/>
  <c r="E75" i="2"/>
  <c r="F75" i="2" s="1"/>
  <c r="H108" i="2"/>
  <c r="G249" i="2" s="1"/>
  <c r="H170" i="2"/>
  <c r="G107" i="2" s="1"/>
  <c r="E50" i="2"/>
  <c r="H222" i="2"/>
  <c r="J222" i="3" s="1"/>
  <c r="H160" i="2"/>
  <c r="G301" i="2" s="1"/>
  <c r="J29" i="3"/>
  <c r="K21" i="2"/>
  <c r="J21" i="3"/>
  <c r="J226" i="3"/>
  <c r="F275" i="2"/>
  <c r="J250" i="3"/>
  <c r="I121" i="2"/>
  <c r="J143" i="3"/>
  <c r="J272" i="3"/>
  <c r="K169" i="2"/>
  <c r="K6" i="2"/>
  <c r="K260" i="2"/>
  <c r="J239" i="3"/>
  <c r="I76" i="2"/>
  <c r="J53" i="2"/>
  <c r="F53" i="2"/>
  <c r="I70" i="2"/>
  <c r="I107" i="2"/>
  <c r="F123" i="2"/>
  <c r="E264" i="2" s="1"/>
  <c r="E202" i="2"/>
  <c r="I53" i="2"/>
  <c r="E140" i="2"/>
  <c r="J202" i="2"/>
  <c r="J140" i="2"/>
  <c r="J281" i="2" s="1"/>
  <c r="I269" i="2"/>
  <c r="F130" i="2"/>
  <c r="E271" i="2" s="1"/>
  <c r="J241" i="3" s="1"/>
  <c r="F192" i="2"/>
  <c r="I192" i="2" s="1"/>
  <c r="J51" i="2"/>
  <c r="F51" i="2"/>
  <c r="I74" i="2"/>
  <c r="K119" i="2"/>
  <c r="J86" i="2"/>
  <c r="J227" i="2" s="1"/>
  <c r="I84" i="2"/>
  <c r="K84" i="2" s="1"/>
  <c r="F202" i="2"/>
  <c r="I202" i="2" s="1"/>
  <c r="I279" i="2"/>
  <c r="F140" i="2"/>
  <c r="H61" i="2"/>
  <c r="G61" i="2"/>
  <c r="E216" i="2" l="1"/>
  <c r="E154" i="2"/>
  <c r="F191" i="2"/>
  <c r="I191" i="2" s="1"/>
  <c r="F129" i="2"/>
  <c r="E270" i="2" s="1"/>
  <c r="I73" i="2"/>
  <c r="I268" i="2"/>
  <c r="J50" i="2"/>
  <c r="F50" i="2"/>
  <c r="K222" i="2"/>
  <c r="K53" i="2"/>
  <c r="J132" i="2"/>
  <c r="J273" i="2" s="1"/>
  <c r="J194" i="2"/>
  <c r="K121" i="2"/>
  <c r="J121" i="3"/>
  <c r="H248" i="2"/>
  <c r="K248" i="2" s="1"/>
  <c r="J107" i="3"/>
  <c r="K107" i="2"/>
  <c r="E273" i="2"/>
  <c r="I132" i="2"/>
  <c r="J84" i="3"/>
  <c r="F216" i="2"/>
  <c r="I216" i="2" s="1"/>
  <c r="I293" i="2"/>
  <c r="K293" i="2" s="1"/>
  <c r="F154" i="2"/>
  <c r="J75" i="2"/>
  <c r="E132" i="2"/>
  <c r="E194" i="2"/>
  <c r="I45" i="2"/>
  <c r="K45" i="2" s="1"/>
  <c r="J134" i="3"/>
  <c r="I88" i="2"/>
  <c r="F65" i="2"/>
  <c r="I283" i="2"/>
  <c r="J65" i="2"/>
  <c r="J206" i="2" s="1"/>
  <c r="F206" i="2"/>
  <c r="I206" i="2" s="1"/>
  <c r="F144" i="2"/>
  <c r="K134" i="2"/>
  <c r="K249" i="2"/>
  <c r="K108" i="2"/>
  <c r="K196" i="2"/>
  <c r="J196" i="3"/>
  <c r="I63" i="2"/>
  <c r="I56" i="2"/>
  <c r="E123" i="2"/>
  <c r="H75" i="2"/>
  <c r="G75" i="2"/>
  <c r="K75" i="2" s="1"/>
  <c r="H53" i="2"/>
  <c r="G53" i="2"/>
  <c r="H202" i="2"/>
  <c r="H140" i="2"/>
  <c r="G281" i="2" s="1"/>
  <c r="E192" i="2"/>
  <c r="I43" i="2"/>
  <c r="J43" i="3" s="1"/>
  <c r="E130" i="2"/>
  <c r="H51" i="2"/>
  <c r="G51" i="2"/>
  <c r="G202" i="2"/>
  <c r="J202" i="3" s="1"/>
  <c r="G140" i="2"/>
  <c r="H281" i="2" s="1"/>
  <c r="J192" i="2"/>
  <c r="J130" i="2"/>
  <c r="J271" i="2" s="1"/>
  <c r="F281" i="2"/>
  <c r="H86" i="2"/>
  <c r="E281" i="2"/>
  <c r="I140" i="2"/>
  <c r="K140" i="2" s="1"/>
  <c r="K202" i="2"/>
  <c r="H132" i="2" l="1"/>
  <c r="G273" i="2" s="1"/>
  <c r="H194" i="2"/>
  <c r="J53" i="3"/>
  <c r="F264" i="2"/>
  <c r="J194" i="3"/>
  <c r="K73" i="2"/>
  <c r="J73" i="3"/>
  <c r="G123" i="2"/>
  <c r="H264" i="2" s="1"/>
  <c r="G216" i="2"/>
  <c r="G154" i="2"/>
  <c r="H295" i="2" s="1"/>
  <c r="K88" i="2"/>
  <c r="J88" i="3"/>
  <c r="J225" i="3"/>
  <c r="G194" i="2"/>
  <c r="E63" i="2" s="1"/>
  <c r="G132" i="2"/>
  <c r="H273" i="2" s="1"/>
  <c r="I144" i="2"/>
  <c r="E285" i="2"/>
  <c r="J132" i="3"/>
  <c r="F273" i="2"/>
  <c r="K273" i="2" s="1"/>
  <c r="I7" i="2"/>
  <c r="I154" i="2"/>
  <c r="E295" i="2"/>
  <c r="E191" i="2"/>
  <c r="E129" i="2"/>
  <c r="H50" i="2"/>
  <c r="G50" i="2"/>
  <c r="I42" i="2"/>
  <c r="H123" i="2"/>
  <c r="G264" i="2" s="1"/>
  <c r="H154" i="2"/>
  <c r="G295" i="2" s="1"/>
  <c r="H216" i="2"/>
  <c r="H65" i="2"/>
  <c r="G65" i="2"/>
  <c r="E144" i="2"/>
  <c r="E206" i="2"/>
  <c r="J123" i="2"/>
  <c r="J264" i="2" s="1"/>
  <c r="J216" i="2"/>
  <c r="J154" i="2"/>
  <c r="J295" i="2" s="1"/>
  <c r="J191" i="2"/>
  <c r="J129" i="2"/>
  <c r="J270" i="2" s="1"/>
  <c r="J154" i="3"/>
  <c r="F295" i="2"/>
  <c r="J244" i="3"/>
  <c r="J140" i="3"/>
  <c r="J207" i="3"/>
  <c r="I62" i="2"/>
  <c r="J255" i="3"/>
  <c r="I78" i="2"/>
  <c r="J224" i="3"/>
  <c r="I98" i="2"/>
  <c r="K43" i="2"/>
  <c r="J75" i="3"/>
  <c r="J230" i="3"/>
  <c r="G102" i="2"/>
  <c r="H130" i="2"/>
  <c r="G271" i="2" s="1"/>
  <c r="E76" i="2" s="1"/>
  <c r="H192" i="2"/>
  <c r="E72" i="2"/>
  <c r="F271" i="2"/>
  <c r="G227" i="2"/>
  <c r="J227" i="3" s="1"/>
  <c r="G192" i="2"/>
  <c r="G130" i="2"/>
  <c r="H271" i="2" s="1"/>
  <c r="J262" i="3" l="1"/>
  <c r="G129" i="2"/>
  <c r="H270" i="2" s="1"/>
  <c r="G93" i="2" s="1"/>
  <c r="H234" i="2" s="1"/>
  <c r="G191" i="2"/>
  <c r="G206" i="2"/>
  <c r="G144" i="2"/>
  <c r="H285" i="2" s="1"/>
  <c r="F270" i="2"/>
  <c r="J7" i="3"/>
  <c r="K7" i="2"/>
  <c r="F142" i="2"/>
  <c r="I281" i="2"/>
  <c r="K281" i="2" s="1"/>
  <c r="F204" i="2"/>
  <c r="I86" i="2"/>
  <c r="F63" i="2"/>
  <c r="J63" i="2"/>
  <c r="K194" i="2"/>
  <c r="K192" i="2"/>
  <c r="H206" i="2"/>
  <c r="K65" i="2"/>
  <c r="K123" i="2"/>
  <c r="K154" i="2"/>
  <c r="J206" i="3"/>
  <c r="K206" i="2"/>
  <c r="K42" i="2"/>
  <c r="J42" i="3"/>
  <c r="J191" i="3"/>
  <c r="K132" i="2"/>
  <c r="J130" i="3"/>
  <c r="I44" i="2"/>
  <c r="K98" i="2"/>
  <c r="J98" i="3"/>
  <c r="J192" i="3"/>
  <c r="F285" i="2"/>
  <c r="I57" i="2" s="1"/>
  <c r="E49" i="2"/>
  <c r="H129" i="2"/>
  <c r="G270" i="2" s="1"/>
  <c r="H93" i="2" s="1"/>
  <c r="G234" i="2" s="1"/>
  <c r="E71" i="2"/>
  <c r="H191" i="2"/>
  <c r="J216" i="3"/>
  <c r="K216" i="2"/>
  <c r="J123" i="3"/>
  <c r="J65" i="3"/>
  <c r="E58" i="2"/>
  <c r="I51" i="2"/>
  <c r="K51" i="2" s="1"/>
  <c r="J240" i="3"/>
  <c r="K130" i="2"/>
  <c r="F213" i="2"/>
  <c r="I213" i="2" s="1"/>
  <c r="I290" i="2"/>
  <c r="F151" i="2"/>
  <c r="I95" i="2"/>
  <c r="K95" i="2" s="1"/>
  <c r="J72" i="2"/>
  <c r="F72" i="2"/>
  <c r="K271" i="2"/>
  <c r="I294" i="2"/>
  <c r="F217" i="2"/>
  <c r="I217" i="2" s="1"/>
  <c r="F155" i="2"/>
  <c r="I99" i="2"/>
  <c r="F76" i="2"/>
  <c r="J76" i="2"/>
  <c r="H243" i="2"/>
  <c r="G160" i="2" s="1"/>
  <c r="K227" i="2"/>
  <c r="I267" i="2" l="1"/>
  <c r="K267" i="2" s="1"/>
  <c r="F128" i="2"/>
  <c r="E269" i="2" s="1"/>
  <c r="F190" i="2"/>
  <c r="I190" i="2" s="1"/>
  <c r="J49" i="2"/>
  <c r="F49" i="2"/>
  <c r="I72" i="2"/>
  <c r="K99" i="2"/>
  <c r="J99" i="3"/>
  <c r="K44" i="2"/>
  <c r="J44" i="3"/>
  <c r="J142" i="2"/>
  <c r="J283" i="2" s="1"/>
  <c r="J204" i="2"/>
  <c r="E93" i="2"/>
  <c r="K270" i="2"/>
  <c r="K191" i="2"/>
  <c r="H301" i="2"/>
  <c r="J200" i="3"/>
  <c r="I289" i="2"/>
  <c r="I94" i="2"/>
  <c r="F212" i="2"/>
  <c r="I212" i="2" s="1"/>
  <c r="J71" i="2"/>
  <c r="F150" i="2"/>
  <c r="F71" i="2"/>
  <c r="E142" i="2"/>
  <c r="E204" i="2"/>
  <c r="I55" i="2"/>
  <c r="H63" i="2"/>
  <c r="G63" i="2"/>
  <c r="K63" i="2"/>
  <c r="E283" i="2"/>
  <c r="J228" i="3" s="1"/>
  <c r="I142" i="2"/>
  <c r="I81" i="2"/>
  <c r="F137" i="2"/>
  <c r="F199" i="2"/>
  <c r="I199" i="2" s="1"/>
  <c r="I276" i="2"/>
  <c r="J86" i="3"/>
  <c r="K86" i="2"/>
  <c r="I16" i="2"/>
  <c r="I204" i="2"/>
  <c r="J286" i="3"/>
  <c r="J58" i="2"/>
  <c r="F58" i="2"/>
  <c r="J151" i="2"/>
  <c r="J292" i="2" s="1"/>
  <c r="J213" i="2"/>
  <c r="E296" i="2"/>
  <c r="I155" i="2"/>
  <c r="J217" i="2"/>
  <c r="J155" i="2"/>
  <c r="J296" i="2" s="1"/>
  <c r="E292" i="2"/>
  <c r="I151" i="2"/>
  <c r="E155" i="2"/>
  <c r="E217" i="2"/>
  <c r="H76" i="2"/>
  <c r="G76" i="2"/>
  <c r="J76" i="3" s="1"/>
  <c r="E151" i="2"/>
  <c r="E213" i="2"/>
  <c r="G72" i="2"/>
  <c r="H72" i="2"/>
  <c r="J72" i="3" s="1"/>
  <c r="I58" i="2" l="1"/>
  <c r="E278" i="2"/>
  <c r="I137" i="2"/>
  <c r="K55" i="2"/>
  <c r="J55" i="3"/>
  <c r="J270" i="3"/>
  <c r="I50" i="2"/>
  <c r="E199" i="2"/>
  <c r="E137" i="2"/>
  <c r="J16" i="3"/>
  <c r="K16" i="2"/>
  <c r="E56" i="2"/>
  <c r="H142" i="2"/>
  <c r="G283" i="2" s="1"/>
  <c r="H204" i="2"/>
  <c r="J63" i="3"/>
  <c r="F283" i="2"/>
  <c r="J212" i="2"/>
  <c r="J138" i="2" s="1"/>
  <c r="J279" i="2" s="1"/>
  <c r="J102" i="2" s="1"/>
  <c r="J243" i="2" s="1"/>
  <c r="J150" i="2"/>
  <c r="J291" i="2" s="1"/>
  <c r="J190" i="2"/>
  <c r="J128" i="2"/>
  <c r="J269" i="2" s="1"/>
  <c r="G71" i="2"/>
  <c r="E150" i="2"/>
  <c r="E212" i="2"/>
  <c r="H71" i="2"/>
  <c r="K94" i="2"/>
  <c r="J94" i="3"/>
  <c r="J81" i="3"/>
  <c r="K81" i="2"/>
  <c r="J214" i="3"/>
  <c r="I36" i="2"/>
  <c r="I150" i="2"/>
  <c r="E291" i="2"/>
  <c r="J195" i="3"/>
  <c r="I116" i="2"/>
  <c r="F234" i="2"/>
  <c r="H49" i="2"/>
  <c r="E128" i="2"/>
  <c r="G49" i="2"/>
  <c r="I41" i="2"/>
  <c r="E190" i="2"/>
  <c r="J199" i="2"/>
  <c r="J137" i="2"/>
  <c r="J278" i="2" s="1"/>
  <c r="G204" i="2"/>
  <c r="K204" i="2" s="1"/>
  <c r="G142" i="2"/>
  <c r="H283" i="2" s="1"/>
  <c r="K72" i="2"/>
  <c r="G58" i="2"/>
  <c r="J58" i="3" s="1"/>
  <c r="H58" i="2"/>
  <c r="J273" i="3"/>
  <c r="F296" i="2"/>
  <c r="H217" i="2"/>
  <c r="H155" i="2"/>
  <c r="G296" i="2" s="1"/>
  <c r="K76" i="2"/>
  <c r="F292" i="2"/>
  <c r="G217" i="2"/>
  <c r="K217" i="2" s="1"/>
  <c r="G155" i="2"/>
  <c r="H296" i="2" s="1"/>
  <c r="G151" i="2"/>
  <c r="H292" i="2" s="1"/>
  <c r="G213" i="2"/>
  <c r="J213" i="3" s="1"/>
  <c r="H151" i="2"/>
  <c r="G292" i="2" s="1"/>
  <c r="H213" i="2"/>
  <c r="F269" i="2" l="1"/>
  <c r="E79" i="2"/>
  <c r="J155" i="3"/>
  <c r="I60" i="2"/>
  <c r="I234" i="2"/>
  <c r="K234" i="2" s="1"/>
  <c r="J209" i="3"/>
  <c r="F291" i="2"/>
  <c r="K291" i="2" s="1"/>
  <c r="K283" i="2"/>
  <c r="G137" i="2"/>
  <c r="H278" i="2" s="1"/>
  <c r="G199" i="2"/>
  <c r="G128" i="2"/>
  <c r="H269" i="2" s="1"/>
  <c r="G190" i="2"/>
  <c r="J190" i="3" s="1"/>
  <c r="K213" i="2"/>
  <c r="H190" i="2"/>
  <c r="E70" i="2"/>
  <c r="H128" i="2"/>
  <c r="G269" i="2" s="1"/>
  <c r="K116" i="2"/>
  <c r="J116" i="3"/>
  <c r="H212" i="2"/>
  <c r="G138" i="2" s="1"/>
  <c r="H150" i="2"/>
  <c r="G291" i="2" s="1"/>
  <c r="J142" i="3"/>
  <c r="I79" i="2"/>
  <c r="I274" i="2"/>
  <c r="K274" i="2" s="1"/>
  <c r="F197" i="2"/>
  <c r="I197" i="2" s="1"/>
  <c r="F135" i="2"/>
  <c r="F56" i="2"/>
  <c r="J56" i="2"/>
  <c r="J137" i="3"/>
  <c r="F278" i="2"/>
  <c r="J151" i="3"/>
  <c r="G150" i="2"/>
  <c r="H291" i="2" s="1"/>
  <c r="G212" i="2"/>
  <c r="K212" i="2" s="1"/>
  <c r="J160" i="2"/>
  <c r="K243" i="2"/>
  <c r="J293" i="3"/>
  <c r="H199" i="2"/>
  <c r="K199" i="2" s="1"/>
  <c r="H137" i="2"/>
  <c r="G278" i="2" s="1"/>
  <c r="K58" i="2"/>
  <c r="J204" i="3"/>
  <c r="J212" i="3"/>
  <c r="K142" i="2"/>
  <c r="K50" i="2"/>
  <c r="J50" i="3"/>
  <c r="J284" i="3"/>
  <c r="K155" i="2"/>
  <c r="I297" i="2"/>
  <c r="I102" i="2"/>
  <c r="F79" i="2"/>
  <c r="J79" i="2"/>
  <c r="F158" i="2"/>
  <c r="F220" i="2"/>
  <c r="I220" i="2" s="1"/>
  <c r="K151" i="2"/>
  <c r="K102" i="2" l="1"/>
  <c r="J102" i="3"/>
  <c r="I135" i="2"/>
  <c r="E276" i="2"/>
  <c r="J150" i="3"/>
  <c r="K60" i="2"/>
  <c r="J60" i="3"/>
  <c r="K128" i="2"/>
  <c r="J199" i="3"/>
  <c r="J301" i="2"/>
  <c r="K301" i="2" s="1"/>
  <c r="K160" i="2"/>
  <c r="J160" i="3"/>
  <c r="K137" i="2"/>
  <c r="J135" i="2"/>
  <c r="J276" i="2" s="1"/>
  <c r="J197" i="2"/>
  <c r="K278" i="2"/>
  <c r="K150" i="2"/>
  <c r="J234" i="3"/>
  <c r="K190" i="2"/>
  <c r="J128" i="3"/>
  <c r="E197" i="2"/>
  <c r="I48" i="2"/>
  <c r="E135" i="2"/>
  <c r="G56" i="2"/>
  <c r="H56" i="2"/>
  <c r="J138" i="3"/>
  <c r="K138" i="2"/>
  <c r="H279" i="2"/>
  <c r="K279" i="2" s="1"/>
  <c r="J217" i="3"/>
  <c r="F70" i="2"/>
  <c r="I288" i="2"/>
  <c r="J70" i="2"/>
  <c r="F149" i="2"/>
  <c r="F211" i="2"/>
  <c r="I211" i="2" s="1"/>
  <c r="I93" i="2"/>
  <c r="K269" i="2"/>
  <c r="J269" i="3"/>
  <c r="E220" i="2"/>
  <c r="H79" i="2"/>
  <c r="E158" i="2"/>
  <c r="G79" i="2"/>
  <c r="J79" i="3" s="1"/>
  <c r="I158" i="2"/>
  <c r="E299" i="2"/>
  <c r="J220" i="2"/>
  <c r="J158" i="2"/>
  <c r="J299" i="2" s="1"/>
  <c r="J211" i="2" l="1"/>
  <c r="J149" i="2"/>
  <c r="J290" i="2" s="1"/>
  <c r="G197" i="2"/>
  <c r="G135" i="2"/>
  <c r="H276" i="2" s="1"/>
  <c r="K93" i="2"/>
  <c r="J93" i="3"/>
  <c r="K288" i="2"/>
  <c r="J288" i="3"/>
  <c r="H197" i="2"/>
  <c r="E77" i="2"/>
  <c r="H135" i="2"/>
  <c r="G276" i="2" s="1"/>
  <c r="I149" i="2"/>
  <c r="E290" i="2"/>
  <c r="J251" i="3" s="1"/>
  <c r="J271" i="3"/>
  <c r="K197" i="2"/>
  <c r="E211" i="2"/>
  <c r="G70" i="2"/>
  <c r="E149" i="2"/>
  <c r="H70" i="2"/>
  <c r="J274" i="3"/>
  <c r="F276" i="2"/>
  <c r="J135" i="3"/>
  <c r="K135" i="2"/>
  <c r="J279" i="3"/>
  <c r="J276" i="3"/>
  <c r="J56" i="3"/>
  <c r="K56" i="2"/>
  <c r="H220" i="2"/>
  <c r="H158" i="2"/>
  <c r="G299" i="2" s="1"/>
  <c r="G220" i="2"/>
  <c r="K220" i="2" s="1"/>
  <c r="G158" i="2"/>
  <c r="H299" i="2" s="1"/>
  <c r="F299" i="2"/>
  <c r="K158" i="2"/>
  <c r="K79" i="2"/>
  <c r="M4" i="2"/>
  <c r="M5" i="2"/>
  <c r="M6" i="2" s="1"/>
  <c r="M7" i="2" s="1"/>
  <c r="M8" i="2" s="1"/>
  <c r="M9" i="2" s="1"/>
  <c r="M10" i="2" s="1"/>
  <c r="M11" i="2" s="1"/>
  <c r="M12" i="2" s="1"/>
  <c r="M13" i="2" s="1"/>
  <c r="M14" i="2" s="1"/>
  <c r="M15" i="2" s="1"/>
  <c r="M16" i="2" s="1"/>
  <c r="M17" i="2" s="1"/>
  <c r="M18" i="2" s="1"/>
  <c r="M19" i="2" s="1"/>
  <c r="M20" i="2" s="1"/>
  <c r="M21" i="2" s="1"/>
  <c r="M22" i="2" s="1"/>
  <c r="M23" i="2" s="1"/>
  <c r="M24" i="2" s="1"/>
  <c r="M25" i="2" s="1"/>
  <c r="M26" i="2" s="1"/>
  <c r="M27" i="2" s="1"/>
  <c r="M28" i="2" s="1"/>
  <c r="M29" i="2" s="1"/>
  <c r="M30" i="2" s="1"/>
  <c r="M31" i="2" s="1"/>
  <c r="M32" i="2" s="1"/>
  <c r="M33" i="2" s="1"/>
  <c r="M34" i="2" s="1"/>
  <c r="M35" i="2" s="1"/>
  <c r="M36" i="2" s="1"/>
  <c r="M37" i="2" s="1"/>
  <c r="M38" i="2" s="1"/>
  <c r="M39" i="2" s="1"/>
  <c r="M40" i="2" s="1"/>
  <c r="M41" i="2" s="1"/>
  <c r="M42" i="2" s="1"/>
  <c r="M43" i="2" s="1"/>
  <c r="M44" i="2" s="1"/>
  <c r="M45" i="2" s="1"/>
  <c r="M46" i="2" s="1"/>
  <c r="M47" i="2" s="1"/>
  <c r="M48" i="2" s="1"/>
  <c r="M49" i="2" s="1"/>
  <c r="M50" i="2" s="1"/>
  <c r="M51" i="2" s="1"/>
  <c r="M52" i="2" s="1"/>
  <c r="M53" i="2" s="1"/>
  <c r="M54" i="2" s="1"/>
  <c r="M55" i="2" s="1"/>
  <c r="M56" i="2" s="1"/>
  <c r="M57" i="2" s="1"/>
  <c r="M58" i="2" s="1"/>
  <c r="M59" i="2" s="1"/>
  <c r="M60" i="2" s="1"/>
  <c r="M61" i="2" s="1"/>
  <c r="M62" i="2" s="1"/>
  <c r="M63" i="2" s="1"/>
  <c r="M64" i="2" s="1"/>
  <c r="M65" i="2" s="1"/>
  <c r="M66" i="2" s="1"/>
  <c r="M67" i="2" s="1"/>
  <c r="M68" i="2" s="1"/>
  <c r="M69" i="2" s="1"/>
  <c r="M70" i="2" s="1"/>
  <c r="M71" i="2" s="1"/>
  <c r="M72" i="2" s="1"/>
  <c r="M73" i="2" s="1"/>
  <c r="M74" i="2" s="1"/>
  <c r="M75" i="2" s="1"/>
  <c r="M76" i="2" s="1"/>
  <c r="M77" i="2" s="1"/>
  <c r="M78" i="2" s="1"/>
  <c r="M79" i="2" s="1"/>
  <c r="M80" i="2" s="1"/>
  <c r="M81" i="2" s="1"/>
  <c r="M82" i="2" s="1"/>
  <c r="M83" i="2" s="1"/>
  <c r="M84" i="2" s="1"/>
  <c r="M85" i="2" s="1"/>
  <c r="M86" i="2" s="1"/>
  <c r="M87" i="2" s="1"/>
  <c r="M88" i="2" s="1"/>
  <c r="M89" i="2" s="1"/>
  <c r="M90" i="2" s="1"/>
  <c r="M91" i="2" s="1"/>
  <c r="M92" i="2" s="1"/>
  <c r="M93" i="2" s="1"/>
  <c r="M94" i="2" s="1"/>
  <c r="M95" i="2" s="1"/>
  <c r="M96" i="2" s="1"/>
  <c r="M97" i="2" s="1"/>
  <c r="M98" i="2" s="1"/>
  <c r="M99" i="2" s="1"/>
  <c r="M100" i="2" s="1"/>
  <c r="M101" i="2" s="1"/>
  <c r="M102" i="2" s="1"/>
  <c r="M103" i="2" s="1"/>
  <c r="M104" i="2" s="1"/>
  <c r="M105" i="2" s="1"/>
  <c r="M106" i="2" s="1"/>
  <c r="M107" i="2" s="1"/>
  <c r="M108" i="2" s="1"/>
  <c r="M109" i="2" s="1"/>
  <c r="M110" i="2" s="1"/>
  <c r="M111" i="2" s="1"/>
  <c r="M112" i="2" s="1"/>
  <c r="M113" i="2" s="1"/>
  <c r="M114" i="2" s="1"/>
  <c r="M115" i="2" s="1"/>
  <c r="M116" i="2" s="1"/>
  <c r="M117" i="2" s="1"/>
  <c r="M118" i="2" s="1"/>
  <c r="M119" i="2" s="1"/>
  <c r="M120" i="2" s="1"/>
  <c r="M121" i="2" s="1"/>
  <c r="M122" i="2" s="1"/>
  <c r="M123" i="2" s="1"/>
  <c r="M124" i="2" s="1"/>
  <c r="M125" i="2" s="1"/>
  <c r="M126" i="2" s="1"/>
  <c r="M127" i="2" s="1"/>
  <c r="M128" i="2" s="1"/>
  <c r="M129" i="2" s="1"/>
  <c r="M130" i="2" s="1"/>
  <c r="M131" i="2" s="1"/>
  <c r="M132" i="2" s="1"/>
  <c r="M133" i="2" s="1"/>
  <c r="M134" i="2" s="1"/>
  <c r="M135" i="2" s="1"/>
  <c r="M136" i="2" s="1"/>
  <c r="M137" i="2" s="1"/>
  <c r="M138" i="2" s="1"/>
  <c r="M139" i="2" s="1"/>
  <c r="M140" i="2" s="1"/>
  <c r="M141" i="2" s="1"/>
  <c r="M142" i="2" s="1"/>
  <c r="M143" i="2" s="1"/>
  <c r="M144" i="2" s="1"/>
  <c r="M145" i="2" s="1"/>
  <c r="M146" i="2" s="1"/>
  <c r="M147" i="2" s="1"/>
  <c r="M148" i="2" s="1"/>
  <c r="M149" i="2" s="1"/>
  <c r="M150" i="2" s="1"/>
  <c r="M151" i="2" s="1"/>
  <c r="M152" i="2" s="1"/>
  <c r="M153" i="2" s="1"/>
  <c r="M154" i="2" s="1"/>
  <c r="M155" i="2" s="1"/>
  <c r="M156" i="2" s="1"/>
  <c r="M157" i="2" s="1"/>
  <c r="M158" i="2" s="1"/>
  <c r="M159" i="2" s="1"/>
  <c r="M160" i="2" s="1"/>
  <c r="M161" i="2" s="1"/>
  <c r="M162" i="2" s="1"/>
  <c r="M163" i="2" s="1"/>
  <c r="M164" i="2" s="1"/>
  <c r="M165" i="2" s="1"/>
  <c r="M166" i="2" s="1"/>
  <c r="M167" i="2" s="1"/>
  <c r="M168" i="2" s="1"/>
  <c r="M169" i="2" s="1"/>
  <c r="M170" i="2" s="1"/>
  <c r="M171" i="2" s="1"/>
  <c r="M172" i="2" s="1"/>
  <c r="M173" i="2" s="1"/>
  <c r="M174" i="2" s="1"/>
  <c r="M175" i="2" s="1"/>
  <c r="M176" i="2" s="1"/>
  <c r="M177" i="2" s="1"/>
  <c r="M178" i="2" s="1"/>
  <c r="M179" i="2" s="1"/>
  <c r="M180" i="2" s="1"/>
  <c r="M181" i="2" s="1"/>
  <c r="M182" i="2" s="1"/>
  <c r="M183" i="2" s="1"/>
  <c r="M184" i="2" s="1"/>
  <c r="M185" i="2" s="1"/>
  <c r="M186" i="2" s="1"/>
  <c r="M187" i="2" s="1"/>
  <c r="M188" i="2" s="1"/>
  <c r="M189" i="2" s="1"/>
  <c r="M190" i="2" s="1"/>
  <c r="M191" i="2" s="1"/>
  <c r="M192" i="2" s="1"/>
  <c r="M193" i="2" s="1"/>
  <c r="M194" i="2" s="1"/>
  <c r="M195" i="2" s="1"/>
  <c r="M196" i="2" s="1"/>
  <c r="M197" i="2" s="1"/>
  <c r="M198" i="2" s="1"/>
  <c r="M199" i="2" s="1"/>
  <c r="M200" i="2" s="1"/>
  <c r="M201" i="2" s="1"/>
  <c r="M202" i="2" s="1"/>
  <c r="M203" i="2" s="1"/>
  <c r="M204" i="2" s="1"/>
  <c r="M205" i="2" s="1"/>
  <c r="M206" i="2" s="1"/>
  <c r="M207" i="2" s="1"/>
  <c r="M208" i="2" s="1"/>
  <c r="M209" i="2" s="1"/>
  <c r="M210" i="2" s="1"/>
  <c r="M211" i="2" s="1"/>
  <c r="M212" i="2" s="1"/>
  <c r="M213" i="2" s="1"/>
  <c r="M214" i="2" s="1"/>
  <c r="M215" i="2" s="1"/>
  <c r="M216" i="2" s="1"/>
  <c r="M217" i="2" s="1"/>
  <c r="M218" i="2" s="1"/>
  <c r="M219" i="2" s="1"/>
  <c r="M220" i="2" s="1"/>
  <c r="M221" i="2" s="1"/>
  <c r="M222" i="2" s="1"/>
  <c r="M223" i="2" s="1"/>
  <c r="M224" i="2" s="1"/>
  <c r="M225" i="2" s="1"/>
  <c r="M226" i="2" s="1"/>
  <c r="M227" i="2" s="1"/>
  <c r="M228" i="2" s="1"/>
  <c r="M229" i="2" s="1"/>
  <c r="M230" i="2" s="1"/>
  <c r="M231" i="2" s="1"/>
  <c r="M232" i="2" s="1"/>
  <c r="M233" i="2" s="1"/>
  <c r="M234" i="2" s="1"/>
  <c r="M235" i="2" s="1"/>
  <c r="M236" i="2" s="1"/>
  <c r="M237" i="2" s="1"/>
  <c r="M238" i="2" s="1"/>
  <c r="M239" i="2" s="1"/>
  <c r="M240" i="2" s="1"/>
  <c r="M241" i="2" s="1"/>
  <c r="M242" i="2" s="1"/>
  <c r="M243" i="2" s="1"/>
  <c r="M244" i="2" s="1"/>
  <c r="M245" i="2" s="1"/>
  <c r="M246" i="2" s="1"/>
  <c r="M247" i="2" s="1"/>
  <c r="M248" i="2" s="1"/>
  <c r="M249" i="2" s="1"/>
  <c r="M250" i="2" s="1"/>
  <c r="M251" i="2" s="1"/>
  <c r="M252" i="2" s="1"/>
  <c r="M253" i="2" s="1"/>
  <c r="M254" i="2" s="1"/>
  <c r="M255" i="2" s="1"/>
  <c r="M256" i="2" s="1"/>
  <c r="M257" i="2" s="1"/>
  <c r="M258" i="2" s="1"/>
  <c r="M259" i="2" s="1"/>
  <c r="M260" i="2" s="1"/>
  <c r="M261" i="2" s="1"/>
  <c r="M262" i="2" s="1"/>
  <c r="M263" i="2" s="1"/>
  <c r="M264" i="2" s="1"/>
  <c r="M265" i="2" s="1"/>
  <c r="M266" i="2" s="1"/>
  <c r="M267" i="2" s="1"/>
  <c r="M268" i="2" s="1"/>
  <c r="M269" i="2" s="1"/>
  <c r="M270" i="2" s="1"/>
  <c r="M271" i="2" s="1"/>
  <c r="M272" i="2" s="1"/>
  <c r="M273" i="2" s="1"/>
  <c r="M274" i="2" s="1"/>
  <c r="M275" i="2" s="1"/>
  <c r="M276" i="2" s="1"/>
  <c r="M277" i="2" s="1"/>
  <c r="M278" i="2" s="1"/>
  <c r="M279" i="2" s="1"/>
  <c r="M280" i="2" s="1"/>
  <c r="M281" i="2" s="1"/>
  <c r="M282" i="2" s="1"/>
  <c r="M283" i="2" s="1"/>
  <c r="M284" i="2" s="1"/>
  <c r="M285" i="2" s="1"/>
  <c r="M286" i="2" s="1"/>
  <c r="M287" i="2" s="1"/>
  <c r="M288" i="2" s="1"/>
  <c r="M289" i="2" s="1"/>
  <c r="M290" i="2" s="1"/>
  <c r="M291" i="2" s="1"/>
  <c r="M292" i="2" s="1"/>
  <c r="M293" i="2" s="1"/>
  <c r="M294" i="2" s="1"/>
  <c r="M295" i="2" s="1"/>
  <c r="M296" i="2" s="1"/>
  <c r="M297" i="2" s="1"/>
  <c r="M298" i="2" s="1"/>
  <c r="M299" i="2" s="1"/>
  <c r="M300" i="2" s="1"/>
  <c r="M301" i="2" s="1"/>
  <c r="J243" i="3" l="1"/>
  <c r="F290" i="2"/>
  <c r="J281" i="3"/>
  <c r="I295" i="2"/>
  <c r="K295" i="2" s="1"/>
  <c r="F156" i="2"/>
  <c r="F218" i="2"/>
  <c r="I218" i="2" s="1"/>
  <c r="I100" i="2"/>
  <c r="K100" i="2" s="1"/>
  <c r="F77" i="2"/>
  <c r="J77" i="2"/>
  <c r="H211" i="2"/>
  <c r="H149" i="2"/>
  <c r="G290" i="2" s="1"/>
  <c r="K70" i="2"/>
  <c r="J70" i="3"/>
  <c r="K299" i="2"/>
  <c r="K211" i="2"/>
  <c r="J220" i="3"/>
  <c r="G211" i="2"/>
  <c r="E74" i="2" s="1"/>
  <c r="G149" i="2"/>
  <c r="H290" i="2" s="1"/>
  <c r="K290" i="2" s="1"/>
  <c r="K276" i="2"/>
  <c r="J158" i="3"/>
  <c r="J218" i="2" l="1"/>
  <c r="J156" i="2"/>
  <c r="J297" i="2" s="1"/>
  <c r="I156" i="2"/>
  <c r="E297" i="2"/>
  <c r="K149" i="2"/>
  <c r="J211" i="3"/>
  <c r="H77" i="2"/>
  <c r="G77" i="2"/>
  <c r="E156" i="2"/>
  <c r="E218" i="2"/>
  <c r="F153" i="2"/>
  <c r="I292" i="2"/>
  <c r="I97" i="2"/>
  <c r="F215" i="2"/>
  <c r="I215" i="2" s="1"/>
  <c r="F74" i="2"/>
  <c r="J74" i="2"/>
  <c r="J77" i="3"/>
  <c r="J149" i="3"/>
  <c r="E153" i="2" l="1"/>
  <c r="E215" i="2"/>
  <c r="G74" i="2"/>
  <c r="H74" i="2"/>
  <c r="I153" i="2"/>
  <c r="E294" i="2"/>
  <c r="H218" i="2"/>
  <c r="H156" i="2"/>
  <c r="G297" i="2" s="1"/>
  <c r="K77" i="2"/>
  <c r="J295" i="3"/>
  <c r="G156" i="2"/>
  <c r="H297" i="2" s="1"/>
  <c r="G218" i="2"/>
  <c r="K218" i="2" s="1"/>
  <c r="K97" i="2"/>
  <c r="J97" i="3"/>
  <c r="J290" i="3"/>
  <c r="J218" i="3"/>
  <c r="J153" i="2"/>
  <c r="J294" i="2" s="1"/>
  <c r="J215" i="2"/>
  <c r="J292" i="3"/>
  <c r="K292" i="2"/>
  <c r="J291" i="3"/>
  <c r="F297" i="2"/>
  <c r="J297" i="3" s="1"/>
  <c r="K156" i="2"/>
  <c r="J156" i="3" l="1"/>
  <c r="K297" i="2"/>
  <c r="G153" i="2"/>
  <c r="H294" i="2" s="1"/>
  <c r="G215" i="2"/>
  <c r="K74" i="2"/>
  <c r="H215" i="2"/>
  <c r="J215" i="3" s="1"/>
  <c r="H153" i="2"/>
  <c r="G294" i="2" s="1"/>
  <c r="J74" i="3"/>
  <c r="J294" i="3"/>
  <c r="J263" i="3"/>
  <c r="J265" i="3"/>
  <c r="J153" i="3"/>
  <c r="K153" i="2"/>
  <c r="F294" i="2"/>
  <c r="K294" i="2" s="1"/>
  <c r="K215" i="2" l="1"/>
  <c r="E36" i="2"/>
  <c r="F36" i="2"/>
  <c r="G36" i="2"/>
  <c r="E57" i="2"/>
  <c r="F57" i="2"/>
  <c r="I49" i="2"/>
  <c r="J49" i="3"/>
  <c r="K49" i="2"/>
  <c r="E27" i="2"/>
  <c r="F27" i="2"/>
  <c r="G27" i="2"/>
  <c r="E48" i="2"/>
  <c r="I71" i="2"/>
  <c r="J71" i="3"/>
  <c r="K71" i="2"/>
  <c r="E41" i="2"/>
  <c r="F41" i="2"/>
  <c r="G41" i="2"/>
  <c r="E62" i="2"/>
  <c r="F141" i="2"/>
  <c r="E282" i="2"/>
  <c r="F62" i="2"/>
  <c r="E141" i="2"/>
  <c r="F282" i="2"/>
  <c r="G62" i="2"/>
  <c r="H141" i="2"/>
  <c r="G282" i="2"/>
  <c r="H62" i="2"/>
  <c r="G141" i="2"/>
  <c r="H282" i="2"/>
  <c r="J62" i="2"/>
  <c r="J141" i="2"/>
  <c r="J282" i="2"/>
  <c r="J282" i="3"/>
  <c r="J229" i="3"/>
  <c r="G57" i="2"/>
  <c r="E78" i="2"/>
  <c r="I296" i="2"/>
  <c r="J296" i="3"/>
  <c r="K296" i="2"/>
  <c r="F157" i="2"/>
  <c r="E298" i="2"/>
  <c r="F78" i="2"/>
  <c r="E157" i="2"/>
  <c r="F298" i="2"/>
  <c r="G78" i="2"/>
  <c r="H157" i="2"/>
  <c r="G298" i="2"/>
  <c r="H78" i="2"/>
  <c r="G157" i="2"/>
  <c r="H298" i="2"/>
  <c r="J78" i="2"/>
  <c r="J157" i="2"/>
  <c r="J298" i="2"/>
  <c r="K298" i="2"/>
  <c r="J267" i="3"/>
  <c r="G219" i="2"/>
  <c r="J283" i="3"/>
  <c r="H219" i="2"/>
  <c r="I280" i="2"/>
  <c r="J280" i="3"/>
  <c r="K280" i="2"/>
  <c r="F120" i="2"/>
  <c r="E261" i="2"/>
  <c r="E120" i="2"/>
  <c r="F261" i="2"/>
  <c r="H120" i="2"/>
  <c r="G261" i="2"/>
  <c r="H41" i="2"/>
  <c r="G120" i="2"/>
  <c r="H261" i="2"/>
  <c r="J41" i="2"/>
  <c r="J120" i="2"/>
  <c r="J261" i="2"/>
  <c r="J261" i="3"/>
  <c r="J170" i="3"/>
  <c r="H144" i="2"/>
  <c r="G285" i="2"/>
  <c r="E46" i="2"/>
  <c r="F46" i="2"/>
  <c r="G46" i="2"/>
  <c r="E67" i="2"/>
  <c r="I285" i="2"/>
  <c r="J144" i="2"/>
  <c r="J285" i="2"/>
  <c r="J285" i="3"/>
  <c r="K285" i="2"/>
  <c r="I157" i="2"/>
  <c r="J219" i="2"/>
  <c r="E219" i="2"/>
  <c r="E106" i="2"/>
  <c r="I129" i="2"/>
  <c r="K129" i="2"/>
  <c r="J129" i="3"/>
  <c r="I264" i="2"/>
  <c r="J264" i="3"/>
  <c r="K264" i="2"/>
  <c r="F48" i="2"/>
  <c r="E189" i="2"/>
  <c r="F189" i="2"/>
  <c r="H48" i="2"/>
  <c r="G189" i="2"/>
  <c r="G48" i="2"/>
  <c r="H189" i="2"/>
  <c r="I189" i="2"/>
  <c r="J48" i="2"/>
  <c r="J189" i="2"/>
  <c r="J189" i="3"/>
  <c r="J103" i="3"/>
  <c r="K144" i="2"/>
  <c r="J144" i="3"/>
  <c r="H198" i="2"/>
  <c r="H136" i="2"/>
  <c r="G277" i="2"/>
  <c r="H57" i="2"/>
  <c r="G136" i="2"/>
  <c r="H277" i="2"/>
  <c r="E198" i="2"/>
  <c r="F198" i="2"/>
  <c r="G198" i="2"/>
  <c r="I198" i="2"/>
  <c r="J57" i="2"/>
  <c r="J198" i="2"/>
  <c r="K198" i="2"/>
  <c r="I275" i="2"/>
  <c r="J275" i="3"/>
  <c r="K275" i="2"/>
  <c r="J136" i="2"/>
  <c r="J277" i="2"/>
  <c r="F136" i="2"/>
  <c r="E277" i="2"/>
  <c r="I136" i="2"/>
  <c r="I259" i="2"/>
  <c r="J259" i="3"/>
  <c r="K259" i="2"/>
  <c r="E136" i="2"/>
  <c r="F115" i="2"/>
  <c r="E256" i="2"/>
  <c r="E115" i="2"/>
  <c r="F256" i="2"/>
  <c r="H115" i="2"/>
  <c r="G256" i="2"/>
  <c r="H36" i="2"/>
  <c r="G115" i="2"/>
  <c r="H256" i="2"/>
  <c r="J36" i="2"/>
  <c r="J115" i="2"/>
  <c r="J256" i="2"/>
  <c r="J256" i="3"/>
  <c r="K256" i="2"/>
  <c r="E69" i="2"/>
  <c r="F148" i="2"/>
  <c r="E289" i="2"/>
  <c r="F69" i="2"/>
  <c r="E148" i="2"/>
  <c r="F289" i="2"/>
  <c r="G69" i="2"/>
  <c r="H148" i="2"/>
  <c r="G289" i="2"/>
  <c r="H69" i="2"/>
  <c r="G148" i="2"/>
  <c r="H289" i="2"/>
  <c r="J69" i="2"/>
  <c r="J148" i="2"/>
  <c r="J289" i="2"/>
  <c r="K289" i="2"/>
  <c r="J289" i="3"/>
  <c r="J185" i="3"/>
  <c r="I28" i="2"/>
  <c r="J28" i="3"/>
  <c r="K28" i="2"/>
  <c r="I61" i="2"/>
  <c r="K61" i="2"/>
  <c r="J61" i="3"/>
  <c r="E177" i="2"/>
  <c r="F177" i="2"/>
  <c r="G177" i="2"/>
  <c r="H177" i="2"/>
  <c r="I177" i="2"/>
  <c r="J177" i="2"/>
  <c r="J177" i="3"/>
  <c r="K177" i="2"/>
  <c r="E203" i="2"/>
  <c r="F203" i="2"/>
  <c r="G203" i="2"/>
  <c r="H203" i="2"/>
  <c r="I203" i="2"/>
  <c r="J203" i="2"/>
  <c r="K203" i="2"/>
  <c r="F146" i="2"/>
  <c r="E287" i="2"/>
  <c r="F67" i="2"/>
  <c r="E146" i="2"/>
  <c r="F287" i="2"/>
  <c r="G67" i="2"/>
  <c r="H146" i="2"/>
  <c r="G287" i="2"/>
  <c r="H67" i="2"/>
  <c r="G146" i="2"/>
  <c r="H287" i="2"/>
  <c r="I287" i="2"/>
  <c r="J67" i="2"/>
  <c r="J146" i="2"/>
  <c r="J287" i="2"/>
  <c r="J287" i="3"/>
  <c r="J174" i="3"/>
  <c r="J198" i="3"/>
  <c r="I245" i="2"/>
  <c r="J245" i="3"/>
  <c r="I40" i="2"/>
  <c r="K40" i="2"/>
  <c r="J40" i="3"/>
  <c r="I64" i="2"/>
  <c r="J64" i="3"/>
  <c r="K64" i="2"/>
  <c r="I141" i="2"/>
  <c r="J203" i="3"/>
  <c r="J246" i="3"/>
  <c r="I254" i="2"/>
  <c r="J254" i="3"/>
  <c r="K254" i="2"/>
  <c r="I54" i="2"/>
  <c r="E182" i="2"/>
  <c r="F182" i="2"/>
  <c r="G182" i="2"/>
  <c r="H182" i="2"/>
  <c r="I182" i="2"/>
  <c r="J182" i="2"/>
  <c r="K182" i="2"/>
  <c r="J197" i="3"/>
  <c r="F219" i="2"/>
  <c r="I219" i="2"/>
  <c r="K219" i="2"/>
  <c r="J219" i="3"/>
  <c r="F127" i="2"/>
  <c r="E268" i="2"/>
  <c r="E127" i="2"/>
  <c r="F268" i="2"/>
  <c r="H127" i="2"/>
  <c r="G268" i="2"/>
  <c r="G127" i="2"/>
  <c r="H268" i="2"/>
  <c r="J127" i="2"/>
  <c r="J268" i="2"/>
  <c r="K268" i="2"/>
  <c r="J268" i="3"/>
  <c r="F106" i="2"/>
  <c r="H27" i="2"/>
  <c r="G106" i="2"/>
  <c r="H106" i="2"/>
  <c r="J27" i="2"/>
  <c r="J106" i="2"/>
  <c r="J106" i="3"/>
  <c r="K261" i="2"/>
  <c r="K157" i="2"/>
  <c r="J157" i="3"/>
  <c r="E247" i="2"/>
  <c r="F247" i="2"/>
  <c r="G247" i="2"/>
  <c r="H247" i="2"/>
  <c r="J247" i="2"/>
  <c r="K247" i="2"/>
  <c r="J247" i="3"/>
  <c r="J51" i="3"/>
  <c r="J54" i="3"/>
  <c r="K54" i="2"/>
  <c r="E210" i="2"/>
  <c r="F210" i="2"/>
  <c r="G210" i="2"/>
  <c r="H210" i="2"/>
  <c r="I210" i="2"/>
  <c r="J210" i="2"/>
  <c r="J210" i="3"/>
  <c r="K210" i="2"/>
  <c r="J180" i="3"/>
  <c r="I148" i="2"/>
  <c r="J148" i="3"/>
  <c r="K148" i="2"/>
  <c r="J182" i="3"/>
  <c r="I69" i="2"/>
  <c r="K69" i="2"/>
  <c r="I90" i="2"/>
  <c r="J90" i="3"/>
  <c r="K90" i="2"/>
  <c r="K141" i="2"/>
  <c r="K282" i="2"/>
  <c r="J141" i="3"/>
  <c r="J249" i="3"/>
  <c r="K120" i="2"/>
  <c r="J120" i="3"/>
  <c r="J162" i="3"/>
  <c r="I80" i="2"/>
  <c r="K80" i="2"/>
  <c r="J80" i="3"/>
  <c r="I33" i="2"/>
  <c r="F277" i="2"/>
  <c r="K277" i="2"/>
  <c r="J277" i="3"/>
  <c r="I19" i="2"/>
  <c r="J19" i="3"/>
  <c r="K19" i="2"/>
  <c r="G208" i="2"/>
  <c r="I146" i="2"/>
  <c r="J146" i="3"/>
  <c r="K146" i="2"/>
  <c r="J176" i="3"/>
  <c r="H208" i="2"/>
  <c r="E208" i="2"/>
  <c r="F208" i="2"/>
  <c r="I208" i="2"/>
  <c r="J208" i="2"/>
  <c r="J208" i="3"/>
  <c r="K208" i="2"/>
  <c r="J172" i="3"/>
  <c r="I34" i="2"/>
  <c r="K34" i="2"/>
  <c r="J34" i="3"/>
  <c r="K136" i="2"/>
  <c r="J136" i="3"/>
  <c r="J248" i="3"/>
  <c r="I92" i="2"/>
  <c r="J92" i="3"/>
  <c r="K92" i="2"/>
  <c r="I59" i="2"/>
  <c r="F125" i="2"/>
  <c r="E266" i="2"/>
  <c r="E125" i="2"/>
  <c r="F266" i="2"/>
  <c r="H125" i="2"/>
  <c r="G266" i="2"/>
  <c r="H46" i="2"/>
  <c r="G125" i="2"/>
  <c r="H266" i="2"/>
  <c r="I266" i="2"/>
  <c r="J46" i="2"/>
  <c r="J125" i="2"/>
  <c r="J266" i="2"/>
  <c r="J266" i="3"/>
  <c r="K266" i="2"/>
  <c r="J96" i="3"/>
  <c r="E187" i="2"/>
  <c r="F187" i="2"/>
  <c r="G187" i="2"/>
  <c r="H187" i="2"/>
  <c r="I187" i="2"/>
  <c r="J187" i="2"/>
  <c r="J187" i="3"/>
  <c r="K187" i="2"/>
  <c r="J95" i="3"/>
  <c r="J127" i="3"/>
  <c r="K127" i="2"/>
  <c r="K287" i="2"/>
  <c r="J69" i="3"/>
  <c r="E168" i="2"/>
  <c r="F168" i="2"/>
  <c r="G168" i="2"/>
  <c r="H168" i="2"/>
  <c r="I168" i="2"/>
  <c r="J168" i="2"/>
  <c r="J168" i="3"/>
  <c r="K115" i="2"/>
  <c r="J115" i="3"/>
  <c r="J175" i="3"/>
  <c r="I85" i="2"/>
  <c r="J85" i="3"/>
  <c r="K85" i="2"/>
  <c r="K189" i="2"/>
  <c r="K125" i="2"/>
  <c r="J125" i="3"/>
  <c r="J100" i="3"/>
  <c r="K57" i="2"/>
  <c r="J57" i="3"/>
  <c r="K245" i="2"/>
  <c r="K67" i="2"/>
  <c r="J67" i="3"/>
  <c r="I38" i="2"/>
  <c r="K48" i="2"/>
  <c r="J48" i="3"/>
  <c r="K46" i="2"/>
  <c r="K41" i="2"/>
  <c r="J41" i="3"/>
  <c r="J193" i="3"/>
  <c r="K106" i="2"/>
  <c r="J45" i="3"/>
  <c r="J59" i="3"/>
  <c r="K59" i="2"/>
  <c r="K168" i="2"/>
  <c r="J46" i="3"/>
  <c r="I101" i="2"/>
  <c r="J101" i="3"/>
  <c r="K101" i="2"/>
  <c r="K62" i="2"/>
  <c r="J62" i="3"/>
  <c r="K78" i="2"/>
  <c r="H5" i="3"/>
  <c r="J78" i="3"/>
  <c r="J278" i="3"/>
  <c r="K36" i="2"/>
  <c r="J36" i="3"/>
  <c r="J201" i="3"/>
  <c r="K38" i="2"/>
  <c r="J38" i="3"/>
  <c r="J33" i="3"/>
  <c r="K33" i="2"/>
  <c r="K27" i="2"/>
  <c r="J27" i="3"/>
</calcChain>
</file>

<file path=xl/sharedStrings.xml><?xml version="1.0" encoding="utf-8"?>
<sst xmlns="http://schemas.openxmlformats.org/spreadsheetml/2006/main" count="3349" uniqueCount="353">
  <si>
    <t>Grade</t>
  </si>
  <si>
    <t>Maths</t>
  </si>
  <si>
    <t>English</t>
  </si>
  <si>
    <t>Kiswahili</t>
  </si>
  <si>
    <t>Science</t>
  </si>
  <si>
    <t>Social</t>
  </si>
  <si>
    <t>Name</t>
  </si>
  <si>
    <t>Mutua</t>
  </si>
  <si>
    <t>Gemini</t>
  </si>
  <si>
    <t>Teacher</t>
  </si>
  <si>
    <t>Grade 1</t>
  </si>
  <si>
    <t>CRE</t>
  </si>
  <si>
    <t>kipso</t>
  </si>
  <si>
    <t>Grade 2</t>
  </si>
  <si>
    <t>kipkemo</t>
  </si>
  <si>
    <t>Grade 6</t>
  </si>
  <si>
    <t>Days Present</t>
  </si>
  <si>
    <t>Grade 5</t>
  </si>
  <si>
    <t>Grade 4</t>
  </si>
  <si>
    <t>Grade 3</t>
  </si>
  <si>
    <t>kiplimo</t>
  </si>
  <si>
    <t>kosgei</t>
  </si>
  <si>
    <t>Naomi</t>
  </si>
  <si>
    <t>Nthenge</t>
  </si>
  <si>
    <t>Mutina</t>
  </si>
  <si>
    <t>Joash</t>
  </si>
  <si>
    <t>Eric</t>
  </si>
  <si>
    <t>Renney</t>
  </si>
  <si>
    <t>kepkono</t>
  </si>
  <si>
    <t>Orion</t>
  </si>
  <si>
    <t>Alice</t>
  </si>
  <si>
    <t>Abell</t>
  </si>
  <si>
    <t>Nigell</t>
  </si>
  <si>
    <t>Obed</t>
  </si>
  <si>
    <t>Maina</t>
  </si>
  <si>
    <t>Marion</t>
  </si>
  <si>
    <t>Kerubo</t>
  </si>
  <si>
    <t>Newsan</t>
  </si>
  <si>
    <t>Nickson</t>
  </si>
  <si>
    <t>Dina</t>
  </si>
  <si>
    <t>David</t>
  </si>
  <si>
    <t>Abraham</t>
  </si>
  <si>
    <t>Miriam</t>
  </si>
  <si>
    <t>Jioge</t>
  </si>
  <si>
    <t>Gioche</t>
  </si>
  <si>
    <t>Jacob</t>
  </si>
  <si>
    <t>Leman</t>
  </si>
  <si>
    <t>Liam</t>
  </si>
  <si>
    <t>lean</t>
  </si>
  <si>
    <t>Oloo</t>
  </si>
  <si>
    <t>Ngoya</t>
  </si>
  <si>
    <t>Selier</t>
  </si>
  <si>
    <t>Mark</t>
  </si>
  <si>
    <t>Purity</t>
  </si>
  <si>
    <t>Kilimo</t>
  </si>
  <si>
    <t>Jeff</t>
  </si>
  <si>
    <t>Mosomi</t>
  </si>
  <si>
    <t>Andela</t>
  </si>
  <si>
    <t>Angus</t>
  </si>
  <si>
    <t>Monso</t>
  </si>
  <si>
    <t>Manza</t>
  </si>
  <si>
    <t>Otan</t>
  </si>
  <si>
    <t>Otieno</t>
  </si>
  <si>
    <t>Lydia</t>
  </si>
  <si>
    <t>Linei</t>
  </si>
  <si>
    <t>Wojtek</t>
  </si>
  <si>
    <t>Libo</t>
  </si>
  <si>
    <t>Linena</t>
  </si>
  <si>
    <t>Lolina</t>
  </si>
  <si>
    <t>Didina</t>
  </si>
  <si>
    <t>Noam</t>
  </si>
  <si>
    <t>Jonah</t>
  </si>
  <si>
    <t>Jina</t>
  </si>
  <si>
    <t>Nina</t>
  </si>
  <si>
    <t>Mato</t>
  </si>
  <si>
    <t>Maik</t>
  </si>
  <si>
    <t>Malik</t>
  </si>
  <si>
    <t>Osoo</t>
  </si>
  <si>
    <t>Soo</t>
  </si>
  <si>
    <t>Olengo</t>
  </si>
  <si>
    <t>Elizabeth</t>
  </si>
  <si>
    <t>Mwende</t>
  </si>
  <si>
    <t>Cathy</t>
  </si>
  <si>
    <t>Angel</t>
  </si>
  <si>
    <t>Nubu</t>
  </si>
  <si>
    <t>Niba</t>
  </si>
  <si>
    <t>Lelian</t>
  </si>
  <si>
    <t>Lilian</t>
  </si>
  <si>
    <t>Christine</t>
  </si>
  <si>
    <t>Michael</t>
  </si>
  <si>
    <t>Mutiso</t>
  </si>
  <si>
    <t>Tutu</t>
  </si>
  <si>
    <t>Nana</t>
  </si>
  <si>
    <t>Onja</t>
  </si>
  <si>
    <t>Student ID</t>
  </si>
  <si>
    <t>Wanyoike</t>
  </si>
  <si>
    <t>Peter</t>
  </si>
  <si>
    <t>Collins</t>
  </si>
  <si>
    <t>Were</t>
  </si>
  <si>
    <t>Okwani</t>
  </si>
  <si>
    <t>Mutisya</t>
  </si>
  <si>
    <t>Nehema</t>
  </si>
  <si>
    <t>William</t>
  </si>
  <si>
    <t>Siocha</t>
  </si>
  <si>
    <t>Eddy</t>
  </si>
  <si>
    <t>Emmanuel</t>
  </si>
  <si>
    <t>Emma</t>
  </si>
  <si>
    <t>Mutie</t>
  </si>
  <si>
    <t>Muidi</t>
  </si>
  <si>
    <t>Muuda</t>
  </si>
  <si>
    <t>Kimei</t>
  </si>
  <si>
    <t>Oman</t>
  </si>
  <si>
    <t>Bina</t>
  </si>
  <si>
    <t>Joel</t>
  </si>
  <si>
    <t>Joana</t>
  </si>
  <si>
    <t>Junam</t>
  </si>
  <si>
    <t>Jilin</t>
  </si>
  <si>
    <t>Casmil</t>
  </si>
  <si>
    <t>cheva</t>
  </si>
  <si>
    <t>Ones</t>
  </si>
  <si>
    <t>Olado</t>
  </si>
  <si>
    <t>Kebo</t>
  </si>
  <si>
    <t>Kemboi</t>
  </si>
  <si>
    <t>Ken</t>
  </si>
  <si>
    <t>Victor</t>
  </si>
  <si>
    <t>Nashon</t>
  </si>
  <si>
    <t>Nishon</t>
  </si>
  <si>
    <t>Dinam</t>
  </si>
  <si>
    <t>Elija</t>
  </si>
  <si>
    <t>Elisha</t>
  </si>
  <si>
    <t>Jeremiah</t>
  </si>
  <si>
    <t>Sito</t>
  </si>
  <si>
    <t>Titus</t>
  </si>
  <si>
    <t>Timothy</t>
  </si>
  <si>
    <t>John</t>
  </si>
  <si>
    <t>Miracle</t>
  </si>
  <si>
    <t>Lemah</t>
  </si>
  <si>
    <t>Sam</t>
  </si>
  <si>
    <t>Samwel</t>
  </si>
  <si>
    <t>Samuel</t>
  </si>
  <si>
    <t>Velmah</t>
  </si>
  <si>
    <t>Nyogesa</t>
  </si>
  <si>
    <t>Ova</t>
  </si>
  <si>
    <t>Kim</t>
  </si>
  <si>
    <t>Kile</t>
  </si>
  <si>
    <t>kimemia</t>
  </si>
  <si>
    <t>Kimmich</t>
  </si>
  <si>
    <t>Gorezka</t>
  </si>
  <si>
    <t>Andrew</t>
  </si>
  <si>
    <t>Semion</t>
  </si>
  <si>
    <t>Wambui</t>
  </si>
  <si>
    <t>Jim</t>
  </si>
  <si>
    <t>Jimina</t>
  </si>
  <si>
    <t>Jilende</t>
  </si>
  <si>
    <t>Lotoo</t>
  </si>
  <si>
    <t>linda</t>
  </si>
  <si>
    <t>Osana</t>
  </si>
  <si>
    <t>Isaiah</t>
  </si>
  <si>
    <t>Janu</t>
  </si>
  <si>
    <t>Machi</t>
  </si>
  <si>
    <t>Apuli</t>
  </si>
  <si>
    <t>Apolo</t>
  </si>
  <si>
    <t>Bondi</t>
  </si>
  <si>
    <t>Musee</t>
  </si>
  <si>
    <t>Sage</t>
  </si>
  <si>
    <t>Omela</t>
  </si>
  <si>
    <t>Omondi</t>
  </si>
  <si>
    <t>Ojay</t>
  </si>
  <si>
    <t>Jay</t>
  </si>
  <si>
    <t>Jinak</t>
  </si>
  <si>
    <t>Jinom</t>
  </si>
  <si>
    <t>Oteo</t>
  </si>
  <si>
    <t>Oliam</t>
  </si>
  <si>
    <t>Otende</t>
  </si>
  <si>
    <t>Okala</t>
  </si>
  <si>
    <t>Utia</t>
  </si>
  <si>
    <t>Ulende</t>
  </si>
  <si>
    <t>Umande</t>
  </si>
  <si>
    <t>uzo</t>
  </si>
  <si>
    <t>Uza</t>
  </si>
  <si>
    <t>Uzeka</t>
  </si>
  <si>
    <t>Uzina</t>
  </si>
  <si>
    <t>Ozina</t>
  </si>
  <si>
    <t>Umina</t>
  </si>
  <si>
    <t>Jiman</t>
  </si>
  <si>
    <t>Jinde</t>
  </si>
  <si>
    <t>Jinan</t>
  </si>
  <si>
    <t>Remah</t>
  </si>
  <si>
    <t>Rehema</t>
  </si>
  <si>
    <t>Rihama</t>
  </si>
  <si>
    <t>Riman</t>
  </si>
  <si>
    <t>Rundo</t>
  </si>
  <si>
    <t>Rika</t>
  </si>
  <si>
    <t>Rito</t>
  </si>
  <si>
    <t>Rinda</t>
  </si>
  <si>
    <t>Riri</t>
  </si>
  <si>
    <t>Riganda</t>
  </si>
  <si>
    <t>Mutende</t>
  </si>
  <si>
    <t>Malikal</t>
  </si>
  <si>
    <t>Majim</t>
  </si>
  <si>
    <t>Masim</t>
  </si>
  <si>
    <t>Maaalim</t>
  </si>
  <si>
    <t>Chivana</t>
  </si>
  <si>
    <t>Chilete</t>
  </si>
  <si>
    <t>Cibo</t>
  </si>
  <si>
    <t>Cimun</t>
  </si>
  <si>
    <t>Cindi</t>
  </si>
  <si>
    <t>Ciko</t>
  </si>
  <si>
    <t>Cecil</t>
  </si>
  <si>
    <t>Cesilia</t>
  </si>
  <si>
    <t>Silia</t>
  </si>
  <si>
    <t>Lias</t>
  </si>
  <si>
    <t>Smil</t>
  </si>
  <si>
    <t>Shawn</t>
  </si>
  <si>
    <t>Wan</t>
  </si>
  <si>
    <t>Bisaka</t>
  </si>
  <si>
    <t>Saka</t>
  </si>
  <si>
    <t>Nelson</t>
  </si>
  <si>
    <t>Nkentia</t>
  </si>
  <si>
    <t>Ng'ung'u</t>
  </si>
  <si>
    <t>Nd'end'e</t>
  </si>
  <si>
    <t>Siman</t>
  </si>
  <si>
    <t>Simon</t>
  </si>
  <si>
    <t>ligi</t>
  </si>
  <si>
    <t>ligia</t>
  </si>
  <si>
    <t>Lecia</t>
  </si>
  <si>
    <t>Cial</t>
  </si>
  <si>
    <t>Celia</t>
  </si>
  <si>
    <t>Gesa</t>
  </si>
  <si>
    <t>Agesa</t>
  </si>
  <si>
    <t>Agnes</t>
  </si>
  <si>
    <t>Anes</t>
  </si>
  <si>
    <t>Bindo</t>
  </si>
  <si>
    <t>Bindana</t>
  </si>
  <si>
    <t>Bunga</t>
  </si>
  <si>
    <t>Bugi</t>
  </si>
  <si>
    <t>Bunghi</t>
  </si>
  <si>
    <t>Kilim</t>
  </si>
  <si>
    <t>Hona</t>
  </si>
  <si>
    <t>Honam</t>
  </si>
  <si>
    <t>Hamnd</t>
  </si>
  <si>
    <t>Sitan</t>
  </si>
  <si>
    <t>Toti</t>
  </si>
  <si>
    <t>Titi</t>
  </si>
  <si>
    <t>Toto</t>
  </si>
  <si>
    <t>Tuman</t>
  </si>
  <si>
    <t>Hemma</t>
  </si>
  <si>
    <t>Mani</t>
  </si>
  <si>
    <t>Munuel</t>
  </si>
  <si>
    <t>Manuel</t>
  </si>
  <si>
    <t>Onganga</t>
  </si>
  <si>
    <t>Asoso</t>
  </si>
  <si>
    <t>Akoko</t>
  </si>
  <si>
    <t>Adada</t>
  </si>
  <si>
    <t>Azozo</t>
  </si>
  <si>
    <t>Afofo</t>
  </si>
  <si>
    <t>Agogo</t>
  </si>
  <si>
    <t>Abobo</t>
  </si>
  <si>
    <t>Abibi</t>
  </si>
  <si>
    <t>Akakaa</t>
  </si>
  <si>
    <t>Ajojo</t>
  </si>
  <si>
    <t>Ayub</t>
  </si>
  <si>
    <t>Afuja</t>
  </si>
  <si>
    <t>Ajima</t>
  </si>
  <si>
    <t>Arem</t>
  </si>
  <si>
    <t>Awen</t>
  </si>
  <si>
    <t>Owen</t>
  </si>
  <si>
    <t>Fenad</t>
  </si>
  <si>
    <t>Vidic</t>
  </si>
  <si>
    <t>Zidic</t>
  </si>
  <si>
    <t>Ziman</t>
  </si>
  <si>
    <t>Avivi</t>
  </si>
  <si>
    <t>Anana</t>
  </si>
  <si>
    <t>Amama</t>
  </si>
  <si>
    <t>Nuja</t>
  </si>
  <si>
    <t>Nujaja</t>
  </si>
  <si>
    <t>Manana</t>
  </si>
  <si>
    <t>Manase</t>
  </si>
  <si>
    <t>Manj</t>
  </si>
  <si>
    <t>Majikile</t>
  </si>
  <si>
    <t>Machoka</t>
  </si>
  <si>
    <t>Sudi</t>
  </si>
  <si>
    <t>Tuni</t>
  </si>
  <si>
    <t>Grusha</t>
  </si>
  <si>
    <t>Poli</t>
  </si>
  <si>
    <t>Pulebo</t>
  </si>
  <si>
    <t>Pulumba</t>
  </si>
  <si>
    <t>Yanik</t>
  </si>
  <si>
    <t>Yanis</t>
  </si>
  <si>
    <t>Tamink</t>
  </si>
  <si>
    <t>Cheza</t>
  </si>
  <si>
    <t>Obinde</t>
  </si>
  <si>
    <t>Kindi</t>
  </si>
  <si>
    <t>Ndiki</t>
  </si>
  <si>
    <t>Ndywina</t>
  </si>
  <si>
    <t>Tilema</t>
  </si>
  <si>
    <t>Tilems</t>
  </si>
  <si>
    <t>Psems</t>
  </si>
  <si>
    <t>Andina</t>
  </si>
  <si>
    <t>Arere</t>
  </si>
  <si>
    <t>Arare</t>
  </si>
  <si>
    <t>Awere</t>
  </si>
  <si>
    <t>Angwinya</t>
  </si>
  <si>
    <t>Nagwis</t>
  </si>
  <si>
    <t>Gwis</t>
  </si>
  <si>
    <t>Jilob</t>
  </si>
  <si>
    <t>Mmana</t>
  </si>
  <si>
    <t>Thuk</t>
  </si>
  <si>
    <t>Thondi</t>
  </si>
  <si>
    <t>Shy</t>
  </si>
  <si>
    <t>Aly</t>
  </si>
  <si>
    <t>Sly</t>
  </si>
  <si>
    <t>Sjy</t>
  </si>
  <si>
    <t>Ian</t>
  </si>
  <si>
    <t>Iano</t>
  </si>
  <si>
    <t>Kileto</t>
  </si>
  <si>
    <t>Letole</t>
  </si>
  <si>
    <t>Lesotho</t>
  </si>
  <si>
    <t>Turkan</t>
  </si>
  <si>
    <t>KanTur</t>
  </si>
  <si>
    <t>Ntru</t>
  </si>
  <si>
    <t>Jane</t>
  </si>
  <si>
    <t>Naftali</t>
  </si>
  <si>
    <t>Muema</t>
  </si>
  <si>
    <t>Kitanga</t>
  </si>
  <si>
    <t>Katheka kai</t>
  </si>
  <si>
    <t>Schools</t>
  </si>
  <si>
    <t>Row Labels</t>
  </si>
  <si>
    <t>Grand Total</t>
  </si>
  <si>
    <t xml:space="preserve">Science </t>
  </si>
  <si>
    <t xml:space="preserve">Social </t>
  </si>
  <si>
    <t xml:space="preserve">Kiswahili </t>
  </si>
  <si>
    <t xml:space="preserve">CRE </t>
  </si>
  <si>
    <t xml:space="preserve">Student ID </t>
  </si>
  <si>
    <t xml:space="preserve">English </t>
  </si>
  <si>
    <t xml:space="preserve">Maths </t>
  </si>
  <si>
    <t>Total</t>
  </si>
  <si>
    <t xml:space="preserve"> </t>
  </si>
  <si>
    <t>Totals</t>
  </si>
  <si>
    <t>Sum of Totals</t>
  </si>
  <si>
    <t>Subjects</t>
  </si>
  <si>
    <t xml:space="preserve">Totals </t>
  </si>
  <si>
    <t>Position</t>
  </si>
  <si>
    <t>Fidelis</t>
  </si>
  <si>
    <t>Column2</t>
  </si>
  <si>
    <t>Column3</t>
  </si>
  <si>
    <t>Column4</t>
  </si>
  <si>
    <t>Column5</t>
  </si>
  <si>
    <t>Column6</t>
  </si>
  <si>
    <t>Column7</t>
  </si>
  <si>
    <t>Column8</t>
  </si>
  <si>
    <t>Column9</t>
  </si>
  <si>
    <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</si>
</sst>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7" tint="0.79998168889431442"/>
        <bgColor theme="7" tint="0.79998168889431442"/>
      </patternFill>
    </fill>
  </fills>
  <borders count="10">
    <border>
      <left/>
      <right/>
      <top/>
      <bottom/>
      <diagonal/>
    </border>
    <border>
      <left style="thin">
        <color theme="7"/>
      </left>
      <right style="thin">
        <color theme="7"/>
      </right>
      <top style="thin">
        <color theme="7"/>
      </top>
      <bottom style="thin">
        <color theme="7"/>
      </bottom>
      <diagonal/>
    </border>
    <border>
      <left/>
      <right style="thin">
        <color theme="7"/>
      </right>
      <top style="thin">
        <color theme="7"/>
      </top>
      <bottom style="thin">
        <color theme="7"/>
      </bottom>
      <diagonal/>
    </border>
    <border>
      <left style="thin">
        <color theme="7"/>
      </left>
      <right/>
      <top style="thin">
        <color theme="7"/>
      </top>
      <bottom style="thin">
        <color theme="7"/>
      </bottom>
      <diagonal/>
    </border>
    <border>
      <left/>
      <right style="thin">
        <color theme="7"/>
      </right>
      <top/>
      <bottom style="medium">
        <color theme="7"/>
      </bottom>
      <diagonal/>
    </border>
    <border>
      <left style="thin">
        <color theme="7"/>
      </left>
      <right style="thin">
        <color theme="7"/>
      </right>
      <top/>
      <bottom style="medium">
        <color theme="7"/>
      </bottom>
      <diagonal/>
    </border>
    <border>
      <left style="thin">
        <color theme="7"/>
      </left>
      <right/>
      <top/>
      <bottom style="medium">
        <color theme="7"/>
      </bottom>
      <diagonal/>
    </border>
    <border>
      <left/>
      <right style="thin">
        <color theme="7"/>
      </right>
      <top style="thin">
        <color theme="7"/>
      </top>
      <bottom/>
      <diagonal/>
    </border>
    <border>
      <left style="thin">
        <color theme="7"/>
      </left>
      <right style="thin">
        <color theme="7"/>
      </right>
      <top style="thin">
        <color theme="7"/>
      </top>
      <bottom/>
      <diagonal/>
    </border>
    <border>
      <left style="thin">
        <color theme="7"/>
      </left>
      <right/>
      <top style="thin">
        <color theme="7"/>
      </top>
      <bottom/>
      <diagonal/>
    </border>
  </borders>
  <cellStyleXfs count="1">
    <xf numFmtId="0" fontId="0" fillId="0" borderId="0"/>
  </cellStyleXfs>
  <cellXfs count="19">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NumberFormat="1"/>
    <xf numFmtId="0" fontId="1" fillId="0" borderId="0" xfId="0" applyFont="1" applyAlignment="1">
      <alignment horizontal="center"/>
    </xf>
    <xf numFmtId="0" fontId="0" fillId="2" borderId="1" xfId="0" applyFont="1" applyFill="1" applyBorder="1"/>
    <xf numFmtId="0" fontId="0" fillId="0" borderId="1" xfId="0" applyFont="1" applyBorder="1"/>
    <xf numFmtId="0" fontId="0" fillId="2" borderId="2" xfId="0" applyFont="1" applyFill="1" applyBorder="1"/>
    <xf numFmtId="0" fontId="0" fillId="0" borderId="2" xfId="0" applyFont="1" applyBorder="1"/>
    <xf numFmtId="0" fontId="0" fillId="2" borderId="3" xfId="0" applyFont="1" applyFill="1" applyBorder="1"/>
    <xf numFmtId="0" fontId="0" fillId="0" borderId="3" xfId="0" applyFont="1" applyBorder="1"/>
    <xf numFmtId="0" fontId="1" fillId="0" borderId="4" xfId="0" applyFont="1" applyBorder="1"/>
    <xf numFmtId="0" fontId="1" fillId="0" borderId="5" xfId="0" applyFont="1" applyBorder="1"/>
    <xf numFmtId="0" fontId="1" fillId="0" borderId="6" xfId="0" applyFont="1" applyBorder="1"/>
    <xf numFmtId="0" fontId="0" fillId="2" borderId="7" xfId="0" applyFont="1" applyFill="1" applyBorder="1"/>
    <xf numFmtId="0" fontId="0" fillId="2" borderId="8" xfId="0" applyFont="1" applyFill="1" applyBorder="1"/>
    <xf numFmtId="0" fontId="0" fillId="2" borderId="9" xfId="0" applyFont="1" applyFill="1" applyBorder="1"/>
    <xf numFmtId="0" fontId="1" fillId="0" borderId="0" xfId="0" applyFont="1" applyAlignment="1">
      <alignment horizontal="center"/>
    </xf>
  </cellXfs>
  <cellStyles count="1">
    <cellStyle name="Normal" xfId="0" builtinId="0"/>
  </cellStyles>
  <dxfs count="18">
    <dxf>
      <numFmt numFmtId="0" formatCode="General"/>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fill>
        <patternFill patternType="solid">
          <fgColor theme="7" tint="0.79998168889431442"/>
          <bgColor theme="7" tint="0.79998168889431442"/>
        </patternFill>
      </fill>
      <border diagonalUp="0" diagonalDown="0">
        <left style="thin">
          <color theme="7"/>
        </left>
        <right/>
        <top style="thin">
          <color theme="7"/>
        </top>
        <bottom style="thin">
          <color theme="7"/>
        </bottom>
        <vertical/>
        <horizontal/>
      </border>
    </dxf>
    <dxf>
      <font>
        <b val="0"/>
        <i val="0"/>
        <strike val="0"/>
        <condense val="0"/>
        <extend val="0"/>
        <outline val="0"/>
        <shadow val="0"/>
        <u val="none"/>
        <vertAlign val="baseline"/>
        <sz val="11"/>
        <color theme="1"/>
        <name val="Calibri"/>
        <family val="2"/>
        <scheme val="minor"/>
      </font>
      <fill>
        <patternFill patternType="solid">
          <fgColor theme="7" tint="0.79998168889431442"/>
          <bgColor theme="7" tint="0.79998168889431442"/>
        </patternFill>
      </fill>
      <border diagonalUp="0" diagonalDown="0">
        <left style="thin">
          <color theme="7"/>
        </left>
        <right style="thin">
          <color theme="7"/>
        </right>
        <top style="thin">
          <color theme="7"/>
        </top>
        <bottom style="thin">
          <color theme="7"/>
        </bottom>
        <vertical/>
        <horizontal/>
      </border>
    </dxf>
    <dxf>
      <font>
        <b val="0"/>
        <i val="0"/>
        <strike val="0"/>
        <condense val="0"/>
        <extend val="0"/>
        <outline val="0"/>
        <shadow val="0"/>
        <u val="none"/>
        <vertAlign val="baseline"/>
        <sz val="11"/>
        <color theme="1"/>
        <name val="Calibri"/>
        <family val="2"/>
        <scheme val="minor"/>
      </font>
      <fill>
        <patternFill patternType="solid">
          <fgColor theme="7" tint="0.79998168889431442"/>
          <bgColor theme="7" tint="0.79998168889431442"/>
        </patternFill>
      </fill>
      <border diagonalUp="0" diagonalDown="0">
        <left style="thin">
          <color theme="7"/>
        </left>
        <right style="thin">
          <color theme="7"/>
        </right>
        <top style="thin">
          <color theme="7"/>
        </top>
        <bottom style="thin">
          <color theme="7"/>
        </bottom>
        <vertical/>
        <horizontal/>
      </border>
    </dxf>
    <dxf>
      <font>
        <b val="0"/>
        <i val="0"/>
        <strike val="0"/>
        <condense val="0"/>
        <extend val="0"/>
        <outline val="0"/>
        <shadow val="0"/>
        <u val="none"/>
        <vertAlign val="baseline"/>
        <sz val="11"/>
        <color theme="1"/>
        <name val="Calibri"/>
        <family val="2"/>
        <scheme val="minor"/>
      </font>
      <fill>
        <patternFill patternType="solid">
          <fgColor theme="7" tint="0.79998168889431442"/>
          <bgColor theme="7" tint="0.79998168889431442"/>
        </patternFill>
      </fill>
      <border diagonalUp="0" diagonalDown="0">
        <left style="thin">
          <color theme="7"/>
        </left>
        <right style="thin">
          <color theme="7"/>
        </right>
        <top style="thin">
          <color theme="7"/>
        </top>
        <bottom style="thin">
          <color theme="7"/>
        </bottom>
        <vertical/>
        <horizontal/>
      </border>
    </dxf>
    <dxf>
      <font>
        <b val="0"/>
        <i val="0"/>
        <strike val="0"/>
        <condense val="0"/>
        <extend val="0"/>
        <outline val="0"/>
        <shadow val="0"/>
        <u val="none"/>
        <vertAlign val="baseline"/>
        <sz val="11"/>
        <color theme="1"/>
        <name val="Calibri"/>
        <family val="2"/>
        <scheme val="minor"/>
      </font>
      <fill>
        <patternFill patternType="solid">
          <fgColor theme="7" tint="0.79998168889431442"/>
          <bgColor theme="7" tint="0.79998168889431442"/>
        </patternFill>
      </fill>
      <border diagonalUp="0" diagonalDown="0">
        <left style="thin">
          <color theme="7"/>
        </left>
        <right style="thin">
          <color theme="7"/>
        </right>
        <top style="thin">
          <color theme="7"/>
        </top>
        <bottom style="thin">
          <color theme="7"/>
        </bottom>
        <vertical/>
        <horizontal/>
      </border>
    </dxf>
    <dxf>
      <font>
        <b val="0"/>
        <i val="0"/>
        <strike val="0"/>
        <condense val="0"/>
        <extend val="0"/>
        <outline val="0"/>
        <shadow val="0"/>
        <u val="none"/>
        <vertAlign val="baseline"/>
        <sz val="11"/>
        <color theme="1"/>
        <name val="Calibri"/>
        <family val="2"/>
        <scheme val="minor"/>
      </font>
      <fill>
        <patternFill patternType="solid">
          <fgColor theme="7" tint="0.79998168889431442"/>
          <bgColor theme="7" tint="0.79998168889431442"/>
        </patternFill>
      </fill>
      <border diagonalUp="0" diagonalDown="0">
        <left style="thin">
          <color theme="7"/>
        </left>
        <right style="thin">
          <color theme="7"/>
        </right>
        <top style="thin">
          <color theme="7"/>
        </top>
        <bottom style="thin">
          <color theme="7"/>
        </bottom>
        <vertical/>
        <horizontal/>
      </border>
    </dxf>
    <dxf>
      <font>
        <b val="0"/>
        <i val="0"/>
        <strike val="0"/>
        <condense val="0"/>
        <extend val="0"/>
        <outline val="0"/>
        <shadow val="0"/>
        <u val="none"/>
        <vertAlign val="baseline"/>
        <sz val="11"/>
        <color theme="1"/>
        <name val="Calibri"/>
        <family val="2"/>
        <scheme val="minor"/>
      </font>
      <fill>
        <patternFill patternType="solid">
          <fgColor theme="7" tint="0.79998168889431442"/>
          <bgColor theme="7" tint="0.79998168889431442"/>
        </patternFill>
      </fill>
      <border diagonalUp="0" diagonalDown="0">
        <left style="thin">
          <color theme="7"/>
        </left>
        <right style="thin">
          <color theme="7"/>
        </right>
        <top style="thin">
          <color theme="7"/>
        </top>
        <bottom style="thin">
          <color theme="7"/>
        </bottom>
        <vertical/>
        <horizontal/>
      </border>
    </dxf>
    <dxf>
      <font>
        <b val="0"/>
        <i val="0"/>
        <strike val="0"/>
        <condense val="0"/>
        <extend val="0"/>
        <outline val="0"/>
        <shadow val="0"/>
        <u val="none"/>
        <vertAlign val="baseline"/>
        <sz val="11"/>
        <color theme="1"/>
        <name val="Calibri"/>
        <family val="2"/>
        <scheme val="minor"/>
      </font>
      <fill>
        <patternFill patternType="solid">
          <fgColor theme="7" tint="0.79998168889431442"/>
          <bgColor theme="7" tint="0.79998168889431442"/>
        </patternFill>
      </fill>
      <border diagonalUp="0" diagonalDown="0">
        <left style="thin">
          <color theme="7"/>
        </left>
        <right style="thin">
          <color theme="7"/>
        </right>
        <top style="thin">
          <color theme="7"/>
        </top>
        <bottom style="thin">
          <color theme="7"/>
        </bottom>
        <vertical/>
        <horizontal/>
      </border>
    </dxf>
    <dxf>
      <font>
        <b val="0"/>
        <i val="0"/>
        <strike val="0"/>
        <condense val="0"/>
        <extend val="0"/>
        <outline val="0"/>
        <shadow val="0"/>
        <u val="none"/>
        <vertAlign val="baseline"/>
        <sz val="11"/>
        <color theme="1"/>
        <name val="Calibri"/>
        <family val="2"/>
        <scheme val="minor"/>
      </font>
      <fill>
        <patternFill patternType="solid">
          <fgColor theme="7" tint="0.79998168889431442"/>
          <bgColor theme="7" tint="0.79998168889431442"/>
        </patternFill>
      </fill>
      <border diagonalUp="0" diagonalDown="0">
        <left style="thin">
          <color theme="7"/>
        </left>
        <right style="thin">
          <color theme="7"/>
        </right>
        <top style="thin">
          <color theme="7"/>
        </top>
        <bottom style="thin">
          <color theme="7"/>
        </bottom>
        <vertical/>
        <horizontal/>
      </border>
    </dxf>
    <dxf>
      <font>
        <b val="0"/>
        <i val="0"/>
        <strike val="0"/>
        <condense val="0"/>
        <extend val="0"/>
        <outline val="0"/>
        <shadow val="0"/>
        <u val="none"/>
        <vertAlign val="baseline"/>
        <sz val="11"/>
        <color theme="1"/>
        <name val="Calibri"/>
        <family val="2"/>
        <scheme val="minor"/>
      </font>
      <fill>
        <patternFill patternType="solid">
          <fgColor theme="7" tint="0.79998168889431442"/>
          <bgColor theme="7" tint="0.79998168889431442"/>
        </patternFill>
      </fill>
      <border diagonalUp="0" diagonalDown="0">
        <left/>
        <right style="thin">
          <color theme="7"/>
        </right>
        <top style="thin">
          <color theme="7"/>
        </top>
        <bottom style="thin">
          <color theme="7"/>
        </bottom>
        <vertical/>
        <horizontal/>
      </border>
    </dxf>
    <dxf>
      <border outline="0">
        <top style="thin">
          <color theme="7"/>
        </top>
      </border>
    </dxf>
    <dxf>
      <border outline="0">
        <left style="thin">
          <color theme="7"/>
        </left>
        <right style="thin">
          <color theme="7"/>
        </right>
        <top style="thin">
          <color theme="7"/>
        </top>
        <bottom style="thin">
          <color theme="7"/>
        </bottom>
      </border>
    </dxf>
    <dxf>
      <font>
        <b val="0"/>
        <i val="0"/>
        <strike val="0"/>
        <condense val="0"/>
        <extend val="0"/>
        <outline val="0"/>
        <shadow val="0"/>
        <u val="none"/>
        <vertAlign val="baseline"/>
        <sz val="11"/>
        <color theme="1"/>
        <name val="Calibri"/>
        <family val="2"/>
        <scheme val="minor"/>
      </font>
      <fill>
        <patternFill patternType="solid">
          <fgColor theme="7" tint="0.79998168889431442"/>
          <bgColor theme="7" tint="0.79998168889431442"/>
        </patternFill>
      </fill>
    </dxf>
    <dxf>
      <border outline="0">
        <bottom style="medium">
          <color theme="7"/>
        </bottom>
      </border>
    </dxf>
    <dxf>
      <font>
        <b/>
        <i val="0"/>
        <strike val="0"/>
        <condense val="0"/>
        <extend val="0"/>
        <outline val="0"/>
        <shadow val="0"/>
        <u val="none"/>
        <vertAlign val="baseline"/>
        <sz val="11"/>
        <color theme="1"/>
        <name val="Calibri"/>
        <family val="2"/>
        <scheme val="minor"/>
      </font>
      <border diagonalUp="0" diagonalDown="0" outline="0">
        <left style="thin">
          <color theme="7"/>
        </left>
        <right style="thin">
          <color theme="7"/>
        </right>
        <top/>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microsoft.com/office/2007/relationships/slicerCache" Target="slicerCaches/slicerCache1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pivotCacheDefinition" Target="pivotCache/pivotCacheDefinition2.xml"/><Relationship Id="rId12" Type="http://schemas.microsoft.com/office/2007/relationships/slicerCache" Target="slicerCaches/slicerCache5.xml"/><Relationship Id="rId17" Type="http://schemas.microsoft.com/office/2007/relationships/slicerCache" Target="slicerCaches/slicerCache10.xml"/><Relationship Id="rId2" Type="http://schemas.openxmlformats.org/officeDocument/2006/relationships/worksheet" Target="worksheets/sheet2.xml"/><Relationship Id="rId16" Type="http://schemas.microsoft.com/office/2007/relationships/slicerCache" Target="slicerCaches/slicerCache9.xml"/><Relationship Id="rId20" Type="http://schemas.microsoft.com/office/2007/relationships/slicerCache" Target="slicerCaches/slicerCache1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8.xml"/><Relationship Id="rId23" Type="http://schemas.openxmlformats.org/officeDocument/2006/relationships/sharedStrings" Target="sharedStrings.xml"/><Relationship Id="rId10" Type="http://schemas.microsoft.com/office/2007/relationships/slicerCache" Target="slicerCaches/slicerCache3.xml"/><Relationship Id="rId19" Type="http://schemas.microsoft.com/office/2007/relationships/slicerCache" Target="slicerCaches/slicerCache12.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[Data.xlsx]Working!PivotTable6</c:name>
    <c:fmtId val="3"/>
  </c:pivotSource>
  <c:chart>
    <c:autoTitleDeleted val="1"/>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846986732155206"/>
          <c:y val="0.12397929425488481"/>
          <c:w val="0.81066163604549435"/>
          <c:h val="0.55393810148731404"/>
        </c:manualLayout>
      </c:layout>
      <c:bar3DChart>
        <c:barDir val="col"/>
        <c:grouping val="standard"/>
        <c:varyColors val="0"/>
        <c:ser>
          <c:idx val="0"/>
          <c:order val="0"/>
          <c:tx>
            <c:strRef>
              <c:f>Working!$E$3</c:f>
              <c:strCache>
                <c:ptCount val="1"/>
                <c:pt idx="0">
                  <c:v>Total</c:v>
                </c:pt>
              </c:strCache>
            </c:strRef>
          </c:tx>
          <c:spPr>
            <a:solidFill>
              <a:schemeClr val="accent1"/>
            </a:solidFill>
            <a:ln>
              <a:noFill/>
            </a:ln>
            <a:effectLst/>
            <a:sp3d/>
          </c:spPr>
          <c:invertIfNegative val="0"/>
          <c:cat>
            <c:strRef>
              <c:f>Working!$D$4:$D$17</c:f>
              <c:strCache>
                <c:ptCount val="13"/>
                <c:pt idx="0">
                  <c:v>Mutisya</c:v>
                </c:pt>
                <c:pt idx="1">
                  <c:v>Nehema</c:v>
                </c:pt>
                <c:pt idx="2">
                  <c:v>Okwani</c:v>
                </c:pt>
                <c:pt idx="3">
                  <c:v>Wojtek</c:v>
                </c:pt>
                <c:pt idx="4">
                  <c:v>Wanyoike</c:v>
                </c:pt>
                <c:pt idx="5">
                  <c:v>Peter</c:v>
                </c:pt>
                <c:pt idx="6">
                  <c:v>Jacob</c:v>
                </c:pt>
                <c:pt idx="7">
                  <c:v>Collins</c:v>
                </c:pt>
                <c:pt idx="8">
                  <c:v>William</c:v>
                </c:pt>
                <c:pt idx="9">
                  <c:v>Orion</c:v>
                </c:pt>
                <c:pt idx="10">
                  <c:v>Were</c:v>
                </c:pt>
                <c:pt idx="11">
                  <c:v>Siocha</c:v>
                </c:pt>
                <c:pt idx="12">
                  <c:v>Gemini</c:v>
                </c:pt>
              </c:strCache>
            </c:strRef>
          </c:cat>
          <c:val>
            <c:numRef>
              <c:f>Working!$E$4:$E$17</c:f>
              <c:numCache>
                <c:formatCode>General</c:formatCode>
                <c:ptCount val="13"/>
                <c:pt idx="0">
                  <c:v>18505</c:v>
                </c:pt>
                <c:pt idx="1">
                  <c:v>11091</c:v>
                </c:pt>
                <c:pt idx="2">
                  <c:v>10689</c:v>
                </c:pt>
                <c:pt idx="3">
                  <c:v>10366</c:v>
                </c:pt>
                <c:pt idx="4">
                  <c:v>8484</c:v>
                </c:pt>
                <c:pt idx="5">
                  <c:v>8464</c:v>
                </c:pt>
                <c:pt idx="6">
                  <c:v>7983</c:v>
                </c:pt>
                <c:pt idx="7">
                  <c:v>7644</c:v>
                </c:pt>
                <c:pt idx="8">
                  <c:v>7610</c:v>
                </c:pt>
                <c:pt idx="9">
                  <c:v>6903</c:v>
                </c:pt>
                <c:pt idx="10">
                  <c:v>6841</c:v>
                </c:pt>
                <c:pt idx="11">
                  <c:v>6801</c:v>
                </c:pt>
                <c:pt idx="12">
                  <c:v>6186</c:v>
                </c:pt>
              </c:numCache>
            </c:numRef>
          </c:val>
          <c:extLst>
            <c:ext xmlns:c16="http://schemas.microsoft.com/office/drawing/2014/chart" uri="{C3380CC4-5D6E-409C-BE32-E72D297353CC}">
              <c16:uniqueId val="{00000000-F8D6-4CC7-9D63-A1DED9F264D0}"/>
            </c:ext>
          </c:extLst>
        </c:ser>
        <c:dLbls>
          <c:showLegendKey val="0"/>
          <c:showVal val="0"/>
          <c:showCatName val="0"/>
          <c:showSerName val="0"/>
          <c:showPercent val="0"/>
          <c:showBubbleSize val="0"/>
        </c:dLbls>
        <c:gapWidth val="150"/>
        <c:shape val="box"/>
        <c:axId val="1402833600"/>
        <c:axId val="1579300384"/>
        <c:axId val="1576666192"/>
      </c:bar3DChart>
      <c:catAx>
        <c:axId val="140283360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300384"/>
        <c:crosses val="autoZero"/>
        <c:auto val="1"/>
        <c:lblAlgn val="ctr"/>
        <c:lblOffset val="100"/>
        <c:noMultiLvlLbl val="0"/>
      </c:catAx>
      <c:valAx>
        <c:axId val="157930038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833600"/>
        <c:crosses val="autoZero"/>
        <c:crossBetween val="between"/>
      </c:valAx>
      <c:serAx>
        <c:axId val="1576666192"/>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300384"/>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[Data.xlsx]Dashboard2!PivotTable16</c:name>
    <c:fmtId val="1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s>
    <c:plotArea>
      <c:layout/>
      <c:barChart>
        <c:barDir val="col"/>
        <c:grouping val="clustered"/>
        <c:varyColors val="0"/>
        <c:dLbls>
          <c:showLegendKey val="0"/>
          <c:showVal val="0"/>
          <c:showCatName val="0"/>
          <c:showSerName val="0"/>
          <c:showPercent val="0"/>
          <c:showBubbleSize val="0"/>
        </c:dLbls>
        <c:gapWidth val="219"/>
        <c:overlap val="-27"/>
        <c:axId val="2108394496"/>
        <c:axId val="2117058160"/>
      </c:barChart>
      <c:catAx>
        <c:axId val="210839449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058160"/>
        <c:crosses val="autoZero"/>
        <c:auto val="1"/>
        <c:lblAlgn val="ctr"/>
        <c:lblOffset val="100"/>
        <c:noMultiLvlLbl val="0"/>
      </c:catAx>
      <c:valAx>
        <c:axId val="2117058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39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11</xdr:col>
      <xdr:colOff>820208</xdr:colOff>
      <xdr:row>19</xdr:row>
      <xdr:rowOff>50273</xdr:rowOff>
    </xdr:from>
    <xdr:to>
      <xdr:col>21</xdr:col>
      <xdr:colOff>74083</xdr:colOff>
      <xdr:row>33</xdr:row>
      <xdr:rowOff>126473</xdr:rowOff>
    </xdr:to>
    <xdr:graphicFrame macro="">
      <xdr:nvGraphicFramePr>
        <xdr:cNvPr id="4" name="Chart 3">
          <a:extLst>
            <a:ext uri="{FF2B5EF4-FFF2-40B4-BE49-F238E27FC236}">
              <a16:creationId xmlns:a16="http://schemas.microsoft.com/office/drawing/2014/main" id="{0C8CA6DC-048D-4CEE-8F2B-4C849F201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571500</xdr:colOff>
      <xdr:row>0</xdr:row>
      <xdr:rowOff>30958</xdr:rowOff>
    </xdr:from>
    <xdr:to>
      <xdr:col>6</xdr:col>
      <xdr:colOff>374650</xdr:colOff>
      <xdr:row>5</xdr:row>
      <xdr:rowOff>142876</xdr:rowOff>
    </xdr:to>
    <mc:AlternateContent xmlns:mc="http://schemas.openxmlformats.org/markup-compatibility/2006" xmlns:a14="http://schemas.microsoft.com/office/drawing/2010/main">
      <mc:Choice Requires="a14">
        <xdr:graphicFrame macro="">
          <xdr:nvGraphicFramePr>
            <xdr:cNvPr id="13" name="Teacher">
              <a:extLst>
                <a:ext uri="{FF2B5EF4-FFF2-40B4-BE49-F238E27FC236}">
                  <a16:creationId xmlns:a16="http://schemas.microsoft.com/office/drawing/2014/main" id="{21AE8A95-610A-4852-A6A0-71CA7D4286E9}"/>
                </a:ext>
              </a:extLst>
            </xdr:cNvPr>
            <xdr:cNvGraphicFramePr/>
          </xdr:nvGraphicFramePr>
          <xdr:xfrm>
            <a:off x="0" y="0"/>
            <a:ext cx="0" cy="0"/>
          </xdr:xfrm>
          <a:graphic>
            <a:graphicData uri="http://schemas.microsoft.com/office/drawing/2010/slicer">
              <sle:slicer xmlns:sle="http://schemas.microsoft.com/office/drawing/2010/slicer" name="Teacher"/>
            </a:graphicData>
          </a:graphic>
        </xdr:graphicFrame>
      </mc:Choice>
      <mc:Fallback xmlns="">
        <xdr:sp macro="" textlink="">
          <xdr:nvSpPr>
            <xdr:cNvPr id="0" name=""/>
            <xdr:cNvSpPr>
              <a:spLocks noTextEdit="1"/>
            </xdr:cNvSpPr>
          </xdr:nvSpPr>
          <xdr:spPr>
            <a:xfrm>
              <a:off x="1862667" y="30958"/>
              <a:ext cx="3412066" cy="12443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26193</xdr:colOff>
      <xdr:row>0</xdr:row>
      <xdr:rowOff>30956</xdr:rowOff>
    </xdr:from>
    <xdr:to>
      <xdr:col>1</xdr:col>
      <xdr:colOff>557212</xdr:colOff>
      <xdr:row>5</xdr:row>
      <xdr:rowOff>137583</xdr:rowOff>
    </xdr:to>
    <mc:AlternateContent xmlns:mc="http://schemas.openxmlformats.org/markup-compatibility/2006" xmlns:a14="http://schemas.microsoft.com/office/drawing/2010/main">
      <mc:Choice Requires="a14">
        <xdr:graphicFrame macro="">
          <xdr:nvGraphicFramePr>
            <xdr:cNvPr id="21" name="Schools">
              <a:extLst>
                <a:ext uri="{FF2B5EF4-FFF2-40B4-BE49-F238E27FC236}">
                  <a16:creationId xmlns:a16="http://schemas.microsoft.com/office/drawing/2014/main" id="{3487E9AD-A645-42FA-A288-4F8464C0F017}"/>
                </a:ext>
              </a:extLst>
            </xdr:cNvPr>
            <xdr:cNvGraphicFramePr/>
          </xdr:nvGraphicFramePr>
          <xdr:xfrm>
            <a:off x="0" y="0"/>
            <a:ext cx="0" cy="0"/>
          </xdr:xfrm>
          <a:graphic>
            <a:graphicData uri="http://schemas.microsoft.com/office/drawing/2010/slicer">
              <sle:slicer xmlns:sle="http://schemas.microsoft.com/office/drawing/2010/slicer" name="Schools"/>
            </a:graphicData>
          </a:graphic>
        </xdr:graphicFrame>
      </mc:Choice>
      <mc:Fallback xmlns="">
        <xdr:sp macro="" textlink="">
          <xdr:nvSpPr>
            <xdr:cNvPr id="0" name=""/>
            <xdr:cNvSpPr>
              <a:spLocks noTextEdit="1"/>
            </xdr:cNvSpPr>
          </xdr:nvSpPr>
          <xdr:spPr>
            <a:xfrm>
              <a:off x="26193" y="30956"/>
              <a:ext cx="1822186" cy="12390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68793</xdr:colOff>
      <xdr:row>5</xdr:row>
      <xdr:rowOff>158750</xdr:rowOff>
    </xdr:from>
    <xdr:to>
      <xdr:col>15</xdr:col>
      <xdr:colOff>56093</xdr:colOff>
      <xdr:row>12</xdr:row>
      <xdr:rowOff>105833</xdr:rowOff>
    </xdr:to>
    <mc:AlternateContent xmlns:mc="http://schemas.openxmlformats.org/markup-compatibility/2006" xmlns:a14="http://schemas.microsoft.com/office/drawing/2010/main">
      <mc:Choice Requires="a14">
        <xdr:graphicFrame macro="">
          <xdr:nvGraphicFramePr>
            <xdr:cNvPr id="22" name="Maths">
              <a:extLst>
                <a:ext uri="{FF2B5EF4-FFF2-40B4-BE49-F238E27FC236}">
                  <a16:creationId xmlns:a16="http://schemas.microsoft.com/office/drawing/2014/main" id="{9BE91161-F8EA-4A82-AA27-2BF2CCE30A80}"/>
                </a:ext>
              </a:extLst>
            </xdr:cNvPr>
            <xdr:cNvGraphicFramePr/>
          </xdr:nvGraphicFramePr>
          <xdr:xfrm>
            <a:off x="0" y="0"/>
            <a:ext cx="0" cy="0"/>
          </xdr:xfrm>
          <a:graphic>
            <a:graphicData uri="http://schemas.microsoft.com/office/drawing/2010/slicer">
              <sle:slicer xmlns:sle="http://schemas.microsoft.com/office/drawing/2010/slicer" name="Maths"/>
            </a:graphicData>
          </a:graphic>
        </xdr:graphicFrame>
      </mc:Choice>
      <mc:Fallback xmlns="">
        <xdr:sp macro="" textlink="">
          <xdr:nvSpPr>
            <xdr:cNvPr id="0" name=""/>
            <xdr:cNvSpPr>
              <a:spLocks noTextEdit="1"/>
            </xdr:cNvSpPr>
          </xdr:nvSpPr>
          <xdr:spPr>
            <a:xfrm>
              <a:off x="8048626" y="1291167"/>
              <a:ext cx="1828800" cy="12805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79374</xdr:colOff>
      <xdr:row>5</xdr:row>
      <xdr:rowOff>169333</xdr:rowOff>
    </xdr:from>
    <xdr:to>
      <xdr:col>18</xdr:col>
      <xdr:colOff>66674</xdr:colOff>
      <xdr:row>12</xdr:row>
      <xdr:rowOff>116416</xdr:rowOff>
    </xdr:to>
    <mc:AlternateContent xmlns:mc="http://schemas.openxmlformats.org/markup-compatibility/2006" xmlns:a14="http://schemas.microsoft.com/office/drawing/2010/main">
      <mc:Choice Requires="a14">
        <xdr:graphicFrame macro="">
          <xdr:nvGraphicFramePr>
            <xdr:cNvPr id="23" name="English">
              <a:extLst>
                <a:ext uri="{FF2B5EF4-FFF2-40B4-BE49-F238E27FC236}">
                  <a16:creationId xmlns:a16="http://schemas.microsoft.com/office/drawing/2014/main" id="{84885704-145E-4B2A-AC3D-8EAE902A7392}"/>
                </a:ext>
              </a:extLst>
            </xdr:cNvPr>
            <xdr:cNvGraphicFramePr/>
          </xdr:nvGraphicFramePr>
          <xdr:xfrm>
            <a:off x="0" y="0"/>
            <a:ext cx="0" cy="0"/>
          </xdr:xfrm>
          <a:graphic>
            <a:graphicData uri="http://schemas.microsoft.com/office/drawing/2010/slicer">
              <sle:slicer xmlns:sle="http://schemas.microsoft.com/office/drawing/2010/slicer" name="English"/>
            </a:graphicData>
          </a:graphic>
        </xdr:graphicFrame>
      </mc:Choice>
      <mc:Fallback xmlns="">
        <xdr:sp macro="" textlink="">
          <xdr:nvSpPr>
            <xdr:cNvPr id="0" name=""/>
            <xdr:cNvSpPr>
              <a:spLocks noTextEdit="1"/>
            </xdr:cNvSpPr>
          </xdr:nvSpPr>
          <xdr:spPr>
            <a:xfrm>
              <a:off x="9900707" y="1301750"/>
              <a:ext cx="1828800" cy="12805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89959</xdr:colOff>
      <xdr:row>5</xdr:row>
      <xdr:rowOff>169335</xdr:rowOff>
    </xdr:from>
    <xdr:to>
      <xdr:col>21</xdr:col>
      <xdr:colOff>77259</xdr:colOff>
      <xdr:row>12</xdr:row>
      <xdr:rowOff>95250</xdr:rowOff>
    </xdr:to>
    <mc:AlternateContent xmlns:mc="http://schemas.openxmlformats.org/markup-compatibility/2006" xmlns:a14="http://schemas.microsoft.com/office/drawing/2010/main">
      <mc:Choice Requires="a14">
        <xdr:graphicFrame macro="">
          <xdr:nvGraphicFramePr>
            <xdr:cNvPr id="24" name="Science">
              <a:extLst>
                <a:ext uri="{FF2B5EF4-FFF2-40B4-BE49-F238E27FC236}">
                  <a16:creationId xmlns:a16="http://schemas.microsoft.com/office/drawing/2014/main" id="{B47712C6-8AD6-4B74-AFA0-AB5104D5A287}"/>
                </a:ext>
              </a:extLst>
            </xdr:cNvPr>
            <xdr:cNvGraphicFramePr/>
          </xdr:nvGraphicFramePr>
          <xdr:xfrm>
            <a:off x="0" y="0"/>
            <a:ext cx="0" cy="0"/>
          </xdr:xfrm>
          <a:graphic>
            <a:graphicData uri="http://schemas.microsoft.com/office/drawing/2010/slicer">
              <sle:slicer xmlns:sle="http://schemas.microsoft.com/office/drawing/2010/slicer" name="Science"/>
            </a:graphicData>
          </a:graphic>
        </xdr:graphicFrame>
      </mc:Choice>
      <mc:Fallback xmlns="">
        <xdr:sp macro="" textlink="">
          <xdr:nvSpPr>
            <xdr:cNvPr id="0" name=""/>
            <xdr:cNvSpPr>
              <a:spLocks noTextEdit="1"/>
            </xdr:cNvSpPr>
          </xdr:nvSpPr>
          <xdr:spPr>
            <a:xfrm>
              <a:off x="11752792" y="1301752"/>
              <a:ext cx="1828800" cy="12594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68793</xdr:colOff>
      <xdr:row>12</xdr:row>
      <xdr:rowOff>124885</xdr:rowOff>
    </xdr:from>
    <xdr:to>
      <xdr:col>15</xdr:col>
      <xdr:colOff>56093</xdr:colOff>
      <xdr:row>19</xdr:row>
      <xdr:rowOff>63500</xdr:rowOff>
    </xdr:to>
    <mc:AlternateContent xmlns:mc="http://schemas.openxmlformats.org/markup-compatibility/2006" xmlns:a14="http://schemas.microsoft.com/office/drawing/2010/main">
      <mc:Choice Requires="a14">
        <xdr:graphicFrame macro="">
          <xdr:nvGraphicFramePr>
            <xdr:cNvPr id="25" name="Social">
              <a:extLst>
                <a:ext uri="{FF2B5EF4-FFF2-40B4-BE49-F238E27FC236}">
                  <a16:creationId xmlns:a16="http://schemas.microsoft.com/office/drawing/2014/main" id="{C6F1AA58-9700-4198-A346-E2DAD9E55EA6}"/>
                </a:ext>
              </a:extLst>
            </xdr:cNvPr>
            <xdr:cNvGraphicFramePr/>
          </xdr:nvGraphicFramePr>
          <xdr:xfrm>
            <a:off x="0" y="0"/>
            <a:ext cx="0" cy="0"/>
          </xdr:xfrm>
          <a:graphic>
            <a:graphicData uri="http://schemas.microsoft.com/office/drawing/2010/slicer">
              <sle:slicer xmlns:sle="http://schemas.microsoft.com/office/drawing/2010/slicer" name="Social"/>
            </a:graphicData>
          </a:graphic>
        </xdr:graphicFrame>
      </mc:Choice>
      <mc:Fallback xmlns="">
        <xdr:sp macro="" textlink="">
          <xdr:nvSpPr>
            <xdr:cNvPr id="0" name=""/>
            <xdr:cNvSpPr>
              <a:spLocks noTextEdit="1"/>
            </xdr:cNvSpPr>
          </xdr:nvSpPr>
          <xdr:spPr>
            <a:xfrm>
              <a:off x="8048626" y="2590802"/>
              <a:ext cx="1828800" cy="12721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79375</xdr:colOff>
      <xdr:row>12</xdr:row>
      <xdr:rowOff>124884</xdr:rowOff>
    </xdr:from>
    <xdr:to>
      <xdr:col>18</xdr:col>
      <xdr:colOff>66675</xdr:colOff>
      <xdr:row>19</xdr:row>
      <xdr:rowOff>63500</xdr:rowOff>
    </xdr:to>
    <mc:AlternateContent xmlns:mc="http://schemas.openxmlformats.org/markup-compatibility/2006" xmlns:a14="http://schemas.microsoft.com/office/drawing/2010/main">
      <mc:Choice Requires="a14">
        <xdr:graphicFrame macro="">
          <xdr:nvGraphicFramePr>
            <xdr:cNvPr id="26" name="Kiswahili">
              <a:extLst>
                <a:ext uri="{FF2B5EF4-FFF2-40B4-BE49-F238E27FC236}">
                  <a16:creationId xmlns:a16="http://schemas.microsoft.com/office/drawing/2014/main" id="{AA1F0432-9F0D-4EC2-9BC2-96DF72DB58D3}"/>
                </a:ext>
              </a:extLst>
            </xdr:cNvPr>
            <xdr:cNvGraphicFramePr/>
          </xdr:nvGraphicFramePr>
          <xdr:xfrm>
            <a:off x="0" y="0"/>
            <a:ext cx="0" cy="0"/>
          </xdr:xfrm>
          <a:graphic>
            <a:graphicData uri="http://schemas.microsoft.com/office/drawing/2010/slicer">
              <sle:slicer xmlns:sle="http://schemas.microsoft.com/office/drawing/2010/slicer" name="Kiswahili"/>
            </a:graphicData>
          </a:graphic>
        </xdr:graphicFrame>
      </mc:Choice>
      <mc:Fallback xmlns="">
        <xdr:sp macro="" textlink="">
          <xdr:nvSpPr>
            <xdr:cNvPr id="0" name=""/>
            <xdr:cNvSpPr>
              <a:spLocks noTextEdit="1"/>
            </xdr:cNvSpPr>
          </xdr:nvSpPr>
          <xdr:spPr>
            <a:xfrm>
              <a:off x="9900708" y="2590801"/>
              <a:ext cx="1828800" cy="12721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79376</xdr:colOff>
      <xdr:row>12</xdr:row>
      <xdr:rowOff>135466</xdr:rowOff>
    </xdr:from>
    <xdr:to>
      <xdr:col>21</xdr:col>
      <xdr:colOff>66676</xdr:colOff>
      <xdr:row>19</xdr:row>
      <xdr:rowOff>74083</xdr:rowOff>
    </xdr:to>
    <mc:AlternateContent xmlns:mc="http://schemas.openxmlformats.org/markup-compatibility/2006" xmlns:a14="http://schemas.microsoft.com/office/drawing/2010/main">
      <mc:Choice Requires="a14">
        <xdr:graphicFrame macro="">
          <xdr:nvGraphicFramePr>
            <xdr:cNvPr id="27" name="CRE">
              <a:extLst>
                <a:ext uri="{FF2B5EF4-FFF2-40B4-BE49-F238E27FC236}">
                  <a16:creationId xmlns:a16="http://schemas.microsoft.com/office/drawing/2014/main" id="{B4785D1C-74D9-4247-AEDA-D868C0E307E5}"/>
                </a:ext>
              </a:extLst>
            </xdr:cNvPr>
            <xdr:cNvGraphicFramePr/>
          </xdr:nvGraphicFramePr>
          <xdr:xfrm>
            <a:off x="0" y="0"/>
            <a:ext cx="0" cy="0"/>
          </xdr:xfrm>
          <a:graphic>
            <a:graphicData uri="http://schemas.microsoft.com/office/drawing/2010/slicer">
              <sle:slicer xmlns:sle="http://schemas.microsoft.com/office/drawing/2010/slicer" name="CRE"/>
            </a:graphicData>
          </a:graphic>
        </xdr:graphicFrame>
      </mc:Choice>
      <mc:Fallback xmlns="">
        <xdr:sp macro="" textlink="">
          <xdr:nvSpPr>
            <xdr:cNvPr id="0" name=""/>
            <xdr:cNvSpPr>
              <a:spLocks noTextEdit="1"/>
            </xdr:cNvSpPr>
          </xdr:nvSpPr>
          <xdr:spPr>
            <a:xfrm>
              <a:off x="11742209" y="2601383"/>
              <a:ext cx="1828800" cy="12721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374650</xdr:colOff>
      <xdr:row>0</xdr:row>
      <xdr:rowOff>1</xdr:rowOff>
    </xdr:from>
    <xdr:to>
      <xdr:col>11</xdr:col>
      <xdr:colOff>455083</xdr:colOff>
      <xdr:row>5</xdr:row>
      <xdr:rowOff>137583</xdr:rowOff>
    </xdr:to>
    <mc:AlternateContent xmlns:mc="http://schemas.openxmlformats.org/markup-compatibility/2006" xmlns:a14="http://schemas.microsoft.com/office/drawing/2010/main">
      <mc:Choice Requires="a14">
        <xdr:graphicFrame macro="">
          <xdr:nvGraphicFramePr>
            <xdr:cNvPr id="28" name="Grade">
              <a:extLst>
                <a:ext uri="{FF2B5EF4-FFF2-40B4-BE49-F238E27FC236}">
                  <a16:creationId xmlns:a16="http://schemas.microsoft.com/office/drawing/2014/main" id="{A9EA497E-47AA-4860-B7D4-22C87D260148}"/>
                </a:ext>
              </a:extLst>
            </xdr:cNvPr>
            <xdr:cNvGraphicFramePr/>
          </xdr:nvGraphicFramePr>
          <xdr:xfrm>
            <a:off x="0" y="0"/>
            <a:ext cx="0" cy="0"/>
          </xdr:xfrm>
          <a:graphic>
            <a:graphicData uri="http://schemas.microsoft.com/office/drawing/2010/slicer">
              <sle:slicer xmlns:sle="http://schemas.microsoft.com/office/drawing/2010/slicer" name="Grade"/>
            </a:graphicData>
          </a:graphic>
        </xdr:graphicFrame>
      </mc:Choice>
      <mc:Fallback xmlns="">
        <xdr:sp macro="" textlink="">
          <xdr:nvSpPr>
            <xdr:cNvPr id="0" name=""/>
            <xdr:cNvSpPr>
              <a:spLocks noTextEdit="1"/>
            </xdr:cNvSpPr>
          </xdr:nvSpPr>
          <xdr:spPr>
            <a:xfrm>
              <a:off x="5274733" y="1"/>
              <a:ext cx="3334810" cy="1269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84666</xdr:colOff>
      <xdr:row>0</xdr:row>
      <xdr:rowOff>1</xdr:rowOff>
    </xdr:from>
    <xdr:to>
      <xdr:col>21</xdr:col>
      <xdr:colOff>31750</xdr:colOff>
      <xdr:row>5</xdr:row>
      <xdr:rowOff>127000</xdr:rowOff>
    </xdr:to>
    <mc:AlternateContent xmlns:mc="http://schemas.openxmlformats.org/markup-compatibility/2006" xmlns:a14="http://schemas.microsoft.com/office/drawing/2010/main">
      <mc:Choice Requires="a14">
        <xdr:graphicFrame macro="">
          <xdr:nvGraphicFramePr>
            <xdr:cNvPr id="2" name="Name">
              <a:extLst>
                <a:ext uri="{FF2B5EF4-FFF2-40B4-BE49-F238E27FC236}">
                  <a16:creationId xmlns:a16="http://schemas.microsoft.com/office/drawing/2014/main" id="{2DB523BD-E635-4A40-A023-92DB7B9FC9D8}"/>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8064499" y="1"/>
              <a:ext cx="5471584" cy="12594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723899</xdr:colOff>
      <xdr:row>0</xdr:row>
      <xdr:rowOff>0</xdr:rowOff>
    </xdr:from>
    <xdr:to>
      <xdr:col>16</xdr:col>
      <xdr:colOff>371474</xdr:colOff>
      <xdr:row>4</xdr:row>
      <xdr:rowOff>133349</xdr:rowOff>
    </xdr:to>
    <mc:AlternateContent xmlns:mc="http://schemas.openxmlformats.org/markup-compatibility/2006" xmlns:a14="http://schemas.microsoft.com/office/drawing/2010/main">
      <mc:Choice Requires="a14">
        <xdr:graphicFrame macro="">
          <xdr:nvGraphicFramePr>
            <xdr:cNvPr id="2" name="Teacher 1">
              <a:extLst>
                <a:ext uri="{FF2B5EF4-FFF2-40B4-BE49-F238E27FC236}">
                  <a16:creationId xmlns:a16="http://schemas.microsoft.com/office/drawing/2014/main" id="{31C96A31-5529-4469-BCF2-13B8400F72BA}"/>
                </a:ext>
              </a:extLst>
            </xdr:cNvPr>
            <xdr:cNvGraphicFramePr/>
          </xdr:nvGraphicFramePr>
          <xdr:xfrm>
            <a:off x="0" y="0"/>
            <a:ext cx="0" cy="0"/>
          </xdr:xfrm>
          <a:graphic>
            <a:graphicData uri="http://schemas.microsoft.com/office/drawing/2010/slicer">
              <sle:slicer xmlns:sle="http://schemas.microsoft.com/office/drawing/2010/slicer" name="Teacher 1"/>
            </a:graphicData>
          </a:graphic>
        </xdr:graphicFrame>
      </mc:Choice>
      <mc:Fallback xmlns="">
        <xdr:sp macro="" textlink="">
          <xdr:nvSpPr>
            <xdr:cNvPr id="0" name=""/>
            <xdr:cNvSpPr>
              <a:spLocks noTextEdit="1"/>
            </xdr:cNvSpPr>
          </xdr:nvSpPr>
          <xdr:spPr>
            <a:xfrm>
              <a:off x="5314949" y="0"/>
              <a:ext cx="4638675" cy="895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4</xdr:row>
      <xdr:rowOff>142875</xdr:rowOff>
    </xdr:from>
    <xdr:to>
      <xdr:col>16</xdr:col>
      <xdr:colOff>342900</xdr:colOff>
      <xdr:row>13</xdr:row>
      <xdr:rowOff>38100</xdr:rowOff>
    </xdr:to>
    <mc:AlternateContent xmlns:mc="http://schemas.openxmlformats.org/markup-compatibility/2006" xmlns:a14="http://schemas.microsoft.com/office/drawing/2010/main">
      <mc:Choice Requires="a14">
        <xdr:graphicFrame macro="">
          <xdr:nvGraphicFramePr>
            <xdr:cNvPr id="3" name="Name 1">
              <a:extLst>
                <a:ext uri="{FF2B5EF4-FFF2-40B4-BE49-F238E27FC236}">
                  <a16:creationId xmlns:a16="http://schemas.microsoft.com/office/drawing/2014/main" id="{1C01336C-66F9-412C-8CC3-765E5F0D760D}"/>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5314950" y="904875"/>
              <a:ext cx="4610100" cy="1609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704849</xdr:colOff>
      <xdr:row>13</xdr:row>
      <xdr:rowOff>47625</xdr:rowOff>
    </xdr:from>
    <xdr:to>
      <xdr:col>16</xdr:col>
      <xdr:colOff>352424</xdr:colOff>
      <xdr:row>17</xdr:row>
      <xdr:rowOff>171450</xdr:rowOff>
    </xdr:to>
    <mc:AlternateContent xmlns:mc="http://schemas.openxmlformats.org/markup-compatibility/2006" xmlns:a14="http://schemas.microsoft.com/office/drawing/2010/main">
      <mc:Choice Requires="a14">
        <xdr:graphicFrame macro="">
          <xdr:nvGraphicFramePr>
            <xdr:cNvPr id="4" name="Grade 1">
              <a:extLst>
                <a:ext uri="{FF2B5EF4-FFF2-40B4-BE49-F238E27FC236}">
                  <a16:creationId xmlns:a16="http://schemas.microsoft.com/office/drawing/2014/main" id="{560DB00E-66DC-47DD-818D-61CCEB32F9FE}"/>
                </a:ext>
              </a:extLst>
            </xdr:cNvPr>
            <xdr:cNvGraphicFramePr/>
          </xdr:nvGraphicFramePr>
          <xdr:xfrm>
            <a:off x="0" y="0"/>
            <a:ext cx="0" cy="0"/>
          </xdr:xfrm>
          <a:graphic>
            <a:graphicData uri="http://schemas.microsoft.com/office/drawing/2010/slicer">
              <sle:slicer xmlns:sle="http://schemas.microsoft.com/office/drawing/2010/slicer" name="Grade 1"/>
            </a:graphicData>
          </a:graphic>
        </xdr:graphicFrame>
      </mc:Choice>
      <mc:Fallback xmlns="">
        <xdr:sp macro="" textlink="">
          <xdr:nvSpPr>
            <xdr:cNvPr id="0" name=""/>
            <xdr:cNvSpPr>
              <a:spLocks noTextEdit="1"/>
            </xdr:cNvSpPr>
          </xdr:nvSpPr>
          <xdr:spPr>
            <a:xfrm>
              <a:off x="5314949" y="2524125"/>
              <a:ext cx="4619625"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9</xdr:row>
      <xdr:rowOff>0</xdr:rowOff>
    </xdr:from>
    <xdr:to>
      <xdr:col>10</xdr:col>
      <xdr:colOff>476250</xdr:colOff>
      <xdr:row>23</xdr:row>
      <xdr:rowOff>76200</xdr:rowOff>
    </xdr:to>
    <xdr:graphicFrame macro="">
      <xdr:nvGraphicFramePr>
        <xdr:cNvPr id="13" name="Chart 12">
          <a:extLst>
            <a:ext uri="{FF2B5EF4-FFF2-40B4-BE49-F238E27FC236}">
              <a16:creationId xmlns:a16="http://schemas.microsoft.com/office/drawing/2014/main" id="{00D89FB5-8D57-4EDB-8556-30187158B2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008.517666203705" createdVersion="6" refreshedVersion="6" minRefreshableVersion="3" recordCount="299" xr:uid="{E1D0FD8B-7459-4EF9-AE5E-A75B4E3B4FE6}">
  <cacheSource type="worksheet">
    <worksheetSource name="Table1"/>
  </cacheSource>
  <cacheFields count="14">
    <cacheField name="Teacher" numFmtId="0">
      <sharedItems count="13">
        <s v="Gemini"/>
        <s v="Orion"/>
        <s v="Jacob"/>
        <s v="Wojtek"/>
        <s v="Wanyoike"/>
        <s v="Peter"/>
        <s v="Collins"/>
        <s v="Were"/>
        <s v="Okwani"/>
        <s v="Mutisya"/>
        <s v="Nehema"/>
        <s v="William"/>
        <s v="Siocha"/>
      </sharedItems>
    </cacheField>
    <cacheField name="Position" numFmtId="0">
      <sharedItems containsNonDate="0" containsString="0" containsBlank="1"/>
    </cacheField>
    <cacheField name="Name" numFmtId="0">
      <sharedItems count="295">
        <s v="Mutua"/>
        <s v="kipso"/>
        <s v="kipkemo"/>
        <s v="kiplimo"/>
        <s v="kosgei"/>
        <s v="Naomi"/>
        <s v="Nthenge"/>
        <s v="Renney"/>
        <s v="Eric"/>
        <s v="Joash"/>
        <s v="kepkono"/>
        <s v="Mutina"/>
        <s v="Alice"/>
        <s v="Fidelis"/>
        <s v="Nigell"/>
        <s v="Abraham"/>
        <s v="Obed"/>
        <s v="Miriam"/>
        <s v="Maina"/>
        <s v="David"/>
        <s v="Jioge"/>
        <s v="Marion"/>
        <s v="Nickson"/>
        <s v="Dina"/>
        <s v="Kerubo"/>
        <s v="Gioche"/>
        <s v="Newsan"/>
        <s v="Leman"/>
        <s v="Liam"/>
        <s v="lean"/>
        <s v="Oloo"/>
        <s v="Ngoya"/>
        <s v="Selier"/>
        <s v="Mark"/>
        <s v="Purity"/>
        <s v="Kilimo"/>
        <s v="Jeff"/>
        <s v="Mosomi"/>
        <s v="Andela"/>
        <s v="Angus"/>
        <s v="Monso"/>
        <s v="Manza"/>
        <s v="Otan"/>
        <s v="Otieno"/>
        <s v="Lydia"/>
        <s v="Linei"/>
        <s v="Libo"/>
        <s v="Linena"/>
        <s v="Lolina"/>
        <s v="Didina"/>
        <s v="Noam"/>
        <s v="Jonah"/>
        <s v="Jina"/>
        <s v="Nina"/>
        <s v="Mato"/>
        <s v="Maik"/>
        <s v="Malik"/>
        <s v="Osoo"/>
        <s v="Soo"/>
        <s v="Olengo"/>
        <s v="Elizabeth"/>
        <s v="Mwende"/>
        <s v="Cathy"/>
        <s v="Angel"/>
        <s v="Abell"/>
        <s v="Nubu"/>
        <s v="Niba"/>
        <s v="Onja"/>
        <s v="Michael"/>
        <s v="Mutiso"/>
        <s v="Lelian"/>
        <s v="Tutu"/>
        <s v="Lilian"/>
        <s v="Nana"/>
        <s v="Christine"/>
        <s v="Eddy"/>
        <s v="Okala"/>
        <s v="Utia"/>
        <s v="Otende"/>
        <s v="Ulende"/>
        <s v="Oliam"/>
        <s v="Ozina"/>
        <s v="Umande"/>
        <s v="Oteo"/>
        <s v="Uzina"/>
        <s v="Emmanuel"/>
        <s v="Uzeka"/>
        <s v="Uza"/>
        <s v="Jinom"/>
        <s v="Umina"/>
        <s v="uzo"/>
        <s v="Jinak"/>
        <s v="Jiman"/>
        <s v="Emma"/>
        <s v="Jinde"/>
        <s v="Jay"/>
        <s v="Jinan"/>
        <s v="Ojay"/>
        <s v="Siman"/>
        <s v="Simon"/>
        <s v="Omondi"/>
        <s v="ligi"/>
        <s v="ligia"/>
        <s v="Omela"/>
        <s v="Lecia"/>
        <s v="Cial"/>
        <s v="Mutie"/>
        <s v="Celia"/>
        <s v="Sage"/>
        <s v="Gesa"/>
        <s v="Agesa"/>
        <s v="Musee"/>
        <s v="Agnes"/>
        <s v="Anes"/>
        <s v="Bondi"/>
        <s v="Bindo"/>
        <s v="Bindana"/>
        <s v="Apolo"/>
        <s v="Bunga"/>
        <s v="Bugi"/>
        <s v="Apuli"/>
        <s v="Bunghi"/>
        <s v="Kilim"/>
        <s v="Machi"/>
        <s v="Hona"/>
        <s v="Honam"/>
        <s v="Muidi"/>
        <s v="Hamnd"/>
        <s v="Janu"/>
        <s v="Nuja"/>
        <s v="Isaiah"/>
        <s v="Nujaja"/>
        <s v="Amama"/>
        <s v="Osana"/>
        <s v="Manana"/>
        <s v="Anana"/>
        <s v="linda"/>
        <s v="Avivi"/>
        <s v="Manase"/>
        <s v="Ziman"/>
        <s v="Manj"/>
        <s v="Lotoo"/>
        <s v="Majikile"/>
        <s v="Zidic"/>
        <s v="Machoka"/>
        <s v="Jilende"/>
        <s v="Sudi"/>
        <s v="Muuda"/>
        <s v="Tuni"/>
        <s v="Vidic"/>
        <s v="Jimina"/>
        <s v="Grusha"/>
        <s v="Jim"/>
        <s v="Fenad"/>
        <s v="Poli"/>
        <s v="Wambui"/>
        <s v="Pulebo"/>
        <s v="Owen"/>
        <s v="Semion"/>
        <s v="Pulumba"/>
        <s v="Awen"/>
        <s v="Andrew"/>
        <s v="Yanik"/>
        <s v="Arem"/>
        <s v="Gorezka"/>
        <s v="Yanis"/>
        <s v="Kimei"/>
        <s v="Tamink"/>
        <s v="Kimmich"/>
        <s v="Cheza"/>
        <s v="Ajima"/>
        <s v="kimemia"/>
        <s v="Obinde"/>
        <s v="Afuja"/>
        <s v="Kindi"/>
        <s v="Ndiki"/>
        <s v="Ayub"/>
        <s v="Kile"/>
        <s v="Ndywina"/>
        <s v="Ajojo"/>
        <s v="Kim"/>
        <s v="Akakaa"/>
        <s v="Abibi"/>
        <s v="Oman"/>
        <s v="Abobo"/>
        <s v="Ova"/>
        <s v="Agogo"/>
        <s v="Nyogesa"/>
        <s v="Tilema"/>
        <s v="Afofo"/>
        <s v="Tilems"/>
        <s v="Velmah"/>
        <s v="Azozo"/>
        <s v="Adada"/>
        <s v="Bina"/>
        <s v="Psems"/>
        <s v="Samuel"/>
        <s v="Akoko"/>
        <s v="Andina"/>
        <s v="Samwel"/>
        <s v="Asoso"/>
        <s v="Arere"/>
        <s v="Sam"/>
        <s v="Onganga"/>
        <s v="Arare"/>
        <s v="Lemah"/>
        <s v="Manuel"/>
        <s v="Awere"/>
        <s v="Joel"/>
        <s v="Angwinya"/>
        <s v="Munuel"/>
        <s v="Nagwis"/>
        <s v="Miracle"/>
        <s v="Gwis"/>
        <s v="Mani"/>
        <s v="John"/>
        <s v="Jilob"/>
        <s v="Hemma"/>
        <s v="Mmana"/>
        <s v="Timothy"/>
        <s v="Thuk"/>
        <s v="Tuman"/>
        <s v="Joana"/>
        <s v="Thondi"/>
        <s v="Titus"/>
        <s v="Shy"/>
        <s v="Toto"/>
        <s v="Aly"/>
        <s v="Sly"/>
        <s v="Titi"/>
        <s v="Sjy"/>
        <s v="Sito"/>
        <s v="Ian"/>
        <s v="Toti"/>
        <s v="Iano"/>
        <s v="Jeremiah"/>
        <s v="Muema"/>
        <s v="Sitan"/>
        <s v="Naftali"/>
        <s v="Junam"/>
        <s v="Jane"/>
        <s v="Ntru"/>
        <s v="Elisha"/>
        <s v="KanTur"/>
        <s v="Turkan"/>
        <s v="Elija"/>
        <s v="Lesotho"/>
        <s v="Kileto"/>
        <s v="Letole"/>
        <s v="Dinam"/>
        <s v="Nd'end'e"/>
        <s v="Ng'ung'u"/>
        <s v="Nkentia"/>
        <s v="Jilin"/>
        <s v="Nelson"/>
        <s v="Nishon"/>
        <s v="Saka"/>
        <s v="Bisaka"/>
        <s v="Wan"/>
        <s v="Shawn"/>
        <s v="Nashon"/>
        <s v="Smil"/>
        <s v="Lias"/>
        <s v="Silia"/>
        <s v="Cesilia"/>
        <s v="Casmil"/>
        <s v="Cecil"/>
        <s v="Ciko"/>
        <s v="Cindi"/>
        <s v="Cimun"/>
        <s v="Cibo"/>
        <s v="Victor"/>
        <s v="Chilete"/>
        <s v="Chivana"/>
        <s v="cheva"/>
        <s v="Maaalim"/>
        <s v="Masim"/>
        <s v="Majim"/>
        <s v="Ken"/>
        <s v="Malikal"/>
        <s v="Mutende"/>
        <s v="Riganda"/>
        <s v="Kemboi"/>
        <s v="Riri"/>
        <s v="Rinda"/>
        <s v="Rito"/>
        <s v="Kebo"/>
        <s v="Rika"/>
        <s v="Rundo"/>
        <s v="Riman"/>
        <s v="Olado"/>
        <s v="Rihama"/>
        <s v="Rehema"/>
        <s v="Remah"/>
        <s v="Ones"/>
      </sharedItems>
    </cacheField>
    <cacheField name="Grade" numFmtId="0">
      <sharedItems count="6">
        <s v="Grade 1"/>
        <s v="Grade 2"/>
        <s v="Grade 6"/>
        <s v="Grade 5"/>
        <s v="Grade 4"/>
        <s v="Grade 3"/>
      </sharedItems>
    </cacheField>
    <cacheField name="Maths" numFmtId="0">
      <sharedItems containsSemiMixedTypes="0" containsString="0" containsNumber="1" containsInteger="1" minValue="27" maxValue="99" count="61">
        <n v="70"/>
        <n v="78"/>
        <n v="90"/>
        <n v="89"/>
        <n v="65"/>
        <n v="54"/>
        <n v="72"/>
        <n v="91"/>
        <n v="71"/>
        <n v="61"/>
        <n v="67"/>
        <n v="51"/>
        <n v="47"/>
        <n v="85"/>
        <n v="79"/>
        <n v="98"/>
        <n v="68"/>
        <n v="74"/>
        <n v="58"/>
        <n v="66"/>
        <n v="55"/>
        <n v="45"/>
        <n v="84"/>
        <n v="41"/>
        <n v="73"/>
        <n v="62"/>
        <n v="52"/>
        <n v="57"/>
        <n v="76"/>
        <n v="56"/>
        <n v="46"/>
        <n v="36"/>
        <n v="75"/>
        <n v="63"/>
        <n v="32"/>
        <n v="64"/>
        <n v="69"/>
        <n v="53"/>
        <n v="59"/>
        <n v="43"/>
        <n v="48"/>
        <n v="37"/>
        <n v="27"/>
        <n v="86"/>
        <n v="80"/>
        <n v="99"/>
        <n v="93"/>
        <n v="87"/>
        <n v="92"/>
        <n v="82"/>
        <n v="60"/>
        <n v="50"/>
        <n v="77"/>
        <n v="83"/>
        <n v="81"/>
        <n v="42"/>
        <n v="33"/>
        <n v="44"/>
        <n v="49"/>
        <n v="38"/>
        <n v="28"/>
      </sharedItems>
    </cacheField>
    <cacheField name="English" numFmtId="0">
      <sharedItems containsSemiMixedTypes="0" containsString="0" containsNumber="1" containsInteger="1" minValue="27" maxValue="100" count="67">
        <n v="90"/>
        <n v="78"/>
        <n v="47"/>
        <n v="67"/>
        <n v="72"/>
        <n v="85"/>
        <n v="61"/>
        <n v="79"/>
        <n v="98"/>
        <n v="68"/>
        <n v="74"/>
        <n v="58"/>
        <n v="97"/>
        <n v="54"/>
        <n v="92"/>
        <n v="86"/>
        <n v="91"/>
        <n v="75"/>
        <n v="81"/>
        <n v="65"/>
        <n v="70"/>
        <n v="89"/>
        <n v="69"/>
        <n v="59"/>
        <n v="49"/>
        <n v="88"/>
        <n v="76"/>
        <n v="45"/>
        <n v="83"/>
        <n v="77"/>
        <n v="82"/>
        <n v="66"/>
        <n v="56"/>
        <n v="80"/>
        <n v="60"/>
        <n v="50"/>
        <n v="40"/>
        <n v="36"/>
        <n v="73"/>
        <n v="57"/>
        <n v="63"/>
        <n v="52"/>
        <n v="71"/>
        <n v="51"/>
        <n v="41"/>
        <n v="31"/>
        <n v="55"/>
        <n v="84"/>
        <n v="62"/>
        <n v="46"/>
        <n v="32"/>
        <n v="64"/>
        <n v="53"/>
        <n v="43"/>
        <n v="48"/>
        <n v="37"/>
        <n v="27"/>
        <n v="99"/>
        <n v="42"/>
        <n v="33"/>
        <n v="44"/>
        <n v="38"/>
        <n v="28"/>
        <n v="87"/>
        <n v="100"/>
        <n v="94"/>
        <n v="93"/>
      </sharedItems>
    </cacheField>
    <cacheField name="Science" numFmtId="0">
      <sharedItems containsSemiMixedTypes="0" containsString="0" containsNumber="1" containsInteger="1" minValue="18" maxValue="96" count="60">
        <n v="88"/>
        <n v="78"/>
        <n v="89"/>
        <n v="54"/>
        <n v="59"/>
        <n v="72"/>
        <n v="48"/>
        <n v="66"/>
        <n v="85"/>
        <n v="65"/>
        <n v="55"/>
        <n v="61"/>
        <n v="45"/>
        <n v="84"/>
        <n v="41"/>
        <n v="79"/>
        <n v="73"/>
        <n v="62"/>
        <n v="68"/>
        <n v="52"/>
        <n v="57"/>
        <n v="76"/>
        <n v="56"/>
        <n v="46"/>
        <n v="36"/>
        <n v="75"/>
        <n v="63"/>
        <n v="32"/>
        <n v="70"/>
        <n v="64"/>
        <n v="69"/>
        <n v="53"/>
        <n v="43"/>
        <n v="67"/>
        <n v="47"/>
        <n v="37"/>
        <n v="27"/>
        <n v="23"/>
        <n v="60"/>
        <n v="44"/>
        <n v="50"/>
        <n v="34"/>
        <n v="39"/>
        <n v="58"/>
        <n v="38"/>
        <n v="28"/>
        <n v="18"/>
        <n v="83"/>
        <n v="77"/>
        <n v="96"/>
        <n v="95"/>
        <n v="90"/>
        <n v="87"/>
        <n v="86"/>
        <n v="74"/>
        <n v="81"/>
        <n v="80"/>
        <n v="71"/>
        <n v="49"/>
        <n v="29"/>
      </sharedItems>
    </cacheField>
    <cacheField name="Social" numFmtId="0">
      <sharedItems containsSemiMixedTypes="0" containsString="0" containsNumber="1" containsInteger="1" minValue="18" maxValue="96" count="60">
        <n v="56"/>
        <n v="78"/>
        <n v="76"/>
        <n v="65"/>
        <n v="70"/>
        <n v="83"/>
        <n v="59"/>
        <n v="77"/>
        <n v="96"/>
        <n v="66"/>
        <n v="72"/>
        <n v="95"/>
        <n v="52"/>
        <n v="90"/>
        <n v="84"/>
        <n v="89"/>
        <n v="73"/>
        <n v="79"/>
        <n v="63"/>
        <n v="68"/>
        <n v="87"/>
        <n v="67"/>
        <n v="57"/>
        <n v="47"/>
        <n v="86"/>
        <n v="74"/>
        <n v="43"/>
        <n v="81"/>
        <n v="75"/>
        <n v="80"/>
        <n v="64"/>
        <n v="54"/>
        <n v="58"/>
        <n v="48"/>
        <n v="38"/>
        <n v="34"/>
        <n v="71"/>
        <n v="55"/>
        <n v="61"/>
        <n v="45"/>
        <n v="50"/>
        <n v="69"/>
        <n v="49"/>
        <n v="39"/>
        <n v="29"/>
        <n v="88"/>
        <n v="85"/>
        <n v="41"/>
        <n v="62"/>
        <n v="46"/>
        <n v="36"/>
        <n v="32"/>
        <n v="53"/>
        <n v="37"/>
        <n v="27"/>
        <n v="23"/>
        <n v="60"/>
        <n v="44"/>
        <n v="28"/>
        <n v="18"/>
      </sharedItems>
    </cacheField>
    <cacheField name="Kiswahili" numFmtId="0">
      <sharedItems containsSemiMixedTypes="0" containsString="0" containsNumber="1" containsInteger="1" minValue="26" maxValue="99" count="59">
        <n v="80"/>
        <n v="99"/>
        <n v="79"/>
        <n v="69"/>
        <n v="75"/>
        <n v="59"/>
        <n v="98"/>
        <n v="86"/>
        <n v="55"/>
        <n v="93"/>
        <n v="87"/>
        <n v="92"/>
        <n v="76"/>
        <n v="82"/>
        <n v="66"/>
        <n v="71"/>
        <n v="90"/>
        <n v="70"/>
        <n v="60"/>
        <n v="50"/>
        <n v="89"/>
        <n v="77"/>
        <n v="46"/>
        <n v="84"/>
        <n v="78"/>
        <n v="83"/>
        <n v="67"/>
        <n v="73"/>
        <n v="57"/>
        <n v="62"/>
        <n v="81"/>
        <n v="61"/>
        <n v="51"/>
        <n v="41"/>
        <n v="68"/>
        <n v="37"/>
        <n v="74"/>
        <n v="72"/>
        <n v="52"/>
        <n v="56"/>
        <n v="36"/>
        <n v="63"/>
        <n v="32"/>
        <n v="64"/>
        <n v="53"/>
        <n v="43"/>
        <n v="48"/>
        <n v="47"/>
        <n v="27"/>
        <n v="54"/>
        <n v="91"/>
        <n v="45"/>
        <n v="35"/>
        <n v="31"/>
        <n v="58"/>
        <n v="42"/>
        <n v="26"/>
        <n v="65"/>
        <n v="85"/>
      </sharedItems>
    </cacheField>
    <cacheField name="CRE" numFmtId="0">
      <sharedItems containsSemiMixedTypes="0" containsString="0" containsNumber="1" containsInteger="1" minValue="31" maxValue="95" count="43">
        <n v="78"/>
        <n v="94"/>
        <n v="93"/>
        <n v="69"/>
        <n v="82"/>
        <n v="58"/>
        <n v="76"/>
        <n v="95"/>
        <n v="75"/>
        <n v="65"/>
        <n v="71"/>
        <n v="55"/>
        <n v="51"/>
        <n v="89"/>
        <n v="83"/>
        <n v="87"/>
        <n v="72"/>
        <n v="62"/>
        <n v="70"/>
        <n v="59"/>
        <n v="49"/>
        <n v="88"/>
        <n v="45"/>
        <n v="77"/>
        <n v="66"/>
        <n v="56"/>
        <n v="61"/>
        <n v="80"/>
        <n v="60"/>
        <n v="50"/>
        <n v="40"/>
        <n v="79"/>
        <n v="67"/>
        <n v="36"/>
        <n v="74"/>
        <n v="68"/>
        <n v="73"/>
        <n v="57"/>
        <n v="63"/>
        <n v="47"/>
        <n v="52"/>
        <n v="41"/>
        <n v="31"/>
      </sharedItems>
    </cacheField>
    <cacheField name="Totals" numFmtId="0">
      <sharedItems containsSemiMixedTypes="0" containsString="0" containsNumber="1" containsInteger="1" minValue="163" maxValue="567"/>
    </cacheField>
    <cacheField name="Days Present" numFmtId="0">
      <sharedItems containsSemiMixedTypes="0" containsString="0" containsNumber="1" containsInteger="1" minValue="56" maxValue="98"/>
    </cacheField>
    <cacheField name="Student ID" numFmtId="0">
      <sharedItems containsSemiMixedTypes="0" containsString="0" containsNumber="1" containsInteger="1" minValue="3817" maxValue="5307"/>
    </cacheField>
    <cacheField name="Schools" numFmtId="0">
      <sharedItems count="2">
        <s v="Kitanga"/>
        <s v="Katheka kai"/>
      </sharedItems>
    </cacheField>
  </cacheFields>
  <extLst>
    <ext xmlns:x14="http://schemas.microsoft.com/office/spreadsheetml/2009/9/main" uri="{725AE2AE-9491-48be-B2B4-4EB974FC3084}">
      <x14:pivotCacheDefinition pivotCacheId="10494214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008.524235185185" createdVersion="6" refreshedVersion="6" minRefreshableVersion="3" recordCount="299" xr:uid="{4510C69F-C179-401F-ABA0-D405CA51B7C8}">
  <cacheSource type="worksheet">
    <worksheetSource name="Table4"/>
  </cacheSource>
  <cacheFields count="10">
    <cacheField name="Teacher" numFmtId="0">
      <sharedItems count="13">
        <s v="Gemini"/>
        <s v="Orion"/>
        <s v="Jacob"/>
        <s v="Wojtek"/>
        <s v="Wanyoike"/>
        <s v="Peter"/>
        <s v="Collins"/>
        <s v="Were"/>
        <s v="Okwani"/>
        <s v="Mutisya"/>
        <s v="Nehema"/>
        <s v="William"/>
        <s v="Siocha"/>
      </sharedItems>
    </cacheField>
    <cacheField name="Position" numFmtId="0">
      <sharedItems containsNonDate="0" containsString="0" containsBlank="1"/>
    </cacheField>
    <cacheField name="Name" numFmtId="0">
      <sharedItems count="295">
        <s v="Mutua"/>
        <s v="kipso"/>
        <s v="kipkemo"/>
        <s v="kiplimo"/>
        <s v="kosgei"/>
        <s v="Naomi"/>
        <s v="Nthenge"/>
        <s v="Renney"/>
        <s v="Eric"/>
        <s v="Joash"/>
        <s v="kepkono"/>
        <s v="Mutina"/>
        <s v="Alice"/>
        <s v="Fidelis"/>
        <s v="Nigell"/>
        <s v="Abraham"/>
        <s v="Obed"/>
        <s v="Miriam"/>
        <s v="Maina"/>
        <s v="David"/>
        <s v="Jioge"/>
        <s v="Marion"/>
        <s v="Nickson"/>
        <s v="Dina"/>
        <s v="Kerubo"/>
        <s v="Gioche"/>
        <s v="Newsan"/>
        <s v="Leman"/>
        <s v="Liam"/>
        <s v="lean"/>
        <s v="Oloo"/>
        <s v="Ngoya"/>
        <s v="Selier"/>
        <s v="Mark"/>
        <s v="Purity"/>
        <s v="Kilimo"/>
        <s v="Jeff"/>
        <s v="Mosomi"/>
        <s v="Andela"/>
        <s v="Angus"/>
        <s v="Monso"/>
        <s v="Manza"/>
        <s v="Otan"/>
        <s v="Otieno"/>
        <s v="Lydia"/>
        <s v="Linei"/>
        <s v="Libo"/>
        <s v="Linena"/>
        <s v="Lolina"/>
        <s v="Didina"/>
        <s v="Noam"/>
        <s v="Jonah"/>
        <s v="Jina"/>
        <s v="Nina"/>
        <s v="Mato"/>
        <s v="Maik"/>
        <s v="Malik"/>
        <s v="Osoo"/>
        <s v="Soo"/>
        <s v="Olengo"/>
        <s v="Elizabeth"/>
        <s v="Mwende"/>
        <s v="Cathy"/>
        <s v="Angel"/>
        <s v="Abell"/>
        <s v="Nubu"/>
        <s v="Niba"/>
        <s v="Onja"/>
        <s v="Michael"/>
        <s v="Mutiso"/>
        <s v="Lelian"/>
        <s v="Tutu"/>
        <s v="Lilian"/>
        <s v="Nana"/>
        <s v="Christine"/>
        <s v="Eddy"/>
        <s v="Okala"/>
        <s v="Utia"/>
        <s v="Otende"/>
        <s v="Ulende"/>
        <s v="Oliam"/>
        <s v="Ozina"/>
        <s v="Umande"/>
        <s v="Oteo"/>
        <s v="Uzina"/>
        <s v="Emmanuel"/>
        <s v="Uzeka"/>
        <s v="Uza"/>
        <s v="Jinom"/>
        <s v="Umina"/>
        <s v="uzo"/>
        <s v="Jinak"/>
        <s v="Jiman"/>
        <s v="Emma"/>
        <s v="Jinde"/>
        <s v="Jay"/>
        <s v="Jinan"/>
        <s v="Ojay"/>
        <s v="Siman"/>
        <s v="Simon"/>
        <s v="Omondi"/>
        <s v="ligi"/>
        <s v="ligia"/>
        <s v="Omela"/>
        <s v="Lecia"/>
        <s v="Cial"/>
        <s v="Mutie"/>
        <s v="Celia"/>
        <s v="Sage"/>
        <s v="Gesa"/>
        <s v="Agesa"/>
        <s v="Musee"/>
        <s v="Agnes"/>
        <s v="Anes"/>
        <s v="Bondi"/>
        <s v="Bindo"/>
        <s v="Bindana"/>
        <s v="Apolo"/>
        <s v="Bunga"/>
        <s v="Bugi"/>
        <s v="Apuli"/>
        <s v="Bunghi"/>
        <s v="Kilim"/>
        <s v="Machi"/>
        <s v="Hona"/>
        <s v="Honam"/>
        <s v="Muidi"/>
        <s v="Hamnd"/>
        <s v="Janu"/>
        <s v="Nuja"/>
        <s v="Isaiah"/>
        <s v="Nujaja"/>
        <s v="Amama"/>
        <s v="Osana"/>
        <s v="Manana"/>
        <s v="Anana"/>
        <s v="linda"/>
        <s v="Avivi"/>
        <s v="Manase"/>
        <s v="Ziman"/>
        <s v="Manj"/>
        <s v="Lotoo"/>
        <s v="Majikile"/>
        <s v="Zidic"/>
        <s v="Machoka"/>
        <s v="Jilende"/>
        <s v="Sudi"/>
        <s v="Muuda"/>
        <s v="Tuni"/>
        <s v="Vidic"/>
        <s v="Jimina"/>
        <s v="Grusha"/>
        <s v="Jim"/>
        <s v="Fenad"/>
        <s v="Poli"/>
        <s v="Wambui"/>
        <s v="Pulebo"/>
        <s v="Owen"/>
        <s v="Semion"/>
        <s v="Pulumba"/>
        <s v="Awen"/>
        <s v="Andrew"/>
        <s v="Yanik"/>
        <s v="Arem"/>
        <s v="Gorezka"/>
        <s v="Yanis"/>
        <s v="Kimei"/>
        <s v="Tamink"/>
        <s v="Kimmich"/>
        <s v="Cheza"/>
        <s v="Ajima"/>
        <s v="kimemia"/>
        <s v="Obinde"/>
        <s v="Afuja"/>
        <s v="Kindi"/>
        <s v="Ndiki"/>
        <s v="Ayub"/>
        <s v="Kile"/>
        <s v="Ndywina"/>
        <s v="Ajojo"/>
        <s v="Kim"/>
        <s v="Akakaa"/>
        <s v="Abibi"/>
        <s v="Oman"/>
        <s v="Abobo"/>
        <s v="Ova"/>
        <s v="Agogo"/>
        <s v="Nyogesa"/>
        <s v="Tilema"/>
        <s v="Afofo"/>
        <s v="Tilems"/>
        <s v="Velmah"/>
        <s v="Azozo"/>
        <s v="Adada"/>
        <s v="Bina"/>
        <s v="Psems"/>
        <s v="Samuel"/>
        <s v="Akoko"/>
        <s v="Andina"/>
        <s v="Samwel"/>
        <s v="Asoso"/>
        <s v="Arere"/>
        <s v="Sam"/>
        <s v="Onganga"/>
        <s v="Arare"/>
        <s v="Lemah"/>
        <s v="Manuel"/>
        <s v="Awere"/>
        <s v="Joel"/>
        <s v="Angwinya"/>
        <s v="Munuel"/>
        <s v="Nagwis"/>
        <s v="Miracle"/>
        <s v="Gwis"/>
        <s v="Mani"/>
        <s v="John"/>
        <s v="Jilob"/>
        <s v="Hemma"/>
        <s v="Mmana"/>
        <s v="Timothy"/>
        <s v="Thuk"/>
        <s v="Tuman"/>
        <s v="Joana"/>
        <s v="Thondi"/>
        <s v="Titus"/>
        <s v="Shy"/>
        <s v="Toto"/>
        <s v="Aly"/>
        <s v="Sly"/>
        <s v="Titi"/>
        <s v="Sjy"/>
        <s v="Sito"/>
        <s v="Ian"/>
        <s v="Toti"/>
        <s v="Iano"/>
        <s v="Jeremiah"/>
        <s v="Muema"/>
        <s v="Sitan"/>
        <s v="Naftali"/>
        <s v="Junam"/>
        <s v="Jane"/>
        <s v="Ntru"/>
        <s v="Elisha"/>
        <s v="KanTur"/>
        <s v="Turkan"/>
        <s v="Elija"/>
        <s v="Lesotho"/>
        <s v="Kileto"/>
        <s v="Letole"/>
        <s v="Dinam"/>
        <s v="Nd'end'e"/>
        <s v="Ng'ung'u"/>
        <s v="Nkentia"/>
        <s v="Jilin"/>
        <s v="Nelson"/>
        <s v="Nishon"/>
        <s v="Saka"/>
        <s v="Bisaka"/>
        <s v="Wan"/>
        <s v="Shawn"/>
        <s v="Nashon"/>
        <s v="Smil"/>
        <s v="Lias"/>
        <s v="Silia"/>
        <s v="Cesilia"/>
        <s v="Casmil"/>
        <s v="Cecil"/>
        <s v="Ciko"/>
        <s v="Cindi"/>
        <s v="Cimun"/>
        <s v="Cibo"/>
        <s v="Victor"/>
        <s v="Chilete"/>
        <s v="Chivana"/>
        <s v="cheva"/>
        <s v="Maaalim"/>
        <s v="Masim"/>
        <s v="Majim"/>
        <s v="Ken"/>
        <s v="Malikal"/>
        <s v="Mutende"/>
        <s v="Riganda"/>
        <s v="Kemboi"/>
        <s v="Riri"/>
        <s v="Rinda"/>
        <s v="Rito"/>
        <s v="Kebo"/>
        <s v="Rika"/>
        <s v="Rundo"/>
        <s v="Riman"/>
        <s v="Olado"/>
        <s v="Rihama"/>
        <s v="Rehema"/>
        <s v="Remah"/>
        <s v="Ones"/>
      </sharedItems>
    </cacheField>
    <cacheField name="Grade" numFmtId="0">
      <sharedItems count="6">
        <s v="Grade 1"/>
        <s v="Grade 2"/>
        <s v="Grade 6"/>
        <s v="Grade 5"/>
        <s v="Grade 4"/>
        <s v="Grade 3"/>
      </sharedItems>
    </cacheField>
    <cacheField name="Maths" numFmtId="0">
      <sharedItems containsSemiMixedTypes="0" containsString="0" containsNumber="1" containsInteger="1" minValue="27" maxValue="99" count="61">
        <n v="70"/>
        <n v="78"/>
        <n v="90"/>
        <n v="89"/>
        <n v="65"/>
        <n v="54"/>
        <n v="72"/>
        <n v="91"/>
        <n v="71"/>
        <n v="61"/>
        <n v="67"/>
        <n v="51"/>
        <n v="47"/>
        <n v="85"/>
        <n v="79"/>
        <n v="98"/>
        <n v="68"/>
        <n v="74"/>
        <n v="58"/>
        <n v="66"/>
        <n v="55"/>
        <n v="45"/>
        <n v="84"/>
        <n v="41"/>
        <n v="73"/>
        <n v="62"/>
        <n v="52"/>
        <n v="57"/>
        <n v="76"/>
        <n v="56"/>
        <n v="46"/>
        <n v="36"/>
        <n v="75"/>
        <n v="63"/>
        <n v="32"/>
        <n v="64"/>
        <n v="69"/>
        <n v="53"/>
        <n v="59"/>
        <n v="43"/>
        <n v="48"/>
        <n v="37"/>
        <n v="27"/>
        <n v="86"/>
        <n v="80"/>
        <n v="99"/>
        <n v="93"/>
        <n v="87"/>
        <n v="92"/>
        <n v="82"/>
        <n v="60"/>
        <n v="50"/>
        <n v="77"/>
        <n v="83"/>
        <n v="81"/>
        <n v="42"/>
        <n v="33"/>
        <n v="44"/>
        <n v="49"/>
        <n v="38"/>
        <n v="28"/>
      </sharedItems>
    </cacheField>
    <cacheField name="English" numFmtId="0">
      <sharedItems containsSemiMixedTypes="0" containsString="0" containsNumber="1" containsInteger="1" minValue="27" maxValue="100" count="67">
        <n v="90"/>
        <n v="78"/>
        <n v="47"/>
        <n v="67"/>
        <n v="72"/>
        <n v="85"/>
        <n v="61"/>
        <n v="79"/>
        <n v="98"/>
        <n v="68"/>
        <n v="74"/>
        <n v="58"/>
        <n v="97"/>
        <n v="54"/>
        <n v="92"/>
        <n v="86"/>
        <n v="91"/>
        <n v="75"/>
        <n v="81"/>
        <n v="65"/>
        <n v="70"/>
        <n v="89"/>
        <n v="69"/>
        <n v="59"/>
        <n v="49"/>
        <n v="88"/>
        <n v="76"/>
        <n v="45"/>
        <n v="83"/>
        <n v="77"/>
        <n v="82"/>
        <n v="66"/>
        <n v="56"/>
        <n v="80"/>
        <n v="60"/>
        <n v="50"/>
        <n v="40"/>
        <n v="36"/>
        <n v="73"/>
        <n v="57"/>
        <n v="63"/>
        <n v="52"/>
        <n v="71"/>
        <n v="51"/>
        <n v="41"/>
        <n v="31"/>
        <n v="55"/>
        <n v="84"/>
        <n v="62"/>
        <n v="46"/>
        <n v="32"/>
        <n v="64"/>
        <n v="53"/>
        <n v="43"/>
        <n v="48"/>
        <n v="37"/>
        <n v="27"/>
        <n v="99"/>
        <n v="42"/>
        <n v="33"/>
        <n v="44"/>
        <n v="38"/>
        <n v="28"/>
        <n v="87"/>
        <n v="100"/>
        <n v="94"/>
        <n v="93"/>
      </sharedItems>
    </cacheField>
    <cacheField name="Science" numFmtId="0">
      <sharedItems containsSemiMixedTypes="0" containsString="0" containsNumber="1" containsInteger="1" minValue="18" maxValue="96" count="60">
        <n v="88"/>
        <n v="78"/>
        <n v="89"/>
        <n v="54"/>
        <n v="59"/>
        <n v="72"/>
        <n v="48"/>
        <n v="66"/>
        <n v="85"/>
        <n v="65"/>
        <n v="55"/>
        <n v="61"/>
        <n v="45"/>
        <n v="84"/>
        <n v="41"/>
        <n v="79"/>
        <n v="73"/>
        <n v="62"/>
        <n v="68"/>
        <n v="52"/>
        <n v="57"/>
        <n v="76"/>
        <n v="56"/>
        <n v="46"/>
        <n v="36"/>
        <n v="75"/>
        <n v="63"/>
        <n v="32"/>
        <n v="70"/>
        <n v="64"/>
        <n v="69"/>
        <n v="53"/>
        <n v="43"/>
        <n v="67"/>
        <n v="47"/>
        <n v="37"/>
        <n v="27"/>
        <n v="23"/>
        <n v="60"/>
        <n v="44"/>
        <n v="50"/>
        <n v="34"/>
        <n v="39"/>
        <n v="58"/>
        <n v="38"/>
        <n v="28"/>
        <n v="18"/>
        <n v="83"/>
        <n v="77"/>
        <n v="96"/>
        <n v="95"/>
        <n v="90"/>
        <n v="87"/>
        <n v="86"/>
        <n v="74"/>
        <n v="81"/>
        <n v="80"/>
        <n v="71"/>
        <n v="49"/>
        <n v="29"/>
      </sharedItems>
    </cacheField>
    <cacheField name="Social" numFmtId="0">
      <sharedItems containsSemiMixedTypes="0" containsString="0" containsNumber="1" containsInteger="1" minValue="18" maxValue="96" count="60">
        <n v="56"/>
        <n v="78"/>
        <n v="76"/>
        <n v="65"/>
        <n v="70"/>
        <n v="83"/>
        <n v="59"/>
        <n v="77"/>
        <n v="96"/>
        <n v="66"/>
        <n v="72"/>
        <n v="95"/>
        <n v="52"/>
        <n v="90"/>
        <n v="84"/>
        <n v="89"/>
        <n v="73"/>
        <n v="79"/>
        <n v="63"/>
        <n v="68"/>
        <n v="87"/>
        <n v="67"/>
        <n v="57"/>
        <n v="47"/>
        <n v="86"/>
        <n v="74"/>
        <n v="43"/>
        <n v="81"/>
        <n v="75"/>
        <n v="80"/>
        <n v="64"/>
        <n v="54"/>
        <n v="58"/>
        <n v="48"/>
        <n v="38"/>
        <n v="34"/>
        <n v="71"/>
        <n v="55"/>
        <n v="61"/>
        <n v="45"/>
        <n v="50"/>
        <n v="69"/>
        <n v="49"/>
        <n v="39"/>
        <n v="29"/>
        <n v="88"/>
        <n v="85"/>
        <n v="41"/>
        <n v="62"/>
        <n v="46"/>
        <n v="36"/>
        <n v="32"/>
        <n v="53"/>
        <n v="37"/>
        <n v="27"/>
        <n v="23"/>
        <n v="60"/>
        <n v="44"/>
        <n v="28"/>
        <n v="18"/>
      </sharedItems>
    </cacheField>
    <cacheField name="Kiswahili" numFmtId="0">
      <sharedItems containsSemiMixedTypes="0" containsString="0" containsNumber="1" containsInteger="1" minValue="26" maxValue="99" count="59">
        <n v="80"/>
        <n v="99"/>
        <n v="79"/>
        <n v="69"/>
        <n v="75"/>
        <n v="59"/>
        <n v="98"/>
        <n v="86"/>
        <n v="55"/>
        <n v="93"/>
        <n v="87"/>
        <n v="92"/>
        <n v="76"/>
        <n v="82"/>
        <n v="66"/>
        <n v="71"/>
        <n v="90"/>
        <n v="70"/>
        <n v="60"/>
        <n v="50"/>
        <n v="89"/>
        <n v="77"/>
        <n v="46"/>
        <n v="84"/>
        <n v="78"/>
        <n v="83"/>
        <n v="67"/>
        <n v="73"/>
        <n v="57"/>
        <n v="62"/>
        <n v="81"/>
        <n v="61"/>
        <n v="51"/>
        <n v="41"/>
        <n v="68"/>
        <n v="37"/>
        <n v="74"/>
        <n v="72"/>
        <n v="52"/>
        <n v="56"/>
        <n v="36"/>
        <n v="63"/>
        <n v="32"/>
        <n v="64"/>
        <n v="53"/>
        <n v="43"/>
        <n v="48"/>
        <n v="47"/>
        <n v="27"/>
        <n v="54"/>
        <n v="91"/>
        <n v="45"/>
        <n v="35"/>
        <n v="31"/>
        <n v="58"/>
        <n v="42"/>
        <n v="26"/>
        <n v="65"/>
        <n v="85"/>
      </sharedItems>
    </cacheField>
    <cacheField name="CRE" numFmtId="0">
      <sharedItems containsSemiMixedTypes="0" containsString="0" containsNumber="1" containsInteger="1" minValue="31" maxValue="95" count="43">
        <n v="78"/>
        <n v="94"/>
        <n v="93"/>
        <n v="69"/>
        <n v="82"/>
        <n v="58"/>
        <n v="76"/>
        <n v="95"/>
        <n v="75"/>
        <n v="65"/>
        <n v="71"/>
        <n v="55"/>
        <n v="51"/>
        <n v="89"/>
        <n v="83"/>
        <n v="87"/>
        <n v="72"/>
        <n v="62"/>
        <n v="70"/>
        <n v="59"/>
        <n v="49"/>
        <n v="88"/>
        <n v="45"/>
        <n v="77"/>
        <n v="66"/>
        <n v="56"/>
        <n v="61"/>
        <n v="80"/>
        <n v="60"/>
        <n v="50"/>
        <n v="40"/>
        <n v="79"/>
        <n v="67"/>
        <n v="36"/>
        <n v="74"/>
        <n v="68"/>
        <n v="73"/>
        <n v="57"/>
        <n v="63"/>
        <n v="47"/>
        <n v="52"/>
        <n v="41"/>
        <n v="31"/>
      </sharedItems>
    </cacheField>
  </cacheFields>
  <extLst>
    <ext xmlns:x14="http://schemas.microsoft.com/office/spreadsheetml/2009/9/main" uri="{725AE2AE-9491-48be-B2B4-4EB974FC3084}">
      <x14:pivotCacheDefinition pivotCacheId="6992582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9">
  <r>
    <x v="0"/>
    <m/>
    <x v="0"/>
    <x v="0"/>
    <x v="0"/>
    <x v="0"/>
    <x v="0"/>
    <x v="0"/>
    <x v="0"/>
    <x v="0"/>
    <n v="462"/>
    <n v="87"/>
    <n v="3817"/>
    <x v="0"/>
  </r>
  <r>
    <x v="0"/>
    <m/>
    <x v="1"/>
    <x v="1"/>
    <x v="1"/>
    <x v="1"/>
    <x v="1"/>
    <x v="1"/>
    <x v="1"/>
    <x v="0"/>
    <n v="489"/>
    <n v="88"/>
    <n v="3822"/>
    <x v="0"/>
  </r>
  <r>
    <x v="0"/>
    <m/>
    <x v="2"/>
    <x v="2"/>
    <x v="2"/>
    <x v="2"/>
    <x v="2"/>
    <x v="2"/>
    <x v="2"/>
    <x v="1"/>
    <n v="475"/>
    <n v="90"/>
    <n v="3827"/>
    <x v="0"/>
  </r>
  <r>
    <x v="0"/>
    <m/>
    <x v="3"/>
    <x v="2"/>
    <x v="3"/>
    <x v="3"/>
    <x v="3"/>
    <x v="3"/>
    <x v="3"/>
    <x v="2"/>
    <n v="437"/>
    <n v="98"/>
    <n v="3832"/>
    <x v="0"/>
  </r>
  <r>
    <x v="0"/>
    <m/>
    <x v="4"/>
    <x v="3"/>
    <x v="4"/>
    <x v="4"/>
    <x v="4"/>
    <x v="4"/>
    <x v="4"/>
    <x v="3"/>
    <n v="410"/>
    <n v="98"/>
    <n v="3837"/>
    <x v="0"/>
  </r>
  <r>
    <x v="0"/>
    <m/>
    <x v="0"/>
    <x v="4"/>
    <x v="1"/>
    <x v="5"/>
    <x v="5"/>
    <x v="5"/>
    <x v="5"/>
    <x v="4"/>
    <n v="459"/>
    <n v="98"/>
    <n v="3842"/>
    <x v="0"/>
  </r>
  <r>
    <x v="0"/>
    <m/>
    <x v="5"/>
    <x v="5"/>
    <x v="5"/>
    <x v="6"/>
    <x v="6"/>
    <x v="6"/>
    <x v="6"/>
    <x v="5"/>
    <n v="378"/>
    <n v="98"/>
    <n v="3847"/>
    <x v="0"/>
  </r>
  <r>
    <x v="0"/>
    <m/>
    <x v="6"/>
    <x v="0"/>
    <x v="1"/>
    <x v="5"/>
    <x v="5"/>
    <x v="5"/>
    <x v="7"/>
    <x v="4"/>
    <n v="486"/>
    <n v="98"/>
    <n v="3852"/>
    <x v="0"/>
  </r>
  <r>
    <x v="0"/>
    <m/>
    <x v="7"/>
    <x v="5"/>
    <x v="6"/>
    <x v="7"/>
    <x v="7"/>
    <x v="7"/>
    <x v="8"/>
    <x v="6"/>
    <n v="425"/>
    <n v="98"/>
    <n v="3857"/>
    <x v="0"/>
  </r>
  <r>
    <x v="0"/>
    <m/>
    <x v="8"/>
    <x v="1"/>
    <x v="7"/>
    <x v="8"/>
    <x v="8"/>
    <x v="8"/>
    <x v="4"/>
    <x v="7"/>
    <n v="540"/>
    <n v="98"/>
    <n v="3862"/>
    <x v="0"/>
  </r>
  <r>
    <x v="0"/>
    <m/>
    <x v="2"/>
    <x v="3"/>
    <x v="8"/>
    <x v="1"/>
    <x v="9"/>
    <x v="2"/>
    <x v="0"/>
    <x v="8"/>
    <n v="445"/>
    <n v="98"/>
    <n v="3867"/>
    <x v="0"/>
  </r>
  <r>
    <x v="0"/>
    <m/>
    <x v="9"/>
    <x v="0"/>
    <x v="9"/>
    <x v="9"/>
    <x v="10"/>
    <x v="9"/>
    <x v="9"/>
    <x v="9"/>
    <n v="408"/>
    <n v="98"/>
    <n v="3872"/>
    <x v="0"/>
  </r>
  <r>
    <x v="0"/>
    <m/>
    <x v="10"/>
    <x v="1"/>
    <x v="10"/>
    <x v="10"/>
    <x v="11"/>
    <x v="10"/>
    <x v="3"/>
    <x v="10"/>
    <n v="414"/>
    <n v="98"/>
    <n v="3877"/>
    <x v="0"/>
  </r>
  <r>
    <x v="0"/>
    <m/>
    <x v="11"/>
    <x v="5"/>
    <x v="11"/>
    <x v="11"/>
    <x v="12"/>
    <x v="0"/>
    <x v="9"/>
    <x v="11"/>
    <n v="358"/>
    <n v="98"/>
    <n v="3882"/>
    <x v="0"/>
  </r>
  <r>
    <x v="1"/>
    <m/>
    <x v="12"/>
    <x v="0"/>
    <x v="2"/>
    <x v="12"/>
    <x v="13"/>
    <x v="11"/>
    <x v="10"/>
    <x v="1"/>
    <n v="547"/>
    <n v="94"/>
    <n v="3887"/>
    <x v="0"/>
  </r>
  <r>
    <x v="1"/>
    <m/>
    <x v="13"/>
    <x v="5"/>
    <x v="1"/>
    <x v="5"/>
    <x v="5"/>
    <x v="5"/>
    <x v="11"/>
    <x v="4"/>
    <n v="492"/>
    <n v="94"/>
    <n v="3892"/>
    <x v="0"/>
  </r>
  <r>
    <x v="1"/>
    <m/>
    <x v="14"/>
    <x v="4"/>
    <x v="12"/>
    <x v="13"/>
    <x v="14"/>
    <x v="12"/>
    <x v="7"/>
    <x v="12"/>
    <n v="331"/>
    <n v="94"/>
    <n v="3897"/>
    <x v="0"/>
  </r>
  <r>
    <x v="1"/>
    <m/>
    <x v="15"/>
    <x v="2"/>
    <x v="10"/>
    <x v="10"/>
    <x v="11"/>
    <x v="10"/>
    <x v="12"/>
    <x v="10"/>
    <n v="421"/>
    <n v="94"/>
    <n v="3902"/>
    <x v="0"/>
  </r>
  <r>
    <x v="1"/>
    <m/>
    <x v="16"/>
    <x v="1"/>
    <x v="6"/>
    <x v="7"/>
    <x v="7"/>
    <x v="7"/>
    <x v="13"/>
    <x v="6"/>
    <n v="452"/>
    <n v="94"/>
    <n v="3907"/>
    <x v="0"/>
  </r>
  <r>
    <x v="1"/>
    <m/>
    <x v="17"/>
    <x v="3"/>
    <x v="13"/>
    <x v="14"/>
    <x v="15"/>
    <x v="13"/>
    <x v="14"/>
    <x v="13"/>
    <n v="501"/>
    <n v="94"/>
    <n v="3912"/>
    <x v="0"/>
  </r>
  <r>
    <x v="1"/>
    <m/>
    <x v="18"/>
    <x v="0"/>
    <x v="9"/>
    <x v="9"/>
    <x v="10"/>
    <x v="9"/>
    <x v="6"/>
    <x v="9"/>
    <n v="413"/>
    <n v="94"/>
    <n v="3917"/>
    <x v="0"/>
  </r>
  <r>
    <x v="1"/>
    <m/>
    <x v="19"/>
    <x v="1"/>
    <x v="13"/>
    <x v="14"/>
    <x v="15"/>
    <x v="13"/>
    <x v="15"/>
    <x v="13"/>
    <n v="506"/>
    <n v="94"/>
    <n v="3922"/>
    <x v="0"/>
  </r>
  <r>
    <x v="1"/>
    <m/>
    <x v="20"/>
    <x v="0"/>
    <x v="14"/>
    <x v="15"/>
    <x v="16"/>
    <x v="14"/>
    <x v="16"/>
    <x v="14"/>
    <n v="495"/>
    <n v="94"/>
    <n v="3927"/>
    <x v="0"/>
  </r>
  <r>
    <x v="1"/>
    <m/>
    <x v="21"/>
    <x v="4"/>
    <x v="15"/>
    <x v="16"/>
    <x v="1"/>
    <x v="15"/>
    <x v="17"/>
    <x v="15"/>
    <n v="513"/>
    <n v="94"/>
    <n v="3932"/>
    <x v="0"/>
  </r>
  <r>
    <x v="1"/>
    <m/>
    <x v="22"/>
    <x v="5"/>
    <x v="1"/>
    <x v="5"/>
    <x v="5"/>
    <x v="5"/>
    <x v="18"/>
    <x v="4"/>
    <n v="460"/>
    <n v="94"/>
    <n v="3937"/>
    <x v="0"/>
  </r>
  <r>
    <x v="1"/>
    <m/>
    <x v="23"/>
    <x v="1"/>
    <x v="16"/>
    <x v="17"/>
    <x v="17"/>
    <x v="16"/>
    <x v="14"/>
    <x v="16"/>
    <n v="416"/>
    <n v="94"/>
    <n v="3942"/>
    <x v="0"/>
  </r>
  <r>
    <x v="1"/>
    <m/>
    <x v="24"/>
    <x v="2"/>
    <x v="17"/>
    <x v="18"/>
    <x v="18"/>
    <x v="17"/>
    <x v="19"/>
    <x v="0"/>
    <n v="430"/>
    <n v="94"/>
    <n v="3947"/>
    <x v="0"/>
  </r>
  <r>
    <x v="1"/>
    <m/>
    <x v="25"/>
    <x v="3"/>
    <x v="18"/>
    <x v="19"/>
    <x v="19"/>
    <x v="18"/>
    <x v="20"/>
    <x v="17"/>
    <n v="389"/>
    <n v="94"/>
    <n v="3952"/>
    <x v="0"/>
  </r>
  <r>
    <x v="1"/>
    <m/>
    <x v="26"/>
    <x v="2"/>
    <x v="2"/>
    <x v="12"/>
    <x v="13"/>
    <x v="11"/>
    <x v="21"/>
    <x v="1"/>
    <n v="537"/>
    <n v="94"/>
    <n v="3957"/>
    <x v="0"/>
  </r>
  <r>
    <x v="2"/>
    <m/>
    <x v="27"/>
    <x v="0"/>
    <x v="19"/>
    <x v="20"/>
    <x v="20"/>
    <x v="19"/>
    <x v="22"/>
    <x v="18"/>
    <n v="377"/>
    <n v="87"/>
    <n v="3962"/>
    <x v="0"/>
  </r>
  <r>
    <x v="2"/>
    <m/>
    <x v="28"/>
    <x v="1"/>
    <x v="13"/>
    <x v="21"/>
    <x v="21"/>
    <x v="20"/>
    <x v="14"/>
    <x v="13"/>
    <n v="492"/>
    <n v="87"/>
    <n v="3967"/>
    <x v="0"/>
  </r>
  <r>
    <x v="2"/>
    <m/>
    <x v="29"/>
    <x v="5"/>
    <x v="4"/>
    <x v="22"/>
    <x v="22"/>
    <x v="21"/>
    <x v="15"/>
    <x v="3"/>
    <n v="397"/>
    <n v="87"/>
    <n v="3972"/>
    <x v="0"/>
  </r>
  <r>
    <x v="2"/>
    <m/>
    <x v="30"/>
    <x v="4"/>
    <x v="20"/>
    <x v="23"/>
    <x v="23"/>
    <x v="22"/>
    <x v="23"/>
    <x v="19"/>
    <n v="360"/>
    <n v="87"/>
    <n v="3977"/>
    <x v="0"/>
  </r>
  <r>
    <x v="2"/>
    <m/>
    <x v="31"/>
    <x v="3"/>
    <x v="9"/>
    <x v="19"/>
    <x v="19"/>
    <x v="18"/>
    <x v="18"/>
    <x v="9"/>
    <n v="366"/>
    <n v="87"/>
    <n v="3982"/>
    <x v="0"/>
  </r>
  <r>
    <x v="2"/>
    <m/>
    <x v="32"/>
    <x v="2"/>
    <x v="21"/>
    <x v="24"/>
    <x v="24"/>
    <x v="23"/>
    <x v="23"/>
    <x v="20"/>
    <n v="310"/>
    <n v="87"/>
    <n v="3987"/>
    <x v="0"/>
  </r>
  <r>
    <x v="2"/>
    <m/>
    <x v="33"/>
    <x v="5"/>
    <x v="22"/>
    <x v="25"/>
    <x v="25"/>
    <x v="24"/>
    <x v="24"/>
    <x v="21"/>
    <n v="499"/>
    <n v="87"/>
    <n v="3992"/>
    <x v="0"/>
  </r>
  <r>
    <x v="2"/>
    <m/>
    <x v="5"/>
    <x v="0"/>
    <x v="6"/>
    <x v="26"/>
    <x v="26"/>
    <x v="25"/>
    <x v="25"/>
    <x v="6"/>
    <n v="444"/>
    <n v="87"/>
    <n v="3997"/>
    <x v="0"/>
  </r>
  <r>
    <x v="2"/>
    <m/>
    <x v="34"/>
    <x v="1"/>
    <x v="23"/>
    <x v="27"/>
    <x v="27"/>
    <x v="26"/>
    <x v="21"/>
    <x v="22"/>
    <n v="283"/>
    <n v="87"/>
    <n v="4002"/>
    <x v="0"/>
  </r>
  <r>
    <x v="2"/>
    <m/>
    <x v="35"/>
    <x v="4"/>
    <x v="9"/>
    <x v="19"/>
    <x v="19"/>
    <x v="18"/>
    <x v="26"/>
    <x v="9"/>
    <n v="373"/>
    <n v="87"/>
    <n v="4007"/>
    <x v="0"/>
  </r>
  <r>
    <x v="2"/>
    <m/>
    <x v="36"/>
    <x v="2"/>
    <x v="19"/>
    <x v="20"/>
    <x v="20"/>
    <x v="19"/>
    <x v="27"/>
    <x v="18"/>
    <n v="404"/>
    <n v="87"/>
    <n v="4012"/>
    <x v="0"/>
  </r>
  <r>
    <x v="2"/>
    <m/>
    <x v="37"/>
    <x v="1"/>
    <x v="14"/>
    <x v="28"/>
    <x v="28"/>
    <x v="27"/>
    <x v="28"/>
    <x v="14"/>
    <n v="453"/>
    <n v="87"/>
    <n v="4017"/>
    <x v="0"/>
  </r>
  <r>
    <x v="2"/>
    <m/>
    <x v="38"/>
    <x v="5"/>
    <x v="20"/>
    <x v="23"/>
    <x v="23"/>
    <x v="22"/>
    <x v="20"/>
    <x v="19"/>
    <n v="365"/>
    <n v="87"/>
    <n v="4022"/>
    <x v="0"/>
  </r>
  <r>
    <x v="2"/>
    <m/>
    <x v="39"/>
    <x v="3"/>
    <x v="14"/>
    <x v="28"/>
    <x v="28"/>
    <x v="27"/>
    <x v="29"/>
    <x v="14"/>
    <n v="458"/>
    <n v="87"/>
    <n v="4027"/>
    <x v="0"/>
  </r>
  <r>
    <x v="2"/>
    <m/>
    <x v="40"/>
    <x v="2"/>
    <x v="24"/>
    <x v="29"/>
    <x v="29"/>
    <x v="28"/>
    <x v="30"/>
    <x v="23"/>
    <n v="447"/>
    <n v="87"/>
    <n v="4032"/>
    <x v="0"/>
  </r>
  <r>
    <x v="2"/>
    <m/>
    <x v="41"/>
    <x v="1"/>
    <x v="1"/>
    <x v="30"/>
    <x v="30"/>
    <x v="29"/>
    <x v="31"/>
    <x v="4"/>
    <n v="452"/>
    <n v="87"/>
    <n v="4037"/>
    <x v="0"/>
  </r>
  <r>
    <x v="2"/>
    <m/>
    <x v="42"/>
    <x v="4"/>
    <x v="6"/>
    <x v="26"/>
    <x v="26"/>
    <x v="25"/>
    <x v="32"/>
    <x v="6"/>
    <n v="412"/>
    <n v="87"/>
    <n v="4042"/>
    <x v="0"/>
  </r>
  <r>
    <x v="2"/>
    <m/>
    <x v="43"/>
    <x v="2"/>
    <x v="25"/>
    <x v="31"/>
    <x v="31"/>
    <x v="30"/>
    <x v="28"/>
    <x v="24"/>
    <n v="368"/>
    <n v="87"/>
    <n v="4047"/>
    <x v="0"/>
  </r>
  <r>
    <x v="2"/>
    <m/>
    <x v="44"/>
    <x v="5"/>
    <x v="16"/>
    <x v="4"/>
    <x v="4"/>
    <x v="4"/>
    <x v="33"/>
    <x v="16"/>
    <n v="382"/>
    <n v="87"/>
    <n v="4052"/>
    <x v="0"/>
  </r>
  <r>
    <x v="2"/>
    <m/>
    <x v="45"/>
    <x v="0"/>
    <x v="26"/>
    <x v="32"/>
    <x v="32"/>
    <x v="31"/>
    <x v="0"/>
    <x v="25"/>
    <n v="341"/>
    <n v="92"/>
    <n v="4057"/>
    <x v="0"/>
  </r>
  <r>
    <x v="3"/>
    <m/>
    <x v="46"/>
    <x v="0"/>
    <x v="22"/>
    <x v="25"/>
    <x v="25"/>
    <x v="24"/>
    <x v="34"/>
    <x v="21"/>
    <n v="489"/>
    <n v="92"/>
    <n v="4062"/>
    <x v="0"/>
  </r>
  <r>
    <x v="3"/>
    <m/>
    <x v="47"/>
    <x v="4"/>
    <x v="27"/>
    <x v="6"/>
    <x v="6"/>
    <x v="6"/>
    <x v="35"/>
    <x v="26"/>
    <n v="323"/>
    <n v="92"/>
    <n v="4067"/>
    <x v="0"/>
  </r>
  <r>
    <x v="3"/>
    <m/>
    <x v="48"/>
    <x v="0"/>
    <x v="28"/>
    <x v="33"/>
    <x v="33"/>
    <x v="1"/>
    <x v="28"/>
    <x v="27"/>
    <n v="438"/>
    <n v="92"/>
    <n v="4072"/>
    <x v="0"/>
  </r>
  <r>
    <x v="3"/>
    <m/>
    <x v="49"/>
    <x v="2"/>
    <x v="29"/>
    <x v="34"/>
    <x v="34"/>
    <x v="32"/>
    <x v="29"/>
    <x v="28"/>
    <n v="343"/>
    <n v="92"/>
    <n v="4077"/>
    <x v="0"/>
  </r>
  <r>
    <x v="3"/>
    <m/>
    <x v="50"/>
    <x v="0"/>
    <x v="30"/>
    <x v="35"/>
    <x v="35"/>
    <x v="33"/>
    <x v="4"/>
    <x v="29"/>
    <n v="306"/>
    <n v="92"/>
    <n v="4082"/>
    <x v="0"/>
  </r>
  <r>
    <x v="3"/>
    <m/>
    <x v="51"/>
    <x v="1"/>
    <x v="26"/>
    <x v="32"/>
    <x v="32"/>
    <x v="31"/>
    <x v="32"/>
    <x v="25"/>
    <n v="312"/>
    <n v="92"/>
    <n v="4087"/>
    <x v="0"/>
  </r>
  <r>
    <x v="3"/>
    <m/>
    <x v="52"/>
    <x v="0"/>
    <x v="31"/>
    <x v="36"/>
    <x v="36"/>
    <x v="34"/>
    <x v="4"/>
    <x v="30"/>
    <n v="256"/>
    <n v="92"/>
    <n v="4092"/>
    <x v="0"/>
  </r>
  <r>
    <x v="3"/>
    <m/>
    <x v="53"/>
    <x v="5"/>
    <x v="32"/>
    <x v="7"/>
    <x v="7"/>
    <x v="7"/>
    <x v="3"/>
    <x v="31"/>
    <n v="445"/>
    <n v="92"/>
    <n v="4097"/>
    <x v="0"/>
  </r>
  <r>
    <x v="3"/>
    <m/>
    <x v="54"/>
    <x v="0"/>
    <x v="33"/>
    <x v="3"/>
    <x v="3"/>
    <x v="3"/>
    <x v="36"/>
    <x v="32"/>
    <n v="390"/>
    <n v="92"/>
    <n v="4102"/>
    <x v="0"/>
  </r>
  <r>
    <x v="3"/>
    <m/>
    <x v="55"/>
    <x v="5"/>
    <x v="34"/>
    <x v="37"/>
    <x v="37"/>
    <x v="35"/>
    <x v="34"/>
    <x v="33"/>
    <n v="229"/>
    <n v="92"/>
    <n v="4107"/>
    <x v="0"/>
  </r>
  <r>
    <x v="3"/>
    <m/>
    <x v="56"/>
    <x v="0"/>
    <x v="26"/>
    <x v="32"/>
    <x v="32"/>
    <x v="31"/>
    <x v="37"/>
    <x v="25"/>
    <n v="333"/>
    <n v="92"/>
    <n v="4112"/>
    <x v="0"/>
  </r>
  <r>
    <x v="3"/>
    <m/>
    <x v="57"/>
    <x v="4"/>
    <x v="27"/>
    <x v="6"/>
    <x v="6"/>
    <x v="6"/>
    <x v="33"/>
    <x v="26"/>
    <n v="327"/>
    <n v="92"/>
    <n v="4117"/>
    <x v="0"/>
  </r>
  <r>
    <x v="3"/>
    <m/>
    <x v="58"/>
    <x v="2"/>
    <x v="0"/>
    <x v="10"/>
    <x v="11"/>
    <x v="10"/>
    <x v="31"/>
    <x v="34"/>
    <n v="412"/>
    <n v="92"/>
    <n v="4122"/>
    <x v="0"/>
  </r>
  <r>
    <x v="3"/>
    <m/>
    <x v="59"/>
    <x v="1"/>
    <x v="30"/>
    <x v="35"/>
    <x v="35"/>
    <x v="33"/>
    <x v="14"/>
    <x v="29"/>
    <n v="297"/>
    <n v="92"/>
    <n v="4127"/>
    <x v="0"/>
  </r>
  <r>
    <x v="3"/>
    <m/>
    <x v="60"/>
    <x v="0"/>
    <x v="0"/>
    <x v="10"/>
    <x v="11"/>
    <x v="10"/>
    <x v="2"/>
    <x v="34"/>
    <n v="430"/>
    <n v="92"/>
    <n v="4132"/>
    <x v="0"/>
  </r>
  <r>
    <x v="3"/>
    <m/>
    <x v="61"/>
    <x v="4"/>
    <x v="35"/>
    <x v="9"/>
    <x v="10"/>
    <x v="9"/>
    <x v="8"/>
    <x v="35"/>
    <n v="376"/>
    <n v="92"/>
    <n v="4137"/>
    <x v="0"/>
  </r>
  <r>
    <x v="3"/>
    <m/>
    <x v="62"/>
    <x v="3"/>
    <x v="36"/>
    <x v="38"/>
    <x v="38"/>
    <x v="36"/>
    <x v="2"/>
    <x v="36"/>
    <n v="425"/>
    <n v="92"/>
    <n v="4142"/>
    <x v="0"/>
  </r>
  <r>
    <x v="3"/>
    <m/>
    <x v="63"/>
    <x v="0"/>
    <x v="33"/>
    <x v="3"/>
    <x v="3"/>
    <x v="3"/>
    <x v="27"/>
    <x v="32"/>
    <n v="389"/>
    <n v="92"/>
    <n v="4147"/>
    <x v="0"/>
  </r>
  <r>
    <x v="3"/>
    <m/>
    <x v="64"/>
    <x v="1"/>
    <x v="37"/>
    <x v="39"/>
    <x v="39"/>
    <x v="37"/>
    <x v="24"/>
    <x v="37"/>
    <n v="344"/>
    <n v="92"/>
    <n v="4152"/>
    <x v="0"/>
  </r>
  <r>
    <x v="3"/>
    <m/>
    <x v="65"/>
    <x v="0"/>
    <x v="38"/>
    <x v="40"/>
    <x v="40"/>
    <x v="38"/>
    <x v="37"/>
    <x v="38"/>
    <n v="368"/>
    <n v="92"/>
    <n v="4157"/>
    <x v="0"/>
  </r>
  <r>
    <x v="3"/>
    <m/>
    <x v="66"/>
    <x v="1"/>
    <x v="39"/>
    <x v="2"/>
    <x v="41"/>
    <x v="39"/>
    <x v="29"/>
    <x v="39"/>
    <n v="278"/>
    <n v="92"/>
    <n v="4162"/>
    <x v="0"/>
  </r>
  <r>
    <x v="3"/>
    <m/>
    <x v="67"/>
    <x v="0"/>
    <x v="32"/>
    <x v="7"/>
    <x v="7"/>
    <x v="7"/>
    <x v="34"/>
    <x v="31"/>
    <n v="444"/>
    <n v="92"/>
    <n v="4167"/>
    <x v="0"/>
  </r>
  <r>
    <x v="3"/>
    <m/>
    <x v="68"/>
    <x v="4"/>
    <x v="40"/>
    <x v="41"/>
    <x v="42"/>
    <x v="40"/>
    <x v="38"/>
    <x v="40"/>
    <n v="293"/>
    <n v="92"/>
    <n v="4172"/>
    <x v="0"/>
  </r>
  <r>
    <x v="3"/>
    <m/>
    <x v="69"/>
    <x v="0"/>
    <x v="10"/>
    <x v="42"/>
    <x v="43"/>
    <x v="41"/>
    <x v="23"/>
    <x v="10"/>
    <n v="420"/>
    <n v="92"/>
    <n v="4177"/>
    <x v="0"/>
  </r>
  <r>
    <x v="3"/>
    <m/>
    <x v="70"/>
    <x v="2"/>
    <x v="12"/>
    <x v="43"/>
    <x v="44"/>
    <x v="42"/>
    <x v="28"/>
    <x v="12"/>
    <n v="293"/>
    <n v="92"/>
    <n v="4182"/>
    <x v="0"/>
  </r>
  <r>
    <x v="3"/>
    <m/>
    <x v="59"/>
    <x v="3"/>
    <x v="41"/>
    <x v="44"/>
    <x v="45"/>
    <x v="43"/>
    <x v="12"/>
    <x v="41"/>
    <n v="262"/>
    <n v="92"/>
    <n v="4187"/>
    <x v="0"/>
  </r>
  <r>
    <x v="3"/>
    <m/>
    <x v="71"/>
    <x v="0"/>
    <x v="39"/>
    <x v="2"/>
    <x v="41"/>
    <x v="39"/>
    <x v="39"/>
    <x v="39"/>
    <n v="272"/>
    <n v="92"/>
    <n v="4192"/>
    <x v="0"/>
  </r>
  <r>
    <x v="3"/>
    <m/>
    <x v="72"/>
    <x v="5"/>
    <x v="42"/>
    <x v="45"/>
    <x v="46"/>
    <x v="44"/>
    <x v="22"/>
    <x v="42"/>
    <n v="182"/>
    <n v="56"/>
    <n v="4197"/>
    <x v="0"/>
  </r>
  <r>
    <x v="3"/>
    <m/>
    <x v="73"/>
    <x v="0"/>
    <x v="19"/>
    <x v="20"/>
    <x v="20"/>
    <x v="19"/>
    <x v="38"/>
    <x v="18"/>
    <n v="383"/>
    <n v="92"/>
    <n v="4202"/>
    <x v="0"/>
  </r>
  <r>
    <x v="3"/>
    <m/>
    <x v="74"/>
    <x v="4"/>
    <x v="5"/>
    <x v="11"/>
    <x v="12"/>
    <x v="0"/>
    <x v="40"/>
    <x v="5"/>
    <n v="307"/>
    <n v="92"/>
    <n v="4207"/>
    <x v="0"/>
  </r>
  <r>
    <x v="4"/>
    <m/>
    <x v="75"/>
    <x v="0"/>
    <x v="7"/>
    <x v="20"/>
    <x v="22"/>
    <x v="45"/>
    <x v="4"/>
    <x v="0"/>
    <n v="458"/>
    <n v="87"/>
    <n v="4212"/>
    <x v="0"/>
  </r>
  <r>
    <x v="4"/>
    <m/>
    <x v="76"/>
    <x v="1"/>
    <x v="14"/>
    <x v="1"/>
    <x v="1"/>
    <x v="1"/>
    <x v="41"/>
    <x v="0"/>
    <n v="454"/>
    <n v="87"/>
    <n v="4217"/>
    <x v="0"/>
  </r>
  <r>
    <x v="4"/>
    <m/>
    <x v="77"/>
    <x v="2"/>
    <x v="40"/>
    <x v="0"/>
    <x v="21"/>
    <x v="15"/>
    <x v="42"/>
    <x v="1"/>
    <n v="429"/>
    <n v="87"/>
    <n v="4222"/>
    <x v="0"/>
  </r>
  <r>
    <x v="4"/>
    <m/>
    <x v="78"/>
    <x v="2"/>
    <x v="16"/>
    <x v="21"/>
    <x v="9"/>
    <x v="31"/>
    <x v="38"/>
    <x v="2"/>
    <n v="421"/>
    <n v="87"/>
    <n v="4227"/>
    <x v="0"/>
  </r>
  <r>
    <x v="4"/>
    <m/>
    <x v="79"/>
    <x v="3"/>
    <x v="24"/>
    <x v="19"/>
    <x v="28"/>
    <x v="6"/>
    <x v="28"/>
    <x v="3"/>
    <n v="393"/>
    <n v="87"/>
    <n v="4232"/>
    <x v="0"/>
  </r>
  <r>
    <x v="4"/>
    <m/>
    <x v="80"/>
    <x v="4"/>
    <x v="43"/>
    <x v="1"/>
    <x v="47"/>
    <x v="10"/>
    <x v="17"/>
    <x v="4"/>
    <n v="471"/>
    <n v="87"/>
    <n v="4237"/>
    <x v="0"/>
  </r>
  <r>
    <x v="4"/>
    <m/>
    <x v="81"/>
    <x v="5"/>
    <x v="25"/>
    <x v="13"/>
    <x v="4"/>
    <x v="33"/>
    <x v="22"/>
    <x v="5"/>
    <n v="327"/>
    <n v="87"/>
    <n v="4242"/>
    <x v="0"/>
  </r>
  <r>
    <x v="4"/>
    <m/>
    <x v="82"/>
    <x v="0"/>
    <x v="43"/>
    <x v="1"/>
    <x v="47"/>
    <x v="10"/>
    <x v="17"/>
    <x v="4"/>
    <n v="471"/>
    <n v="87"/>
    <n v="4247"/>
    <x v="0"/>
  </r>
  <r>
    <x v="4"/>
    <m/>
    <x v="83"/>
    <x v="5"/>
    <x v="44"/>
    <x v="4"/>
    <x v="48"/>
    <x v="9"/>
    <x v="43"/>
    <x v="6"/>
    <n v="435"/>
    <n v="87"/>
    <n v="4252"/>
    <x v="0"/>
  </r>
  <r>
    <x v="4"/>
    <m/>
    <x v="84"/>
    <x v="1"/>
    <x v="45"/>
    <x v="16"/>
    <x v="49"/>
    <x v="46"/>
    <x v="3"/>
    <x v="7"/>
    <n v="535"/>
    <n v="87"/>
    <n v="4257"/>
    <x v="0"/>
  </r>
  <r>
    <x v="4"/>
    <m/>
    <x v="85"/>
    <x v="3"/>
    <x v="14"/>
    <x v="42"/>
    <x v="21"/>
    <x v="3"/>
    <x v="41"/>
    <x v="8"/>
    <n v="429"/>
    <n v="87"/>
    <n v="4262"/>
    <x v="0"/>
  </r>
  <r>
    <x v="4"/>
    <m/>
    <x v="86"/>
    <x v="0"/>
    <x v="36"/>
    <x v="6"/>
    <x v="7"/>
    <x v="37"/>
    <x v="44"/>
    <x v="9"/>
    <n v="369"/>
    <n v="87"/>
    <n v="4267"/>
    <x v="0"/>
  </r>
  <r>
    <x v="4"/>
    <m/>
    <x v="87"/>
    <x v="1"/>
    <x v="32"/>
    <x v="3"/>
    <x v="5"/>
    <x v="38"/>
    <x v="5"/>
    <x v="10"/>
    <n v="405"/>
    <n v="87"/>
    <n v="4272"/>
    <x v="0"/>
  </r>
  <r>
    <x v="4"/>
    <m/>
    <x v="88"/>
    <x v="5"/>
    <x v="38"/>
    <x v="43"/>
    <x v="22"/>
    <x v="39"/>
    <x v="45"/>
    <x v="11"/>
    <n v="309"/>
    <n v="87"/>
    <n v="4277"/>
    <x v="0"/>
  </r>
  <r>
    <x v="4"/>
    <m/>
    <x v="89"/>
    <x v="0"/>
    <x v="15"/>
    <x v="0"/>
    <x v="50"/>
    <x v="14"/>
    <x v="4"/>
    <x v="1"/>
    <n v="536"/>
    <n v="87"/>
    <n v="4282"/>
    <x v="0"/>
  </r>
  <r>
    <x v="4"/>
    <m/>
    <x v="90"/>
    <x v="5"/>
    <x v="43"/>
    <x v="1"/>
    <x v="47"/>
    <x v="10"/>
    <x v="46"/>
    <x v="4"/>
    <n v="449"/>
    <n v="87"/>
    <n v="4287"/>
    <x v="0"/>
  </r>
  <r>
    <x v="4"/>
    <m/>
    <x v="91"/>
    <x v="4"/>
    <x v="20"/>
    <x v="2"/>
    <x v="19"/>
    <x v="47"/>
    <x v="26"/>
    <x v="12"/>
    <n v="313"/>
    <n v="87"/>
    <n v="4292"/>
    <x v="0"/>
  </r>
  <r>
    <x v="4"/>
    <m/>
    <x v="92"/>
    <x v="2"/>
    <x v="32"/>
    <x v="3"/>
    <x v="5"/>
    <x v="38"/>
    <x v="47"/>
    <x v="10"/>
    <n v="393"/>
    <n v="87"/>
    <n v="4297"/>
    <x v="0"/>
  </r>
  <r>
    <x v="4"/>
    <m/>
    <x v="93"/>
    <x v="1"/>
    <x v="44"/>
    <x v="4"/>
    <x v="48"/>
    <x v="9"/>
    <x v="35"/>
    <x v="6"/>
    <n v="408"/>
    <n v="87"/>
    <n v="4302"/>
    <x v="0"/>
  </r>
  <r>
    <x v="4"/>
    <m/>
    <x v="94"/>
    <x v="3"/>
    <x v="46"/>
    <x v="5"/>
    <x v="51"/>
    <x v="17"/>
    <x v="45"/>
    <x v="13"/>
    <n v="479"/>
    <n v="87"/>
    <n v="4307"/>
    <x v="0"/>
  </r>
  <r>
    <x v="5"/>
    <m/>
    <x v="95"/>
    <x v="0"/>
    <x v="36"/>
    <x v="6"/>
    <x v="7"/>
    <x v="37"/>
    <x v="48"/>
    <x v="9"/>
    <n v="343"/>
    <n v="87"/>
    <n v="4312"/>
    <x v="0"/>
  </r>
  <r>
    <x v="5"/>
    <m/>
    <x v="96"/>
    <x v="1"/>
    <x v="46"/>
    <x v="5"/>
    <x v="51"/>
    <x v="17"/>
    <x v="14"/>
    <x v="13"/>
    <n v="502"/>
    <n v="87"/>
    <n v="4317"/>
    <x v="0"/>
  </r>
  <r>
    <x v="5"/>
    <m/>
    <x v="97"/>
    <x v="0"/>
    <x v="47"/>
    <x v="7"/>
    <x v="13"/>
    <x v="16"/>
    <x v="49"/>
    <x v="14"/>
    <n v="460"/>
    <n v="87"/>
    <n v="4322"/>
    <x v="0"/>
  </r>
  <r>
    <x v="5"/>
    <m/>
    <x v="98"/>
    <x v="4"/>
    <x v="48"/>
    <x v="8"/>
    <x v="2"/>
    <x v="1"/>
    <x v="50"/>
    <x v="15"/>
    <n v="535"/>
    <n v="87"/>
    <n v="4327"/>
    <x v="0"/>
  </r>
  <r>
    <x v="5"/>
    <m/>
    <x v="99"/>
    <x v="5"/>
    <x v="43"/>
    <x v="1"/>
    <x v="47"/>
    <x v="10"/>
    <x v="2"/>
    <x v="4"/>
    <n v="480"/>
    <n v="87"/>
    <n v="4332"/>
    <x v="0"/>
  </r>
  <r>
    <x v="5"/>
    <m/>
    <x v="100"/>
    <x v="1"/>
    <x v="28"/>
    <x v="9"/>
    <x v="16"/>
    <x v="48"/>
    <x v="46"/>
    <x v="16"/>
    <n v="399"/>
    <n v="87"/>
    <n v="4337"/>
    <x v="0"/>
  </r>
  <r>
    <x v="5"/>
    <m/>
    <x v="101"/>
    <x v="2"/>
    <x v="49"/>
    <x v="10"/>
    <x v="15"/>
    <x v="19"/>
    <x v="34"/>
    <x v="0"/>
    <n v="449"/>
    <n v="87"/>
    <n v="4342"/>
    <x v="0"/>
  </r>
  <r>
    <x v="5"/>
    <m/>
    <x v="102"/>
    <x v="3"/>
    <x v="19"/>
    <x v="11"/>
    <x v="26"/>
    <x v="12"/>
    <x v="27"/>
    <x v="17"/>
    <n v="374"/>
    <n v="87"/>
    <n v="4347"/>
    <x v="0"/>
  </r>
  <r>
    <x v="5"/>
    <m/>
    <x v="103"/>
    <x v="2"/>
    <x v="15"/>
    <x v="0"/>
    <x v="50"/>
    <x v="14"/>
    <x v="7"/>
    <x v="1"/>
    <n v="547"/>
    <n v="87"/>
    <n v="4352"/>
    <x v="0"/>
  </r>
  <r>
    <x v="5"/>
    <m/>
    <x v="104"/>
    <x v="0"/>
    <x v="8"/>
    <x v="31"/>
    <x v="18"/>
    <x v="22"/>
    <x v="29"/>
    <x v="18"/>
    <n v="394"/>
    <n v="87"/>
    <n v="4357"/>
    <x v="0"/>
  </r>
  <r>
    <x v="5"/>
    <m/>
    <x v="105"/>
    <x v="1"/>
    <x v="2"/>
    <x v="5"/>
    <x v="52"/>
    <x v="2"/>
    <x v="7"/>
    <x v="13"/>
    <n v="513"/>
    <n v="87"/>
    <n v="4362"/>
    <x v="0"/>
  </r>
  <r>
    <x v="5"/>
    <m/>
    <x v="106"/>
    <x v="5"/>
    <x v="0"/>
    <x v="19"/>
    <x v="33"/>
    <x v="0"/>
    <x v="0"/>
    <x v="3"/>
    <n v="407"/>
    <n v="87"/>
    <n v="4367"/>
    <x v="0"/>
  </r>
  <r>
    <x v="5"/>
    <m/>
    <x v="107"/>
    <x v="4"/>
    <x v="50"/>
    <x v="46"/>
    <x v="20"/>
    <x v="49"/>
    <x v="1"/>
    <x v="19"/>
    <n v="376"/>
    <n v="87"/>
    <n v="4372"/>
    <x v="0"/>
  </r>
  <r>
    <x v="5"/>
    <m/>
    <x v="108"/>
    <x v="3"/>
    <x v="19"/>
    <x v="6"/>
    <x v="26"/>
    <x v="12"/>
    <x v="2"/>
    <x v="9"/>
    <n v="386"/>
    <n v="87"/>
    <n v="4377"/>
    <x v="0"/>
  </r>
  <r>
    <x v="5"/>
    <m/>
    <x v="109"/>
    <x v="2"/>
    <x v="51"/>
    <x v="27"/>
    <x v="34"/>
    <x v="50"/>
    <x v="3"/>
    <x v="20"/>
    <n v="296"/>
    <n v="87"/>
    <n v="4382"/>
    <x v="0"/>
  </r>
  <r>
    <x v="5"/>
    <m/>
    <x v="110"/>
    <x v="5"/>
    <x v="3"/>
    <x v="47"/>
    <x v="53"/>
    <x v="28"/>
    <x v="4"/>
    <x v="21"/>
    <n v="497"/>
    <n v="87"/>
    <n v="4387"/>
    <x v="0"/>
  </r>
  <r>
    <x v="5"/>
    <m/>
    <x v="111"/>
    <x v="0"/>
    <x v="52"/>
    <x v="4"/>
    <x v="54"/>
    <x v="18"/>
    <x v="5"/>
    <x v="6"/>
    <n v="421"/>
    <n v="87"/>
    <n v="4392"/>
    <x v="0"/>
  </r>
  <r>
    <x v="5"/>
    <m/>
    <x v="112"/>
    <x v="1"/>
    <x v="30"/>
    <x v="44"/>
    <x v="32"/>
    <x v="51"/>
    <x v="6"/>
    <x v="22"/>
    <n v="305"/>
    <n v="87"/>
    <n v="4397"/>
    <x v="0"/>
  </r>
  <r>
    <x v="5"/>
    <m/>
    <x v="113"/>
    <x v="4"/>
    <x v="19"/>
    <x v="6"/>
    <x v="26"/>
    <x v="12"/>
    <x v="7"/>
    <x v="9"/>
    <n v="393"/>
    <n v="87"/>
    <n v="4402"/>
    <x v="0"/>
  </r>
  <r>
    <x v="5"/>
    <m/>
    <x v="114"/>
    <x v="2"/>
    <x v="8"/>
    <x v="31"/>
    <x v="18"/>
    <x v="22"/>
    <x v="8"/>
    <x v="18"/>
    <n v="387"/>
    <n v="87"/>
    <n v="4407"/>
    <x v="0"/>
  </r>
  <r>
    <x v="6"/>
    <m/>
    <x v="115"/>
    <x v="1"/>
    <x v="22"/>
    <x v="7"/>
    <x v="55"/>
    <x v="4"/>
    <x v="4"/>
    <x v="14"/>
    <n v="472"/>
    <n v="87"/>
    <n v="4412"/>
    <x v="0"/>
  </r>
  <r>
    <x v="6"/>
    <m/>
    <x v="116"/>
    <x v="5"/>
    <x v="50"/>
    <x v="46"/>
    <x v="20"/>
    <x v="49"/>
    <x v="0"/>
    <x v="19"/>
    <n v="357"/>
    <n v="87"/>
    <n v="4417"/>
    <x v="0"/>
  </r>
  <r>
    <x v="6"/>
    <m/>
    <x v="117"/>
    <x v="3"/>
    <x v="22"/>
    <x v="7"/>
    <x v="55"/>
    <x v="4"/>
    <x v="9"/>
    <x v="14"/>
    <n v="490"/>
    <n v="87"/>
    <n v="4422"/>
    <x v="0"/>
  </r>
  <r>
    <x v="6"/>
    <m/>
    <x v="118"/>
    <x v="2"/>
    <x v="1"/>
    <x v="38"/>
    <x v="25"/>
    <x v="30"/>
    <x v="3"/>
    <x v="23"/>
    <n v="436"/>
    <n v="87"/>
    <n v="4427"/>
    <x v="0"/>
  </r>
  <r>
    <x v="6"/>
    <m/>
    <x v="119"/>
    <x v="1"/>
    <x v="53"/>
    <x v="1"/>
    <x v="56"/>
    <x v="41"/>
    <x v="9"/>
    <x v="4"/>
    <n v="485"/>
    <n v="87"/>
    <n v="4432"/>
    <x v="0"/>
  </r>
  <r>
    <x v="6"/>
    <m/>
    <x v="120"/>
    <x v="4"/>
    <x v="52"/>
    <x v="4"/>
    <x v="54"/>
    <x v="18"/>
    <x v="10"/>
    <x v="6"/>
    <n v="449"/>
    <n v="87"/>
    <n v="4437"/>
    <x v="0"/>
  </r>
  <r>
    <x v="6"/>
    <m/>
    <x v="121"/>
    <x v="2"/>
    <x v="10"/>
    <x v="48"/>
    <x v="29"/>
    <x v="52"/>
    <x v="11"/>
    <x v="24"/>
    <n v="404"/>
    <n v="87"/>
    <n v="4442"/>
    <x v="0"/>
  </r>
  <r>
    <x v="6"/>
    <m/>
    <x v="122"/>
    <x v="5"/>
    <x v="24"/>
    <x v="9"/>
    <x v="28"/>
    <x v="6"/>
    <x v="7"/>
    <x v="16"/>
    <n v="428"/>
    <n v="87"/>
    <n v="4447"/>
    <x v="0"/>
  </r>
  <r>
    <x v="6"/>
    <m/>
    <x v="123"/>
    <x v="0"/>
    <x v="27"/>
    <x v="41"/>
    <x v="3"/>
    <x v="26"/>
    <x v="12"/>
    <x v="25"/>
    <n v="338"/>
    <n v="87"/>
    <n v="4452"/>
    <x v="0"/>
  </r>
  <r>
    <x v="6"/>
    <m/>
    <x v="124"/>
    <x v="0"/>
    <x v="3"/>
    <x v="47"/>
    <x v="53"/>
    <x v="28"/>
    <x v="25"/>
    <x v="21"/>
    <n v="505"/>
    <n v="87"/>
    <n v="4457"/>
    <x v="0"/>
  </r>
  <r>
    <x v="6"/>
    <m/>
    <x v="125"/>
    <x v="4"/>
    <x v="25"/>
    <x v="39"/>
    <x v="4"/>
    <x v="33"/>
    <x v="39"/>
    <x v="26"/>
    <n v="343"/>
    <n v="87"/>
    <n v="4462"/>
    <x v="0"/>
  </r>
  <r>
    <x v="6"/>
    <m/>
    <x v="126"/>
    <x v="0"/>
    <x v="54"/>
    <x v="26"/>
    <x v="1"/>
    <x v="21"/>
    <x v="4"/>
    <x v="27"/>
    <n v="457"/>
    <n v="87"/>
    <n v="4467"/>
    <x v="0"/>
  </r>
  <r>
    <x v="6"/>
    <m/>
    <x v="127"/>
    <x v="2"/>
    <x v="9"/>
    <x v="32"/>
    <x v="43"/>
    <x v="23"/>
    <x v="8"/>
    <x v="28"/>
    <n v="337"/>
    <n v="87"/>
    <n v="4472"/>
    <x v="0"/>
  </r>
  <r>
    <x v="6"/>
    <m/>
    <x v="128"/>
    <x v="0"/>
    <x v="11"/>
    <x v="49"/>
    <x v="6"/>
    <x v="53"/>
    <x v="51"/>
    <x v="29"/>
    <n v="277"/>
    <n v="87"/>
    <n v="4477"/>
    <x v="0"/>
  </r>
  <r>
    <x v="6"/>
    <m/>
    <x v="129"/>
    <x v="1"/>
    <x v="27"/>
    <x v="41"/>
    <x v="3"/>
    <x v="26"/>
    <x v="32"/>
    <x v="25"/>
    <n v="313"/>
    <n v="87"/>
    <n v="4482"/>
    <x v="0"/>
  </r>
  <r>
    <x v="6"/>
    <m/>
    <x v="130"/>
    <x v="0"/>
    <x v="23"/>
    <x v="37"/>
    <x v="44"/>
    <x v="54"/>
    <x v="52"/>
    <x v="30"/>
    <n v="217"/>
    <n v="87"/>
    <n v="4487"/>
    <x v="0"/>
  </r>
  <r>
    <x v="6"/>
    <m/>
    <x v="131"/>
    <x v="5"/>
    <x v="44"/>
    <x v="17"/>
    <x v="48"/>
    <x v="9"/>
    <x v="36"/>
    <x v="31"/>
    <n v="451"/>
    <n v="87"/>
    <n v="4492"/>
    <x v="0"/>
  </r>
  <r>
    <x v="6"/>
    <m/>
    <x v="132"/>
    <x v="0"/>
    <x v="16"/>
    <x v="40"/>
    <x v="9"/>
    <x v="31"/>
    <x v="29"/>
    <x v="32"/>
    <n v="379"/>
    <n v="87"/>
    <n v="4497"/>
    <x v="0"/>
  </r>
  <r>
    <x v="6"/>
    <m/>
    <x v="133"/>
    <x v="5"/>
    <x v="41"/>
    <x v="50"/>
    <x v="41"/>
    <x v="55"/>
    <x v="53"/>
    <x v="33"/>
    <n v="193"/>
    <n v="87"/>
    <n v="4502"/>
    <x v="0"/>
  </r>
  <r>
    <x v="6"/>
    <m/>
    <x v="134"/>
    <x v="0"/>
    <x v="27"/>
    <x v="41"/>
    <x v="3"/>
    <x v="26"/>
    <x v="32"/>
    <x v="25"/>
    <n v="313"/>
    <n v="87"/>
    <n v="4507"/>
    <x v="0"/>
  </r>
  <r>
    <x v="7"/>
    <m/>
    <x v="135"/>
    <x v="4"/>
    <x v="25"/>
    <x v="39"/>
    <x v="4"/>
    <x v="33"/>
    <x v="39"/>
    <x v="26"/>
    <n v="343"/>
    <n v="87"/>
    <n v="4512"/>
    <x v="0"/>
  </r>
  <r>
    <x v="7"/>
    <m/>
    <x v="136"/>
    <x v="2"/>
    <x v="32"/>
    <x v="20"/>
    <x v="5"/>
    <x v="38"/>
    <x v="3"/>
    <x v="34"/>
    <n v="421"/>
    <n v="87"/>
    <n v="4517"/>
    <x v="0"/>
  </r>
  <r>
    <x v="7"/>
    <m/>
    <x v="137"/>
    <x v="1"/>
    <x v="11"/>
    <x v="49"/>
    <x v="6"/>
    <x v="53"/>
    <x v="51"/>
    <x v="29"/>
    <n v="277"/>
    <n v="87"/>
    <n v="4522"/>
    <x v="0"/>
  </r>
  <r>
    <x v="7"/>
    <m/>
    <x v="138"/>
    <x v="0"/>
    <x v="32"/>
    <x v="20"/>
    <x v="5"/>
    <x v="38"/>
    <x v="3"/>
    <x v="34"/>
    <n v="421"/>
    <n v="87"/>
    <n v="4527"/>
    <x v="0"/>
  </r>
  <r>
    <x v="7"/>
    <m/>
    <x v="139"/>
    <x v="4"/>
    <x v="36"/>
    <x v="51"/>
    <x v="7"/>
    <x v="37"/>
    <x v="41"/>
    <x v="35"/>
    <n v="385"/>
    <n v="87"/>
    <n v="4532"/>
    <x v="0"/>
  </r>
  <r>
    <x v="7"/>
    <m/>
    <x v="140"/>
    <x v="3"/>
    <x v="17"/>
    <x v="22"/>
    <x v="57"/>
    <x v="56"/>
    <x v="34"/>
    <x v="36"/>
    <n v="415"/>
    <n v="87"/>
    <n v="4537"/>
    <x v="0"/>
  </r>
  <r>
    <x v="7"/>
    <m/>
    <x v="141"/>
    <x v="0"/>
    <x v="16"/>
    <x v="40"/>
    <x v="9"/>
    <x v="31"/>
    <x v="29"/>
    <x v="32"/>
    <n v="379"/>
    <n v="87"/>
    <n v="4542"/>
    <x v="0"/>
  </r>
  <r>
    <x v="7"/>
    <m/>
    <x v="142"/>
    <x v="1"/>
    <x v="18"/>
    <x v="52"/>
    <x v="10"/>
    <x v="57"/>
    <x v="38"/>
    <x v="37"/>
    <n v="319"/>
    <n v="87"/>
    <n v="4547"/>
    <x v="0"/>
  </r>
  <r>
    <x v="7"/>
    <m/>
    <x v="143"/>
    <x v="0"/>
    <x v="35"/>
    <x v="23"/>
    <x v="11"/>
    <x v="40"/>
    <x v="54"/>
    <x v="38"/>
    <n v="355"/>
    <n v="87"/>
    <n v="4552"/>
    <x v="0"/>
  </r>
  <r>
    <x v="7"/>
    <m/>
    <x v="144"/>
    <x v="1"/>
    <x v="40"/>
    <x v="53"/>
    <x v="12"/>
    <x v="35"/>
    <x v="55"/>
    <x v="39"/>
    <n v="259"/>
    <n v="87"/>
    <n v="4557"/>
    <x v="0"/>
  </r>
  <r>
    <x v="7"/>
    <m/>
    <x v="145"/>
    <x v="0"/>
    <x v="44"/>
    <x v="17"/>
    <x v="48"/>
    <x v="9"/>
    <x v="36"/>
    <x v="31"/>
    <n v="451"/>
    <n v="87"/>
    <n v="4562"/>
    <x v="1"/>
  </r>
  <r>
    <x v="7"/>
    <m/>
    <x v="146"/>
    <x v="4"/>
    <x v="37"/>
    <x v="54"/>
    <x v="40"/>
    <x v="43"/>
    <x v="47"/>
    <x v="40"/>
    <n v="289"/>
    <n v="87"/>
    <n v="4567"/>
    <x v="1"/>
  </r>
  <r>
    <x v="7"/>
    <m/>
    <x v="147"/>
    <x v="0"/>
    <x v="6"/>
    <x v="3"/>
    <x v="30"/>
    <x v="32"/>
    <x v="14"/>
    <x v="10"/>
    <n v="403"/>
    <n v="87"/>
    <n v="4572"/>
    <x v="1"/>
  </r>
  <r>
    <x v="7"/>
    <m/>
    <x v="148"/>
    <x v="2"/>
    <x v="26"/>
    <x v="2"/>
    <x v="58"/>
    <x v="34"/>
    <x v="22"/>
    <x v="12"/>
    <n v="283"/>
    <n v="87"/>
    <n v="4577"/>
    <x v="1"/>
  </r>
  <r>
    <x v="7"/>
    <m/>
    <x v="149"/>
    <x v="3"/>
    <x v="55"/>
    <x v="55"/>
    <x v="42"/>
    <x v="58"/>
    <x v="40"/>
    <x v="41"/>
    <n v="223"/>
    <n v="87"/>
    <n v="4582"/>
    <x v="1"/>
  </r>
  <r>
    <x v="7"/>
    <m/>
    <x v="150"/>
    <x v="0"/>
    <x v="40"/>
    <x v="53"/>
    <x v="12"/>
    <x v="35"/>
    <x v="55"/>
    <x v="39"/>
    <n v="259"/>
    <n v="87"/>
    <n v="4587"/>
    <x v="1"/>
  </r>
  <r>
    <x v="7"/>
    <m/>
    <x v="151"/>
    <x v="5"/>
    <x v="34"/>
    <x v="56"/>
    <x v="59"/>
    <x v="59"/>
    <x v="56"/>
    <x v="42"/>
    <n v="163"/>
    <n v="87"/>
    <n v="4592"/>
    <x v="1"/>
  </r>
  <r>
    <x v="7"/>
    <m/>
    <x v="152"/>
    <x v="0"/>
    <x v="8"/>
    <x v="31"/>
    <x v="18"/>
    <x v="22"/>
    <x v="57"/>
    <x v="18"/>
    <n v="397"/>
    <n v="87"/>
    <n v="4597"/>
    <x v="1"/>
  </r>
  <r>
    <x v="7"/>
    <m/>
    <x v="153"/>
    <x v="4"/>
    <x v="38"/>
    <x v="13"/>
    <x v="22"/>
    <x v="39"/>
    <x v="44"/>
    <x v="5"/>
    <n v="325"/>
    <n v="87"/>
    <n v="4602"/>
    <x v="1"/>
  </r>
  <r>
    <x v="7"/>
    <m/>
    <x v="154"/>
    <x v="0"/>
    <x v="8"/>
    <x v="16"/>
    <x v="0"/>
    <x v="0"/>
    <x v="16"/>
    <x v="0"/>
    <n v="474"/>
    <n v="87"/>
    <n v="4607"/>
    <x v="1"/>
  </r>
  <r>
    <x v="8"/>
    <m/>
    <x v="155"/>
    <x v="1"/>
    <x v="44"/>
    <x v="38"/>
    <x v="48"/>
    <x v="9"/>
    <x v="37"/>
    <x v="6"/>
    <n v="444"/>
    <n v="87"/>
    <n v="4612"/>
    <x v="1"/>
  </r>
  <r>
    <x v="8"/>
    <m/>
    <x v="156"/>
    <x v="3"/>
    <x v="46"/>
    <x v="15"/>
    <x v="51"/>
    <x v="17"/>
    <x v="58"/>
    <x v="13"/>
    <n v="522"/>
    <n v="87"/>
    <n v="4617"/>
    <x v="1"/>
  </r>
  <r>
    <x v="8"/>
    <m/>
    <x v="157"/>
    <x v="0"/>
    <x v="36"/>
    <x v="48"/>
    <x v="7"/>
    <x v="37"/>
    <x v="31"/>
    <x v="9"/>
    <n v="378"/>
    <n v="87"/>
    <n v="4622"/>
    <x v="1"/>
  </r>
  <r>
    <x v="8"/>
    <m/>
    <x v="158"/>
    <x v="1"/>
    <x v="46"/>
    <x v="15"/>
    <x v="51"/>
    <x v="17"/>
    <x v="58"/>
    <x v="13"/>
    <n v="522"/>
    <n v="87"/>
    <n v="4627"/>
    <x v="1"/>
  </r>
  <r>
    <x v="8"/>
    <m/>
    <x v="159"/>
    <x v="0"/>
    <x v="47"/>
    <x v="33"/>
    <x v="13"/>
    <x v="16"/>
    <x v="2"/>
    <x v="14"/>
    <n v="486"/>
    <n v="87"/>
    <n v="4632"/>
    <x v="1"/>
  </r>
  <r>
    <x v="8"/>
    <m/>
    <x v="160"/>
    <x v="4"/>
    <x v="48"/>
    <x v="57"/>
    <x v="2"/>
    <x v="1"/>
    <x v="6"/>
    <x v="15"/>
    <n v="543"/>
    <n v="87"/>
    <n v="4637"/>
    <x v="1"/>
  </r>
  <r>
    <x v="8"/>
    <m/>
    <x v="161"/>
    <x v="5"/>
    <x v="43"/>
    <x v="7"/>
    <x v="47"/>
    <x v="10"/>
    <x v="24"/>
    <x v="4"/>
    <n v="480"/>
    <n v="87"/>
    <n v="4642"/>
    <x v="1"/>
  </r>
  <r>
    <x v="8"/>
    <m/>
    <x v="162"/>
    <x v="1"/>
    <x v="28"/>
    <x v="22"/>
    <x v="16"/>
    <x v="48"/>
    <x v="34"/>
    <x v="16"/>
    <n v="420"/>
    <n v="87"/>
    <n v="4647"/>
    <x v="1"/>
  </r>
  <r>
    <x v="8"/>
    <m/>
    <x v="163"/>
    <x v="2"/>
    <x v="49"/>
    <x v="17"/>
    <x v="15"/>
    <x v="19"/>
    <x v="36"/>
    <x v="0"/>
    <n v="456"/>
    <n v="87"/>
    <n v="4652"/>
    <x v="1"/>
  </r>
  <r>
    <x v="8"/>
    <m/>
    <x v="164"/>
    <x v="3"/>
    <x v="19"/>
    <x v="23"/>
    <x v="26"/>
    <x v="12"/>
    <x v="54"/>
    <x v="17"/>
    <n v="360"/>
    <n v="87"/>
    <n v="4657"/>
    <x v="1"/>
  </r>
  <r>
    <x v="8"/>
    <m/>
    <x v="165"/>
    <x v="2"/>
    <x v="15"/>
    <x v="16"/>
    <x v="50"/>
    <x v="14"/>
    <x v="16"/>
    <x v="1"/>
    <n v="552"/>
    <n v="87"/>
    <n v="4662"/>
    <x v="1"/>
  </r>
  <r>
    <x v="8"/>
    <m/>
    <x v="166"/>
    <x v="0"/>
    <x v="8"/>
    <x v="3"/>
    <x v="18"/>
    <x v="22"/>
    <x v="14"/>
    <x v="18"/>
    <n v="399"/>
    <n v="87"/>
    <n v="4667"/>
    <x v="1"/>
  </r>
  <r>
    <x v="8"/>
    <m/>
    <x v="167"/>
    <x v="1"/>
    <x v="2"/>
    <x v="15"/>
    <x v="52"/>
    <x v="2"/>
    <x v="58"/>
    <x v="13"/>
    <n v="513"/>
    <n v="87"/>
    <n v="4672"/>
    <x v="1"/>
  </r>
  <r>
    <x v="8"/>
    <m/>
    <x v="168"/>
    <x v="5"/>
    <x v="0"/>
    <x v="31"/>
    <x v="33"/>
    <x v="0"/>
    <x v="57"/>
    <x v="3"/>
    <n v="393"/>
    <n v="87"/>
    <n v="4677"/>
    <x v="1"/>
  </r>
  <r>
    <x v="8"/>
    <m/>
    <x v="169"/>
    <x v="4"/>
    <x v="50"/>
    <x v="32"/>
    <x v="20"/>
    <x v="49"/>
    <x v="8"/>
    <x v="19"/>
    <n v="333"/>
    <n v="87"/>
    <n v="4682"/>
    <x v="1"/>
  </r>
  <r>
    <x v="8"/>
    <m/>
    <x v="170"/>
    <x v="3"/>
    <x v="19"/>
    <x v="48"/>
    <x v="26"/>
    <x v="12"/>
    <x v="31"/>
    <x v="9"/>
    <n v="369"/>
    <n v="87"/>
    <n v="4687"/>
    <x v="1"/>
  </r>
  <r>
    <x v="8"/>
    <m/>
    <x v="171"/>
    <x v="2"/>
    <x v="51"/>
    <x v="49"/>
    <x v="34"/>
    <x v="50"/>
    <x v="51"/>
    <x v="20"/>
    <n v="273"/>
    <n v="87"/>
    <n v="4692"/>
    <x v="1"/>
  </r>
  <r>
    <x v="8"/>
    <m/>
    <x v="172"/>
    <x v="5"/>
    <x v="3"/>
    <x v="5"/>
    <x v="53"/>
    <x v="28"/>
    <x v="23"/>
    <x v="21"/>
    <n v="507"/>
    <n v="87"/>
    <n v="4697"/>
    <x v="1"/>
  </r>
  <r>
    <x v="8"/>
    <m/>
    <x v="173"/>
    <x v="0"/>
    <x v="52"/>
    <x v="38"/>
    <x v="54"/>
    <x v="18"/>
    <x v="37"/>
    <x v="6"/>
    <n v="435"/>
    <n v="87"/>
    <n v="4702"/>
    <x v="1"/>
  </r>
  <r>
    <x v="8"/>
    <m/>
    <x v="174"/>
    <x v="1"/>
    <x v="30"/>
    <x v="58"/>
    <x v="32"/>
    <x v="51"/>
    <x v="33"/>
    <x v="22"/>
    <n v="249"/>
    <n v="87"/>
    <n v="4707"/>
    <x v="1"/>
  </r>
  <r>
    <x v="8"/>
    <m/>
    <x v="175"/>
    <x v="4"/>
    <x v="19"/>
    <x v="48"/>
    <x v="26"/>
    <x v="12"/>
    <x v="31"/>
    <x v="9"/>
    <n v="369"/>
    <n v="87"/>
    <n v="4712"/>
    <x v="1"/>
  </r>
  <r>
    <x v="8"/>
    <m/>
    <x v="176"/>
    <x v="2"/>
    <x v="8"/>
    <x v="3"/>
    <x v="18"/>
    <x v="22"/>
    <x v="14"/>
    <x v="18"/>
    <n v="399"/>
    <n v="87"/>
    <n v="4717"/>
    <x v="1"/>
  </r>
  <r>
    <x v="8"/>
    <m/>
    <x v="177"/>
    <x v="1"/>
    <x v="22"/>
    <x v="33"/>
    <x v="55"/>
    <x v="4"/>
    <x v="2"/>
    <x v="14"/>
    <n v="477"/>
    <n v="87"/>
    <n v="4722"/>
    <x v="1"/>
  </r>
  <r>
    <x v="8"/>
    <m/>
    <x v="178"/>
    <x v="5"/>
    <x v="50"/>
    <x v="32"/>
    <x v="20"/>
    <x v="49"/>
    <x v="8"/>
    <x v="19"/>
    <n v="333"/>
    <n v="87"/>
    <n v="4727"/>
    <x v="1"/>
  </r>
  <r>
    <x v="8"/>
    <m/>
    <x v="179"/>
    <x v="3"/>
    <x v="22"/>
    <x v="33"/>
    <x v="55"/>
    <x v="4"/>
    <x v="2"/>
    <x v="14"/>
    <n v="477"/>
    <n v="87"/>
    <n v="4732"/>
    <x v="1"/>
  </r>
  <r>
    <x v="9"/>
    <m/>
    <x v="180"/>
    <x v="2"/>
    <x v="1"/>
    <x v="10"/>
    <x v="25"/>
    <x v="30"/>
    <x v="27"/>
    <x v="23"/>
    <n v="441"/>
    <n v="87"/>
    <n v="4737"/>
    <x v="1"/>
  </r>
  <r>
    <x v="9"/>
    <m/>
    <x v="181"/>
    <x v="1"/>
    <x v="53"/>
    <x v="7"/>
    <x v="56"/>
    <x v="41"/>
    <x v="24"/>
    <x v="4"/>
    <n v="471"/>
    <n v="87"/>
    <n v="4742"/>
    <x v="1"/>
  </r>
  <r>
    <x v="9"/>
    <m/>
    <x v="182"/>
    <x v="4"/>
    <x v="52"/>
    <x v="38"/>
    <x v="54"/>
    <x v="18"/>
    <x v="37"/>
    <x v="6"/>
    <n v="435"/>
    <n v="87"/>
    <n v="4747"/>
    <x v="1"/>
  </r>
  <r>
    <x v="9"/>
    <m/>
    <x v="183"/>
    <x v="2"/>
    <x v="10"/>
    <x v="40"/>
    <x v="29"/>
    <x v="52"/>
    <x v="29"/>
    <x v="24"/>
    <n v="375"/>
    <n v="87"/>
    <n v="4752"/>
    <x v="1"/>
  </r>
  <r>
    <x v="9"/>
    <m/>
    <x v="184"/>
    <x v="5"/>
    <x v="24"/>
    <x v="22"/>
    <x v="28"/>
    <x v="6"/>
    <x v="34"/>
    <x v="16"/>
    <n v="411"/>
    <n v="56"/>
    <n v="4757"/>
    <x v="1"/>
  </r>
  <r>
    <x v="9"/>
    <m/>
    <x v="185"/>
    <x v="0"/>
    <x v="27"/>
    <x v="52"/>
    <x v="3"/>
    <x v="26"/>
    <x v="38"/>
    <x v="25"/>
    <n v="315"/>
    <n v="56"/>
    <n v="4762"/>
    <x v="1"/>
  </r>
  <r>
    <x v="9"/>
    <m/>
    <x v="186"/>
    <x v="0"/>
    <x v="3"/>
    <x v="5"/>
    <x v="53"/>
    <x v="28"/>
    <x v="23"/>
    <x v="21"/>
    <n v="507"/>
    <n v="56"/>
    <n v="4767"/>
    <x v="1"/>
  </r>
  <r>
    <x v="9"/>
    <m/>
    <x v="187"/>
    <x v="4"/>
    <x v="25"/>
    <x v="11"/>
    <x v="4"/>
    <x v="33"/>
    <x v="28"/>
    <x v="26"/>
    <n v="345"/>
    <n v="56"/>
    <n v="4772"/>
    <x v="1"/>
  </r>
  <r>
    <x v="9"/>
    <m/>
    <x v="188"/>
    <x v="0"/>
    <x v="54"/>
    <x v="29"/>
    <x v="1"/>
    <x v="21"/>
    <x v="12"/>
    <x v="27"/>
    <n v="459"/>
    <n v="56"/>
    <n v="4777"/>
    <x v="1"/>
  </r>
  <r>
    <x v="9"/>
    <m/>
    <x v="189"/>
    <x v="2"/>
    <x v="9"/>
    <x v="39"/>
    <x v="43"/>
    <x v="23"/>
    <x v="39"/>
    <x v="28"/>
    <n v="339"/>
    <n v="56"/>
    <n v="4782"/>
    <x v="1"/>
  </r>
  <r>
    <x v="9"/>
    <m/>
    <x v="190"/>
    <x v="0"/>
    <x v="11"/>
    <x v="2"/>
    <x v="6"/>
    <x v="53"/>
    <x v="22"/>
    <x v="29"/>
    <n v="279"/>
    <n v="56"/>
    <n v="4787"/>
    <x v="1"/>
  </r>
  <r>
    <x v="9"/>
    <m/>
    <x v="191"/>
    <x v="1"/>
    <x v="27"/>
    <x v="52"/>
    <x v="3"/>
    <x v="26"/>
    <x v="38"/>
    <x v="25"/>
    <n v="315"/>
    <n v="56"/>
    <n v="4792"/>
    <x v="1"/>
  </r>
  <r>
    <x v="9"/>
    <m/>
    <x v="192"/>
    <x v="0"/>
    <x v="23"/>
    <x v="55"/>
    <x v="44"/>
    <x v="54"/>
    <x v="40"/>
    <x v="30"/>
    <n v="219"/>
    <n v="56"/>
    <n v="4797"/>
    <x v="1"/>
  </r>
  <r>
    <x v="9"/>
    <m/>
    <x v="193"/>
    <x v="5"/>
    <x v="44"/>
    <x v="26"/>
    <x v="48"/>
    <x v="9"/>
    <x v="4"/>
    <x v="31"/>
    <n v="453"/>
    <n v="56"/>
    <n v="4802"/>
    <x v="1"/>
  </r>
  <r>
    <x v="9"/>
    <m/>
    <x v="194"/>
    <x v="0"/>
    <x v="16"/>
    <x v="51"/>
    <x v="9"/>
    <x v="31"/>
    <x v="41"/>
    <x v="32"/>
    <n v="381"/>
    <n v="56"/>
    <n v="4807"/>
    <x v="1"/>
  </r>
  <r>
    <x v="9"/>
    <m/>
    <x v="195"/>
    <x v="5"/>
    <x v="41"/>
    <x v="59"/>
    <x v="41"/>
    <x v="55"/>
    <x v="42"/>
    <x v="33"/>
    <n v="195"/>
    <n v="56"/>
    <n v="4812"/>
    <x v="1"/>
  </r>
  <r>
    <x v="9"/>
    <m/>
    <x v="196"/>
    <x v="0"/>
    <x v="27"/>
    <x v="52"/>
    <x v="3"/>
    <x v="26"/>
    <x v="38"/>
    <x v="25"/>
    <n v="315"/>
    <n v="56"/>
    <n v="4817"/>
    <x v="1"/>
  </r>
  <r>
    <x v="9"/>
    <m/>
    <x v="197"/>
    <x v="4"/>
    <x v="25"/>
    <x v="11"/>
    <x v="4"/>
    <x v="33"/>
    <x v="28"/>
    <x v="26"/>
    <n v="345"/>
    <n v="56"/>
    <n v="4822"/>
    <x v="1"/>
  </r>
  <r>
    <x v="9"/>
    <m/>
    <x v="198"/>
    <x v="2"/>
    <x v="32"/>
    <x v="42"/>
    <x v="5"/>
    <x v="38"/>
    <x v="17"/>
    <x v="34"/>
    <n v="423"/>
    <n v="56"/>
    <n v="4827"/>
    <x v="1"/>
  </r>
  <r>
    <x v="9"/>
    <m/>
    <x v="199"/>
    <x v="1"/>
    <x v="11"/>
    <x v="2"/>
    <x v="6"/>
    <x v="53"/>
    <x v="22"/>
    <x v="29"/>
    <n v="279"/>
    <n v="56"/>
    <n v="4832"/>
    <x v="1"/>
  </r>
  <r>
    <x v="9"/>
    <m/>
    <x v="200"/>
    <x v="0"/>
    <x v="32"/>
    <x v="42"/>
    <x v="5"/>
    <x v="38"/>
    <x v="17"/>
    <x v="34"/>
    <n v="423"/>
    <n v="94"/>
    <n v="4837"/>
    <x v="1"/>
  </r>
  <r>
    <x v="9"/>
    <m/>
    <x v="201"/>
    <x v="4"/>
    <x v="36"/>
    <x v="19"/>
    <x v="7"/>
    <x v="37"/>
    <x v="43"/>
    <x v="35"/>
    <n v="387"/>
    <n v="94"/>
    <n v="4842"/>
    <x v="1"/>
  </r>
  <r>
    <x v="9"/>
    <m/>
    <x v="202"/>
    <x v="3"/>
    <x v="17"/>
    <x v="20"/>
    <x v="57"/>
    <x v="56"/>
    <x v="3"/>
    <x v="36"/>
    <n v="417"/>
    <n v="94"/>
    <n v="4847"/>
    <x v="1"/>
  </r>
  <r>
    <x v="9"/>
    <m/>
    <x v="203"/>
    <x v="0"/>
    <x v="16"/>
    <x v="51"/>
    <x v="9"/>
    <x v="31"/>
    <x v="41"/>
    <x v="32"/>
    <n v="381"/>
    <n v="94"/>
    <n v="4852"/>
    <x v="1"/>
  </r>
  <r>
    <x v="9"/>
    <m/>
    <x v="204"/>
    <x v="1"/>
    <x v="18"/>
    <x v="13"/>
    <x v="10"/>
    <x v="57"/>
    <x v="44"/>
    <x v="37"/>
    <n v="321"/>
    <n v="94"/>
    <n v="4857"/>
    <x v="1"/>
  </r>
  <r>
    <x v="9"/>
    <m/>
    <x v="205"/>
    <x v="0"/>
    <x v="35"/>
    <x v="34"/>
    <x v="11"/>
    <x v="40"/>
    <x v="5"/>
    <x v="38"/>
    <n v="357"/>
    <n v="94"/>
    <n v="4862"/>
    <x v="1"/>
  </r>
  <r>
    <x v="9"/>
    <m/>
    <x v="206"/>
    <x v="1"/>
    <x v="40"/>
    <x v="60"/>
    <x v="12"/>
    <x v="35"/>
    <x v="45"/>
    <x v="39"/>
    <n v="261"/>
    <n v="94"/>
    <n v="4867"/>
    <x v="1"/>
  </r>
  <r>
    <x v="9"/>
    <m/>
    <x v="207"/>
    <x v="0"/>
    <x v="44"/>
    <x v="26"/>
    <x v="48"/>
    <x v="9"/>
    <x v="4"/>
    <x v="31"/>
    <n v="453"/>
    <n v="94"/>
    <n v="4872"/>
    <x v="1"/>
  </r>
  <r>
    <x v="9"/>
    <m/>
    <x v="208"/>
    <x v="4"/>
    <x v="37"/>
    <x v="24"/>
    <x v="40"/>
    <x v="43"/>
    <x v="46"/>
    <x v="40"/>
    <n v="291"/>
    <n v="94"/>
    <n v="4877"/>
    <x v="1"/>
  </r>
  <r>
    <x v="9"/>
    <m/>
    <x v="209"/>
    <x v="0"/>
    <x v="6"/>
    <x v="9"/>
    <x v="30"/>
    <x v="32"/>
    <x v="26"/>
    <x v="10"/>
    <n v="405"/>
    <n v="94"/>
    <n v="4882"/>
    <x v="1"/>
  </r>
  <r>
    <x v="9"/>
    <m/>
    <x v="210"/>
    <x v="2"/>
    <x v="26"/>
    <x v="54"/>
    <x v="58"/>
    <x v="34"/>
    <x v="47"/>
    <x v="12"/>
    <n v="285"/>
    <n v="94"/>
    <n v="4887"/>
    <x v="1"/>
  </r>
  <r>
    <x v="9"/>
    <m/>
    <x v="211"/>
    <x v="3"/>
    <x v="55"/>
    <x v="61"/>
    <x v="42"/>
    <x v="58"/>
    <x v="35"/>
    <x v="41"/>
    <n v="225"/>
    <n v="94"/>
    <n v="4892"/>
    <x v="1"/>
  </r>
  <r>
    <x v="9"/>
    <m/>
    <x v="212"/>
    <x v="0"/>
    <x v="40"/>
    <x v="60"/>
    <x v="12"/>
    <x v="35"/>
    <x v="45"/>
    <x v="39"/>
    <n v="261"/>
    <n v="94"/>
    <n v="4897"/>
    <x v="1"/>
  </r>
  <r>
    <x v="9"/>
    <m/>
    <x v="213"/>
    <x v="5"/>
    <x v="34"/>
    <x v="62"/>
    <x v="59"/>
    <x v="59"/>
    <x v="48"/>
    <x v="42"/>
    <n v="165"/>
    <n v="94"/>
    <n v="4902"/>
    <x v="1"/>
  </r>
  <r>
    <x v="9"/>
    <m/>
    <x v="214"/>
    <x v="0"/>
    <x v="8"/>
    <x v="3"/>
    <x v="18"/>
    <x v="22"/>
    <x v="14"/>
    <x v="18"/>
    <n v="399"/>
    <n v="94"/>
    <n v="4907"/>
    <x v="1"/>
  </r>
  <r>
    <x v="9"/>
    <m/>
    <x v="215"/>
    <x v="4"/>
    <x v="38"/>
    <x v="46"/>
    <x v="22"/>
    <x v="39"/>
    <x v="49"/>
    <x v="5"/>
    <n v="327"/>
    <n v="94"/>
    <n v="4912"/>
    <x v="1"/>
  </r>
  <r>
    <x v="9"/>
    <m/>
    <x v="216"/>
    <x v="0"/>
    <x v="8"/>
    <x v="14"/>
    <x v="0"/>
    <x v="0"/>
    <x v="50"/>
    <x v="0"/>
    <n v="476"/>
    <n v="94"/>
    <n v="4917"/>
    <x v="1"/>
  </r>
  <r>
    <x v="9"/>
    <m/>
    <x v="217"/>
    <x v="1"/>
    <x v="14"/>
    <x v="33"/>
    <x v="1"/>
    <x v="1"/>
    <x v="2"/>
    <x v="0"/>
    <n v="472"/>
    <n v="94"/>
    <n v="4922"/>
    <x v="1"/>
  </r>
  <r>
    <x v="9"/>
    <m/>
    <x v="218"/>
    <x v="2"/>
    <x v="7"/>
    <x v="24"/>
    <x v="2"/>
    <x v="2"/>
    <x v="46"/>
    <x v="1"/>
    <n v="447"/>
    <n v="94"/>
    <n v="4927"/>
    <x v="1"/>
  </r>
  <r>
    <x v="9"/>
    <m/>
    <x v="219"/>
    <x v="2"/>
    <x v="2"/>
    <x v="22"/>
    <x v="3"/>
    <x v="3"/>
    <x v="34"/>
    <x v="2"/>
    <n v="439"/>
    <n v="94"/>
    <n v="4932"/>
    <x v="1"/>
  </r>
  <r>
    <x v="9"/>
    <m/>
    <x v="220"/>
    <x v="3"/>
    <x v="19"/>
    <x v="10"/>
    <x v="4"/>
    <x v="4"/>
    <x v="27"/>
    <x v="3"/>
    <n v="411"/>
    <n v="94"/>
    <n v="4937"/>
    <x v="1"/>
  </r>
  <r>
    <x v="9"/>
    <m/>
    <x v="221"/>
    <x v="4"/>
    <x v="14"/>
    <x v="63"/>
    <x v="5"/>
    <x v="5"/>
    <x v="7"/>
    <x v="4"/>
    <n v="489"/>
    <n v="94"/>
    <n v="4942"/>
    <x v="1"/>
  </r>
  <r>
    <x v="9"/>
    <m/>
    <x v="222"/>
    <x v="5"/>
    <x v="20"/>
    <x v="40"/>
    <x v="6"/>
    <x v="6"/>
    <x v="29"/>
    <x v="5"/>
    <n v="345"/>
    <n v="94"/>
    <n v="4947"/>
    <x v="1"/>
  </r>
  <r>
    <x v="9"/>
    <m/>
    <x v="223"/>
    <x v="0"/>
    <x v="14"/>
    <x v="63"/>
    <x v="5"/>
    <x v="5"/>
    <x v="7"/>
    <x v="4"/>
    <n v="489"/>
    <n v="94"/>
    <n v="4952"/>
    <x v="1"/>
  </r>
  <r>
    <x v="9"/>
    <m/>
    <x v="224"/>
    <x v="5"/>
    <x v="24"/>
    <x v="18"/>
    <x v="7"/>
    <x v="7"/>
    <x v="0"/>
    <x v="6"/>
    <n v="453"/>
    <n v="94"/>
    <n v="4957"/>
    <x v="1"/>
  </r>
  <r>
    <x v="9"/>
    <m/>
    <x v="225"/>
    <x v="1"/>
    <x v="48"/>
    <x v="64"/>
    <x v="8"/>
    <x v="8"/>
    <x v="1"/>
    <x v="7"/>
    <n v="567"/>
    <n v="94"/>
    <n v="4962"/>
    <x v="1"/>
  </r>
  <r>
    <x v="9"/>
    <m/>
    <x v="226"/>
    <x v="3"/>
    <x v="6"/>
    <x v="33"/>
    <x v="9"/>
    <x v="2"/>
    <x v="2"/>
    <x v="8"/>
    <n v="447"/>
    <n v="94"/>
    <n v="4967"/>
    <x v="1"/>
  </r>
  <r>
    <x v="9"/>
    <m/>
    <x v="227"/>
    <x v="0"/>
    <x v="25"/>
    <x v="20"/>
    <x v="10"/>
    <x v="9"/>
    <x v="3"/>
    <x v="9"/>
    <n v="387"/>
    <n v="91"/>
    <n v="4972"/>
    <x v="1"/>
  </r>
  <r>
    <x v="9"/>
    <m/>
    <x v="228"/>
    <x v="1"/>
    <x v="16"/>
    <x v="26"/>
    <x v="11"/>
    <x v="10"/>
    <x v="4"/>
    <x v="10"/>
    <n v="423"/>
    <n v="91"/>
    <n v="4977"/>
    <x v="1"/>
  </r>
  <r>
    <x v="10"/>
    <m/>
    <x v="229"/>
    <x v="5"/>
    <x v="26"/>
    <x v="34"/>
    <x v="12"/>
    <x v="0"/>
    <x v="24"/>
    <x v="11"/>
    <n v="346"/>
    <n v="91"/>
    <n v="4982"/>
    <x v="1"/>
  </r>
  <r>
    <x v="10"/>
    <m/>
    <x v="230"/>
    <x v="0"/>
    <x v="7"/>
    <x v="57"/>
    <x v="13"/>
    <x v="11"/>
    <x v="47"/>
    <x v="1"/>
    <n v="510"/>
    <n v="91"/>
    <n v="4987"/>
    <x v="1"/>
  </r>
  <r>
    <x v="10"/>
    <m/>
    <x v="231"/>
    <x v="5"/>
    <x v="14"/>
    <x v="63"/>
    <x v="5"/>
    <x v="5"/>
    <x v="26"/>
    <x v="4"/>
    <n v="470"/>
    <n v="91"/>
    <n v="4992"/>
    <x v="1"/>
  </r>
  <r>
    <x v="10"/>
    <m/>
    <x v="232"/>
    <x v="4"/>
    <x v="40"/>
    <x v="32"/>
    <x v="14"/>
    <x v="12"/>
    <x v="37"/>
    <x v="12"/>
    <n v="320"/>
    <n v="91"/>
    <n v="4997"/>
    <x v="1"/>
  </r>
  <r>
    <x v="10"/>
    <m/>
    <x v="233"/>
    <x v="2"/>
    <x v="16"/>
    <x v="26"/>
    <x v="11"/>
    <x v="10"/>
    <x v="58"/>
    <x v="10"/>
    <n v="433"/>
    <n v="91"/>
    <n v="5002"/>
    <x v="1"/>
  </r>
  <r>
    <x v="10"/>
    <m/>
    <x v="234"/>
    <x v="1"/>
    <x v="24"/>
    <x v="18"/>
    <x v="7"/>
    <x v="7"/>
    <x v="31"/>
    <x v="6"/>
    <n v="434"/>
    <n v="91"/>
    <n v="5007"/>
    <x v="1"/>
  </r>
  <r>
    <x v="10"/>
    <m/>
    <x v="235"/>
    <x v="3"/>
    <x v="43"/>
    <x v="65"/>
    <x v="15"/>
    <x v="13"/>
    <x v="58"/>
    <x v="13"/>
    <n v="523"/>
    <n v="91"/>
    <n v="5012"/>
    <x v="1"/>
  </r>
  <r>
    <x v="10"/>
    <m/>
    <x v="236"/>
    <x v="0"/>
    <x v="25"/>
    <x v="20"/>
    <x v="10"/>
    <x v="9"/>
    <x v="2"/>
    <x v="9"/>
    <n v="397"/>
    <n v="91"/>
    <n v="5017"/>
    <x v="1"/>
  </r>
  <r>
    <x v="10"/>
    <m/>
    <x v="237"/>
    <x v="1"/>
    <x v="43"/>
    <x v="65"/>
    <x v="15"/>
    <x v="13"/>
    <x v="6"/>
    <x v="13"/>
    <n v="536"/>
    <n v="91"/>
    <n v="5022"/>
    <x v="1"/>
  </r>
  <r>
    <x v="10"/>
    <m/>
    <x v="238"/>
    <x v="0"/>
    <x v="44"/>
    <x v="25"/>
    <x v="16"/>
    <x v="14"/>
    <x v="24"/>
    <x v="14"/>
    <n v="486"/>
    <n v="91"/>
    <n v="5027"/>
    <x v="1"/>
  </r>
  <r>
    <x v="10"/>
    <m/>
    <x v="239"/>
    <x v="4"/>
    <x v="45"/>
    <x v="66"/>
    <x v="1"/>
    <x v="15"/>
    <x v="34"/>
    <x v="15"/>
    <n v="514"/>
    <n v="91"/>
    <n v="5032"/>
    <x v="1"/>
  </r>
  <r>
    <x v="10"/>
    <m/>
    <x v="240"/>
    <x v="5"/>
    <x v="14"/>
    <x v="63"/>
    <x v="5"/>
    <x v="5"/>
    <x v="36"/>
    <x v="4"/>
    <n v="477"/>
    <n v="91"/>
    <n v="5037"/>
    <x v="1"/>
  </r>
  <r>
    <x v="10"/>
    <m/>
    <x v="241"/>
    <x v="1"/>
    <x v="36"/>
    <x v="29"/>
    <x v="17"/>
    <x v="16"/>
    <x v="54"/>
    <x v="16"/>
    <n v="411"/>
    <n v="91"/>
    <n v="5042"/>
    <x v="1"/>
  </r>
  <r>
    <x v="10"/>
    <m/>
    <x v="242"/>
    <x v="2"/>
    <x v="32"/>
    <x v="28"/>
    <x v="18"/>
    <x v="17"/>
    <x v="16"/>
    <x v="0"/>
    <n v="473"/>
    <n v="91"/>
    <n v="5047"/>
    <x v="1"/>
  </r>
  <r>
    <x v="10"/>
    <m/>
    <x v="243"/>
    <x v="3"/>
    <x v="38"/>
    <x v="3"/>
    <x v="19"/>
    <x v="18"/>
    <x v="14"/>
    <x v="17"/>
    <n v="369"/>
    <n v="91"/>
    <n v="5052"/>
    <x v="1"/>
  </r>
  <r>
    <x v="10"/>
    <m/>
    <x v="244"/>
    <x v="2"/>
    <x v="7"/>
    <x v="57"/>
    <x v="13"/>
    <x v="11"/>
    <x v="58"/>
    <x v="1"/>
    <n v="548"/>
    <n v="91"/>
    <n v="5057"/>
    <x v="1"/>
  </r>
  <r>
    <x v="10"/>
    <m/>
    <x v="245"/>
    <x v="0"/>
    <x v="10"/>
    <x v="4"/>
    <x v="20"/>
    <x v="19"/>
    <x v="57"/>
    <x v="18"/>
    <n v="399"/>
    <n v="91"/>
    <n v="5062"/>
    <x v="1"/>
  </r>
  <r>
    <x v="10"/>
    <m/>
    <x v="246"/>
    <x v="1"/>
    <x v="43"/>
    <x v="16"/>
    <x v="21"/>
    <x v="20"/>
    <x v="8"/>
    <x v="13"/>
    <n v="484"/>
    <n v="91"/>
    <n v="5067"/>
    <x v="1"/>
  </r>
  <r>
    <x v="10"/>
    <m/>
    <x v="247"/>
    <x v="5"/>
    <x v="19"/>
    <x v="42"/>
    <x v="22"/>
    <x v="21"/>
    <x v="31"/>
    <x v="3"/>
    <n v="390"/>
    <n v="93"/>
    <n v="5072"/>
    <x v="1"/>
  </r>
  <r>
    <x v="10"/>
    <m/>
    <x v="248"/>
    <x v="4"/>
    <x v="29"/>
    <x v="6"/>
    <x v="23"/>
    <x v="22"/>
    <x v="51"/>
    <x v="19"/>
    <n v="324"/>
    <n v="93"/>
    <n v="5077"/>
    <x v="1"/>
  </r>
  <r>
    <x v="10"/>
    <m/>
    <x v="249"/>
    <x v="3"/>
    <x v="25"/>
    <x v="3"/>
    <x v="19"/>
    <x v="18"/>
    <x v="23"/>
    <x v="9"/>
    <n v="393"/>
    <n v="93"/>
    <n v="5082"/>
    <x v="1"/>
  </r>
  <r>
    <x v="10"/>
    <m/>
    <x v="250"/>
    <x v="2"/>
    <x v="30"/>
    <x v="43"/>
    <x v="24"/>
    <x v="23"/>
    <x v="37"/>
    <x v="20"/>
    <n v="301"/>
    <n v="93"/>
    <n v="5087"/>
    <x v="1"/>
  </r>
  <r>
    <x v="10"/>
    <m/>
    <x v="251"/>
    <x v="5"/>
    <x v="13"/>
    <x v="0"/>
    <x v="25"/>
    <x v="24"/>
    <x v="33"/>
    <x v="21"/>
    <n v="465"/>
    <n v="93"/>
    <n v="5092"/>
    <x v="1"/>
  </r>
  <r>
    <x v="10"/>
    <m/>
    <x v="252"/>
    <x v="0"/>
    <x v="24"/>
    <x v="1"/>
    <x v="26"/>
    <x v="25"/>
    <x v="31"/>
    <x v="6"/>
    <n v="425"/>
    <n v="93"/>
    <n v="5097"/>
    <x v="1"/>
  </r>
  <r>
    <x v="10"/>
    <m/>
    <x v="253"/>
    <x v="1"/>
    <x v="55"/>
    <x v="2"/>
    <x v="27"/>
    <x v="26"/>
    <x v="14"/>
    <x v="22"/>
    <n v="275"/>
    <n v="93"/>
    <n v="5102"/>
    <x v="1"/>
  </r>
  <r>
    <x v="10"/>
    <m/>
    <x v="254"/>
    <x v="4"/>
    <x v="25"/>
    <x v="3"/>
    <x v="19"/>
    <x v="18"/>
    <x v="2"/>
    <x v="9"/>
    <n v="388"/>
    <n v="93"/>
    <n v="5107"/>
    <x v="1"/>
  </r>
  <r>
    <x v="11"/>
    <m/>
    <x v="255"/>
    <x v="2"/>
    <x v="10"/>
    <x v="4"/>
    <x v="20"/>
    <x v="19"/>
    <x v="8"/>
    <x v="18"/>
    <n v="389"/>
    <n v="93"/>
    <n v="5112"/>
    <x v="1"/>
  </r>
  <r>
    <x v="11"/>
    <m/>
    <x v="256"/>
    <x v="1"/>
    <x v="44"/>
    <x v="5"/>
    <x v="28"/>
    <x v="27"/>
    <x v="2"/>
    <x v="14"/>
    <n v="478"/>
    <n v="93"/>
    <n v="5117"/>
    <x v="1"/>
  </r>
  <r>
    <x v="11"/>
    <m/>
    <x v="257"/>
    <x v="5"/>
    <x v="29"/>
    <x v="6"/>
    <x v="23"/>
    <x v="22"/>
    <x v="27"/>
    <x v="19"/>
    <n v="352"/>
    <n v="93"/>
    <n v="5122"/>
    <x v="1"/>
  </r>
  <r>
    <x v="11"/>
    <m/>
    <x v="258"/>
    <x v="3"/>
    <x v="44"/>
    <x v="5"/>
    <x v="28"/>
    <x v="27"/>
    <x v="24"/>
    <x v="14"/>
    <n v="477"/>
    <n v="93"/>
    <n v="5127"/>
    <x v="1"/>
  </r>
  <r>
    <x v="11"/>
    <m/>
    <x v="259"/>
    <x v="2"/>
    <x v="17"/>
    <x v="7"/>
    <x v="29"/>
    <x v="28"/>
    <x v="37"/>
    <x v="23"/>
    <n v="441"/>
    <n v="93"/>
    <n v="5132"/>
    <x v="1"/>
  </r>
  <r>
    <x v="11"/>
    <m/>
    <x v="260"/>
    <x v="1"/>
    <x v="14"/>
    <x v="47"/>
    <x v="30"/>
    <x v="29"/>
    <x v="29"/>
    <x v="4"/>
    <n v="456"/>
    <n v="93"/>
    <n v="5137"/>
    <x v="1"/>
  </r>
  <r>
    <x v="11"/>
    <m/>
    <x v="261"/>
    <x v="4"/>
    <x v="24"/>
    <x v="1"/>
    <x v="26"/>
    <x v="25"/>
    <x v="34"/>
    <x v="6"/>
    <n v="432"/>
    <n v="81"/>
    <n v="5142"/>
    <x v="1"/>
  </r>
  <r>
    <x v="11"/>
    <m/>
    <x v="262"/>
    <x v="2"/>
    <x v="33"/>
    <x v="9"/>
    <x v="31"/>
    <x v="30"/>
    <x v="38"/>
    <x v="24"/>
    <n v="366"/>
    <n v="81"/>
    <n v="5147"/>
    <x v="1"/>
  </r>
  <r>
    <x v="11"/>
    <m/>
    <x v="263"/>
    <x v="5"/>
    <x v="36"/>
    <x v="10"/>
    <x v="4"/>
    <x v="4"/>
    <x v="23"/>
    <x v="16"/>
    <n v="428"/>
    <n v="81"/>
    <n v="5152"/>
    <x v="1"/>
  </r>
  <r>
    <x v="11"/>
    <m/>
    <x v="264"/>
    <x v="0"/>
    <x v="37"/>
    <x v="11"/>
    <x v="32"/>
    <x v="31"/>
    <x v="28"/>
    <x v="25"/>
    <n v="321"/>
    <n v="81"/>
    <n v="5157"/>
    <x v="1"/>
  </r>
  <r>
    <x v="11"/>
    <m/>
    <x v="265"/>
    <x v="0"/>
    <x v="13"/>
    <x v="0"/>
    <x v="25"/>
    <x v="24"/>
    <x v="12"/>
    <x v="21"/>
    <n v="500"/>
    <n v="81"/>
    <n v="5162"/>
    <x v="1"/>
  </r>
  <r>
    <x v="11"/>
    <m/>
    <x v="266"/>
    <x v="4"/>
    <x v="18"/>
    <x v="40"/>
    <x v="6"/>
    <x v="6"/>
    <x v="39"/>
    <x v="26"/>
    <n v="345"/>
    <n v="81"/>
    <n v="5167"/>
    <x v="1"/>
  </r>
  <r>
    <x v="11"/>
    <m/>
    <x v="267"/>
    <x v="0"/>
    <x v="52"/>
    <x v="30"/>
    <x v="33"/>
    <x v="1"/>
    <x v="22"/>
    <x v="27"/>
    <n v="430"/>
    <n v="81"/>
    <n v="5172"/>
    <x v="1"/>
  </r>
  <r>
    <x v="11"/>
    <m/>
    <x v="268"/>
    <x v="2"/>
    <x v="27"/>
    <x v="48"/>
    <x v="34"/>
    <x v="32"/>
    <x v="38"/>
    <x v="28"/>
    <n v="336"/>
    <n v="81"/>
    <n v="5177"/>
    <x v="1"/>
  </r>
  <r>
    <x v="11"/>
    <m/>
    <x v="269"/>
    <x v="0"/>
    <x v="12"/>
    <x v="41"/>
    <x v="35"/>
    <x v="33"/>
    <x v="40"/>
    <x v="29"/>
    <n v="270"/>
    <n v="81"/>
    <n v="5182"/>
    <x v="1"/>
  </r>
  <r>
    <x v="11"/>
    <m/>
    <x v="270"/>
    <x v="1"/>
    <x v="37"/>
    <x v="11"/>
    <x v="32"/>
    <x v="31"/>
    <x v="4"/>
    <x v="25"/>
    <n v="339"/>
    <n v="81"/>
    <n v="5187"/>
    <x v="1"/>
  </r>
  <r>
    <x v="11"/>
    <m/>
    <x v="271"/>
    <x v="0"/>
    <x v="41"/>
    <x v="58"/>
    <x v="36"/>
    <x v="34"/>
    <x v="41"/>
    <x v="30"/>
    <n v="247"/>
    <n v="81"/>
    <n v="5192"/>
    <x v="1"/>
  </r>
  <r>
    <x v="11"/>
    <m/>
    <x v="272"/>
    <x v="5"/>
    <x v="28"/>
    <x v="18"/>
    <x v="7"/>
    <x v="7"/>
    <x v="42"/>
    <x v="31"/>
    <n v="411"/>
    <n v="81"/>
    <n v="5197"/>
    <x v="1"/>
  </r>
  <r>
    <x v="11"/>
    <m/>
    <x v="273"/>
    <x v="0"/>
    <x v="35"/>
    <x v="22"/>
    <x v="3"/>
    <x v="3"/>
    <x v="38"/>
    <x v="32"/>
    <n v="371"/>
    <n v="81"/>
    <n v="5202"/>
    <x v="1"/>
  </r>
  <r>
    <x v="11"/>
    <m/>
    <x v="274"/>
    <x v="5"/>
    <x v="56"/>
    <x v="61"/>
    <x v="37"/>
    <x v="35"/>
    <x v="28"/>
    <x v="33"/>
    <n v="221"/>
    <n v="81"/>
    <n v="5207"/>
    <x v="1"/>
  </r>
  <r>
    <x v="12"/>
    <m/>
    <x v="275"/>
    <x v="0"/>
    <x v="37"/>
    <x v="11"/>
    <x v="32"/>
    <x v="31"/>
    <x v="17"/>
    <x v="25"/>
    <n v="334"/>
    <n v="81"/>
    <n v="5212"/>
    <x v="1"/>
  </r>
  <r>
    <x v="12"/>
    <m/>
    <x v="276"/>
    <x v="4"/>
    <x v="18"/>
    <x v="40"/>
    <x v="6"/>
    <x v="6"/>
    <x v="22"/>
    <x v="26"/>
    <n v="335"/>
    <n v="81"/>
    <n v="5217"/>
    <x v="1"/>
  </r>
  <r>
    <x v="12"/>
    <m/>
    <x v="277"/>
    <x v="2"/>
    <x v="8"/>
    <x v="26"/>
    <x v="11"/>
    <x v="10"/>
    <x v="17"/>
    <x v="34"/>
    <n v="424"/>
    <n v="87"/>
    <n v="5222"/>
    <x v="1"/>
  </r>
  <r>
    <x v="12"/>
    <m/>
    <x v="278"/>
    <x v="1"/>
    <x v="12"/>
    <x v="41"/>
    <x v="35"/>
    <x v="33"/>
    <x v="43"/>
    <x v="29"/>
    <n v="298"/>
    <n v="87"/>
    <n v="5227"/>
    <x v="1"/>
  </r>
  <r>
    <x v="12"/>
    <m/>
    <x v="279"/>
    <x v="0"/>
    <x v="8"/>
    <x v="26"/>
    <x v="11"/>
    <x v="10"/>
    <x v="3"/>
    <x v="34"/>
    <n v="423"/>
    <n v="87"/>
    <n v="5232"/>
    <x v="1"/>
  </r>
  <r>
    <x v="12"/>
    <m/>
    <x v="280"/>
    <x v="4"/>
    <x v="4"/>
    <x v="20"/>
    <x v="10"/>
    <x v="9"/>
    <x v="41"/>
    <x v="35"/>
    <n v="387"/>
    <n v="87"/>
    <n v="5237"/>
    <x v="1"/>
  </r>
  <r>
    <x v="12"/>
    <m/>
    <x v="281"/>
    <x v="3"/>
    <x v="0"/>
    <x v="17"/>
    <x v="38"/>
    <x v="36"/>
    <x v="44"/>
    <x v="36"/>
    <n v="402"/>
    <n v="87"/>
    <n v="5242"/>
    <x v="1"/>
  </r>
  <r>
    <x v="12"/>
    <m/>
    <x v="282"/>
    <x v="0"/>
    <x v="35"/>
    <x v="22"/>
    <x v="3"/>
    <x v="3"/>
    <x v="5"/>
    <x v="32"/>
    <n v="378"/>
    <n v="87"/>
    <n v="5247"/>
    <x v="1"/>
  </r>
  <r>
    <x v="12"/>
    <m/>
    <x v="283"/>
    <x v="1"/>
    <x v="5"/>
    <x v="23"/>
    <x v="39"/>
    <x v="37"/>
    <x v="45"/>
    <x v="37"/>
    <n v="312"/>
    <n v="87"/>
    <n v="5252"/>
    <x v="1"/>
  </r>
  <r>
    <x v="12"/>
    <m/>
    <x v="284"/>
    <x v="0"/>
    <x v="50"/>
    <x v="19"/>
    <x v="40"/>
    <x v="38"/>
    <x v="4"/>
    <x v="38"/>
    <n v="374"/>
    <n v="87"/>
    <n v="5257"/>
    <x v="1"/>
  </r>
  <r>
    <x v="12"/>
    <m/>
    <x v="285"/>
    <x v="1"/>
    <x v="57"/>
    <x v="24"/>
    <x v="41"/>
    <x v="39"/>
    <x v="46"/>
    <x v="39"/>
    <n v="267"/>
    <n v="87"/>
    <n v="5262"/>
    <x v="1"/>
  </r>
  <r>
    <x v="12"/>
    <m/>
    <x v="286"/>
    <x v="0"/>
    <x v="28"/>
    <x v="18"/>
    <x v="7"/>
    <x v="7"/>
    <x v="26"/>
    <x v="31"/>
    <n v="446"/>
    <n v="87"/>
    <n v="5267"/>
    <x v="1"/>
  </r>
  <r>
    <x v="12"/>
    <m/>
    <x v="287"/>
    <x v="4"/>
    <x v="58"/>
    <x v="13"/>
    <x v="42"/>
    <x v="40"/>
    <x v="47"/>
    <x v="40"/>
    <n v="291"/>
    <n v="87"/>
    <n v="5272"/>
    <x v="1"/>
  </r>
  <r>
    <x v="12"/>
    <m/>
    <x v="288"/>
    <x v="0"/>
    <x v="16"/>
    <x v="38"/>
    <x v="43"/>
    <x v="41"/>
    <x v="35"/>
    <x v="10"/>
    <n v="376"/>
    <n v="87"/>
    <n v="5277"/>
    <x v="1"/>
  </r>
  <r>
    <x v="12"/>
    <m/>
    <x v="289"/>
    <x v="2"/>
    <x v="40"/>
    <x v="52"/>
    <x v="44"/>
    <x v="42"/>
    <x v="45"/>
    <x v="12"/>
    <n v="282"/>
    <n v="87"/>
    <n v="5282"/>
    <x v="1"/>
  </r>
  <r>
    <x v="12"/>
    <m/>
    <x v="290"/>
    <x v="3"/>
    <x v="59"/>
    <x v="53"/>
    <x v="45"/>
    <x v="43"/>
    <x v="48"/>
    <x v="41"/>
    <n v="216"/>
    <n v="87"/>
    <n v="5287"/>
    <x v="1"/>
  </r>
  <r>
    <x v="12"/>
    <m/>
    <x v="291"/>
    <x v="0"/>
    <x v="57"/>
    <x v="24"/>
    <x v="41"/>
    <x v="39"/>
    <x v="14"/>
    <x v="39"/>
    <n v="285"/>
    <n v="87"/>
    <n v="5292"/>
    <x v="1"/>
  </r>
  <r>
    <x v="12"/>
    <m/>
    <x v="292"/>
    <x v="5"/>
    <x v="60"/>
    <x v="59"/>
    <x v="46"/>
    <x v="44"/>
    <x v="49"/>
    <x v="42"/>
    <n v="193"/>
    <n v="87"/>
    <n v="5297"/>
    <x v="1"/>
  </r>
  <r>
    <x v="12"/>
    <m/>
    <x v="293"/>
    <x v="0"/>
    <x v="10"/>
    <x v="4"/>
    <x v="20"/>
    <x v="19"/>
    <x v="50"/>
    <x v="18"/>
    <n v="425"/>
    <n v="87"/>
    <n v="5302"/>
    <x v="1"/>
  </r>
  <r>
    <x v="12"/>
    <m/>
    <x v="294"/>
    <x v="4"/>
    <x v="20"/>
    <x v="34"/>
    <x v="12"/>
    <x v="0"/>
    <x v="2"/>
    <x v="5"/>
    <n v="353"/>
    <n v="87"/>
    <n v="5307"/>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9">
  <r>
    <x v="0"/>
    <m/>
    <x v="0"/>
    <x v="0"/>
    <x v="0"/>
    <x v="0"/>
    <x v="0"/>
    <x v="0"/>
    <x v="0"/>
    <x v="0"/>
  </r>
  <r>
    <x v="0"/>
    <m/>
    <x v="1"/>
    <x v="1"/>
    <x v="1"/>
    <x v="1"/>
    <x v="1"/>
    <x v="1"/>
    <x v="1"/>
    <x v="0"/>
  </r>
  <r>
    <x v="0"/>
    <m/>
    <x v="2"/>
    <x v="2"/>
    <x v="2"/>
    <x v="2"/>
    <x v="2"/>
    <x v="2"/>
    <x v="2"/>
    <x v="1"/>
  </r>
  <r>
    <x v="0"/>
    <m/>
    <x v="3"/>
    <x v="2"/>
    <x v="3"/>
    <x v="3"/>
    <x v="3"/>
    <x v="3"/>
    <x v="3"/>
    <x v="2"/>
  </r>
  <r>
    <x v="0"/>
    <m/>
    <x v="4"/>
    <x v="3"/>
    <x v="4"/>
    <x v="4"/>
    <x v="4"/>
    <x v="4"/>
    <x v="4"/>
    <x v="3"/>
  </r>
  <r>
    <x v="0"/>
    <m/>
    <x v="0"/>
    <x v="4"/>
    <x v="1"/>
    <x v="5"/>
    <x v="5"/>
    <x v="5"/>
    <x v="5"/>
    <x v="4"/>
  </r>
  <r>
    <x v="0"/>
    <m/>
    <x v="5"/>
    <x v="5"/>
    <x v="5"/>
    <x v="6"/>
    <x v="6"/>
    <x v="6"/>
    <x v="6"/>
    <x v="5"/>
  </r>
  <r>
    <x v="0"/>
    <m/>
    <x v="6"/>
    <x v="0"/>
    <x v="1"/>
    <x v="5"/>
    <x v="5"/>
    <x v="5"/>
    <x v="7"/>
    <x v="4"/>
  </r>
  <r>
    <x v="0"/>
    <m/>
    <x v="7"/>
    <x v="5"/>
    <x v="6"/>
    <x v="7"/>
    <x v="7"/>
    <x v="7"/>
    <x v="8"/>
    <x v="6"/>
  </r>
  <r>
    <x v="0"/>
    <m/>
    <x v="8"/>
    <x v="1"/>
    <x v="7"/>
    <x v="8"/>
    <x v="8"/>
    <x v="8"/>
    <x v="4"/>
    <x v="7"/>
  </r>
  <r>
    <x v="0"/>
    <m/>
    <x v="2"/>
    <x v="3"/>
    <x v="8"/>
    <x v="1"/>
    <x v="9"/>
    <x v="2"/>
    <x v="0"/>
    <x v="8"/>
  </r>
  <r>
    <x v="0"/>
    <m/>
    <x v="9"/>
    <x v="0"/>
    <x v="9"/>
    <x v="9"/>
    <x v="10"/>
    <x v="9"/>
    <x v="9"/>
    <x v="9"/>
  </r>
  <r>
    <x v="0"/>
    <m/>
    <x v="10"/>
    <x v="1"/>
    <x v="10"/>
    <x v="10"/>
    <x v="11"/>
    <x v="10"/>
    <x v="3"/>
    <x v="10"/>
  </r>
  <r>
    <x v="0"/>
    <m/>
    <x v="11"/>
    <x v="5"/>
    <x v="11"/>
    <x v="11"/>
    <x v="12"/>
    <x v="0"/>
    <x v="9"/>
    <x v="11"/>
  </r>
  <r>
    <x v="1"/>
    <m/>
    <x v="12"/>
    <x v="0"/>
    <x v="2"/>
    <x v="12"/>
    <x v="13"/>
    <x v="11"/>
    <x v="10"/>
    <x v="1"/>
  </r>
  <r>
    <x v="1"/>
    <m/>
    <x v="13"/>
    <x v="5"/>
    <x v="1"/>
    <x v="5"/>
    <x v="5"/>
    <x v="5"/>
    <x v="11"/>
    <x v="4"/>
  </r>
  <r>
    <x v="1"/>
    <m/>
    <x v="14"/>
    <x v="4"/>
    <x v="12"/>
    <x v="13"/>
    <x v="14"/>
    <x v="12"/>
    <x v="7"/>
    <x v="12"/>
  </r>
  <r>
    <x v="1"/>
    <m/>
    <x v="15"/>
    <x v="2"/>
    <x v="10"/>
    <x v="10"/>
    <x v="11"/>
    <x v="10"/>
    <x v="12"/>
    <x v="10"/>
  </r>
  <r>
    <x v="1"/>
    <m/>
    <x v="16"/>
    <x v="1"/>
    <x v="6"/>
    <x v="7"/>
    <x v="7"/>
    <x v="7"/>
    <x v="13"/>
    <x v="6"/>
  </r>
  <r>
    <x v="1"/>
    <m/>
    <x v="17"/>
    <x v="3"/>
    <x v="13"/>
    <x v="14"/>
    <x v="15"/>
    <x v="13"/>
    <x v="14"/>
    <x v="13"/>
  </r>
  <r>
    <x v="1"/>
    <m/>
    <x v="18"/>
    <x v="0"/>
    <x v="9"/>
    <x v="9"/>
    <x v="10"/>
    <x v="9"/>
    <x v="6"/>
    <x v="9"/>
  </r>
  <r>
    <x v="1"/>
    <m/>
    <x v="19"/>
    <x v="1"/>
    <x v="13"/>
    <x v="14"/>
    <x v="15"/>
    <x v="13"/>
    <x v="15"/>
    <x v="13"/>
  </r>
  <r>
    <x v="1"/>
    <m/>
    <x v="20"/>
    <x v="0"/>
    <x v="14"/>
    <x v="15"/>
    <x v="16"/>
    <x v="14"/>
    <x v="16"/>
    <x v="14"/>
  </r>
  <r>
    <x v="1"/>
    <m/>
    <x v="21"/>
    <x v="4"/>
    <x v="15"/>
    <x v="16"/>
    <x v="1"/>
    <x v="15"/>
    <x v="17"/>
    <x v="15"/>
  </r>
  <r>
    <x v="1"/>
    <m/>
    <x v="22"/>
    <x v="5"/>
    <x v="1"/>
    <x v="5"/>
    <x v="5"/>
    <x v="5"/>
    <x v="18"/>
    <x v="4"/>
  </r>
  <r>
    <x v="1"/>
    <m/>
    <x v="23"/>
    <x v="1"/>
    <x v="16"/>
    <x v="17"/>
    <x v="17"/>
    <x v="16"/>
    <x v="14"/>
    <x v="16"/>
  </r>
  <r>
    <x v="1"/>
    <m/>
    <x v="24"/>
    <x v="2"/>
    <x v="17"/>
    <x v="18"/>
    <x v="18"/>
    <x v="17"/>
    <x v="19"/>
    <x v="0"/>
  </r>
  <r>
    <x v="1"/>
    <m/>
    <x v="25"/>
    <x v="3"/>
    <x v="18"/>
    <x v="19"/>
    <x v="19"/>
    <x v="18"/>
    <x v="20"/>
    <x v="17"/>
  </r>
  <r>
    <x v="1"/>
    <m/>
    <x v="26"/>
    <x v="2"/>
    <x v="2"/>
    <x v="12"/>
    <x v="13"/>
    <x v="11"/>
    <x v="21"/>
    <x v="1"/>
  </r>
  <r>
    <x v="2"/>
    <m/>
    <x v="27"/>
    <x v="0"/>
    <x v="19"/>
    <x v="20"/>
    <x v="20"/>
    <x v="19"/>
    <x v="22"/>
    <x v="18"/>
  </r>
  <r>
    <x v="2"/>
    <m/>
    <x v="28"/>
    <x v="1"/>
    <x v="13"/>
    <x v="21"/>
    <x v="21"/>
    <x v="20"/>
    <x v="14"/>
    <x v="13"/>
  </r>
  <r>
    <x v="2"/>
    <m/>
    <x v="29"/>
    <x v="5"/>
    <x v="4"/>
    <x v="22"/>
    <x v="22"/>
    <x v="21"/>
    <x v="15"/>
    <x v="3"/>
  </r>
  <r>
    <x v="2"/>
    <m/>
    <x v="30"/>
    <x v="4"/>
    <x v="20"/>
    <x v="23"/>
    <x v="23"/>
    <x v="22"/>
    <x v="23"/>
    <x v="19"/>
  </r>
  <r>
    <x v="2"/>
    <m/>
    <x v="31"/>
    <x v="3"/>
    <x v="9"/>
    <x v="19"/>
    <x v="19"/>
    <x v="18"/>
    <x v="18"/>
    <x v="9"/>
  </r>
  <r>
    <x v="2"/>
    <m/>
    <x v="32"/>
    <x v="2"/>
    <x v="21"/>
    <x v="24"/>
    <x v="24"/>
    <x v="23"/>
    <x v="23"/>
    <x v="20"/>
  </r>
  <r>
    <x v="2"/>
    <m/>
    <x v="33"/>
    <x v="5"/>
    <x v="22"/>
    <x v="25"/>
    <x v="25"/>
    <x v="24"/>
    <x v="24"/>
    <x v="21"/>
  </r>
  <r>
    <x v="2"/>
    <m/>
    <x v="5"/>
    <x v="0"/>
    <x v="6"/>
    <x v="26"/>
    <x v="26"/>
    <x v="25"/>
    <x v="25"/>
    <x v="6"/>
  </r>
  <r>
    <x v="2"/>
    <m/>
    <x v="34"/>
    <x v="1"/>
    <x v="23"/>
    <x v="27"/>
    <x v="27"/>
    <x v="26"/>
    <x v="21"/>
    <x v="22"/>
  </r>
  <r>
    <x v="2"/>
    <m/>
    <x v="35"/>
    <x v="4"/>
    <x v="9"/>
    <x v="19"/>
    <x v="19"/>
    <x v="18"/>
    <x v="26"/>
    <x v="9"/>
  </r>
  <r>
    <x v="2"/>
    <m/>
    <x v="36"/>
    <x v="2"/>
    <x v="19"/>
    <x v="20"/>
    <x v="20"/>
    <x v="19"/>
    <x v="27"/>
    <x v="18"/>
  </r>
  <r>
    <x v="2"/>
    <m/>
    <x v="37"/>
    <x v="1"/>
    <x v="14"/>
    <x v="28"/>
    <x v="28"/>
    <x v="27"/>
    <x v="28"/>
    <x v="14"/>
  </r>
  <r>
    <x v="2"/>
    <m/>
    <x v="38"/>
    <x v="5"/>
    <x v="20"/>
    <x v="23"/>
    <x v="23"/>
    <x v="22"/>
    <x v="20"/>
    <x v="19"/>
  </r>
  <r>
    <x v="2"/>
    <m/>
    <x v="39"/>
    <x v="3"/>
    <x v="14"/>
    <x v="28"/>
    <x v="28"/>
    <x v="27"/>
    <x v="29"/>
    <x v="14"/>
  </r>
  <r>
    <x v="2"/>
    <m/>
    <x v="40"/>
    <x v="2"/>
    <x v="24"/>
    <x v="29"/>
    <x v="29"/>
    <x v="28"/>
    <x v="30"/>
    <x v="23"/>
  </r>
  <r>
    <x v="2"/>
    <m/>
    <x v="41"/>
    <x v="1"/>
    <x v="1"/>
    <x v="30"/>
    <x v="30"/>
    <x v="29"/>
    <x v="31"/>
    <x v="4"/>
  </r>
  <r>
    <x v="2"/>
    <m/>
    <x v="42"/>
    <x v="4"/>
    <x v="6"/>
    <x v="26"/>
    <x v="26"/>
    <x v="25"/>
    <x v="32"/>
    <x v="6"/>
  </r>
  <r>
    <x v="2"/>
    <m/>
    <x v="43"/>
    <x v="2"/>
    <x v="25"/>
    <x v="31"/>
    <x v="31"/>
    <x v="30"/>
    <x v="28"/>
    <x v="24"/>
  </r>
  <r>
    <x v="2"/>
    <m/>
    <x v="44"/>
    <x v="5"/>
    <x v="16"/>
    <x v="4"/>
    <x v="4"/>
    <x v="4"/>
    <x v="33"/>
    <x v="16"/>
  </r>
  <r>
    <x v="2"/>
    <m/>
    <x v="45"/>
    <x v="0"/>
    <x v="26"/>
    <x v="32"/>
    <x v="32"/>
    <x v="31"/>
    <x v="0"/>
    <x v="25"/>
  </r>
  <r>
    <x v="3"/>
    <m/>
    <x v="46"/>
    <x v="0"/>
    <x v="22"/>
    <x v="25"/>
    <x v="25"/>
    <x v="24"/>
    <x v="34"/>
    <x v="21"/>
  </r>
  <r>
    <x v="3"/>
    <m/>
    <x v="47"/>
    <x v="4"/>
    <x v="27"/>
    <x v="6"/>
    <x v="6"/>
    <x v="6"/>
    <x v="35"/>
    <x v="26"/>
  </r>
  <r>
    <x v="3"/>
    <m/>
    <x v="48"/>
    <x v="0"/>
    <x v="28"/>
    <x v="33"/>
    <x v="33"/>
    <x v="1"/>
    <x v="28"/>
    <x v="27"/>
  </r>
  <r>
    <x v="3"/>
    <m/>
    <x v="49"/>
    <x v="2"/>
    <x v="29"/>
    <x v="34"/>
    <x v="34"/>
    <x v="32"/>
    <x v="29"/>
    <x v="28"/>
  </r>
  <r>
    <x v="3"/>
    <m/>
    <x v="50"/>
    <x v="0"/>
    <x v="30"/>
    <x v="35"/>
    <x v="35"/>
    <x v="33"/>
    <x v="4"/>
    <x v="29"/>
  </r>
  <r>
    <x v="3"/>
    <m/>
    <x v="51"/>
    <x v="1"/>
    <x v="26"/>
    <x v="32"/>
    <x v="32"/>
    <x v="31"/>
    <x v="32"/>
    <x v="25"/>
  </r>
  <r>
    <x v="3"/>
    <m/>
    <x v="52"/>
    <x v="0"/>
    <x v="31"/>
    <x v="36"/>
    <x v="36"/>
    <x v="34"/>
    <x v="4"/>
    <x v="30"/>
  </r>
  <r>
    <x v="3"/>
    <m/>
    <x v="53"/>
    <x v="5"/>
    <x v="32"/>
    <x v="7"/>
    <x v="7"/>
    <x v="7"/>
    <x v="3"/>
    <x v="31"/>
  </r>
  <r>
    <x v="3"/>
    <m/>
    <x v="54"/>
    <x v="0"/>
    <x v="33"/>
    <x v="3"/>
    <x v="3"/>
    <x v="3"/>
    <x v="36"/>
    <x v="32"/>
  </r>
  <r>
    <x v="3"/>
    <m/>
    <x v="55"/>
    <x v="5"/>
    <x v="34"/>
    <x v="37"/>
    <x v="37"/>
    <x v="35"/>
    <x v="34"/>
    <x v="33"/>
  </r>
  <r>
    <x v="3"/>
    <m/>
    <x v="56"/>
    <x v="0"/>
    <x v="26"/>
    <x v="32"/>
    <x v="32"/>
    <x v="31"/>
    <x v="37"/>
    <x v="25"/>
  </r>
  <r>
    <x v="3"/>
    <m/>
    <x v="57"/>
    <x v="4"/>
    <x v="27"/>
    <x v="6"/>
    <x v="6"/>
    <x v="6"/>
    <x v="33"/>
    <x v="26"/>
  </r>
  <r>
    <x v="3"/>
    <m/>
    <x v="58"/>
    <x v="2"/>
    <x v="0"/>
    <x v="10"/>
    <x v="11"/>
    <x v="10"/>
    <x v="31"/>
    <x v="34"/>
  </r>
  <r>
    <x v="3"/>
    <m/>
    <x v="59"/>
    <x v="1"/>
    <x v="30"/>
    <x v="35"/>
    <x v="35"/>
    <x v="33"/>
    <x v="14"/>
    <x v="29"/>
  </r>
  <r>
    <x v="3"/>
    <m/>
    <x v="60"/>
    <x v="0"/>
    <x v="0"/>
    <x v="10"/>
    <x v="11"/>
    <x v="10"/>
    <x v="2"/>
    <x v="34"/>
  </r>
  <r>
    <x v="3"/>
    <m/>
    <x v="61"/>
    <x v="4"/>
    <x v="35"/>
    <x v="9"/>
    <x v="10"/>
    <x v="9"/>
    <x v="8"/>
    <x v="35"/>
  </r>
  <r>
    <x v="3"/>
    <m/>
    <x v="62"/>
    <x v="3"/>
    <x v="36"/>
    <x v="38"/>
    <x v="38"/>
    <x v="36"/>
    <x v="2"/>
    <x v="36"/>
  </r>
  <r>
    <x v="3"/>
    <m/>
    <x v="63"/>
    <x v="0"/>
    <x v="33"/>
    <x v="3"/>
    <x v="3"/>
    <x v="3"/>
    <x v="27"/>
    <x v="32"/>
  </r>
  <r>
    <x v="3"/>
    <m/>
    <x v="64"/>
    <x v="1"/>
    <x v="37"/>
    <x v="39"/>
    <x v="39"/>
    <x v="37"/>
    <x v="24"/>
    <x v="37"/>
  </r>
  <r>
    <x v="3"/>
    <m/>
    <x v="65"/>
    <x v="0"/>
    <x v="38"/>
    <x v="40"/>
    <x v="40"/>
    <x v="38"/>
    <x v="37"/>
    <x v="38"/>
  </r>
  <r>
    <x v="3"/>
    <m/>
    <x v="66"/>
    <x v="1"/>
    <x v="39"/>
    <x v="2"/>
    <x v="41"/>
    <x v="39"/>
    <x v="29"/>
    <x v="39"/>
  </r>
  <r>
    <x v="3"/>
    <m/>
    <x v="67"/>
    <x v="0"/>
    <x v="32"/>
    <x v="7"/>
    <x v="7"/>
    <x v="7"/>
    <x v="34"/>
    <x v="31"/>
  </r>
  <r>
    <x v="3"/>
    <m/>
    <x v="68"/>
    <x v="4"/>
    <x v="40"/>
    <x v="41"/>
    <x v="42"/>
    <x v="40"/>
    <x v="38"/>
    <x v="40"/>
  </r>
  <r>
    <x v="3"/>
    <m/>
    <x v="69"/>
    <x v="0"/>
    <x v="10"/>
    <x v="42"/>
    <x v="43"/>
    <x v="41"/>
    <x v="23"/>
    <x v="10"/>
  </r>
  <r>
    <x v="3"/>
    <m/>
    <x v="70"/>
    <x v="2"/>
    <x v="12"/>
    <x v="43"/>
    <x v="44"/>
    <x v="42"/>
    <x v="28"/>
    <x v="12"/>
  </r>
  <r>
    <x v="3"/>
    <m/>
    <x v="59"/>
    <x v="3"/>
    <x v="41"/>
    <x v="44"/>
    <x v="45"/>
    <x v="43"/>
    <x v="12"/>
    <x v="41"/>
  </r>
  <r>
    <x v="3"/>
    <m/>
    <x v="71"/>
    <x v="0"/>
    <x v="39"/>
    <x v="2"/>
    <x v="41"/>
    <x v="39"/>
    <x v="39"/>
    <x v="39"/>
  </r>
  <r>
    <x v="3"/>
    <m/>
    <x v="72"/>
    <x v="5"/>
    <x v="42"/>
    <x v="45"/>
    <x v="46"/>
    <x v="44"/>
    <x v="22"/>
    <x v="42"/>
  </r>
  <r>
    <x v="3"/>
    <m/>
    <x v="73"/>
    <x v="0"/>
    <x v="19"/>
    <x v="20"/>
    <x v="20"/>
    <x v="19"/>
    <x v="38"/>
    <x v="18"/>
  </r>
  <r>
    <x v="3"/>
    <m/>
    <x v="74"/>
    <x v="4"/>
    <x v="5"/>
    <x v="11"/>
    <x v="12"/>
    <x v="0"/>
    <x v="40"/>
    <x v="5"/>
  </r>
  <r>
    <x v="4"/>
    <m/>
    <x v="75"/>
    <x v="0"/>
    <x v="7"/>
    <x v="20"/>
    <x v="22"/>
    <x v="45"/>
    <x v="4"/>
    <x v="0"/>
  </r>
  <r>
    <x v="4"/>
    <m/>
    <x v="76"/>
    <x v="1"/>
    <x v="14"/>
    <x v="1"/>
    <x v="1"/>
    <x v="1"/>
    <x v="41"/>
    <x v="0"/>
  </r>
  <r>
    <x v="4"/>
    <m/>
    <x v="77"/>
    <x v="2"/>
    <x v="40"/>
    <x v="0"/>
    <x v="21"/>
    <x v="15"/>
    <x v="42"/>
    <x v="1"/>
  </r>
  <r>
    <x v="4"/>
    <m/>
    <x v="78"/>
    <x v="2"/>
    <x v="16"/>
    <x v="21"/>
    <x v="9"/>
    <x v="31"/>
    <x v="38"/>
    <x v="2"/>
  </r>
  <r>
    <x v="4"/>
    <m/>
    <x v="79"/>
    <x v="3"/>
    <x v="24"/>
    <x v="19"/>
    <x v="28"/>
    <x v="6"/>
    <x v="28"/>
    <x v="3"/>
  </r>
  <r>
    <x v="4"/>
    <m/>
    <x v="80"/>
    <x v="4"/>
    <x v="43"/>
    <x v="1"/>
    <x v="47"/>
    <x v="10"/>
    <x v="17"/>
    <x v="4"/>
  </r>
  <r>
    <x v="4"/>
    <m/>
    <x v="81"/>
    <x v="5"/>
    <x v="25"/>
    <x v="13"/>
    <x v="4"/>
    <x v="33"/>
    <x v="22"/>
    <x v="5"/>
  </r>
  <r>
    <x v="4"/>
    <m/>
    <x v="82"/>
    <x v="0"/>
    <x v="43"/>
    <x v="1"/>
    <x v="47"/>
    <x v="10"/>
    <x v="17"/>
    <x v="4"/>
  </r>
  <r>
    <x v="4"/>
    <m/>
    <x v="83"/>
    <x v="5"/>
    <x v="44"/>
    <x v="4"/>
    <x v="48"/>
    <x v="9"/>
    <x v="43"/>
    <x v="6"/>
  </r>
  <r>
    <x v="4"/>
    <m/>
    <x v="84"/>
    <x v="1"/>
    <x v="45"/>
    <x v="16"/>
    <x v="49"/>
    <x v="46"/>
    <x v="3"/>
    <x v="7"/>
  </r>
  <r>
    <x v="4"/>
    <m/>
    <x v="85"/>
    <x v="3"/>
    <x v="14"/>
    <x v="42"/>
    <x v="21"/>
    <x v="3"/>
    <x v="41"/>
    <x v="8"/>
  </r>
  <r>
    <x v="4"/>
    <m/>
    <x v="86"/>
    <x v="0"/>
    <x v="36"/>
    <x v="6"/>
    <x v="7"/>
    <x v="37"/>
    <x v="44"/>
    <x v="9"/>
  </r>
  <r>
    <x v="4"/>
    <m/>
    <x v="87"/>
    <x v="1"/>
    <x v="32"/>
    <x v="3"/>
    <x v="5"/>
    <x v="38"/>
    <x v="5"/>
    <x v="10"/>
  </r>
  <r>
    <x v="4"/>
    <m/>
    <x v="88"/>
    <x v="5"/>
    <x v="38"/>
    <x v="43"/>
    <x v="22"/>
    <x v="39"/>
    <x v="45"/>
    <x v="11"/>
  </r>
  <r>
    <x v="4"/>
    <m/>
    <x v="89"/>
    <x v="0"/>
    <x v="15"/>
    <x v="0"/>
    <x v="50"/>
    <x v="14"/>
    <x v="4"/>
    <x v="1"/>
  </r>
  <r>
    <x v="4"/>
    <m/>
    <x v="90"/>
    <x v="5"/>
    <x v="43"/>
    <x v="1"/>
    <x v="47"/>
    <x v="10"/>
    <x v="46"/>
    <x v="4"/>
  </r>
  <r>
    <x v="4"/>
    <m/>
    <x v="91"/>
    <x v="4"/>
    <x v="20"/>
    <x v="2"/>
    <x v="19"/>
    <x v="47"/>
    <x v="26"/>
    <x v="12"/>
  </r>
  <r>
    <x v="4"/>
    <m/>
    <x v="92"/>
    <x v="2"/>
    <x v="32"/>
    <x v="3"/>
    <x v="5"/>
    <x v="38"/>
    <x v="47"/>
    <x v="10"/>
  </r>
  <r>
    <x v="4"/>
    <m/>
    <x v="93"/>
    <x v="1"/>
    <x v="44"/>
    <x v="4"/>
    <x v="48"/>
    <x v="9"/>
    <x v="35"/>
    <x v="6"/>
  </r>
  <r>
    <x v="4"/>
    <m/>
    <x v="94"/>
    <x v="3"/>
    <x v="46"/>
    <x v="5"/>
    <x v="51"/>
    <x v="17"/>
    <x v="45"/>
    <x v="13"/>
  </r>
  <r>
    <x v="5"/>
    <m/>
    <x v="95"/>
    <x v="0"/>
    <x v="36"/>
    <x v="6"/>
    <x v="7"/>
    <x v="37"/>
    <x v="48"/>
    <x v="9"/>
  </r>
  <r>
    <x v="5"/>
    <m/>
    <x v="96"/>
    <x v="1"/>
    <x v="46"/>
    <x v="5"/>
    <x v="51"/>
    <x v="17"/>
    <x v="14"/>
    <x v="13"/>
  </r>
  <r>
    <x v="5"/>
    <m/>
    <x v="97"/>
    <x v="0"/>
    <x v="47"/>
    <x v="7"/>
    <x v="13"/>
    <x v="16"/>
    <x v="49"/>
    <x v="14"/>
  </r>
  <r>
    <x v="5"/>
    <m/>
    <x v="98"/>
    <x v="4"/>
    <x v="48"/>
    <x v="8"/>
    <x v="2"/>
    <x v="1"/>
    <x v="50"/>
    <x v="15"/>
  </r>
  <r>
    <x v="5"/>
    <m/>
    <x v="99"/>
    <x v="5"/>
    <x v="43"/>
    <x v="1"/>
    <x v="47"/>
    <x v="10"/>
    <x v="2"/>
    <x v="4"/>
  </r>
  <r>
    <x v="5"/>
    <m/>
    <x v="100"/>
    <x v="1"/>
    <x v="28"/>
    <x v="9"/>
    <x v="16"/>
    <x v="48"/>
    <x v="46"/>
    <x v="16"/>
  </r>
  <r>
    <x v="5"/>
    <m/>
    <x v="101"/>
    <x v="2"/>
    <x v="49"/>
    <x v="10"/>
    <x v="15"/>
    <x v="19"/>
    <x v="34"/>
    <x v="0"/>
  </r>
  <r>
    <x v="5"/>
    <m/>
    <x v="102"/>
    <x v="3"/>
    <x v="19"/>
    <x v="11"/>
    <x v="26"/>
    <x v="12"/>
    <x v="27"/>
    <x v="17"/>
  </r>
  <r>
    <x v="5"/>
    <m/>
    <x v="103"/>
    <x v="2"/>
    <x v="15"/>
    <x v="0"/>
    <x v="50"/>
    <x v="14"/>
    <x v="7"/>
    <x v="1"/>
  </r>
  <r>
    <x v="5"/>
    <m/>
    <x v="104"/>
    <x v="0"/>
    <x v="8"/>
    <x v="31"/>
    <x v="18"/>
    <x v="22"/>
    <x v="29"/>
    <x v="18"/>
  </r>
  <r>
    <x v="5"/>
    <m/>
    <x v="105"/>
    <x v="1"/>
    <x v="2"/>
    <x v="5"/>
    <x v="52"/>
    <x v="2"/>
    <x v="7"/>
    <x v="13"/>
  </r>
  <r>
    <x v="5"/>
    <m/>
    <x v="106"/>
    <x v="5"/>
    <x v="0"/>
    <x v="19"/>
    <x v="33"/>
    <x v="0"/>
    <x v="0"/>
    <x v="3"/>
  </r>
  <r>
    <x v="5"/>
    <m/>
    <x v="107"/>
    <x v="4"/>
    <x v="50"/>
    <x v="46"/>
    <x v="20"/>
    <x v="49"/>
    <x v="1"/>
    <x v="19"/>
  </r>
  <r>
    <x v="5"/>
    <m/>
    <x v="108"/>
    <x v="3"/>
    <x v="19"/>
    <x v="6"/>
    <x v="26"/>
    <x v="12"/>
    <x v="2"/>
    <x v="9"/>
  </r>
  <r>
    <x v="5"/>
    <m/>
    <x v="109"/>
    <x v="2"/>
    <x v="51"/>
    <x v="27"/>
    <x v="34"/>
    <x v="50"/>
    <x v="3"/>
    <x v="20"/>
  </r>
  <r>
    <x v="5"/>
    <m/>
    <x v="110"/>
    <x v="5"/>
    <x v="3"/>
    <x v="47"/>
    <x v="53"/>
    <x v="28"/>
    <x v="4"/>
    <x v="21"/>
  </r>
  <r>
    <x v="5"/>
    <m/>
    <x v="111"/>
    <x v="0"/>
    <x v="52"/>
    <x v="4"/>
    <x v="54"/>
    <x v="18"/>
    <x v="5"/>
    <x v="6"/>
  </r>
  <r>
    <x v="5"/>
    <m/>
    <x v="112"/>
    <x v="1"/>
    <x v="30"/>
    <x v="44"/>
    <x v="32"/>
    <x v="51"/>
    <x v="6"/>
    <x v="22"/>
  </r>
  <r>
    <x v="5"/>
    <m/>
    <x v="113"/>
    <x v="4"/>
    <x v="19"/>
    <x v="6"/>
    <x v="26"/>
    <x v="12"/>
    <x v="7"/>
    <x v="9"/>
  </r>
  <r>
    <x v="5"/>
    <m/>
    <x v="114"/>
    <x v="2"/>
    <x v="8"/>
    <x v="31"/>
    <x v="18"/>
    <x v="22"/>
    <x v="8"/>
    <x v="18"/>
  </r>
  <r>
    <x v="6"/>
    <m/>
    <x v="115"/>
    <x v="1"/>
    <x v="22"/>
    <x v="7"/>
    <x v="55"/>
    <x v="4"/>
    <x v="4"/>
    <x v="14"/>
  </r>
  <r>
    <x v="6"/>
    <m/>
    <x v="116"/>
    <x v="5"/>
    <x v="50"/>
    <x v="46"/>
    <x v="20"/>
    <x v="49"/>
    <x v="0"/>
    <x v="19"/>
  </r>
  <r>
    <x v="6"/>
    <m/>
    <x v="117"/>
    <x v="3"/>
    <x v="22"/>
    <x v="7"/>
    <x v="55"/>
    <x v="4"/>
    <x v="9"/>
    <x v="14"/>
  </r>
  <r>
    <x v="6"/>
    <m/>
    <x v="118"/>
    <x v="2"/>
    <x v="1"/>
    <x v="38"/>
    <x v="25"/>
    <x v="30"/>
    <x v="3"/>
    <x v="23"/>
  </r>
  <r>
    <x v="6"/>
    <m/>
    <x v="119"/>
    <x v="1"/>
    <x v="53"/>
    <x v="1"/>
    <x v="56"/>
    <x v="41"/>
    <x v="9"/>
    <x v="4"/>
  </r>
  <r>
    <x v="6"/>
    <m/>
    <x v="120"/>
    <x v="4"/>
    <x v="52"/>
    <x v="4"/>
    <x v="54"/>
    <x v="18"/>
    <x v="10"/>
    <x v="6"/>
  </r>
  <r>
    <x v="6"/>
    <m/>
    <x v="121"/>
    <x v="2"/>
    <x v="10"/>
    <x v="48"/>
    <x v="29"/>
    <x v="52"/>
    <x v="11"/>
    <x v="24"/>
  </r>
  <r>
    <x v="6"/>
    <m/>
    <x v="122"/>
    <x v="5"/>
    <x v="24"/>
    <x v="9"/>
    <x v="28"/>
    <x v="6"/>
    <x v="7"/>
    <x v="16"/>
  </r>
  <r>
    <x v="6"/>
    <m/>
    <x v="123"/>
    <x v="0"/>
    <x v="27"/>
    <x v="41"/>
    <x v="3"/>
    <x v="26"/>
    <x v="12"/>
    <x v="25"/>
  </r>
  <r>
    <x v="6"/>
    <m/>
    <x v="124"/>
    <x v="0"/>
    <x v="3"/>
    <x v="47"/>
    <x v="53"/>
    <x v="28"/>
    <x v="25"/>
    <x v="21"/>
  </r>
  <r>
    <x v="6"/>
    <m/>
    <x v="125"/>
    <x v="4"/>
    <x v="25"/>
    <x v="39"/>
    <x v="4"/>
    <x v="33"/>
    <x v="39"/>
    <x v="26"/>
  </r>
  <r>
    <x v="6"/>
    <m/>
    <x v="126"/>
    <x v="0"/>
    <x v="54"/>
    <x v="26"/>
    <x v="1"/>
    <x v="21"/>
    <x v="4"/>
    <x v="27"/>
  </r>
  <r>
    <x v="6"/>
    <m/>
    <x v="127"/>
    <x v="2"/>
    <x v="9"/>
    <x v="32"/>
    <x v="43"/>
    <x v="23"/>
    <x v="8"/>
    <x v="28"/>
  </r>
  <r>
    <x v="6"/>
    <m/>
    <x v="128"/>
    <x v="0"/>
    <x v="11"/>
    <x v="49"/>
    <x v="6"/>
    <x v="53"/>
    <x v="51"/>
    <x v="29"/>
  </r>
  <r>
    <x v="6"/>
    <m/>
    <x v="129"/>
    <x v="1"/>
    <x v="27"/>
    <x v="41"/>
    <x v="3"/>
    <x v="26"/>
    <x v="32"/>
    <x v="25"/>
  </r>
  <r>
    <x v="6"/>
    <m/>
    <x v="130"/>
    <x v="0"/>
    <x v="23"/>
    <x v="37"/>
    <x v="44"/>
    <x v="54"/>
    <x v="52"/>
    <x v="30"/>
  </r>
  <r>
    <x v="6"/>
    <m/>
    <x v="131"/>
    <x v="5"/>
    <x v="44"/>
    <x v="17"/>
    <x v="48"/>
    <x v="9"/>
    <x v="36"/>
    <x v="31"/>
  </r>
  <r>
    <x v="6"/>
    <m/>
    <x v="132"/>
    <x v="0"/>
    <x v="16"/>
    <x v="40"/>
    <x v="9"/>
    <x v="31"/>
    <x v="29"/>
    <x v="32"/>
  </r>
  <r>
    <x v="6"/>
    <m/>
    <x v="133"/>
    <x v="5"/>
    <x v="41"/>
    <x v="50"/>
    <x v="41"/>
    <x v="55"/>
    <x v="53"/>
    <x v="33"/>
  </r>
  <r>
    <x v="6"/>
    <m/>
    <x v="134"/>
    <x v="0"/>
    <x v="27"/>
    <x v="41"/>
    <x v="3"/>
    <x v="26"/>
    <x v="32"/>
    <x v="25"/>
  </r>
  <r>
    <x v="7"/>
    <m/>
    <x v="135"/>
    <x v="4"/>
    <x v="25"/>
    <x v="39"/>
    <x v="4"/>
    <x v="33"/>
    <x v="39"/>
    <x v="26"/>
  </r>
  <r>
    <x v="7"/>
    <m/>
    <x v="136"/>
    <x v="2"/>
    <x v="32"/>
    <x v="20"/>
    <x v="5"/>
    <x v="38"/>
    <x v="3"/>
    <x v="34"/>
  </r>
  <r>
    <x v="7"/>
    <m/>
    <x v="137"/>
    <x v="1"/>
    <x v="11"/>
    <x v="49"/>
    <x v="6"/>
    <x v="53"/>
    <x v="51"/>
    <x v="29"/>
  </r>
  <r>
    <x v="7"/>
    <m/>
    <x v="138"/>
    <x v="0"/>
    <x v="32"/>
    <x v="20"/>
    <x v="5"/>
    <x v="38"/>
    <x v="3"/>
    <x v="34"/>
  </r>
  <r>
    <x v="7"/>
    <m/>
    <x v="139"/>
    <x v="4"/>
    <x v="36"/>
    <x v="51"/>
    <x v="7"/>
    <x v="37"/>
    <x v="41"/>
    <x v="35"/>
  </r>
  <r>
    <x v="7"/>
    <m/>
    <x v="140"/>
    <x v="3"/>
    <x v="17"/>
    <x v="22"/>
    <x v="57"/>
    <x v="56"/>
    <x v="34"/>
    <x v="36"/>
  </r>
  <r>
    <x v="7"/>
    <m/>
    <x v="141"/>
    <x v="0"/>
    <x v="16"/>
    <x v="40"/>
    <x v="9"/>
    <x v="31"/>
    <x v="29"/>
    <x v="32"/>
  </r>
  <r>
    <x v="7"/>
    <m/>
    <x v="142"/>
    <x v="1"/>
    <x v="18"/>
    <x v="52"/>
    <x v="10"/>
    <x v="57"/>
    <x v="38"/>
    <x v="37"/>
  </r>
  <r>
    <x v="7"/>
    <m/>
    <x v="143"/>
    <x v="0"/>
    <x v="35"/>
    <x v="23"/>
    <x v="11"/>
    <x v="40"/>
    <x v="54"/>
    <x v="38"/>
  </r>
  <r>
    <x v="7"/>
    <m/>
    <x v="144"/>
    <x v="1"/>
    <x v="40"/>
    <x v="53"/>
    <x v="12"/>
    <x v="35"/>
    <x v="55"/>
    <x v="39"/>
  </r>
  <r>
    <x v="7"/>
    <m/>
    <x v="145"/>
    <x v="0"/>
    <x v="44"/>
    <x v="17"/>
    <x v="48"/>
    <x v="9"/>
    <x v="36"/>
    <x v="31"/>
  </r>
  <r>
    <x v="7"/>
    <m/>
    <x v="146"/>
    <x v="4"/>
    <x v="37"/>
    <x v="54"/>
    <x v="40"/>
    <x v="43"/>
    <x v="47"/>
    <x v="40"/>
  </r>
  <r>
    <x v="7"/>
    <m/>
    <x v="147"/>
    <x v="0"/>
    <x v="6"/>
    <x v="3"/>
    <x v="30"/>
    <x v="32"/>
    <x v="14"/>
    <x v="10"/>
  </r>
  <r>
    <x v="7"/>
    <m/>
    <x v="148"/>
    <x v="2"/>
    <x v="26"/>
    <x v="2"/>
    <x v="58"/>
    <x v="34"/>
    <x v="22"/>
    <x v="12"/>
  </r>
  <r>
    <x v="7"/>
    <m/>
    <x v="149"/>
    <x v="3"/>
    <x v="55"/>
    <x v="55"/>
    <x v="42"/>
    <x v="58"/>
    <x v="40"/>
    <x v="41"/>
  </r>
  <r>
    <x v="7"/>
    <m/>
    <x v="150"/>
    <x v="0"/>
    <x v="40"/>
    <x v="53"/>
    <x v="12"/>
    <x v="35"/>
    <x v="55"/>
    <x v="39"/>
  </r>
  <r>
    <x v="7"/>
    <m/>
    <x v="151"/>
    <x v="5"/>
    <x v="34"/>
    <x v="56"/>
    <x v="59"/>
    <x v="59"/>
    <x v="56"/>
    <x v="42"/>
  </r>
  <r>
    <x v="7"/>
    <m/>
    <x v="152"/>
    <x v="0"/>
    <x v="8"/>
    <x v="31"/>
    <x v="18"/>
    <x v="22"/>
    <x v="57"/>
    <x v="18"/>
  </r>
  <r>
    <x v="7"/>
    <m/>
    <x v="153"/>
    <x v="4"/>
    <x v="38"/>
    <x v="13"/>
    <x v="22"/>
    <x v="39"/>
    <x v="44"/>
    <x v="5"/>
  </r>
  <r>
    <x v="7"/>
    <m/>
    <x v="154"/>
    <x v="0"/>
    <x v="8"/>
    <x v="16"/>
    <x v="0"/>
    <x v="0"/>
    <x v="16"/>
    <x v="0"/>
  </r>
  <r>
    <x v="8"/>
    <m/>
    <x v="155"/>
    <x v="1"/>
    <x v="44"/>
    <x v="38"/>
    <x v="48"/>
    <x v="9"/>
    <x v="37"/>
    <x v="6"/>
  </r>
  <r>
    <x v="8"/>
    <m/>
    <x v="156"/>
    <x v="3"/>
    <x v="46"/>
    <x v="15"/>
    <x v="51"/>
    <x v="17"/>
    <x v="58"/>
    <x v="13"/>
  </r>
  <r>
    <x v="8"/>
    <m/>
    <x v="157"/>
    <x v="0"/>
    <x v="36"/>
    <x v="48"/>
    <x v="7"/>
    <x v="37"/>
    <x v="31"/>
    <x v="9"/>
  </r>
  <r>
    <x v="8"/>
    <m/>
    <x v="158"/>
    <x v="1"/>
    <x v="46"/>
    <x v="15"/>
    <x v="51"/>
    <x v="17"/>
    <x v="58"/>
    <x v="13"/>
  </r>
  <r>
    <x v="8"/>
    <m/>
    <x v="159"/>
    <x v="0"/>
    <x v="47"/>
    <x v="33"/>
    <x v="13"/>
    <x v="16"/>
    <x v="2"/>
    <x v="14"/>
  </r>
  <r>
    <x v="8"/>
    <m/>
    <x v="160"/>
    <x v="4"/>
    <x v="48"/>
    <x v="57"/>
    <x v="2"/>
    <x v="1"/>
    <x v="6"/>
    <x v="15"/>
  </r>
  <r>
    <x v="8"/>
    <m/>
    <x v="161"/>
    <x v="5"/>
    <x v="43"/>
    <x v="7"/>
    <x v="47"/>
    <x v="10"/>
    <x v="24"/>
    <x v="4"/>
  </r>
  <r>
    <x v="8"/>
    <m/>
    <x v="162"/>
    <x v="1"/>
    <x v="28"/>
    <x v="22"/>
    <x v="16"/>
    <x v="48"/>
    <x v="34"/>
    <x v="16"/>
  </r>
  <r>
    <x v="8"/>
    <m/>
    <x v="163"/>
    <x v="2"/>
    <x v="49"/>
    <x v="17"/>
    <x v="15"/>
    <x v="19"/>
    <x v="36"/>
    <x v="0"/>
  </r>
  <r>
    <x v="8"/>
    <m/>
    <x v="164"/>
    <x v="3"/>
    <x v="19"/>
    <x v="23"/>
    <x v="26"/>
    <x v="12"/>
    <x v="54"/>
    <x v="17"/>
  </r>
  <r>
    <x v="8"/>
    <m/>
    <x v="165"/>
    <x v="2"/>
    <x v="15"/>
    <x v="16"/>
    <x v="50"/>
    <x v="14"/>
    <x v="16"/>
    <x v="1"/>
  </r>
  <r>
    <x v="8"/>
    <m/>
    <x v="166"/>
    <x v="0"/>
    <x v="8"/>
    <x v="3"/>
    <x v="18"/>
    <x v="22"/>
    <x v="14"/>
    <x v="18"/>
  </r>
  <r>
    <x v="8"/>
    <m/>
    <x v="167"/>
    <x v="1"/>
    <x v="2"/>
    <x v="15"/>
    <x v="52"/>
    <x v="2"/>
    <x v="58"/>
    <x v="13"/>
  </r>
  <r>
    <x v="8"/>
    <m/>
    <x v="168"/>
    <x v="5"/>
    <x v="0"/>
    <x v="31"/>
    <x v="33"/>
    <x v="0"/>
    <x v="57"/>
    <x v="3"/>
  </r>
  <r>
    <x v="8"/>
    <m/>
    <x v="169"/>
    <x v="4"/>
    <x v="50"/>
    <x v="32"/>
    <x v="20"/>
    <x v="49"/>
    <x v="8"/>
    <x v="19"/>
  </r>
  <r>
    <x v="8"/>
    <m/>
    <x v="170"/>
    <x v="3"/>
    <x v="19"/>
    <x v="48"/>
    <x v="26"/>
    <x v="12"/>
    <x v="31"/>
    <x v="9"/>
  </r>
  <r>
    <x v="8"/>
    <m/>
    <x v="171"/>
    <x v="2"/>
    <x v="51"/>
    <x v="49"/>
    <x v="34"/>
    <x v="50"/>
    <x v="51"/>
    <x v="20"/>
  </r>
  <r>
    <x v="8"/>
    <m/>
    <x v="172"/>
    <x v="5"/>
    <x v="3"/>
    <x v="5"/>
    <x v="53"/>
    <x v="28"/>
    <x v="23"/>
    <x v="21"/>
  </r>
  <r>
    <x v="8"/>
    <m/>
    <x v="173"/>
    <x v="0"/>
    <x v="52"/>
    <x v="38"/>
    <x v="54"/>
    <x v="18"/>
    <x v="37"/>
    <x v="6"/>
  </r>
  <r>
    <x v="8"/>
    <m/>
    <x v="174"/>
    <x v="1"/>
    <x v="30"/>
    <x v="58"/>
    <x v="32"/>
    <x v="51"/>
    <x v="33"/>
    <x v="22"/>
  </r>
  <r>
    <x v="8"/>
    <m/>
    <x v="175"/>
    <x v="4"/>
    <x v="19"/>
    <x v="48"/>
    <x v="26"/>
    <x v="12"/>
    <x v="31"/>
    <x v="9"/>
  </r>
  <r>
    <x v="8"/>
    <m/>
    <x v="176"/>
    <x v="2"/>
    <x v="8"/>
    <x v="3"/>
    <x v="18"/>
    <x v="22"/>
    <x v="14"/>
    <x v="18"/>
  </r>
  <r>
    <x v="8"/>
    <m/>
    <x v="177"/>
    <x v="1"/>
    <x v="22"/>
    <x v="33"/>
    <x v="55"/>
    <x v="4"/>
    <x v="2"/>
    <x v="14"/>
  </r>
  <r>
    <x v="8"/>
    <m/>
    <x v="178"/>
    <x v="5"/>
    <x v="50"/>
    <x v="32"/>
    <x v="20"/>
    <x v="49"/>
    <x v="8"/>
    <x v="19"/>
  </r>
  <r>
    <x v="8"/>
    <m/>
    <x v="179"/>
    <x v="3"/>
    <x v="22"/>
    <x v="33"/>
    <x v="55"/>
    <x v="4"/>
    <x v="2"/>
    <x v="14"/>
  </r>
  <r>
    <x v="9"/>
    <m/>
    <x v="180"/>
    <x v="2"/>
    <x v="1"/>
    <x v="10"/>
    <x v="25"/>
    <x v="30"/>
    <x v="27"/>
    <x v="23"/>
  </r>
  <r>
    <x v="9"/>
    <m/>
    <x v="181"/>
    <x v="1"/>
    <x v="53"/>
    <x v="7"/>
    <x v="56"/>
    <x v="41"/>
    <x v="24"/>
    <x v="4"/>
  </r>
  <r>
    <x v="9"/>
    <m/>
    <x v="182"/>
    <x v="4"/>
    <x v="52"/>
    <x v="38"/>
    <x v="54"/>
    <x v="18"/>
    <x v="37"/>
    <x v="6"/>
  </r>
  <r>
    <x v="9"/>
    <m/>
    <x v="183"/>
    <x v="2"/>
    <x v="10"/>
    <x v="40"/>
    <x v="29"/>
    <x v="52"/>
    <x v="29"/>
    <x v="24"/>
  </r>
  <r>
    <x v="9"/>
    <m/>
    <x v="184"/>
    <x v="5"/>
    <x v="24"/>
    <x v="22"/>
    <x v="28"/>
    <x v="6"/>
    <x v="34"/>
    <x v="16"/>
  </r>
  <r>
    <x v="9"/>
    <m/>
    <x v="185"/>
    <x v="0"/>
    <x v="27"/>
    <x v="52"/>
    <x v="3"/>
    <x v="26"/>
    <x v="38"/>
    <x v="25"/>
  </r>
  <r>
    <x v="9"/>
    <m/>
    <x v="186"/>
    <x v="0"/>
    <x v="3"/>
    <x v="5"/>
    <x v="53"/>
    <x v="28"/>
    <x v="23"/>
    <x v="21"/>
  </r>
  <r>
    <x v="9"/>
    <m/>
    <x v="187"/>
    <x v="4"/>
    <x v="25"/>
    <x v="11"/>
    <x v="4"/>
    <x v="33"/>
    <x v="28"/>
    <x v="26"/>
  </r>
  <r>
    <x v="9"/>
    <m/>
    <x v="188"/>
    <x v="0"/>
    <x v="54"/>
    <x v="29"/>
    <x v="1"/>
    <x v="21"/>
    <x v="12"/>
    <x v="27"/>
  </r>
  <r>
    <x v="9"/>
    <m/>
    <x v="189"/>
    <x v="2"/>
    <x v="9"/>
    <x v="39"/>
    <x v="43"/>
    <x v="23"/>
    <x v="39"/>
    <x v="28"/>
  </r>
  <r>
    <x v="9"/>
    <m/>
    <x v="190"/>
    <x v="0"/>
    <x v="11"/>
    <x v="2"/>
    <x v="6"/>
    <x v="53"/>
    <x v="22"/>
    <x v="29"/>
  </r>
  <r>
    <x v="9"/>
    <m/>
    <x v="191"/>
    <x v="1"/>
    <x v="27"/>
    <x v="52"/>
    <x v="3"/>
    <x v="26"/>
    <x v="38"/>
    <x v="25"/>
  </r>
  <r>
    <x v="9"/>
    <m/>
    <x v="192"/>
    <x v="0"/>
    <x v="23"/>
    <x v="55"/>
    <x v="44"/>
    <x v="54"/>
    <x v="40"/>
    <x v="30"/>
  </r>
  <r>
    <x v="9"/>
    <m/>
    <x v="193"/>
    <x v="5"/>
    <x v="44"/>
    <x v="26"/>
    <x v="48"/>
    <x v="9"/>
    <x v="4"/>
    <x v="31"/>
  </r>
  <r>
    <x v="9"/>
    <m/>
    <x v="194"/>
    <x v="0"/>
    <x v="16"/>
    <x v="51"/>
    <x v="9"/>
    <x v="31"/>
    <x v="41"/>
    <x v="32"/>
  </r>
  <r>
    <x v="9"/>
    <m/>
    <x v="195"/>
    <x v="5"/>
    <x v="41"/>
    <x v="59"/>
    <x v="41"/>
    <x v="55"/>
    <x v="42"/>
    <x v="33"/>
  </r>
  <r>
    <x v="9"/>
    <m/>
    <x v="196"/>
    <x v="0"/>
    <x v="27"/>
    <x v="52"/>
    <x v="3"/>
    <x v="26"/>
    <x v="38"/>
    <x v="25"/>
  </r>
  <r>
    <x v="9"/>
    <m/>
    <x v="197"/>
    <x v="4"/>
    <x v="25"/>
    <x v="11"/>
    <x v="4"/>
    <x v="33"/>
    <x v="28"/>
    <x v="26"/>
  </r>
  <r>
    <x v="9"/>
    <m/>
    <x v="198"/>
    <x v="2"/>
    <x v="32"/>
    <x v="42"/>
    <x v="5"/>
    <x v="38"/>
    <x v="17"/>
    <x v="34"/>
  </r>
  <r>
    <x v="9"/>
    <m/>
    <x v="199"/>
    <x v="1"/>
    <x v="11"/>
    <x v="2"/>
    <x v="6"/>
    <x v="53"/>
    <x v="22"/>
    <x v="29"/>
  </r>
  <r>
    <x v="9"/>
    <m/>
    <x v="200"/>
    <x v="0"/>
    <x v="32"/>
    <x v="42"/>
    <x v="5"/>
    <x v="38"/>
    <x v="17"/>
    <x v="34"/>
  </r>
  <r>
    <x v="9"/>
    <m/>
    <x v="201"/>
    <x v="4"/>
    <x v="36"/>
    <x v="19"/>
    <x v="7"/>
    <x v="37"/>
    <x v="43"/>
    <x v="35"/>
  </r>
  <r>
    <x v="9"/>
    <m/>
    <x v="202"/>
    <x v="3"/>
    <x v="17"/>
    <x v="20"/>
    <x v="57"/>
    <x v="56"/>
    <x v="3"/>
    <x v="36"/>
  </r>
  <r>
    <x v="9"/>
    <m/>
    <x v="203"/>
    <x v="0"/>
    <x v="16"/>
    <x v="51"/>
    <x v="9"/>
    <x v="31"/>
    <x v="41"/>
    <x v="32"/>
  </r>
  <r>
    <x v="9"/>
    <m/>
    <x v="204"/>
    <x v="1"/>
    <x v="18"/>
    <x v="13"/>
    <x v="10"/>
    <x v="57"/>
    <x v="44"/>
    <x v="37"/>
  </r>
  <r>
    <x v="9"/>
    <m/>
    <x v="205"/>
    <x v="0"/>
    <x v="35"/>
    <x v="34"/>
    <x v="11"/>
    <x v="40"/>
    <x v="5"/>
    <x v="38"/>
  </r>
  <r>
    <x v="9"/>
    <m/>
    <x v="206"/>
    <x v="1"/>
    <x v="40"/>
    <x v="60"/>
    <x v="12"/>
    <x v="35"/>
    <x v="45"/>
    <x v="39"/>
  </r>
  <r>
    <x v="9"/>
    <m/>
    <x v="207"/>
    <x v="0"/>
    <x v="44"/>
    <x v="26"/>
    <x v="48"/>
    <x v="9"/>
    <x v="4"/>
    <x v="31"/>
  </r>
  <r>
    <x v="9"/>
    <m/>
    <x v="208"/>
    <x v="4"/>
    <x v="37"/>
    <x v="24"/>
    <x v="40"/>
    <x v="43"/>
    <x v="46"/>
    <x v="40"/>
  </r>
  <r>
    <x v="9"/>
    <m/>
    <x v="209"/>
    <x v="0"/>
    <x v="6"/>
    <x v="9"/>
    <x v="30"/>
    <x v="32"/>
    <x v="26"/>
    <x v="10"/>
  </r>
  <r>
    <x v="9"/>
    <m/>
    <x v="210"/>
    <x v="2"/>
    <x v="26"/>
    <x v="54"/>
    <x v="58"/>
    <x v="34"/>
    <x v="47"/>
    <x v="12"/>
  </r>
  <r>
    <x v="9"/>
    <m/>
    <x v="211"/>
    <x v="3"/>
    <x v="55"/>
    <x v="61"/>
    <x v="42"/>
    <x v="58"/>
    <x v="35"/>
    <x v="41"/>
  </r>
  <r>
    <x v="9"/>
    <m/>
    <x v="212"/>
    <x v="0"/>
    <x v="40"/>
    <x v="60"/>
    <x v="12"/>
    <x v="35"/>
    <x v="45"/>
    <x v="39"/>
  </r>
  <r>
    <x v="9"/>
    <m/>
    <x v="213"/>
    <x v="5"/>
    <x v="34"/>
    <x v="62"/>
    <x v="59"/>
    <x v="59"/>
    <x v="48"/>
    <x v="42"/>
  </r>
  <r>
    <x v="9"/>
    <m/>
    <x v="214"/>
    <x v="0"/>
    <x v="8"/>
    <x v="3"/>
    <x v="18"/>
    <x v="22"/>
    <x v="14"/>
    <x v="18"/>
  </r>
  <r>
    <x v="9"/>
    <m/>
    <x v="215"/>
    <x v="4"/>
    <x v="38"/>
    <x v="46"/>
    <x v="22"/>
    <x v="39"/>
    <x v="49"/>
    <x v="5"/>
  </r>
  <r>
    <x v="9"/>
    <m/>
    <x v="216"/>
    <x v="0"/>
    <x v="8"/>
    <x v="14"/>
    <x v="0"/>
    <x v="0"/>
    <x v="50"/>
    <x v="0"/>
  </r>
  <r>
    <x v="9"/>
    <m/>
    <x v="217"/>
    <x v="1"/>
    <x v="14"/>
    <x v="33"/>
    <x v="1"/>
    <x v="1"/>
    <x v="2"/>
    <x v="0"/>
  </r>
  <r>
    <x v="9"/>
    <m/>
    <x v="218"/>
    <x v="2"/>
    <x v="7"/>
    <x v="24"/>
    <x v="2"/>
    <x v="2"/>
    <x v="46"/>
    <x v="1"/>
  </r>
  <r>
    <x v="9"/>
    <m/>
    <x v="219"/>
    <x v="2"/>
    <x v="2"/>
    <x v="22"/>
    <x v="3"/>
    <x v="3"/>
    <x v="34"/>
    <x v="2"/>
  </r>
  <r>
    <x v="9"/>
    <m/>
    <x v="220"/>
    <x v="3"/>
    <x v="19"/>
    <x v="10"/>
    <x v="4"/>
    <x v="4"/>
    <x v="27"/>
    <x v="3"/>
  </r>
  <r>
    <x v="9"/>
    <m/>
    <x v="221"/>
    <x v="4"/>
    <x v="14"/>
    <x v="63"/>
    <x v="5"/>
    <x v="5"/>
    <x v="7"/>
    <x v="4"/>
  </r>
  <r>
    <x v="9"/>
    <m/>
    <x v="222"/>
    <x v="5"/>
    <x v="20"/>
    <x v="40"/>
    <x v="6"/>
    <x v="6"/>
    <x v="29"/>
    <x v="5"/>
  </r>
  <r>
    <x v="9"/>
    <m/>
    <x v="223"/>
    <x v="0"/>
    <x v="14"/>
    <x v="63"/>
    <x v="5"/>
    <x v="5"/>
    <x v="7"/>
    <x v="4"/>
  </r>
  <r>
    <x v="9"/>
    <m/>
    <x v="224"/>
    <x v="5"/>
    <x v="24"/>
    <x v="18"/>
    <x v="7"/>
    <x v="7"/>
    <x v="0"/>
    <x v="6"/>
  </r>
  <r>
    <x v="9"/>
    <m/>
    <x v="225"/>
    <x v="1"/>
    <x v="48"/>
    <x v="64"/>
    <x v="8"/>
    <x v="8"/>
    <x v="1"/>
    <x v="7"/>
  </r>
  <r>
    <x v="9"/>
    <m/>
    <x v="226"/>
    <x v="3"/>
    <x v="6"/>
    <x v="33"/>
    <x v="9"/>
    <x v="2"/>
    <x v="2"/>
    <x v="8"/>
  </r>
  <r>
    <x v="9"/>
    <m/>
    <x v="227"/>
    <x v="0"/>
    <x v="25"/>
    <x v="20"/>
    <x v="10"/>
    <x v="9"/>
    <x v="3"/>
    <x v="9"/>
  </r>
  <r>
    <x v="9"/>
    <m/>
    <x v="228"/>
    <x v="1"/>
    <x v="16"/>
    <x v="26"/>
    <x v="11"/>
    <x v="10"/>
    <x v="4"/>
    <x v="10"/>
  </r>
  <r>
    <x v="10"/>
    <m/>
    <x v="229"/>
    <x v="5"/>
    <x v="26"/>
    <x v="34"/>
    <x v="12"/>
    <x v="0"/>
    <x v="24"/>
    <x v="11"/>
  </r>
  <r>
    <x v="10"/>
    <m/>
    <x v="230"/>
    <x v="0"/>
    <x v="7"/>
    <x v="57"/>
    <x v="13"/>
    <x v="11"/>
    <x v="47"/>
    <x v="1"/>
  </r>
  <r>
    <x v="10"/>
    <m/>
    <x v="231"/>
    <x v="5"/>
    <x v="14"/>
    <x v="63"/>
    <x v="5"/>
    <x v="5"/>
    <x v="26"/>
    <x v="4"/>
  </r>
  <r>
    <x v="10"/>
    <m/>
    <x v="232"/>
    <x v="4"/>
    <x v="40"/>
    <x v="32"/>
    <x v="14"/>
    <x v="12"/>
    <x v="37"/>
    <x v="12"/>
  </r>
  <r>
    <x v="10"/>
    <m/>
    <x v="233"/>
    <x v="2"/>
    <x v="16"/>
    <x v="26"/>
    <x v="11"/>
    <x v="10"/>
    <x v="58"/>
    <x v="10"/>
  </r>
  <r>
    <x v="10"/>
    <m/>
    <x v="234"/>
    <x v="1"/>
    <x v="24"/>
    <x v="18"/>
    <x v="7"/>
    <x v="7"/>
    <x v="31"/>
    <x v="6"/>
  </r>
  <r>
    <x v="10"/>
    <m/>
    <x v="235"/>
    <x v="3"/>
    <x v="43"/>
    <x v="65"/>
    <x v="15"/>
    <x v="13"/>
    <x v="58"/>
    <x v="13"/>
  </r>
  <r>
    <x v="10"/>
    <m/>
    <x v="236"/>
    <x v="0"/>
    <x v="25"/>
    <x v="20"/>
    <x v="10"/>
    <x v="9"/>
    <x v="2"/>
    <x v="9"/>
  </r>
  <r>
    <x v="10"/>
    <m/>
    <x v="237"/>
    <x v="1"/>
    <x v="43"/>
    <x v="65"/>
    <x v="15"/>
    <x v="13"/>
    <x v="6"/>
    <x v="13"/>
  </r>
  <r>
    <x v="10"/>
    <m/>
    <x v="238"/>
    <x v="0"/>
    <x v="44"/>
    <x v="25"/>
    <x v="16"/>
    <x v="14"/>
    <x v="24"/>
    <x v="14"/>
  </r>
  <r>
    <x v="10"/>
    <m/>
    <x v="239"/>
    <x v="4"/>
    <x v="45"/>
    <x v="66"/>
    <x v="1"/>
    <x v="15"/>
    <x v="34"/>
    <x v="15"/>
  </r>
  <r>
    <x v="10"/>
    <m/>
    <x v="240"/>
    <x v="5"/>
    <x v="14"/>
    <x v="63"/>
    <x v="5"/>
    <x v="5"/>
    <x v="36"/>
    <x v="4"/>
  </r>
  <r>
    <x v="10"/>
    <m/>
    <x v="241"/>
    <x v="1"/>
    <x v="36"/>
    <x v="29"/>
    <x v="17"/>
    <x v="16"/>
    <x v="54"/>
    <x v="16"/>
  </r>
  <r>
    <x v="10"/>
    <m/>
    <x v="242"/>
    <x v="2"/>
    <x v="32"/>
    <x v="28"/>
    <x v="18"/>
    <x v="17"/>
    <x v="16"/>
    <x v="0"/>
  </r>
  <r>
    <x v="10"/>
    <m/>
    <x v="243"/>
    <x v="3"/>
    <x v="38"/>
    <x v="3"/>
    <x v="19"/>
    <x v="18"/>
    <x v="14"/>
    <x v="17"/>
  </r>
  <r>
    <x v="10"/>
    <m/>
    <x v="244"/>
    <x v="2"/>
    <x v="7"/>
    <x v="57"/>
    <x v="13"/>
    <x v="11"/>
    <x v="58"/>
    <x v="1"/>
  </r>
  <r>
    <x v="10"/>
    <m/>
    <x v="245"/>
    <x v="0"/>
    <x v="10"/>
    <x v="4"/>
    <x v="20"/>
    <x v="19"/>
    <x v="57"/>
    <x v="18"/>
  </r>
  <r>
    <x v="10"/>
    <m/>
    <x v="246"/>
    <x v="1"/>
    <x v="43"/>
    <x v="16"/>
    <x v="21"/>
    <x v="20"/>
    <x v="8"/>
    <x v="13"/>
  </r>
  <r>
    <x v="10"/>
    <m/>
    <x v="247"/>
    <x v="5"/>
    <x v="19"/>
    <x v="42"/>
    <x v="22"/>
    <x v="21"/>
    <x v="31"/>
    <x v="3"/>
  </r>
  <r>
    <x v="10"/>
    <m/>
    <x v="248"/>
    <x v="4"/>
    <x v="29"/>
    <x v="6"/>
    <x v="23"/>
    <x v="22"/>
    <x v="51"/>
    <x v="19"/>
  </r>
  <r>
    <x v="10"/>
    <m/>
    <x v="249"/>
    <x v="3"/>
    <x v="25"/>
    <x v="3"/>
    <x v="19"/>
    <x v="18"/>
    <x v="23"/>
    <x v="9"/>
  </r>
  <r>
    <x v="10"/>
    <m/>
    <x v="250"/>
    <x v="2"/>
    <x v="30"/>
    <x v="43"/>
    <x v="24"/>
    <x v="23"/>
    <x v="37"/>
    <x v="20"/>
  </r>
  <r>
    <x v="10"/>
    <m/>
    <x v="251"/>
    <x v="5"/>
    <x v="13"/>
    <x v="0"/>
    <x v="25"/>
    <x v="24"/>
    <x v="33"/>
    <x v="21"/>
  </r>
  <r>
    <x v="10"/>
    <m/>
    <x v="252"/>
    <x v="0"/>
    <x v="24"/>
    <x v="1"/>
    <x v="26"/>
    <x v="25"/>
    <x v="31"/>
    <x v="6"/>
  </r>
  <r>
    <x v="10"/>
    <m/>
    <x v="253"/>
    <x v="1"/>
    <x v="55"/>
    <x v="2"/>
    <x v="27"/>
    <x v="26"/>
    <x v="14"/>
    <x v="22"/>
  </r>
  <r>
    <x v="10"/>
    <m/>
    <x v="254"/>
    <x v="4"/>
    <x v="25"/>
    <x v="3"/>
    <x v="19"/>
    <x v="18"/>
    <x v="2"/>
    <x v="9"/>
  </r>
  <r>
    <x v="11"/>
    <m/>
    <x v="255"/>
    <x v="2"/>
    <x v="10"/>
    <x v="4"/>
    <x v="20"/>
    <x v="19"/>
    <x v="8"/>
    <x v="18"/>
  </r>
  <r>
    <x v="11"/>
    <m/>
    <x v="256"/>
    <x v="1"/>
    <x v="44"/>
    <x v="5"/>
    <x v="28"/>
    <x v="27"/>
    <x v="2"/>
    <x v="14"/>
  </r>
  <r>
    <x v="11"/>
    <m/>
    <x v="257"/>
    <x v="5"/>
    <x v="29"/>
    <x v="6"/>
    <x v="23"/>
    <x v="22"/>
    <x v="27"/>
    <x v="19"/>
  </r>
  <r>
    <x v="11"/>
    <m/>
    <x v="258"/>
    <x v="3"/>
    <x v="44"/>
    <x v="5"/>
    <x v="28"/>
    <x v="27"/>
    <x v="24"/>
    <x v="14"/>
  </r>
  <r>
    <x v="11"/>
    <m/>
    <x v="259"/>
    <x v="2"/>
    <x v="17"/>
    <x v="7"/>
    <x v="29"/>
    <x v="28"/>
    <x v="37"/>
    <x v="23"/>
  </r>
  <r>
    <x v="11"/>
    <m/>
    <x v="260"/>
    <x v="1"/>
    <x v="14"/>
    <x v="47"/>
    <x v="30"/>
    <x v="29"/>
    <x v="29"/>
    <x v="4"/>
  </r>
  <r>
    <x v="11"/>
    <m/>
    <x v="261"/>
    <x v="4"/>
    <x v="24"/>
    <x v="1"/>
    <x v="26"/>
    <x v="25"/>
    <x v="34"/>
    <x v="6"/>
  </r>
  <r>
    <x v="11"/>
    <m/>
    <x v="262"/>
    <x v="2"/>
    <x v="33"/>
    <x v="9"/>
    <x v="31"/>
    <x v="30"/>
    <x v="38"/>
    <x v="24"/>
  </r>
  <r>
    <x v="11"/>
    <m/>
    <x v="263"/>
    <x v="5"/>
    <x v="36"/>
    <x v="10"/>
    <x v="4"/>
    <x v="4"/>
    <x v="23"/>
    <x v="16"/>
  </r>
  <r>
    <x v="11"/>
    <m/>
    <x v="264"/>
    <x v="0"/>
    <x v="37"/>
    <x v="11"/>
    <x v="32"/>
    <x v="31"/>
    <x v="28"/>
    <x v="25"/>
  </r>
  <r>
    <x v="11"/>
    <m/>
    <x v="265"/>
    <x v="0"/>
    <x v="13"/>
    <x v="0"/>
    <x v="25"/>
    <x v="24"/>
    <x v="12"/>
    <x v="21"/>
  </r>
  <r>
    <x v="11"/>
    <m/>
    <x v="266"/>
    <x v="4"/>
    <x v="18"/>
    <x v="40"/>
    <x v="6"/>
    <x v="6"/>
    <x v="39"/>
    <x v="26"/>
  </r>
  <r>
    <x v="11"/>
    <m/>
    <x v="267"/>
    <x v="0"/>
    <x v="52"/>
    <x v="30"/>
    <x v="33"/>
    <x v="1"/>
    <x v="22"/>
    <x v="27"/>
  </r>
  <r>
    <x v="11"/>
    <m/>
    <x v="268"/>
    <x v="2"/>
    <x v="27"/>
    <x v="48"/>
    <x v="34"/>
    <x v="32"/>
    <x v="38"/>
    <x v="28"/>
  </r>
  <r>
    <x v="11"/>
    <m/>
    <x v="269"/>
    <x v="0"/>
    <x v="12"/>
    <x v="41"/>
    <x v="35"/>
    <x v="33"/>
    <x v="40"/>
    <x v="29"/>
  </r>
  <r>
    <x v="11"/>
    <m/>
    <x v="270"/>
    <x v="1"/>
    <x v="37"/>
    <x v="11"/>
    <x v="32"/>
    <x v="31"/>
    <x v="4"/>
    <x v="25"/>
  </r>
  <r>
    <x v="11"/>
    <m/>
    <x v="271"/>
    <x v="0"/>
    <x v="41"/>
    <x v="58"/>
    <x v="36"/>
    <x v="34"/>
    <x v="41"/>
    <x v="30"/>
  </r>
  <r>
    <x v="11"/>
    <m/>
    <x v="272"/>
    <x v="5"/>
    <x v="28"/>
    <x v="18"/>
    <x v="7"/>
    <x v="7"/>
    <x v="42"/>
    <x v="31"/>
  </r>
  <r>
    <x v="11"/>
    <m/>
    <x v="273"/>
    <x v="0"/>
    <x v="35"/>
    <x v="22"/>
    <x v="3"/>
    <x v="3"/>
    <x v="38"/>
    <x v="32"/>
  </r>
  <r>
    <x v="11"/>
    <m/>
    <x v="274"/>
    <x v="5"/>
    <x v="56"/>
    <x v="61"/>
    <x v="37"/>
    <x v="35"/>
    <x v="28"/>
    <x v="33"/>
  </r>
  <r>
    <x v="12"/>
    <m/>
    <x v="275"/>
    <x v="0"/>
    <x v="37"/>
    <x v="11"/>
    <x v="32"/>
    <x v="31"/>
    <x v="17"/>
    <x v="25"/>
  </r>
  <r>
    <x v="12"/>
    <m/>
    <x v="276"/>
    <x v="4"/>
    <x v="18"/>
    <x v="40"/>
    <x v="6"/>
    <x v="6"/>
    <x v="22"/>
    <x v="26"/>
  </r>
  <r>
    <x v="12"/>
    <m/>
    <x v="277"/>
    <x v="2"/>
    <x v="8"/>
    <x v="26"/>
    <x v="11"/>
    <x v="10"/>
    <x v="17"/>
    <x v="34"/>
  </r>
  <r>
    <x v="12"/>
    <m/>
    <x v="278"/>
    <x v="1"/>
    <x v="12"/>
    <x v="41"/>
    <x v="35"/>
    <x v="33"/>
    <x v="43"/>
    <x v="29"/>
  </r>
  <r>
    <x v="12"/>
    <m/>
    <x v="279"/>
    <x v="0"/>
    <x v="8"/>
    <x v="26"/>
    <x v="11"/>
    <x v="10"/>
    <x v="3"/>
    <x v="34"/>
  </r>
  <r>
    <x v="12"/>
    <m/>
    <x v="280"/>
    <x v="4"/>
    <x v="4"/>
    <x v="20"/>
    <x v="10"/>
    <x v="9"/>
    <x v="41"/>
    <x v="35"/>
  </r>
  <r>
    <x v="12"/>
    <m/>
    <x v="281"/>
    <x v="3"/>
    <x v="0"/>
    <x v="17"/>
    <x v="38"/>
    <x v="36"/>
    <x v="44"/>
    <x v="36"/>
  </r>
  <r>
    <x v="12"/>
    <m/>
    <x v="282"/>
    <x v="0"/>
    <x v="35"/>
    <x v="22"/>
    <x v="3"/>
    <x v="3"/>
    <x v="5"/>
    <x v="32"/>
  </r>
  <r>
    <x v="12"/>
    <m/>
    <x v="283"/>
    <x v="1"/>
    <x v="5"/>
    <x v="23"/>
    <x v="39"/>
    <x v="37"/>
    <x v="45"/>
    <x v="37"/>
  </r>
  <r>
    <x v="12"/>
    <m/>
    <x v="284"/>
    <x v="0"/>
    <x v="50"/>
    <x v="19"/>
    <x v="40"/>
    <x v="38"/>
    <x v="4"/>
    <x v="38"/>
  </r>
  <r>
    <x v="12"/>
    <m/>
    <x v="285"/>
    <x v="1"/>
    <x v="57"/>
    <x v="24"/>
    <x v="41"/>
    <x v="39"/>
    <x v="46"/>
    <x v="39"/>
  </r>
  <r>
    <x v="12"/>
    <m/>
    <x v="286"/>
    <x v="0"/>
    <x v="28"/>
    <x v="18"/>
    <x v="7"/>
    <x v="7"/>
    <x v="26"/>
    <x v="31"/>
  </r>
  <r>
    <x v="12"/>
    <m/>
    <x v="287"/>
    <x v="4"/>
    <x v="58"/>
    <x v="13"/>
    <x v="42"/>
    <x v="40"/>
    <x v="47"/>
    <x v="40"/>
  </r>
  <r>
    <x v="12"/>
    <m/>
    <x v="288"/>
    <x v="0"/>
    <x v="16"/>
    <x v="38"/>
    <x v="43"/>
    <x v="41"/>
    <x v="35"/>
    <x v="10"/>
  </r>
  <r>
    <x v="12"/>
    <m/>
    <x v="289"/>
    <x v="2"/>
    <x v="40"/>
    <x v="52"/>
    <x v="44"/>
    <x v="42"/>
    <x v="45"/>
    <x v="12"/>
  </r>
  <r>
    <x v="12"/>
    <m/>
    <x v="290"/>
    <x v="3"/>
    <x v="59"/>
    <x v="53"/>
    <x v="45"/>
    <x v="43"/>
    <x v="48"/>
    <x v="41"/>
  </r>
  <r>
    <x v="12"/>
    <m/>
    <x v="291"/>
    <x v="0"/>
    <x v="57"/>
    <x v="24"/>
    <x v="41"/>
    <x v="39"/>
    <x v="14"/>
    <x v="39"/>
  </r>
  <r>
    <x v="12"/>
    <m/>
    <x v="292"/>
    <x v="5"/>
    <x v="60"/>
    <x v="59"/>
    <x v="46"/>
    <x v="44"/>
    <x v="49"/>
    <x v="42"/>
  </r>
  <r>
    <x v="12"/>
    <m/>
    <x v="293"/>
    <x v="0"/>
    <x v="10"/>
    <x v="4"/>
    <x v="20"/>
    <x v="19"/>
    <x v="50"/>
    <x v="18"/>
  </r>
  <r>
    <x v="12"/>
    <m/>
    <x v="294"/>
    <x v="4"/>
    <x v="20"/>
    <x v="34"/>
    <x v="12"/>
    <x v="0"/>
    <x v="2"/>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FD3DB3-50BF-48F5-9A33-9395C1FF27CD}" name="PivotTable1" cacheId="0" applyNumberFormats="0" applyBorderFormats="0" applyFontFormats="0" applyPatternFormats="0" applyAlignmentFormats="0" applyWidthHeightFormats="1" dataCaption="Values" updatedVersion="6" minRefreshableVersion="3" showDrill="0" useAutoFormatting="1" itemPrintTitles="1" createdVersion="6" indent="0" compact="0" compactData="0" multipleFieldFilters="0" chartFormat="12">
  <location ref="A7:L307" firstHeaderRow="0" firstDataRow="1" firstDataCol="4"/>
  <pivotFields count="14">
    <pivotField axis="axisRow" compact="0" outline="0" showAll="0" defaultSubtotal="0">
      <items count="13">
        <item x="6"/>
        <item x="0"/>
        <item x="2"/>
        <item x="9"/>
        <item x="10"/>
        <item x="8"/>
        <item x="1"/>
        <item x="5"/>
        <item x="12"/>
        <item x="4"/>
        <item x="7"/>
        <item x="11"/>
        <item x="3"/>
      </items>
    </pivotField>
    <pivotField compact="0" outline="0" subtotalTop="0" showAll="0" defaultSubtotal="0"/>
    <pivotField axis="axisRow" compact="0" outline="0" showAll="0" defaultSubtotal="0">
      <items count="295">
        <item x="64"/>
        <item x="182"/>
        <item x="184"/>
        <item x="15"/>
        <item x="193"/>
        <item x="189"/>
        <item x="173"/>
        <item x="110"/>
        <item x="112"/>
        <item x="186"/>
        <item x="170"/>
        <item x="179"/>
        <item x="181"/>
        <item x="197"/>
        <item x="12"/>
        <item x="227"/>
        <item x="132"/>
        <item x="135"/>
        <item x="38"/>
        <item x="198"/>
        <item x="161"/>
        <item x="113"/>
        <item x="63"/>
        <item x="39"/>
        <item x="209"/>
        <item x="117"/>
        <item x="120"/>
        <item x="204"/>
        <item x="163"/>
        <item x="201"/>
        <item x="200"/>
        <item x="137"/>
        <item x="160"/>
        <item x="207"/>
        <item x="176"/>
        <item x="192"/>
        <item x="194"/>
        <item x="116"/>
        <item x="115"/>
        <item x="257"/>
        <item x="114"/>
        <item x="119"/>
        <item x="118"/>
        <item x="121"/>
        <item x="265"/>
        <item x="62"/>
        <item x="266"/>
        <item x="107"/>
        <item x="264"/>
        <item x="274"/>
        <item x="169"/>
        <item x="272"/>
        <item x="273"/>
        <item x="74"/>
        <item x="105"/>
        <item x="270"/>
        <item x="267"/>
        <item x="269"/>
        <item x="268"/>
        <item x="19"/>
        <item x="49"/>
        <item x="23"/>
        <item x="249"/>
        <item x="75"/>
        <item x="245"/>
        <item x="242"/>
        <item x="60"/>
        <item x="93"/>
        <item x="85"/>
        <item x="8"/>
        <item x="153"/>
        <item x="109"/>
        <item x="25"/>
        <item x="164"/>
        <item x="151"/>
        <item x="213"/>
        <item x="127"/>
        <item x="217"/>
        <item x="124"/>
        <item x="125"/>
        <item x="232"/>
        <item x="234"/>
        <item x="130"/>
        <item x="240"/>
        <item x="128"/>
        <item x="95"/>
        <item x="36"/>
        <item x="235"/>
        <item x="145"/>
        <item x="253"/>
        <item x="216"/>
        <item x="152"/>
        <item x="92"/>
        <item x="150"/>
        <item x="52"/>
        <item x="91"/>
        <item x="96"/>
        <item x="94"/>
        <item x="88"/>
        <item x="20"/>
        <item x="222"/>
        <item x="9"/>
        <item x="208"/>
        <item x="215"/>
        <item x="51"/>
        <item x="239"/>
        <item x="243"/>
        <item x="286"/>
        <item x="282"/>
        <item x="278"/>
        <item x="10"/>
        <item x="24"/>
        <item x="177"/>
        <item x="247"/>
        <item x="122"/>
        <item x="35"/>
        <item x="180"/>
        <item x="166"/>
        <item x="171"/>
        <item x="168"/>
        <item x="174"/>
        <item x="2"/>
        <item x="3"/>
        <item x="1"/>
        <item x="4"/>
        <item x="29"/>
        <item x="104"/>
        <item x="70"/>
        <item x="205"/>
        <item x="27"/>
        <item x="246"/>
        <item x="248"/>
        <item x="28"/>
        <item x="262"/>
        <item x="46"/>
        <item x="101"/>
        <item x="102"/>
        <item x="72"/>
        <item x="136"/>
        <item x="45"/>
        <item x="47"/>
        <item x="48"/>
        <item x="141"/>
        <item x="44"/>
        <item x="275"/>
        <item x="123"/>
        <item x="144"/>
        <item x="55"/>
        <item x="18"/>
        <item x="142"/>
        <item x="277"/>
        <item x="56"/>
        <item x="279"/>
        <item x="134"/>
        <item x="138"/>
        <item x="214"/>
        <item x="140"/>
        <item x="206"/>
        <item x="41"/>
        <item x="21"/>
        <item x="33"/>
        <item x="276"/>
        <item x="54"/>
        <item x="68"/>
        <item x="212"/>
        <item x="17"/>
        <item x="218"/>
        <item x="40"/>
        <item x="37"/>
        <item x="236"/>
        <item x="126"/>
        <item x="210"/>
        <item x="111"/>
        <item x="280"/>
        <item x="106"/>
        <item x="11"/>
        <item x="69"/>
        <item x="0"/>
        <item x="147"/>
        <item x="61"/>
        <item x="238"/>
        <item x="211"/>
        <item x="73"/>
        <item x="5"/>
        <item x="260"/>
        <item x="250"/>
        <item x="175"/>
        <item x="178"/>
        <item x="254"/>
        <item x="26"/>
        <item x="31"/>
        <item x="251"/>
        <item x="66"/>
        <item x="22"/>
        <item x="14"/>
        <item x="53"/>
        <item x="255"/>
        <item x="252"/>
        <item x="50"/>
        <item x="6"/>
        <item x="241"/>
        <item x="65"/>
        <item x="129"/>
        <item x="131"/>
        <item x="187"/>
        <item x="16"/>
        <item x="172"/>
        <item x="97"/>
        <item x="76"/>
        <item x="290"/>
        <item x="59"/>
        <item x="80"/>
        <item x="30"/>
        <item x="183"/>
        <item x="103"/>
        <item x="100"/>
        <item x="294"/>
        <item x="203"/>
        <item x="67"/>
        <item x="133"/>
        <item x="57"/>
        <item x="42"/>
        <item x="78"/>
        <item x="83"/>
        <item x="43"/>
        <item x="185"/>
        <item x="157"/>
        <item x="81"/>
        <item x="154"/>
        <item x="195"/>
        <item x="156"/>
        <item x="159"/>
        <item x="34"/>
        <item x="292"/>
        <item x="293"/>
        <item x="7"/>
        <item x="281"/>
        <item x="291"/>
        <item x="287"/>
        <item x="289"/>
        <item x="284"/>
        <item x="283"/>
        <item x="285"/>
        <item x="288"/>
        <item x="108"/>
        <item x="256"/>
        <item x="202"/>
        <item x="196"/>
        <item x="199"/>
        <item x="32"/>
        <item x="158"/>
        <item x="259"/>
        <item x="225"/>
        <item x="263"/>
        <item x="98"/>
        <item x="99"/>
        <item x="237"/>
        <item x="231"/>
        <item x="230"/>
        <item x="228"/>
        <item x="261"/>
        <item x="58"/>
        <item x="146"/>
        <item x="167"/>
        <item x="223"/>
        <item x="220"/>
        <item x="188"/>
        <item x="190"/>
        <item x="219"/>
        <item x="229"/>
        <item x="224"/>
        <item x="233"/>
        <item x="226"/>
        <item x="221"/>
        <item x="148"/>
        <item x="244"/>
        <item x="71"/>
        <item x="79"/>
        <item x="82"/>
        <item x="89"/>
        <item x="77"/>
        <item x="87"/>
        <item x="86"/>
        <item x="84"/>
        <item x="90"/>
        <item x="191"/>
        <item x="271"/>
        <item x="149"/>
        <item x="155"/>
        <item x="258"/>
        <item x="162"/>
        <item x="165"/>
        <item x="143"/>
        <item x="139"/>
        <item x="13"/>
      </items>
    </pivotField>
    <pivotField axis="axisRow" compact="0" outline="0" showAll="0" defaultSubtotal="0">
      <items count="6">
        <item x="0"/>
        <item x="1"/>
        <item x="5"/>
        <item x="4"/>
        <item x="3"/>
        <item x="2"/>
      </items>
    </pivotField>
    <pivotField dataField="1" compact="0" outline="0" showAll="0" defaultSubtotal="0">
      <items count="61">
        <item x="42"/>
        <item x="60"/>
        <item x="34"/>
        <item x="56"/>
        <item x="31"/>
        <item x="41"/>
        <item x="59"/>
        <item x="23"/>
        <item x="55"/>
        <item x="39"/>
        <item x="57"/>
        <item x="21"/>
        <item x="30"/>
        <item x="12"/>
        <item x="40"/>
        <item x="58"/>
        <item x="51"/>
        <item x="11"/>
        <item x="26"/>
        <item x="37"/>
        <item x="5"/>
        <item x="20"/>
        <item x="29"/>
        <item x="27"/>
        <item x="18"/>
        <item x="38"/>
        <item x="50"/>
        <item x="9"/>
        <item x="25"/>
        <item x="33"/>
        <item x="35"/>
        <item x="4"/>
        <item x="19"/>
        <item x="10"/>
        <item x="16"/>
        <item x="36"/>
        <item x="0"/>
        <item x="8"/>
        <item x="6"/>
        <item x="24"/>
        <item x="17"/>
        <item x="32"/>
        <item x="28"/>
        <item x="52"/>
        <item x="1"/>
        <item x="14"/>
        <item x="44"/>
        <item x="54"/>
        <item x="49"/>
        <item x="53"/>
        <item x="22"/>
        <item x="13"/>
        <item x="43"/>
        <item x="47"/>
        <item x="3"/>
        <item x="2"/>
        <item x="7"/>
        <item x="48"/>
        <item x="46"/>
        <item x="15"/>
        <item x="45"/>
      </items>
    </pivotField>
    <pivotField dataField="1" compact="0" outline="0" showAll="0" defaultSubtotal="0">
      <items count="67">
        <item x="56"/>
        <item x="62"/>
        <item x="45"/>
        <item x="50"/>
        <item x="59"/>
        <item x="37"/>
        <item x="55"/>
        <item x="61"/>
        <item x="36"/>
        <item x="44"/>
        <item x="58"/>
        <item x="53"/>
        <item x="60"/>
        <item x="27"/>
        <item x="49"/>
        <item x="2"/>
        <item x="54"/>
        <item x="24"/>
        <item x="35"/>
        <item x="43"/>
        <item x="41"/>
        <item x="52"/>
        <item x="13"/>
        <item x="46"/>
        <item x="32"/>
        <item x="39"/>
        <item x="11"/>
        <item x="23"/>
        <item x="34"/>
        <item x="6"/>
        <item x="48"/>
        <item x="40"/>
        <item x="51"/>
        <item x="19"/>
        <item x="31"/>
        <item x="3"/>
        <item x="9"/>
        <item x="22"/>
        <item x="20"/>
        <item x="42"/>
        <item x="4"/>
        <item x="38"/>
        <item x="10"/>
        <item x="17"/>
        <item x="26"/>
        <item x="29"/>
        <item x="1"/>
        <item x="7"/>
        <item x="33"/>
        <item x="18"/>
        <item x="30"/>
        <item x="28"/>
        <item x="47"/>
        <item x="5"/>
        <item x="15"/>
        <item x="63"/>
        <item x="25"/>
        <item x="21"/>
        <item x="0"/>
        <item x="16"/>
        <item x="14"/>
        <item x="66"/>
        <item x="65"/>
        <item x="12"/>
        <item x="8"/>
        <item x="57"/>
        <item x="64"/>
      </items>
    </pivotField>
    <pivotField dataField="1" compact="0" outline="0" showAll="0" defaultSubtotal="0">
      <items count="60">
        <item x="46"/>
        <item x="37"/>
        <item x="36"/>
        <item x="45"/>
        <item x="59"/>
        <item x="27"/>
        <item x="41"/>
        <item x="24"/>
        <item x="35"/>
        <item x="44"/>
        <item x="42"/>
        <item x="14"/>
        <item x="32"/>
        <item x="39"/>
        <item x="12"/>
        <item x="23"/>
        <item x="34"/>
        <item x="6"/>
        <item x="58"/>
        <item x="40"/>
        <item x="19"/>
        <item x="31"/>
        <item x="3"/>
        <item x="10"/>
        <item x="22"/>
        <item x="20"/>
        <item x="43"/>
        <item x="4"/>
        <item x="38"/>
        <item x="11"/>
        <item x="17"/>
        <item x="26"/>
        <item x="29"/>
        <item x="9"/>
        <item x="7"/>
        <item x="33"/>
        <item x="18"/>
        <item x="30"/>
        <item x="28"/>
        <item x="57"/>
        <item x="5"/>
        <item x="16"/>
        <item x="54"/>
        <item x="25"/>
        <item x="21"/>
        <item x="48"/>
        <item x="1"/>
        <item x="15"/>
        <item x="56"/>
        <item x="55"/>
        <item x="47"/>
        <item x="13"/>
        <item x="8"/>
        <item x="53"/>
        <item x="52"/>
        <item x="0"/>
        <item x="2"/>
        <item x="51"/>
        <item x="50"/>
        <item x="49"/>
      </items>
    </pivotField>
    <pivotField dataField="1" compact="0" outline="0" showAll="0" defaultSubtotal="0">
      <items count="60">
        <item x="59"/>
        <item x="55"/>
        <item x="54"/>
        <item x="58"/>
        <item x="44"/>
        <item x="51"/>
        <item x="35"/>
        <item x="50"/>
        <item x="53"/>
        <item x="34"/>
        <item x="43"/>
        <item x="47"/>
        <item x="26"/>
        <item x="57"/>
        <item x="39"/>
        <item x="49"/>
        <item x="23"/>
        <item x="33"/>
        <item x="42"/>
        <item x="40"/>
        <item x="12"/>
        <item x="52"/>
        <item x="31"/>
        <item x="37"/>
        <item x="0"/>
        <item x="22"/>
        <item x="32"/>
        <item x="6"/>
        <item x="56"/>
        <item x="38"/>
        <item x="48"/>
        <item x="18"/>
        <item x="30"/>
        <item x="3"/>
        <item x="9"/>
        <item x="21"/>
        <item x="19"/>
        <item x="41"/>
        <item x="4"/>
        <item x="36"/>
        <item x="10"/>
        <item x="16"/>
        <item x="25"/>
        <item x="28"/>
        <item x="2"/>
        <item x="7"/>
        <item x="1"/>
        <item x="17"/>
        <item x="29"/>
        <item x="27"/>
        <item x="5"/>
        <item x="14"/>
        <item x="46"/>
        <item x="24"/>
        <item x="20"/>
        <item x="45"/>
        <item x="15"/>
        <item x="13"/>
        <item x="11"/>
        <item x="8"/>
      </items>
    </pivotField>
    <pivotField dataField="1" compact="0" outline="0" showAll="0" defaultSubtotal="0">
      <items count="59">
        <item x="56"/>
        <item x="48"/>
        <item x="53"/>
        <item x="42"/>
        <item x="52"/>
        <item x="40"/>
        <item x="35"/>
        <item x="33"/>
        <item x="55"/>
        <item x="45"/>
        <item x="51"/>
        <item x="22"/>
        <item x="47"/>
        <item x="46"/>
        <item x="19"/>
        <item x="32"/>
        <item x="38"/>
        <item x="44"/>
        <item x="49"/>
        <item x="8"/>
        <item x="39"/>
        <item x="28"/>
        <item x="54"/>
        <item x="5"/>
        <item x="18"/>
        <item x="31"/>
        <item x="29"/>
        <item x="41"/>
        <item x="43"/>
        <item x="57"/>
        <item x="14"/>
        <item x="26"/>
        <item x="34"/>
        <item x="3"/>
        <item x="17"/>
        <item x="15"/>
        <item x="37"/>
        <item x="27"/>
        <item x="36"/>
        <item x="4"/>
        <item x="12"/>
        <item x="21"/>
        <item x="24"/>
        <item x="2"/>
        <item x="0"/>
        <item x="30"/>
        <item x="13"/>
        <item x="25"/>
        <item x="23"/>
        <item x="58"/>
        <item x="7"/>
        <item x="10"/>
        <item x="20"/>
        <item x="16"/>
        <item x="50"/>
        <item x="11"/>
        <item x="9"/>
        <item x="6"/>
        <item x="1"/>
      </items>
    </pivotField>
    <pivotField dataField="1" compact="0" outline="0" showAll="0" defaultSubtotal="0">
      <items count="43">
        <item x="42"/>
        <item x="33"/>
        <item x="30"/>
        <item x="41"/>
        <item x="22"/>
        <item x="39"/>
        <item x="20"/>
        <item x="29"/>
        <item x="12"/>
        <item x="40"/>
        <item x="11"/>
        <item x="25"/>
        <item x="37"/>
        <item x="5"/>
        <item x="19"/>
        <item x="28"/>
        <item x="26"/>
        <item x="17"/>
        <item x="38"/>
        <item x="9"/>
        <item x="24"/>
        <item x="32"/>
        <item x="35"/>
        <item x="3"/>
        <item x="18"/>
        <item x="10"/>
        <item x="16"/>
        <item x="36"/>
        <item x="34"/>
        <item x="8"/>
        <item x="6"/>
        <item x="23"/>
        <item x="0"/>
        <item x="31"/>
        <item x="27"/>
        <item x="4"/>
        <item x="14"/>
        <item x="15"/>
        <item x="21"/>
        <item x="13"/>
        <item x="2"/>
        <item x="1"/>
        <item x="7"/>
      </items>
    </pivotField>
    <pivotField dataField="1" compact="0" outline="0" subtotalTop="0" showAll="0" defaultSubtotal="0"/>
    <pivotField compact="0" outline="0" showAll="0" defaultSubtotal="0"/>
    <pivotField dataField="1" compact="0" outline="0" showAll="0" defaultSubtotal="0"/>
    <pivotField axis="axisRow" compact="0" outline="0" showAll="0" sortType="descending" defaultSubtotal="0">
      <items count="2">
        <item x="1"/>
        <item x="0"/>
      </items>
      <autoSortScope>
        <pivotArea dataOnly="0" outline="0" fieldPosition="0">
          <references count="1">
            <reference field="4294967294" count="1" selected="0">
              <x v="7"/>
            </reference>
          </references>
        </pivotArea>
      </autoSortScope>
    </pivotField>
  </pivotFields>
  <rowFields count="4">
    <field x="0"/>
    <field x="2"/>
    <field x="3"/>
    <field x="13"/>
  </rowFields>
  <rowItems count="300">
    <i>
      <x/>
      <x v="16"/>
      <x/>
      <x v="1"/>
    </i>
    <i r="1">
      <x v="25"/>
      <x v="4"/>
      <x v="1"/>
    </i>
    <i r="1">
      <x v="26"/>
      <x v="3"/>
      <x v="1"/>
    </i>
    <i r="1">
      <x v="37"/>
      <x v="2"/>
      <x v="1"/>
    </i>
    <i r="1">
      <x v="38"/>
      <x v="1"/>
      <x v="1"/>
    </i>
    <i r="1">
      <x v="41"/>
      <x v="1"/>
      <x v="1"/>
    </i>
    <i r="1">
      <x v="42"/>
      <x v="5"/>
      <x v="1"/>
    </i>
    <i r="1">
      <x v="43"/>
      <x v="5"/>
      <x v="1"/>
    </i>
    <i r="1">
      <x v="76"/>
      <x v="5"/>
      <x v="1"/>
    </i>
    <i r="1">
      <x v="78"/>
      <x/>
      <x v="1"/>
    </i>
    <i r="1">
      <x v="79"/>
      <x v="3"/>
      <x v="1"/>
    </i>
    <i r="1">
      <x v="82"/>
      <x/>
      <x v="1"/>
    </i>
    <i r="1">
      <x v="84"/>
      <x/>
      <x v="1"/>
    </i>
    <i r="1">
      <x v="114"/>
      <x v="2"/>
      <x v="1"/>
    </i>
    <i r="1">
      <x v="145"/>
      <x/>
      <x v="1"/>
    </i>
    <i r="1">
      <x v="153"/>
      <x/>
      <x v="1"/>
    </i>
    <i r="1">
      <x v="170"/>
      <x/>
      <x v="1"/>
    </i>
    <i r="1">
      <x v="202"/>
      <x v="1"/>
      <x v="1"/>
    </i>
    <i r="1">
      <x v="203"/>
      <x v="2"/>
      <x v="1"/>
    </i>
    <i r="1">
      <x v="219"/>
      <x v="2"/>
      <x v="1"/>
    </i>
    <i>
      <x v="1"/>
      <x v="69"/>
      <x v="1"/>
      <x v="1"/>
    </i>
    <i r="1">
      <x v="101"/>
      <x/>
      <x v="1"/>
    </i>
    <i r="1">
      <x v="110"/>
      <x v="1"/>
      <x v="1"/>
    </i>
    <i r="1">
      <x v="121"/>
      <x v="4"/>
      <x v="1"/>
    </i>
    <i r="2">
      <x v="5"/>
      <x v="1"/>
    </i>
    <i r="1">
      <x v="122"/>
      <x v="5"/>
      <x v="1"/>
    </i>
    <i r="1">
      <x v="123"/>
      <x v="1"/>
      <x v="1"/>
    </i>
    <i r="1">
      <x v="124"/>
      <x v="4"/>
      <x v="1"/>
    </i>
    <i r="1">
      <x v="175"/>
      <x v="2"/>
      <x v="1"/>
    </i>
    <i r="1">
      <x v="177"/>
      <x/>
      <x v="1"/>
    </i>
    <i r="2">
      <x v="3"/>
      <x v="1"/>
    </i>
    <i r="1">
      <x v="183"/>
      <x v="2"/>
      <x v="1"/>
    </i>
    <i r="1">
      <x v="199"/>
      <x/>
      <x v="1"/>
    </i>
    <i r="1">
      <x v="235"/>
      <x v="2"/>
      <x v="1"/>
    </i>
    <i>
      <x v="2"/>
      <x v="18"/>
      <x v="2"/>
      <x v="1"/>
    </i>
    <i r="1">
      <x v="23"/>
      <x v="4"/>
      <x v="1"/>
    </i>
    <i r="1">
      <x v="86"/>
      <x v="5"/>
      <x v="1"/>
    </i>
    <i r="1">
      <x v="115"/>
      <x v="3"/>
      <x v="1"/>
    </i>
    <i r="1">
      <x v="125"/>
      <x v="2"/>
      <x v="1"/>
    </i>
    <i r="1">
      <x v="129"/>
      <x/>
      <x v="1"/>
    </i>
    <i r="1">
      <x v="132"/>
      <x v="1"/>
      <x v="1"/>
    </i>
    <i r="1">
      <x v="139"/>
      <x/>
      <x v="1"/>
    </i>
    <i r="1">
      <x v="143"/>
      <x v="2"/>
      <x v="1"/>
    </i>
    <i r="1">
      <x v="158"/>
      <x v="1"/>
      <x v="1"/>
    </i>
    <i r="1">
      <x v="160"/>
      <x v="2"/>
      <x v="1"/>
    </i>
    <i r="1">
      <x v="167"/>
      <x v="5"/>
      <x v="1"/>
    </i>
    <i r="1">
      <x v="168"/>
      <x v="1"/>
      <x v="1"/>
    </i>
    <i r="1">
      <x v="183"/>
      <x/>
      <x v="1"/>
    </i>
    <i r="1">
      <x v="190"/>
      <x v="4"/>
      <x v="1"/>
    </i>
    <i r="1">
      <x v="212"/>
      <x v="3"/>
      <x v="1"/>
    </i>
    <i r="1">
      <x v="221"/>
      <x v="3"/>
      <x v="1"/>
    </i>
    <i r="1">
      <x v="224"/>
      <x v="5"/>
      <x v="1"/>
    </i>
    <i r="1">
      <x v="232"/>
      <x v="1"/>
      <x v="1"/>
    </i>
    <i r="1">
      <x v="249"/>
      <x v="5"/>
      <x v="1"/>
    </i>
    <i>
      <x v="3"/>
      <x v="1"/>
      <x v="3"/>
      <x/>
    </i>
    <i r="1">
      <x v="2"/>
      <x v="2"/>
      <x/>
    </i>
    <i r="1">
      <x v="4"/>
      <x v="2"/>
      <x/>
    </i>
    <i r="1">
      <x v="5"/>
      <x v="5"/>
      <x/>
    </i>
    <i r="1">
      <x v="9"/>
      <x/>
      <x/>
    </i>
    <i r="1">
      <x v="12"/>
      <x v="1"/>
      <x/>
    </i>
    <i r="1">
      <x v="13"/>
      <x v="3"/>
      <x/>
    </i>
    <i r="1">
      <x v="15"/>
      <x/>
      <x/>
    </i>
    <i r="1">
      <x v="19"/>
      <x v="5"/>
      <x/>
    </i>
    <i r="1">
      <x v="24"/>
      <x/>
      <x/>
    </i>
    <i r="1">
      <x v="27"/>
      <x v="1"/>
      <x/>
    </i>
    <i r="1">
      <x v="29"/>
      <x v="3"/>
      <x/>
    </i>
    <i r="1">
      <x v="30"/>
      <x/>
      <x/>
    </i>
    <i r="1">
      <x v="33"/>
      <x/>
      <x/>
    </i>
    <i r="1">
      <x v="35"/>
      <x/>
      <x/>
    </i>
    <i r="1">
      <x v="36"/>
      <x/>
      <x/>
    </i>
    <i r="1">
      <x v="75"/>
      <x v="2"/>
      <x/>
    </i>
    <i r="1">
      <x v="77"/>
      <x v="1"/>
      <x/>
    </i>
    <i r="1">
      <x v="90"/>
      <x/>
      <x/>
    </i>
    <i r="1">
      <x v="100"/>
      <x v="2"/>
      <x/>
    </i>
    <i r="1">
      <x v="102"/>
      <x v="3"/>
      <x/>
    </i>
    <i r="1">
      <x v="103"/>
      <x v="3"/>
      <x/>
    </i>
    <i r="1">
      <x v="116"/>
      <x v="5"/>
      <x/>
    </i>
    <i r="1">
      <x v="128"/>
      <x/>
      <x/>
    </i>
    <i r="1">
      <x v="155"/>
      <x/>
      <x/>
    </i>
    <i r="1">
      <x v="157"/>
      <x v="1"/>
      <x/>
    </i>
    <i r="1">
      <x v="164"/>
      <x/>
      <x/>
    </i>
    <i r="1">
      <x v="166"/>
      <x v="5"/>
      <x/>
    </i>
    <i r="1">
      <x v="171"/>
      <x v="5"/>
      <x/>
    </i>
    <i r="1">
      <x v="181"/>
      <x v="4"/>
      <x/>
    </i>
    <i r="1">
      <x v="204"/>
      <x v="3"/>
      <x/>
    </i>
    <i r="1">
      <x v="213"/>
      <x v="5"/>
      <x/>
    </i>
    <i r="1">
      <x v="217"/>
      <x/>
      <x/>
    </i>
    <i r="1">
      <x v="225"/>
      <x/>
      <x/>
    </i>
    <i r="1">
      <x v="229"/>
      <x v="2"/>
      <x/>
    </i>
    <i r="1">
      <x v="246"/>
      <x v="4"/>
      <x/>
    </i>
    <i r="1">
      <x v="247"/>
      <x/>
      <x/>
    </i>
    <i r="1">
      <x v="248"/>
      <x v="1"/>
      <x/>
    </i>
    <i r="1">
      <x v="252"/>
      <x v="1"/>
      <x/>
    </i>
    <i r="1">
      <x v="259"/>
      <x v="1"/>
      <x/>
    </i>
    <i r="1">
      <x v="264"/>
      <x/>
      <x/>
    </i>
    <i r="1">
      <x v="265"/>
      <x v="4"/>
      <x/>
    </i>
    <i r="1">
      <x v="266"/>
      <x/>
      <x/>
    </i>
    <i r="1">
      <x v="267"/>
      <x/>
      <x/>
    </i>
    <i r="1">
      <x v="268"/>
      <x v="5"/>
      <x/>
    </i>
    <i r="1">
      <x v="270"/>
      <x v="2"/>
      <x/>
    </i>
    <i r="1">
      <x v="272"/>
      <x v="4"/>
      <x/>
    </i>
    <i r="1">
      <x v="273"/>
      <x v="3"/>
      <x/>
    </i>
    <i r="1">
      <x v="285"/>
      <x v="1"/>
      <x/>
    </i>
    <i>
      <x v="4"/>
      <x v="62"/>
      <x v="4"/>
      <x/>
    </i>
    <i r="1">
      <x v="64"/>
      <x/>
      <x/>
    </i>
    <i r="1">
      <x v="65"/>
      <x v="5"/>
      <x/>
    </i>
    <i r="1">
      <x v="80"/>
      <x v="3"/>
      <x/>
    </i>
    <i r="1">
      <x v="81"/>
      <x v="1"/>
      <x/>
    </i>
    <i r="1">
      <x v="83"/>
      <x v="2"/>
      <x/>
    </i>
    <i r="1">
      <x v="87"/>
      <x v="4"/>
      <x/>
    </i>
    <i r="1">
      <x v="89"/>
      <x v="1"/>
      <x/>
    </i>
    <i r="1">
      <x v="105"/>
      <x v="3"/>
      <x/>
    </i>
    <i r="1">
      <x v="106"/>
      <x v="4"/>
      <x/>
    </i>
    <i r="1">
      <x v="113"/>
      <x v="2"/>
      <x/>
    </i>
    <i r="1">
      <x v="130"/>
      <x v="1"/>
      <x/>
    </i>
    <i r="1">
      <x v="131"/>
      <x v="3"/>
      <x/>
    </i>
    <i r="1">
      <x v="169"/>
      <x/>
      <x/>
    </i>
    <i r="1">
      <x v="180"/>
      <x/>
      <x/>
    </i>
    <i r="1">
      <x v="185"/>
      <x v="5"/>
      <x/>
    </i>
    <i r="1">
      <x v="188"/>
      <x v="3"/>
      <x/>
    </i>
    <i r="1">
      <x v="191"/>
      <x v="2"/>
      <x/>
    </i>
    <i r="1">
      <x v="197"/>
      <x/>
      <x/>
    </i>
    <i r="1">
      <x v="200"/>
      <x v="1"/>
      <x/>
    </i>
    <i r="1">
      <x v="256"/>
      <x v="1"/>
      <x/>
    </i>
    <i r="1">
      <x v="257"/>
      <x v="2"/>
      <x/>
    </i>
    <i r="1">
      <x v="258"/>
      <x/>
      <x/>
    </i>
    <i r="1">
      <x v="269"/>
      <x v="2"/>
      <x/>
    </i>
    <i r="1">
      <x v="271"/>
      <x v="5"/>
      <x/>
    </i>
    <i r="1">
      <x v="275"/>
      <x v="5"/>
      <x/>
    </i>
    <i>
      <x v="5"/>
      <x v="6"/>
      <x/>
      <x/>
    </i>
    <i r="1">
      <x v="10"/>
      <x v="4"/>
      <x/>
    </i>
    <i r="1">
      <x v="11"/>
      <x v="4"/>
      <x/>
    </i>
    <i r="1">
      <x v="20"/>
      <x v="2"/>
      <x/>
    </i>
    <i r="1">
      <x v="28"/>
      <x v="5"/>
      <x/>
    </i>
    <i r="1">
      <x v="32"/>
      <x v="3"/>
      <x/>
    </i>
    <i r="1">
      <x v="34"/>
      <x v="5"/>
      <x/>
    </i>
    <i r="1">
      <x v="50"/>
      <x v="3"/>
      <x/>
    </i>
    <i r="1">
      <x v="73"/>
      <x v="4"/>
      <x/>
    </i>
    <i r="1">
      <x v="112"/>
      <x v="1"/>
      <x/>
    </i>
    <i r="1">
      <x v="117"/>
      <x/>
      <x/>
    </i>
    <i r="1">
      <x v="118"/>
      <x v="5"/>
      <x/>
    </i>
    <i r="1">
      <x v="119"/>
      <x v="2"/>
      <x/>
    </i>
    <i r="1">
      <x v="120"/>
      <x v="1"/>
      <x/>
    </i>
    <i r="1">
      <x v="186"/>
      <x v="3"/>
      <x/>
    </i>
    <i r="1">
      <x v="187"/>
      <x v="2"/>
      <x/>
    </i>
    <i r="1">
      <x v="206"/>
      <x v="2"/>
      <x/>
    </i>
    <i r="1">
      <x v="226"/>
      <x/>
      <x/>
    </i>
    <i r="1">
      <x v="230"/>
      <x v="4"/>
      <x/>
    </i>
    <i r="1">
      <x v="231"/>
      <x/>
      <x/>
    </i>
    <i r="1">
      <x v="250"/>
      <x v="1"/>
      <x/>
    </i>
    <i r="1">
      <x v="263"/>
      <x v="1"/>
      <x/>
    </i>
    <i r="1">
      <x v="288"/>
      <x v="1"/>
      <x/>
    </i>
    <i r="1">
      <x v="290"/>
      <x v="1"/>
      <x/>
    </i>
    <i r="1">
      <x v="291"/>
      <x v="5"/>
      <x/>
    </i>
    <i>
      <x v="6"/>
      <x v="3"/>
      <x v="5"/>
      <x v="1"/>
    </i>
    <i r="1">
      <x v="14"/>
      <x/>
      <x v="1"/>
    </i>
    <i r="1">
      <x v="59"/>
      <x v="1"/>
      <x v="1"/>
    </i>
    <i r="1">
      <x v="61"/>
      <x v="1"/>
      <x v="1"/>
    </i>
    <i r="1">
      <x v="72"/>
      <x v="4"/>
      <x v="1"/>
    </i>
    <i r="1">
      <x v="99"/>
      <x/>
      <x v="1"/>
    </i>
    <i r="1">
      <x v="111"/>
      <x v="5"/>
      <x v="1"/>
    </i>
    <i r="1">
      <x v="148"/>
      <x/>
      <x v="1"/>
    </i>
    <i r="1">
      <x v="159"/>
      <x v="3"/>
      <x v="1"/>
    </i>
    <i r="1">
      <x v="165"/>
      <x v="4"/>
      <x v="1"/>
    </i>
    <i r="1">
      <x v="189"/>
      <x v="5"/>
      <x v="1"/>
    </i>
    <i r="1">
      <x v="193"/>
      <x v="2"/>
      <x v="1"/>
    </i>
    <i r="1">
      <x v="194"/>
      <x v="3"/>
      <x v="1"/>
    </i>
    <i r="1">
      <x v="205"/>
      <x v="1"/>
      <x v="1"/>
    </i>
    <i r="1">
      <x v="294"/>
      <x v="2"/>
      <x v="1"/>
    </i>
    <i>
      <x v="7"/>
      <x v="7"/>
      <x v="2"/>
      <x v="1"/>
    </i>
    <i r="1">
      <x v="8"/>
      <x v="1"/>
      <x v="1"/>
    </i>
    <i r="1">
      <x v="21"/>
      <x v="3"/>
      <x v="1"/>
    </i>
    <i r="1">
      <x v="40"/>
      <x v="5"/>
      <x v="1"/>
    </i>
    <i r="1">
      <x v="47"/>
      <x v="3"/>
      <x v="1"/>
    </i>
    <i r="1">
      <x v="54"/>
      <x v="1"/>
      <x v="1"/>
    </i>
    <i r="1">
      <x v="71"/>
      <x v="5"/>
      <x v="1"/>
    </i>
    <i r="1">
      <x v="85"/>
      <x/>
      <x v="1"/>
    </i>
    <i r="1">
      <x v="96"/>
      <x v="1"/>
      <x v="1"/>
    </i>
    <i r="1">
      <x v="126"/>
      <x/>
      <x v="1"/>
    </i>
    <i r="1">
      <x v="135"/>
      <x v="5"/>
      <x v="1"/>
    </i>
    <i r="1">
      <x v="136"/>
      <x v="4"/>
      <x v="1"/>
    </i>
    <i r="1">
      <x v="172"/>
      <x/>
      <x v="1"/>
    </i>
    <i r="1">
      <x v="174"/>
      <x v="2"/>
      <x v="1"/>
    </i>
    <i r="1">
      <x v="207"/>
      <x/>
      <x v="1"/>
    </i>
    <i r="1">
      <x v="214"/>
      <x v="5"/>
      <x v="1"/>
    </i>
    <i r="1">
      <x v="215"/>
      <x v="1"/>
      <x v="1"/>
    </i>
    <i r="1">
      <x v="244"/>
      <x v="4"/>
      <x v="1"/>
    </i>
    <i r="1">
      <x v="254"/>
      <x v="3"/>
      <x v="1"/>
    </i>
    <i r="1">
      <x v="255"/>
      <x v="2"/>
      <x v="1"/>
    </i>
    <i>
      <x v="8"/>
      <x v="107"/>
      <x/>
      <x/>
    </i>
    <i r="1">
      <x v="108"/>
      <x/>
      <x/>
    </i>
    <i r="1">
      <x v="109"/>
      <x v="1"/>
      <x/>
    </i>
    <i r="1">
      <x v="144"/>
      <x/>
      <x/>
    </i>
    <i r="1">
      <x v="150"/>
      <x v="5"/>
      <x/>
    </i>
    <i r="1">
      <x v="152"/>
      <x/>
      <x/>
    </i>
    <i r="1">
      <x v="161"/>
      <x v="3"/>
      <x/>
    </i>
    <i r="1">
      <x v="173"/>
      <x v="3"/>
      <x/>
    </i>
    <i r="1">
      <x v="209"/>
      <x v="4"/>
      <x/>
    </i>
    <i r="1">
      <x v="216"/>
      <x v="3"/>
      <x/>
    </i>
    <i r="1">
      <x v="233"/>
      <x v="2"/>
      <x/>
    </i>
    <i r="1">
      <x v="234"/>
      <x/>
      <x/>
    </i>
    <i r="1">
      <x v="236"/>
      <x v="4"/>
      <x/>
    </i>
    <i r="1">
      <x v="237"/>
      <x/>
      <x/>
    </i>
    <i r="1">
      <x v="238"/>
      <x v="3"/>
      <x/>
    </i>
    <i r="1">
      <x v="239"/>
      <x v="5"/>
      <x/>
    </i>
    <i r="1">
      <x v="240"/>
      <x/>
      <x/>
    </i>
    <i r="1">
      <x v="241"/>
      <x v="1"/>
      <x/>
    </i>
    <i r="1">
      <x v="242"/>
      <x v="1"/>
      <x/>
    </i>
    <i r="1">
      <x v="243"/>
      <x/>
      <x/>
    </i>
    <i>
      <x v="9"/>
      <x v="63"/>
      <x/>
      <x v="1"/>
    </i>
    <i r="1">
      <x v="67"/>
      <x v="1"/>
      <x v="1"/>
    </i>
    <i r="1">
      <x v="68"/>
      <x v="4"/>
      <x v="1"/>
    </i>
    <i r="1">
      <x v="92"/>
      <x v="5"/>
      <x v="1"/>
    </i>
    <i r="1">
      <x v="95"/>
      <x v="3"/>
      <x v="1"/>
    </i>
    <i r="1">
      <x v="97"/>
      <x v="4"/>
      <x v="1"/>
    </i>
    <i r="1">
      <x v="98"/>
      <x v="2"/>
      <x v="1"/>
    </i>
    <i r="1">
      <x v="208"/>
      <x v="1"/>
      <x v="1"/>
    </i>
    <i r="1">
      <x v="211"/>
      <x v="3"/>
      <x v="1"/>
    </i>
    <i r="1">
      <x v="222"/>
      <x v="5"/>
      <x v="1"/>
    </i>
    <i r="1">
      <x v="223"/>
      <x v="2"/>
      <x v="1"/>
    </i>
    <i r="1">
      <x v="227"/>
      <x v="2"/>
      <x v="1"/>
    </i>
    <i r="1">
      <x v="277"/>
      <x v="4"/>
      <x v="1"/>
    </i>
    <i r="1">
      <x v="278"/>
      <x/>
      <x v="1"/>
    </i>
    <i r="1">
      <x v="279"/>
      <x/>
      <x v="1"/>
    </i>
    <i r="1">
      <x v="280"/>
      <x v="5"/>
      <x v="1"/>
    </i>
    <i r="1">
      <x v="281"/>
      <x v="1"/>
      <x v="1"/>
    </i>
    <i r="1">
      <x v="282"/>
      <x/>
      <x v="1"/>
    </i>
    <i r="1">
      <x v="283"/>
      <x v="1"/>
      <x v="1"/>
    </i>
    <i r="1">
      <x v="284"/>
      <x v="2"/>
      <x v="1"/>
    </i>
    <i>
      <x v="10"/>
      <x v="17"/>
      <x v="3"/>
      <x v="1"/>
    </i>
    <i r="1">
      <x v="31"/>
      <x v="1"/>
      <x v="1"/>
    </i>
    <i r="1">
      <x v="70"/>
      <x v="3"/>
      <x/>
    </i>
    <i r="1">
      <x v="74"/>
      <x v="2"/>
      <x/>
    </i>
    <i r="1">
      <x v="88"/>
      <x/>
      <x/>
    </i>
    <i r="1">
      <x v="91"/>
      <x/>
      <x/>
    </i>
    <i r="1">
      <x v="93"/>
      <x/>
      <x/>
    </i>
    <i r="1">
      <x v="138"/>
      <x v="5"/>
      <x v="1"/>
    </i>
    <i r="1">
      <x v="142"/>
      <x/>
      <x v="1"/>
    </i>
    <i r="1">
      <x v="146"/>
      <x v="1"/>
      <x v="1"/>
    </i>
    <i r="1">
      <x v="149"/>
      <x v="1"/>
      <x v="1"/>
    </i>
    <i r="1">
      <x v="154"/>
      <x/>
      <x v="1"/>
    </i>
    <i r="1">
      <x v="156"/>
      <x v="4"/>
      <x v="1"/>
    </i>
    <i r="1">
      <x v="178"/>
      <x/>
      <x/>
    </i>
    <i r="1">
      <x v="228"/>
      <x/>
      <x/>
    </i>
    <i r="1">
      <x v="262"/>
      <x v="3"/>
      <x/>
    </i>
    <i r="1">
      <x v="274"/>
      <x v="5"/>
      <x/>
    </i>
    <i r="1">
      <x v="287"/>
      <x v="4"/>
      <x/>
    </i>
    <i r="1">
      <x v="292"/>
      <x/>
      <x v="1"/>
    </i>
    <i r="1">
      <x v="293"/>
      <x v="3"/>
      <x v="1"/>
    </i>
    <i>
      <x v="11"/>
      <x v="39"/>
      <x v="2"/>
      <x/>
    </i>
    <i r="1">
      <x v="44"/>
      <x/>
      <x/>
    </i>
    <i r="1">
      <x v="46"/>
      <x v="3"/>
      <x/>
    </i>
    <i r="1">
      <x v="48"/>
      <x/>
      <x/>
    </i>
    <i r="1">
      <x v="49"/>
      <x v="2"/>
      <x/>
    </i>
    <i r="1">
      <x v="51"/>
      <x v="2"/>
      <x/>
    </i>
    <i r="1">
      <x v="52"/>
      <x/>
      <x/>
    </i>
    <i r="1">
      <x v="55"/>
      <x v="1"/>
      <x/>
    </i>
    <i r="1">
      <x v="56"/>
      <x/>
      <x/>
    </i>
    <i r="1">
      <x v="57"/>
      <x/>
      <x/>
    </i>
    <i r="1">
      <x v="58"/>
      <x v="5"/>
      <x/>
    </i>
    <i r="1">
      <x v="133"/>
      <x v="5"/>
      <x/>
    </i>
    <i r="1">
      <x v="184"/>
      <x v="1"/>
      <x/>
    </i>
    <i r="1">
      <x v="196"/>
      <x v="5"/>
      <x/>
    </i>
    <i r="1">
      <x v="245"/>
      <x v="1"/>
      <x/>
    </i>
    <i r="1">
      <x v="251"/>
      <x v="5"/>
      <x/>
    </i>
    <i r="1">
      <x v="253"/>
      <x v="2"/>
      <x/>
    </i>
    <i r="1">
      <x v="260"/>
      <x v="3"/>
      <x/>
    </i>
    <i r="1">
      <x v="286"/>
      <x/>
      <x/>
    </i>
    <i r="1">
      <x v="289"/>
      <x v="4"/>
      <x/>
    </i>
    <i>
      <x v="12"/>
      <x/>
      <x v="1"/>
      <x v="1"/>
    </i>
    <i r="1">
      <x v="22"/>
      <x/>
      <x v="1"/>
    </i>
    <i r="1">
      <x v="45"/>
      <x v="4"/>
      <x v="1"/>
    </i>
    <i r="1">
      <x v="53"/>
      <x v="3"/>
      <x v="1"/>
    </i>
    <i r="1">
      <x v="60"/>
      <x v="5"/>
      <x v="1"/>
    </i>
    <i r="1">
      <x v="66"/>
      <x/>
      <x v="1"/>
    </i>
    <i r="1">
      <x v="94"/>
      <x/>
      <x v="1"/>
    </i>
    <i r="1">
      <x v="104"/>
      <x v="1"/>
      <x v="1"/>
    </i>
    <i r="1">
      <x v="127"/>
      <x v="5"/>
      <x v="1"/>
    </i>
    <i r="1">
      <x v="134"/>
      <x/>
      <x v="1"/>
    </i>
    <i r="1">
      <x v="137"/>
      <x v="2"/>
      <x v="1"/>
    </i>
    <i r="1">
      <x v="140"/>
      <x v="3"/>
      <x v="1"/>
    </i>
    <i r="1">
      <x v="141"/>
      <x/>
      <x v="1"/>
    </i>
    <i r="1">
      <x v="147"/>
      <x v="2"/>
      <x v="1"/>
    </i>
    <i r="1">
      <x v="151"/>
      <x/>
      <x v="1"/>
    </i>
    <i r="1">
      <x v="162"/>
      <x/>
      <x v="1"/>
    </i>
    <i r="1">
      <x v="163"/>
      <x v="3"/>
      <x v="1"/>
    </i>
    <i r="1">
      <x v="176"/>
      <x/>
      <x v="1"/>
    </i>
    <i r="1">
      <x v="179"/>
      <x v="3"/>
      <x v="1"/>
    </i>
    <i r="1">
      <x v="182"/>
      <x/>
      <x v="1"/>
    </i>
    <i r="1">
      <x v="192"/>
      <x v="1"/>
      <x v="1"/>
    </i>
    <i r="1">
      <x v="195"/>
      <x v="2"/>
      <x v="1"/>
    </i>
    <i r="1">
      <x v="198"/>
      <x/>
      <x v="1"/>
    </i>
    <i r="1">
      <x v="201"/>
      <x/>
      <x v="1"/>
    </i>
    <i r="1">
      <x v="210"/>
      <x v="1"/>
      <x v="1"/>
    </i>
    <i r="2">
      <x v="4"/>
      <x v="1"/>
    </i>
    <i r="1">
      <x v="218"/>
      <x/>
      <x v="1"/>
    </i>
    <i r="1">
      <x v="220"/>
      <x v="3"/>
      <x v="1"/>
    </i>
    <i r="1">
      <x v="261"/>
      <x v="5"/>
      <x v="1"/>
    </i>
    <i r="1">
      <x v="276"/>
      <x/>
      <x v="1"/>
    </i>
    <i t="grand">
      <x/>
    </i>
  </rowItems>
  <colFields count="1">
    <field x="-2"/>
  </colFields>
  <colItems count="8">
    <i>
      <x/>
    </i>
    <i i="1">
      <x v="1"/>
    </i>
    <i i="2">
      <x v="2"/>
    </i>
    <i i="3">
      <x v="3"/>
    </i>
    <i i="4">
      <x v="4"/>
    </i>
    <i i="5">
      <x v="5"/>
    </i>
    <i i="6">
      <x v="6"/>
    </i>
    <i i="7">
      <x v="7"/>
    </i>
  </colItems>
  <dataFields count="8">
    <dataField name="Maths " fld="4" baseField="11" baseItem="1"/>
    <dataField name="English " fld="5" baseField="11" baseItem="1"/>
    <dataField name="Science " fld="6" baseField="11" baseItem="1"/>
    <dataField name="Social " fld="7" baseField="11" baseItem="1"/>
    <dataField name="Kiswahili " fld="8" baseField="11" baseItem="1"/>
    <dataField name="CRE " fld="9" baseField="11" baseItem="1"/>
    <dataField name="Student ID " fld="12" baseField="11" baseItem="1"/>
    <dataField name="Totals " fld="10" baseField="12" baseItem="1"/>
  </dataFields>
  <chartFormats count="40">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3"/>
          </reference>
        </references>
      </pivotArea>
    </chartFormat>
    <chartFormat chart="3" format="4" series="1">
      <pivotArea type="data" outline="0" fieldPosition="0">
        <references count="1">
          <reference field="4294967294" count="1" selected="0">
            <x v="4"/>
          </reference>
        </references>
      </pivotArea>
    </chartFormat>
    <chartFormat chart="3" format="5" series="1">
      <pivotArea type="data" outline="0" fieldPosition="0">
        <references count="1">
          <reference field="4294967294" count="1" selected="0">
            <x v="5"/>
          </reference>
        </references>
      </pivotArea>
    </chartFormat>
    <chartFormat chart="3" format="6" series="1">
      <pivotArea type="data" outline="0" fieldPosition="0">
        <references count="1">
          <reference field="4294967294" count="1" selected="0">
            <x v="6"/>
          </reference>
        </references>
      </pivotArea>
    </chartFormat>
    <chartFormat chart="3" format="7" series="1">
      <pivotArea type="data" outline="0" fieldPosition="0">
        <references count="1">
          <reference field="4294967294" count="1" selected="0">
            <x v="7"/>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2"/>
          </reference>
        </references>
      </pivotArea>
    </chartFormat>
    <chartFormat chart="6" format="3" series="1">
      <pivotArea type="data" outline="0" fieldPosition="0">
        <references count="1">
          <reference field="4294967294" count="1" selected="0">
            <x v="3"/>
          </reference>
        </references>
      </pivotArea>
    </chartFormat>
    <chartFormat chart="6" format="4" series="1">
      <pivotArea type="data" outline="0" fieldPosition="0">
        <references count="1">
          <reference field="4294967294" count="1" selected="0">
            <x v="4"/>
          </reference>
        </references>
      </pivotArea>
    </chartFormat>
    <chartFormat chart="6" format="5" series="1">
      <pivotArea type="data" outline="0" fieldPosition="0">
        <references count="1">
          <reference field="4294967294" count="1" selected="0">
            <x v="5"/>
          </reference>
        </references>
      </pivotArea>
    </chartFormat>
    <chartFormat chart="6" format="6" series="1">
      <pivotArea type="data" outline="0" fieldPosition="0">
        <references count="1">
          <reference field="4294967294" count="1" selected="0">
            <x v="6"/>
          </reference>
        </references>
      </pivotArea>
    </chartFormat>
    <chartFormat chart="6" format="7" series="1">
      <pivotArea type="data" outline="0" fieldPosition="0">
        <references count="1">
          <reference field="4294967294" count="1" selected="0">
            <x v="7"/>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2"/>
          </reference>
        </references>
      </pivotArea>
    </chartFormat>
    <chartFormat chart="9" format="3" series="1">
      <pivotArea type="data" outline="0" fieldPosition="0">
        <references count="1">
          <reference field="4294967294" count="1" selected="0">
            <x v="3"/>
          </reference>
        </references>
      </pivotArea>
    </chartFormat>
    <chartFormat chart="9" format="4" series="1">
      <pivotArea type="data" outline="0" fieldPosition="0">
        <references count="1">
          <reference field="4294967294" count="1" selected="0">
            <x v="4"/>
          </reference>
        </references>
      </pivotArea>
    </chartFormat>
    <chartFormat chart="9" format="5" series="1">
      <pivotArea type="data" outline="0" fieldPosition="0">
        <references count="1">
          <reference field="4294967294" count="1" selected="0">
            <x v="5"/>
          </reference>
        </references>
      </pivotArea>
    </chartFormat>
    <chartFormat chart="9" format="6" series="1">
      <pivotArea type="data" outline="0" fieldPosition="0">
        <references count="1">
          <reference field="4294967294" count="1" selected="0">
            <x v="6"/>
          </reference>
        </references>
      </pivotArea>
    </chartFormat>
    <chartFormat chart="9" format="7" series="1">
      <pivotArea type="data" outline="0" fieldPosition="0">
        <references count="1">
          <reference field="4294967294" count="1" selected="0">
            <x v="7"/>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 chart="10" format="10" series="1">
      <pivotArea type="data" outline="0" fieldPosition="0">
        <references count="1">
          <reference field="4294967294" count="1" selected="0">
            <x v="2"/>
          </reference>
        </references>
      </pivotArea>
    </chartFormat>
    <chartFormat chart="10" format="11" series="1">
      <pivotArea type="data" outline="0" fieldPosition="0">
        <references count="1">
          <reference field="4294967294" count="1" selected="0">
            <x v="3"/>
          </reference>
        </references>
      </pivotArea>
    </chartFormat>
    <chartFormat chart="10" format="12" series="1">
      <pivotArea type="data" outline="0" fieldPosition="0">
        <references count="1">
          <reference field="4294967294" count="1" selected="0">
            <x v="4"/>
          </reference>
        </references>
      </pivotArea>
    </chartFormat>
    <chartFormat chart="10" format="13" series="1">
      <pivotArea type="data" outline="0" fieldPosition="0">
        <references count="1">
          <reference field="4294967294" count="1" selected="0">
            <x v="5"/>
          </reference>
        </references>
      </pivotArea>
    </chartFormat>
    <chartFormat chart="10" format="14" series="1">
      <pivotArea type="data" outline="0" fieldPosition="0">
        <references count="1">
          <reference field="4294967294" count="1" selected="0">
            <x v="6"/>
          </reference>
        </references>
      </pivotArea>
    </chartFormat>
    <chartFormat chart="10" format="15" series="1">
      <pivotArea type="data" outline="0" fieldPosition="0">
        <references count="1">
          <reference field="4294967294" count="1" selected="0">
            <x v="7"/>
          </reference>
        </references>
      </pivotArea>
    </chartFormat>
    <chartFormat chart="11" format="16" series="1">
      <pivotArea type="data" outline="0" fieldPosition="0">
        <references count="1">
          <reference field="4294967294" count="1" selected="0">
            <x v="0"/>
          </reference>
        </references>
      </pivotArea>
    </chartFormat>
    <chartFormat chart="11" format="17" series="1">
      <pivotArea type="data" outline="0" fieldPosition="0">
        <references count="1">
          <reference field="4294967294" count="1" selected="0">
            <x v="1"/>
          </reference>
        </references>
      </pivotArea>
    </chartFormat>
    <chartFormat chart="11" format="18" series="1">
      <pivotArea type="data" outline="0" fieldPosition="0">
        <references count="1">
          <reference field="4294967294" count="1" selected="0">
            <x v="2"/>
          </reference>
        </references>
      </pivotArea>
    </chartFormat>
    <chartFormat chart="11" format="19" series="1">
      <pivotArea type="data" outline="0" fieldPosition="0">
        <references count="1">
          <reference field="4294967294" count="1" selected="0">
            <x v="3"/>
          </reference>
        </references>
      </pivotArea>
    </chartFormat>
    <chartFormat chart="11" format="20" series="1">
      <pivotArea type="data" outline="0" fieldPosition="0">
        <references count="1">
          <reference field="4294967294" count="1" selected="0">
            <x v="4"/>
          </reference>
        </references>
      </pivotArea>
    </chartFormat>
    <chartFormat chart="11" format="21" series="1">
      <pivotArea type="data" outline="0" fieldPosition="0">
        <references count="1">
          <reference field="4294967294" count="1" selected="0">
            <x v="5"/>
          </reference>
        </references>
      </pivotArea>
    </chartFormat>
    <chartFormat chart="11" format="22" series="1">
      <pivotArea type="data" outline="0" fieldPosition="0">
        <references count="1">
          <reference field="4294967294" count="1" selected="0">
            <x v="6"/>
          </reference>
        </references>
      </pivotArea>
    </chartFormat>
    <chartFormat chart="11" format="23" series="1">
      <pivotArea type="data" outline="0" fieldPosition="0">
        <references count="1">
          <reference field="4294967294" count="1" selected="0">
            <x v="7"/>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7B69C5-6BED-4832-A9A1-A06F86734D4F}"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D3:E17" firstHeaderRow="1" firstDataRow="1" firstDataCol="1"/>
  <pivotFields count="14">
    <pivotField axis="axisRow" showAll="0" sortType="descending">
      <items count="14">
        <item x="6"/>
        <item x="0"/>
        <item x="2"/>
        <item x="9"/>
        <item x="10"/>
        <item x="8"/>
        <item x="1"/>
        <item x="5"/>
        <item x="12"/>
        <item x="4"/>
        <item x="7"/>
        <item x="11"/>
        <item x="3"/>
        <item t="default"/>
      </items>
      <autoSortScope>
        <pivotArea dataOnly="0" outline="0" fieldPosition="0">
          <references count="1">
            <reference field="4294967294" count="1" selected="0">
              <x v="0"/>
            </reference>
          </references>
        </pivotArea>
      </autoSortScope>
    </pivotField>
    <pivotField showAll="0"/>
    <pivotField showAll="0">
      <items count="296">
        <item x="64"/>
        <item x="182"/>
        <item x="184"/>
        <item x="15"/>
        <item x="193"/>
        <item x="189"/>
        <item x="173"/>
        <item x="110"/>
        <item x="112"/>
        <item x="186"/>
        <item x="170"/>
        <item x="179"/>
        <item x="181"/>
        <item x="197"/>
        <item x="12"/>
        <item x="227"/>
        <item x="132"/>
        <item x="135"/>
        <item x="38"/>
        <item x="198"/>
        <item x="161"/>
        <item x="113"/>
        <item x="63"/>
        <item x="39"/>
        <item x="209"/>
        <item x="117"/>
        <item x="120"/>
        <item x="204"/>
        <item x="163"/>
        <item x="201"/>
        <item x="200"/>
        <item x="137"/>
        <item x="160"/>
        <item x="207"/>
        <item x="176"/>
        <item x="192"/>
        <item x="194"/>
        <item x="116"/>
        <item x="115"/>
        <item x="257"/>
        <item x="114"/>
        <item x="119"/>
        <item x="118"/>
        <item x="121"/>
        <item x="265"/>
        <item x="62"/>
        <item x="266"/>
        <item x="107"/>
        <item x="264"/>
        <item x="274"/>
        <item x="169"/>
        <item x="272"/>
        <item x="273"/>
        <item x="74"/>
        <item x="105"/>
        <item x="270"/>
        <item x="267"/>
        <item x="269"/>
        <item x="268"/>
        <item x="19"/>
        <item x="49"/>
        <item x="23"/>
        <item x="249"/>
        <item x="75"/>
        <item x="245"/>
        <item x="242"/>
        <item x="60"/>
        <item x="93"/>
        <item x="85"/>
        <item x="8"/>
        <item x="153"/>
        <item x="13"/>
        <item x="109"/>
        <item x="25"/>
        <item x="164"/>
        <item x="151"/>
        <item x="213"/>
        <item x="127"/>
        <item x="217"/>
        <item x="124"/>
        <item x="125"/>
        <item x="232"/>
        <item x="234"/>
        <item x="130"/>
        <item x="240"/>
        <item x="128"/>
        <item x="95"/>
        <item x="36"/>
        <item x="235"/>
        <item x="145"/>
        <item x="253"/>
        <item x="216"/>
        <item x="152"/>
        <item x="92"/>
        <item x="150"/>
        <item x="52"/>
        <item x="91"/>
        <item x="96"/>
        <item x="94"/>
        <item x="88"/>
        <item x="20"/>
        <item x="222"/>
        <item x="9"/>
        <item x="208"/>
        <item x="215"/>
        <item x="51"/>
        <item x="239"/>
        <item x="243"/>
        <item x="286"/>
        <item x="282"/>
        <item x="278"/>
        <item x="10"/>
        <item x="24"/>
        <item x="177"/>
        <item x="247"/>
        <item x="122"/>
        <item x="35"/>
        <item x="180"/>
        <item x="166"/>
        <item x="171"/>
        <item x="168"/>
        <item x="174"/>
        <item x="2"/>
        <item x="3"/>
        <item x="1"/>
        <item x="4"/>
        <item x="29"/>
        <item x="104"/>
        <item x="70"/>
        <item x="205"/>
        <item x="27"/>
        <item x="246"/>
        <item x="248"/>
        <item x="28"/>
        <item x="262"/>
        <item x="46"/>
        <item x="101"/>
        <item x="102"/>
        <item x="72"/>
        <item x="136"/>
        <item x="45"/>
        <item x="47"/>
        <item x="48"/>
        <item x="141"/>
        <item x="44"/>
        <item x="275"/>
        <item x="123"/>
        <item x="144"/>
        <item x="55"/>
        <item x="18"/>
        <item x="142"/>
        <item x="277"/>
        <item x="56"/>
        <item x="279"/>
        <item x="134"/>
        <item x="138"/>
        <item x="214"/>
        <item x="140"/>
        <item x="206"/>
        <item x="41"/>
        <item x="21"/>
        <item x="33"/>
        <item x="276"/>
        <item x="54"/>
        <item x="68"/>
        <item x="212"/>
        <item x="17"/>
        <item x="218"/>
        <item x="40"/>
        <item x="37"/>
        <item x="236"/>
        <item x="126"/>
        <item x="210"/>
        <item x="111"/>
        <item x="280"/>
        <item x="106"/>
        <item x="11"/>
        <item x="69"/>
        <item x="0"/>
        <item x="147"/>
        <item x="61"/>
        <item x="238"/>
        <item x="211"/>
        <item x="73"/>
        <item x="5"/>
        <item x="260"/>
        <item x="250"/>
        <item x="175"/>
        <item x="178"/>
        <item x="254"/>
        <item x="26"/>
        <item x="31"/>
        <item x="251"/>
        <item x="66"/>
        <item x="22"/>
        <item x="14"/>
        <item x="53"/>
        <item x="255"/>
        <item x="252"/>
        <item x="50"/>
        <item x="6"/>
        <item x="241"/>
        <item x="65"/>
        <item x="129"/>
        <item x="131"/>
        <item x="187"/>
        <item x="16"/>
        <item x="172"/>
        <item x="97"/>
        <item x="76"/>
        <item x="290"/>
        <item x="59"/>
        <item x="80"/>
        <item x="30"/>
        <item x="183"/>
        <item x="103"/>
        <item x="100"/>
        <item x="294"/>
        <item x="203"/>
        <item x="67"/>
        <item x="133"/>
        <item x="57"/>
        <item x="42"/>
        <item x="78"/>
        <item x="83"/>
        <item x="43"/>
        <item x="185"/>
        <item x="157"/>
        <item x="81"/>
        <item x="154"/>
        <item x="195"/>
        <item x="156"/>
        <item x="159"/>
        <item x="34"/>
        <item x="292"/>
        <item x="293"/>
        <item x="7"/>
        <item x="281"/>
        <item x="291"/>
        <item x="287"/>
        <item x="289"/>
        <item x="284"/>
        <item x="283"/>
        <item x="285"/>
        <item x="288"/>
        <item x="108"/>
        <item x="256"/>
        <item x="202"/>
        <item x="196"/>
        <item x="199"/>
        <item x="32"/>
        <item x="158"/>
        <item x="259"/>
        <item x="225"/>
        <item x="263"/>
        <item x="98"/>
        <item x="99"/>
        <item x="237"/>
        <item x="231"/>
        <item x="230"/>
        <item x="228"/>
        <item x="261"/>
        <item x="58"/>
        <item x="146"/>
        <item x="167"/>
        <item x="223"/>
        <item x="220"/>
        <item x="188"/>
        <item x="190"/>
        <item x="219"/>
        <item x="229"/>
        <item x="224"/>
        <item x="233"/>
        <item x="226"/>
        <item x="221"/>
        <item x="148"/>
        <item x="244"/>
        <item x="71"/>
        <item x="79"/>
        <item x="82"/>
        <item x="89"/>
        <item x="77"/>
        <item x="87"/>
        <item x="86"/>
        <item x="84"/>
        <item x="90"/>
        <item x="191"/>
        <item x="271"/>
        <item x="149"/>
        <item x="155"/>
        <item x="258"/>
        <item x="162"/>
        <item x="165"/>
        <item x="143"/>
        <item x="139"/>
        <item t="default"/>
      </items>
    </pivotField>
    <pivotField showAll="0">
      <items count="7">
        <item x="0"/>
        <item x="1"/>
        <item x="5"/>
        <item x="4"/>
        <item x="3"/>
        <item x="2"/>
        <item t="default"/>
      </items>
    </pivotField>
    <pivotField showAll="0">
      <items count="62">
        <item x="42"/>
        <item x="60"/>
        <item x="34"/>
        <item x="56"/>
        <item x="31"/>
        <item x="41"/>
        <item x="59"/>
        <item x="23"/>
        <item x="55"/>
        <item x="39"/>
        <item x="57"/>
        <item x="21"/>
        <item x="30"/>
        <item x="12"/>
        <item x="40"/>
        <item x="58"/>
        <item x="51"/>
        <item x="11"/>
        <item x="26"/>
        <item x="37"/>
        <item x="5"/>
        <item x="20"/>
        <item x="29"/>
        <item x="27"/>
        <item x="18"/>
        <item x="38"/>
        <item x="50"/>
        <item x="9"/>
        <item x="25"/>
        <item x="33"/>
        <item x="35"/>
        <item x="4"/>
        <item x="19"/>
        <item x="10"/>
        <item x="16"/>
        <item x="36"/>
        <item x="0"/>
        <item x="8"/>
        <item x="6"/>
        <item x="24"/>
        <item x="17"/>
        <item x="32"/>
        <item x="28"/>
        <item x="52"/>
        <item x="1"/>
        <item x="14"/>
        <item x="44"/>
        <item x="54"/>
        <item x="49"/>
        <item x="53"/>
        <item x="22"/>
        <item x="13"/>
        <item x="43"/>
        <item x="47"/>
        <item x="3"/>
        <item x="2"/>
        <item x="7"/>
        <item x="48"/>
        <item x="46"/>
        <item x="15"/>
        <item x="45"/>
        <item t="default"/>
      </items>
    </pivotField>
    <pivotField showAll="0">
      <items count="68">
        <item x="56"/>
        <item x="62"/>
        <item x="45"/>
        <item x="50"/>
        <item x="59"/>
        <item x="37"/>
        <item x="55"/>
        <item x="61"/>
        <item x="36"/>
        <item x="44"/>
        <item x="58"/>
        <item x="53"/>
        <item x="60"/>
        <item x="27"/>
        <item x="49"/>
        <item x="2"/>
        <item x="54"/>
        <item x="24"/>
        <item x="35"/>
        <item x="43"/>
        <item x="41"/>
        <item x="52"/>
        <item x="13"/>
        <item x="46"/>
        <item x="32"/>
        <item x="39"/>
        <item x="11"/>
        <item x="23"/>
        <item x="34"/>
        <item x="6"/>
        <item x="48"/>
        <item x="40"/>
        <item x="51"/>
        <item x="19"/>
        <item x="31"/>
        <item x="3"/>
        <item x="9"/>
        <item x="22"/>
        <item x="20"/>
        <item x="42"/>
        <item x="4"/>
        <item x="38"/>
        <item x="10"/>
        <item x="17"/>
        <item x="26"/>
        <item x="29"/>
        <item x="1"/>
        <item x="7"/>
        <item x="33"/>
        <item x="18"/>
        <item x="30"/>
        <item x="28"/>
        <item x="47"/>
        <item x="5"/>
        <item x="15"/>
        <item x="63"/>
        <item x="25"/>
        <item x="21"/>
        <item x="0"/>
        <item x="16"/>
        <item x="14"/>
        <item x="66"/>
        <item x="65"/>
        <item x="12"/>
        <item x="8"/>
        <item x="57"/>
        <item x="64"/>
        <item t="default"/>
      </items>
    </pivotField>
    <pivotField showAll="0">
      <items count="61">
        <item x="46"/>
        <item x="37"/>
        <item x="36"/>
        <item x="45"/>
        <item x="59"/>
        <item x="27"/>
        <item x="41"/>
        <item x="24"/>
        <item x="35"/>
        <item x="44"/>
        <item x="42"/>
        <item x="14"/>
        <item x="32"/>
        <item x="39"/>
        <item x="12"/>
        <item x="23"/>
        <item x="34"/>
        <item x="6"/>
        <item x="58"/>
        <item x="40"/>
        <item x="19"/>
        <item x="31"/>
        <item x="3"/>
        <item x="10"/>
        <item x="22"/>
        <item x="20"/>
        <item x="43"/>
        <item x="4"/>
        <item x="38"/>
        <item x="11"/>
        <item x="17"/>
        <item x="26"/>
        <item x="29"/>
        <item x="9"/>
        <item x="7"/>
        <item x="33"/>
        <item x="18"/>
        <item x="30"/>
        <item x="28"/>
        <item x="57"/>
        <item x="5"/>
        <item x="16"/>
        <item x="54"/>
        <item x="25"/>
        <item x="21"/>
        <item x="48"/>
        <item x="1"/>
        <item x="15"/>
        <item x="56"/>
        <item x="55"/>
        <item x="47"/>
        <item x="13"/>
        <item x="8"/>
        <item x="53"/>
        <item x="52"/>
        <item x="0"/>
        <item x="2"/>
        <item x="51"/>
        <item x="50"/>
        <item x="49"/>
        <item t="default"/>
      </items>
    </pivotField>
    <pivotField showAll="0">
      <items count="61">
        <item x="59"/>
        <item x="55"/>
        <item x="54"/>
        <item x="58"/>
        <item x="44"/>
        <item x="51"/>
        <item x="35"/>
        <item x="50"/>
        <item x="53"/>
        <item x="34"/>
        <item x="43"/>
        <item x="47"/>
        <item x="26"/>
        <item x="57"/>
        <item x="39"/>
        <item x="49"/>
        <item x="23"/>
        <item x="33"/>
        <item x="42"/>
        <item x="40"/>
        <item x="12"/>
        <item x="52"/>
        <item x="31"/>
        <item x="37"/>
        <item x="0"/>
        <item x="22"/>
        <item x="32"/>
        <item x="6"/>
        <item x="56"/>
        <item x="38"/>
        <item x="48"/>
        <item x="18"/>
        <item x="30"/>
        <item x="3"/>
        <item x="9"/>
        <item x="21"/>
        <item x="19"/>
        <item x="41"/>
        <item x="4"/>
        <item x="36"/>
        <item x="10"/>
        <item x="16"/>
        <item x="25"/>
        <item x="28"/>
        <item x="2"/>
        <item x="7"/>
        <item x="1"/>
        <item x="17"/>
        <item x="29"/>
        <item x="27"/>
        <item x="5"/>
        <item x="14"/>
        <item x="46"/>
        <item x="24"/>
        <item x="20"/>
        <item x="45"/>
        <item x="15"/>
        <item x="13"/>
        <item x="11"/>
        <item x="8"/>
        <item t="default"/>
      </items>
    </pivotField>
    <pivotField showAll="0">
      <items count="60">
        <item x="56"/>
        <item x="48"/>
        <item x="53"/>
        <item x="42"/>
        <item x="52"/>
        <item x="40"/>
        <item x="35"/>
        <item x="33"/>
        <item x="55"/>
        <item x="45"/>
        <item x="51"/>
        <item x="22"/>
        <item x="47"/>
        <item x="46"/>
        <item x="19"/>
        <item x="32"/>
        <item x="38"/>
        <item x="44"/>
        <item x="49"/>
        <item x="8"/>
        <item x="39"/>
        <item x="28"/>
        <item x="54"/>
        <item x="5"/>
        <item x="18"/>
        <item x="31"/>
        <item x="29"/>
        <item x="41"/>
        <item x="43"/>
        <item x="57"/>
        <item x="14"/>
        <item x="26"/>
        <item x="34"/>
        <item x="3"/>
        <item x="17"/>
        <item x="15"/>
        <item x="37"/>
        <item x="27"/>
        <item x="36"/>
        <item x="4"/>
        <item x="12"/>
        <item x="21"/>
        <item x="24"/>
        <item x="2"/>
        <item x="0"/>
        <item x="30"/>
        <item x="13"/>
        <item x="25"/>
        <item x="23"/>
        <item x="58"/>
        <item x="7"/>
        <item x="10"/>
        <item x="20"/>
        <item x="16"/>
        <item x="50"/>
        <item x="11"/>
        <item x="9"/>
        <item x="6"/>
        <item x="1"/>
        <item t="default"/>
      </items>
    </pivotField>
    <pivotField showAll="0">
      <items count="44">
        <item x="42"/>
        <item x="33"/>
        <item x="30"/>
        <item x="41"/>
        <item x="22"/>
        <item x="39"/>
        <item x="20"/>
        <item x="29"/>
        <item x="12"/>
        <item x="40"/>
        <item x="11"/>
        <item x="25"/>
        <item x="37"/>
        <item x="5"/>
        <item x="19"/>
        <item x="28"/>
        <item x="26"/>
        <item x="17"/>
        <item x="38"/>
        <item x="9"/>
        <item x="24"/>
        <item x="32"/>
        <item x="35"/>
        <item x="3"/>
        <item x="18"/>
        <item x="10"/>
        <item x="16"/>
        <item x="36"/>
        <item x="34"/>
        <item x="8"/>
        <item x="6"/>
        <item x="23"/>
        <item x="0"/>
        <item x="31"/>
        <item x="27"/>
        <item x="4"/>
        <item x="14"/>
        <item x="15"/>
        <item x="21"/>
        <item x="13"/>
        <item x="2"/>
        <item x="1"/>
        <item x="7"/>
        <item t="default"/>
      </items>
    </pivotField>
    <pivotField dataField="1" showAll="0"/>
    <pivotField showAll="0"/>
    <pivotField showAll="0"/>
    <pivotField showAll="0">
      <items count="3">
        <item x="1"/>
        <item x="0"/>
        <item t="default"/>
      </items>
    </pivotField>
  </pivotFields>
  <rowFields count="1">
    <field x="0"/>
  </rowFields>
  <rowItems count="14">
    <i>
      <x v="3"/>
    </i>
    <i>
      <x v="4"/>
    </i>
    <i>
      <x v="5"/>
    </i>
    <i>
      <x v="12"/>
    </i>
    <i>
      <x v="9"/>
    </i>
    <i>
      <x v="7"/>
    </i>
    <i>
      <x v="2"/>
    </i>
    <i>
      <x/>
    </i>
    <i>
      <x v="11"/>
    </i>
    <i>
      <x v="6"/>
    </i>
    <i>
      <x v="10"/>
    </i>
    <i>
      <x v="8"/>
    </i>
    <i>
      <x v="1"/>
    </i>
    <i t="grand">
      <x/>
    </i>
  </rowItems>
  <colItems count="1">
    <i/>
  </colItems>
  <dataFields count="1">
    <dataField name="Sum of Totals" fld="10"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B858B5-DE4E-4DDB-94D1-57F37B236058}" name="PivotTable16" cacheId="1"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2">
  <location ref="A1:C3" firstHeaderRow="1" firstDataRow="1" firstDataCol="3"/>
  <pivotFields count="10">
    <pivotField axis="axisRow" compact="0" outline="0" showAll="0" defaultSubtotal="0">
      <items count="13">
        <item x="6"/>
        <item x="0"/>
        <item x="2"/>
        <item x="9"/>
        <item x="10"/>
        <item x="8"/>
        <item x="1"/>
        <item x="5"/>
        <item x="12"/>
        <item x="4"/>
        <item x="7"/>
        <item x="11"/>
        <item x="3"/>
      </items>
    </pivotField>
    <pivotField compact="0" outline="0" showAll="0" defaultSubtotal="0"/>
    <pivotField axis="axisRow" compact="0" outline="0" showAll="0" defaultSubtotal="0">
      <items count="295">
        <item h="1" x="64"/>
        <item h="1" x="182"/>
        <item h="1" x="184"/>
        <item h="1" x="15"/>
        <item h="1" x="193"/>
        <item h="1" x="189"/>
        <item h="1" x="173"/>
        <item h="1" x="110"/>
        <item h="1" x="112"/>
        <item h="1" x="186"/>
        <item h="1" x="170"/>
        <item h="1" x="179"/>
        <item h="1" x="181"/>
        <item h="1" x="197"/>
        <item h="1" x="12"/>
        <item h="1" x="227"/>
        <item h="1" x="132"/>
        <item h="1" x="135"/>
        <item h="1" x="38"/>
        <item h="1" x="198"/>
        <item h="1" x="161"/>
        <item h="1" x="113"/>
        <item h="1" x="63"/>
        <item h="1" x="39"/>
        <item h="1" x="209"/>
        <item h="1" x="117"/>
        <item h="1" x="120"/>
        <item h="1" x="204"/>
        <item h="1" x="163"/>
        <item h="1" x="201"/>
        <item h="1" x="200"/>
        <item h="1" x="137"/>
        <item h="1" x="160"/>
        <item h="1" x="207"/>
        <item h="1" x="176"/>
        <item h="1" x="192"/>
        <item h="1" x="194"/>
        <item h="1" x="116"/>
        <item h="1" x="115"/>
        <item h="1" x="257"/>
        <item h="1" x="114"/>
        <item h="1" x="119"/>
        <item h="1" x="118"/>
        <item h="1" x="121"/>
        <item h="1" x="265"/>
        <item h="1" x="62"/>
        <item h="1" x="266"/>
        <item h="1" x="107"/>
        <item h="1" x="264"/>
        <item h="1" x="274"/>
        <item h="1" x="169"/>
        <item h="1" x="272"/>
        <item h="1" x="273"/>
        <item x="74"/>
        <item h="1" x="105"/>
        <item h="1" x="270"/>
        <item h="1" x="267"/>
        <item h="1" x="269"/>
        <item h="1" x="268"/>
        <item h="1" x="19"/>
        <item h="1" x="49"/>
        <item h="1" x="23"/>
        <item h="1" x="249"/>
        <item h="1" x="75"/>
        <item h="1" x="245"/>
        <item h="1" x="242"/>
        <item h="1" x="60"/>
        <item h="1" x="93"/>
        <item h="1" x="85"/>
        <item h="1" x="8"/>
        <item h="1" x="153"/>
        <item h="1" x="13"/>
        <item h="1" x="109"/>
        <item h="1" x="25"/>
        <item h="1" x="164"/>
        <item h="1" x="151"/>
        <item h="1" x="213"/>
        <item h="1" x="127"/>
        <item h="1" x="217"/>
        <item h="1" x="124"/>
        <item h="1" x="125"/>
        <item h="1" x="232"/>
        <item h="1" x="234"/>
        <item h="1" x="130"/>
        <item h="1" x="240"/>
        <item h="1" x="128"/>
        <item h="1" x="95"/>
        <item h="1" x="36"/>
        <item h="1" x="235"/>
        <item h="1" x="145"/>
        <item h="1" x="253"/>
        <item h="1" x="216"/>
        <item h="1" x="152"/>
        <item h="1" x="92"/>
        <item h="1" x="150"/>
        <item h="1" x="52"/>
        <item h="1" x="91"/>
        <item h="1" x="96"/>
        <item h="1" x="94"/>
        <item h="1" x="88"/>
        <item h="1" x="20"/>
        <item h="1" x="222"/>
        <item h="1" x="9"/>
        <item h="1" x="208"/>
        <item h="1" x="215"/>
        <item h="1" x="51"/>
        <item h="1" x="239"/>
        <item h="1" x="243"/>
        <item h="1" x="286"/>
        <item h="1" x="282"/>
        <item h="1" x="278"/>
        <item h="1" x="10"/>
        <item h="1" x="24"/>
        <item h="1" x="177"/>
        <item h="1" x="247"/>
        <item h="1" x="122"/>
        <item h="1" x="35"/>
        <item h="1" x="180"/>
        <item h="1" x="166"/>
        <item h="1" x="171"/>
        <item h="1" x="168"/>
        <item h="1" x="174"/>
        <item h="1" x="2"/>
        <item h="1" x="3"/>
        <item h="1" x="1"/>
        <item h="1" x="4"/>
        <item h="1" x="29"/>
        <item h="1" x="104"/>
        <item h="1" x="70"/>
        <item h="1" x="205"/>
        <item h="1" x="27"/>
        <item h="1" x="246"/>
        <item h="1" x="248"/>
        <item h="1" x="28"/>
        <item h="1" x="262"/>
        <item h="1" x="46"/>
        <item h="1" x="101"/>
        <item h="1" x="102"/>
        <item h="1" x="72"/>
        <item h="1" x="136"/>
        <item h="1" x="45"/>
        <item h="1" x="47"/>
        <item h="1" x="48"/>
        <item h="1" x="141"/>
        <item h="1" x="44"/>
        <item h="1" x="275"/>
        <item h="1" x="123"/>
        <item h="1" x="144"/>
        <item h="1" x="55"/>
        <item h="1" x="18"/>
        <item h="1" x="142"/>
        <item h="1" x="277"/>
        <item h="1" x="56"/>
        <item h="1" x="279"/>
        <item h="1" x="134"/>
        <item h="1" x="138"/>
        <item h="1" x="214"/>
        <item h="1" x="140"/>
        <item h="1" x="206"/>
        <item h="1" x="41"/>
        <item h="1" x="21"/>
        <item h="1" x="33"/>
        <item h="1" x="276"/>
        <item h="1" x="54"/>
        <item h="1" x="68"/>
        <item h="1" x="212"/>
        <item h="1" x="17"/>
        <item h="1" x="218"/>
        <item h="1" x="40"/>
        <item h="1" x="37"/>
        <item h="1" x="236"/>
        <item h="1" x="126"/>
        <item h="1" x="210"/>
        <item h="1" x="111"/>
        <item h="1" x="280"/>
        <item h="1" x="106"/>
        <item h="1" x="11"/>
        <item h="1" x="69"/>
        <item h="1" x="0"/>
        <item h="1" x="147"/>
        <item h="1" x="61"/>
        <item h="1" x="238"/>
        <item h="1" x="211"/>
        <item h="1" x="73"/>
        <item h="1" x="5"/>
        <item h="1" x="260"/>
        <item h="1" x="250"/>
        <item h="1" x="175"/>
        <item h="1" x="178"/>
        <item h="1" x="254"/>
        <item h="1" x="26"/>
        <item h="1" x="31"/>
        <item h="1" x="251"/>
        <item h="1" x="66"/>
        <item h="1" x="22"/>
        <item h="1" x="14"/>
        <item h="1" x="53"/>
        <item h="1" x="255"/>
        <item h="1" x="252"/>
        <item h="1" x="50"/>
        <item h="1" x="6"/>
        <item h="1" x="241"/>
        <item h="1" x="65"/>
        <item h="1" x="129"/>
        <item h="1" x="131"/>
        <item h="1" x="187"/>
        <item h="1" x="16"/>
        <item h="1" x="172"/>
        <item h="1" x="97"/>
        <item h="1" x="76"/>
        <item h="1" x="290"/>
        <item h="1" x="59"/>
        <item h="1" x="80"/>
        <item h="1" x="30"/>
        <item h="1" x="183"/>
        <item h="1" x="103"/>
        <item h="1" x="100"/>
        <item h="1" x="294"/>
        <item h="1" x="203"/>
        <item h="1" x="67"/>
        <item h="1" x="133"/>
        <item h="1" x="57"/>
        <item h="1" x="42"/>
        <item h="1" x="78"/>
        <item h="1" x="83"/>
        <item h="1" x="43"/>
        <item h="1" x="185"/>
        <item h="1" x="157"/>
        <item h="1" x="81"/>
        <item h="1" x="154"/>
        <item h="1" x="195"/>
        <item h="1" x="156"/>
        <item h="1" x="159"/>
        <item h="1" x="34"/>
        <item h="1" x="292"/>
        <item h="1" x="293"/>
        <item h="1" x="7"/>
        <item h="1" x="281"/>
        <item h="1" x="291"/>
        <item h="1" x="287"/>
        <item h="1" x="289"/>
        <item h="1" x="284"/>
        <item h="1" x="283"/>
        <item h="1" x="285"/>
        <item h="1" x="288"/>
        <item h="1" x="108"/>
        <item h="1" x="256"/>
        <item h="1" x="202"/>
        <item h="1" x="196"/>
        <item h="1" x="199"/>
        <item h="1" x="32"/>
        <item h="1" x="158"/>
        <item h="1" x="259"/>
        <item h="1" x="225"/>
        <item h="1" x="263"/>
        <item h="1" x="98"/>
        <item h="1" x="99"/>
        <item h="1" x="237"/>
        <item h="1" x="231"/>
        <item h="1" x="230"/>
        <item h="1" x="228"/>
        <item h="1" x="261"/>
        <item h="1" x="58"/>
        <item h="1" x="146"/>
        <item h="1" x="167"/>
        <item h="1" x="223"/>
        <item h="1" x="220"/>
        <item h="1" x="188"/>
        <item h="1" x="190"/>
        <item h="1" x="219"/>
        <item h="1" x="229"/>
        <item h="1" x="224"/>
        <item h="1" x="233"/>
        <item h="1" x="226"/>
        <item h="1" x="221"/>
        <item h="1" x="148"/>
        <item h="1" x="244"/>
        <item h="1" x="71"/>
        <item h="1" x="79"/>
        <item h="1" x="82"/>
        <item h="1" x="89"/>
        <item h="1" x="77"/>
        <item h="1" x="87"/>
        <item h="1" x="86"/>
        <item h="1" x="84"/>
        <item h="1" x="90"/>
        <item h="1" x="191"/>
        <item h="1" x="271"/>
        <item h="1" x="149"/>
        <item h="1" x="155"/>
        <item h="1" x="258"/>
        <item h="1" x="162"/>
        <item h="1" x="165"/>
        <item h="1" x="143"/>
        <item h="1" x="139"/>
      </items>
    </pivotField>
    <pivotField axis="axisRow" compact="0" outline="0" showAll="0" defaultSubtotal="0">
      <items count="6">
        <item x="0"/>
        <item x="1"/>
        <item x="5"/>
        <item x="4"/>
        <item x="3"/>
        <item x="2"/>
      </items>
    </pivotField>
    <pivotField compact="0" outline="0" showAll="0" defaultSubtotal="0">
      <items count="61">
        <item x="42"/>
        <item x="60"/>
        <item x="34"/>
        <item x="56"/>
        <item x="31"/>
        <item x="41"/>
        <item x="59"/>
        <item x="23"/>
        <item x="55"/>
        <item x="39"/>
        <item x="57"/>
        <item x="21"/>
        <item x="30"/>
        <item x="12"/>
        <item x="40"/>
        <item x="58"/>
        <item x="51"/>
        <item x="11"/>
        <item x="26"/>
        <item x="37"/>
        <item x="5"/>
        <item x="20"/>
        <item x="29"/>
        <item x="27"/>
        <item x="18"/>
        <item x="38"/>
        <item x="50"/>
        <item x="9"/>
        <item x="25"/>
        <item x="33"/>
        <item x="35"/>
        <item x="4"/>
        <item x="19"/>
        <item x="10"/>
        <item x="16"/>
        <item x="36"/>
        <item x="0"/>
        <item x="8"/>
        <item x="6"/>
        <item x="24"/>
        <item x="17"/>
        <item x="32"/>
        <item x="28"/>
        <item x="52"/>
        <item x="1"/>
        <item x="14"/>
        <item x="44"/>
        <item x="54"/>
        <item x="49"/>
        <item x="53"/>
        <item x="22"/>
        <item x="13"/>
        <item x="43"/>
        <item x="47"/>
        <item x="3"/>
        <item x="2"/>
        <item x="7"/>
        <item x="48"/>
        <item x="46"/>
        <item x="15"/>
        <item x="45"/>
      </items>
    </pivotField>
    <pivotField compact="0" outline="0" showAll="0" defaultSubtotal="0">
      <items count="67">
        <item x="56"/>
        <item x="62"/>
        <item x="45"/>
        <item x="50"/>
        <item x="59"/>
        <item x="37"/>
        <item x="55"/>
        <item x="61"/>
        <item x="36"/>
        <item x="44"/>
        <item x="58"/>
        <item x="53"/>
        <item x="60"/>
        <item x="27"/>
        <item x="49"/>
        <item x="2"/>
        <item x="54"/>
        <item x="24"/>
        <item x="35"/>
        <item x="43"/>
        <item x="41"/>
        <item x="52"/>
        <item x="13"/>
        <item x="46"/>
        <item x="32"/>
        <item x="39"/>
        <item x="11"/>
        <item x="23"/>
        <item x="34"/>
        <item x="6"/>
        <item x="48"/>
        <item x="40"/>
        <item x="51"/>
        <item x="19"/>
        <item x="31"/>
        <item x="3"/>
        <item x="9"/>
        <item x="22"/>
        <item x="20"/>
        <item x="42"/>
        <item x="4"/>
        <item x="38"/>
        <item x="10"/>
        <item x="17"/>
        <item x="26"/>
        <item x="29"/>
        <item x="1"/>
        <item x="7"/>
        <item x="33"/>
        <item x="18"/>
        <item x="30"/>
        <item x="28"/>
        <item x="47"/>
        <item x="5"/>
        <item x="15"/>
        <item x="63"/>
        <item x="25"/>
        <item x="21"/>
        <item x="0"/>
        <item x="16"/>
        <item x="14"/>
        <item x="66"/>
        <item x="65"/>
        <item x="12"/>
        <item x="8"/>
        <item x="57"/>
        <item x="64"/>
      </items>
    </pivotField>
    <pivotField compact="0" outline="0" showAll="0" defaultSubtotal="0">
      <items count="60">
        <item x="46"/>
        <item x="37"/>
        <item x="36"/>
        <item x="45"/>
        <item x="59"/>
        <item x="27"/>
        <item x="41"/>
        <item x="24"/>
        <item x="35"/>
        <item x="44"/>
        <item x="42"/>
        <item x="14"/>
        <item x="32"/>
        <item x="39"/>
        <item x="12"/>
        <item x="23"/>
        <item x="34"/>
        <item x="6"/>
        <item x="58"/>
        <item x="40"/>
        <item x="19"/>
        <item x="31"/>
        <item x="3"/>
        <item x="10"/>
        <item x="22"/>
        <item x="20"/>
        <item x="43"/>
        <item x="4"/>
        <item x="38"/>
        <item x="11"/>
        <item x="17"/>
        <item x="26"/>
        <item x="29"/>
        <item x="9"/>
        <item x="7"/>
        <item x="33"/>
        <item x="18"/>
        <item x="30"/>
        <item x="28"/>
        <item x="57"/>
        <item x="5"/>
        <item x="16"/>
        <item x="54"/>
        <item x="25"/>
        <item x="21"/>
        <item x="48"/>
        <item x="1"/>
        <item x="15"/>
        <item x="56"/>
        <item x="55"/>
        <item x="47"/>
        <item x="13"/>
        <item x="8"/>
        <item x="53"/>
        <item x="52"/>
        <item x="0"/>
        <item x="2"/>
        <item x="51"/>
        <item x="50"/>
        <item x="49"/>
      </items>
    </pivotField>
    <pivotField compact="0" outline="0" showAll="0" defaultSubtotal="0">
      <items count="60">
        <item x="59"/>
        <item x="55"/>
        <item x="54"/>
        <item x="58"/>
        <item x="44"/>
        <item x="51"/>
        <item x="35"/>
        <item x="50"/>
        <item x="53"/>
        <item x="34"/>
        <item x="43"/>
        <item x="47"/>
        <item x="26"/>
        <item x="57"/>
        <item x="39"/>
        <item x="49"/>
        <item x="23"/>
        <item x="33"/>
        <item x="42"/>
        <item x="40"/>
        <item x="12"/>
        <item x="52"/>
        <item x="31"/>
        <item x="37"/>
        <item x="0"/>
        <item x="22"/>
        <item x="32"/>
        <item x="6"/>
        <item x="56"/>
        <item x="38"/>
        <item x="48"/>
        <item x="18"/>
        <item x="30"/>
        <item x="3"/>
        <item x="9"/>
        <item x="21"/>
        <item x="19"/>
        <item x="41"/>
        <item x="4"/>
        <item x="36"/>
        <item x="10"/>
        <item x="16"/>
        <item x="25"/>
        <item x="28"/>
        <item x="2"/>
        <item x="7"/>
        <item x="1"/>
        <item x="17"/>
        <item x="29"/>
        <item x="27"/>
        <item x="5"/>
        <item x="14"/>
        <item x="46"/>
        <item x="24"/>
        <item x="20"/>
        <item x="45"/>
        <item x="15"/>
        <item x="13"/>
        <item x="11"/>
        <item x="8"/>
      </items>
    </pivotField>
    <pivotField compact="0" outline="0" showAll="0" defaultSubtotal="0">
      <items count="59">
        <item x="56"/>
        <item x="48"/>
        <item x="53"/>
        <item x="42"/>
        <item x="52"/>
        <item x="40"/>
        <item x="35"/>
        <item x="33"/>
        <item x="55"/>
        <item x="45"/>
        <item x="51"/>
        <item x="22"/>
        <item x="47"/>
        <item x="46"/>
        <item x="19"/>
        <item x="32"/>
        <item x="38"/>
        <item x="44"/>
        <item x="49"/>
        <item x="8"/>
        <item x="39"/>
        <item x="28"/>
        <item x="54"/>
        <item x="5"/>
        <item x="18"/>
        <item x="31"/>
        <item x="29"/>
        <item x="41"/>
        <item x="43"/>
        <item x="57"/>
        <item x="14"/>
        <item x="26"/>
        <item x="34"/>
        <item x="3"/>
        <item x="17"/>
        <item x="15"/>
        <item x="37"/>
        <item x="27"/>
        <item x="36"/>
        <item x="4"/>
        <item x="12"/>
        <item x="21"/>
        <item x="24"/>
        <item x="2"/>
        <item x="0"/>
        <item x="30"/>
        <item x="13"/>
        <item x="25"/>
        <item x="23"/>
        <item x="58"/>
        <item x="7"/>
        <item x="10"/>
        <item x="20"/>
        <item x="16"/>
        <item x="50"/>
        <item x="11"/>
        <item x="9"/>
        <item x="6"/>
        <item x="1"/>
      </items>
    </pivotField>
    <pivotField compact="0" outline="0" showAll="0" defaultSubtotal="0">
      <items count="43">
        <item x="42"/>
        <item x="33"/>
        <item x="30"/>
        <item x="41"/>
        <item x="22"/>
        <item x="39"/>
        <item x="20"/>
        <item x="29"/>
        <item x="12"/>
        <item x="40"/>
        <item x="11"/>
        <item x="25"/>
        <item x="37"/>
        <item x="5"/>
        <item x="19"/>
        <item x="28"/>
        <item x="26"/>
        <item x="17"/>
        <item x="38"/>
        <item x="9"/>
        <item x="24"/>
        <item x="32"/>
        <item x="35"/>
        <item x="3"/>
        <item x="18"/>
        <item x="10"/>
        <item x="16"/>
        <item x="36"/>
        <item x="34"/>
        <item x="8"/>
        <item x="6"/>
        <item x="23"/>
        <item x="0"/>
        <item x="31"/>
        <item x="27"/>
        <item x="4"/>
        <item x="14"/>
        <item x="15"/>
        <item x="21"/>
        <item x="13"/>
        <item x="2"/>
        <item x="1"/>
        <item x="7"/>
      </items>
    </pivotField>
  </pivotFields>
  <rowFields count="3">
    <field x="0"/>
    <field x="2"/>
    <field x="3"/>
  </rowFields>
  <rowItems count="2">
    <i>
      <x v="12"/>
      <x v="53"/>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cher" xr10:uid="{B33BBC91-4816-467A-984A-E25FD5A1C756}" sourceName="Teacher">
  <pivotTables>
    <pivotTable tabId="1" name="PivotTable1"/>
    <pivotTable tabId="3" name="PivotTable6"/>
  </pivotTables>
  <data>
    <tabular pivotCacheId="104942149">
      <items count="13">
        <i x="6" s="1"/>
        <i x="0" s="1"/>
        <i x="2" s="1"/>
        <i x="9" s="1"/>
        <i x="10" s="1"/>
        <i x="8" s="1"/>
        <i x="1" s="1"/>
        <i x="5" s="1"/>
        <i x="12" s="1"/>
        <i x="4" s="1"/>
        <i x="7" s="1"/>
        <i x="11" s="1"/>
        <i x="3"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17A00291-E83B-40AA-99FC-5F21AFE1409E}" sourceName="Name">
  <pivotTables>
    <pivotTable tabId="1" name="PivotTable1"/>
    <pivotTable tabId="3" name="PivotTable6"/>
  </pivotTables>
  <data>
    <tabular pivotCacheId="104942149">
      <items count="295">
        <i x="64" s="1"/>
        <i x="182" s="1"/>
        <i x="184" s="1"/>
        <i x="15" s="1"/>
        <i x="193" s="1"/>
        <i x="189" s="1"/>
        <i x="173" s="1"/>
        <i x="110" s="1"/>
        <i x="112" s="1"/>
        <i x="186" s="1"/>
        <i x="170" s="1"/>
        <i x="179" s="1"/>
        <i x="181" s="1"/>
        <i x="197" s="1"/>
        <i x="12" s="1"/>
        <i x="227" s="1"/>
        <i x="132" s="1"/>
        <i x="135" s="1"/>
        <i x="38" s="1"/>
        <i x="198" s="1"/>
        <i x="161" s="1"/>
        <i x="113" s="1"/>
        <i x="63" s="1"/>
        <i x="39" s="1"/>
        <i x="209" s="1"/>
        <i x="117" s="1"/>
        <i x="120" s="1"/>
        <i x="204" s="1"/>
        <i x="163" s="1"/>
        <i x="201" s="1"/>
        <i x="200" s="1"/>
        <i x="137" s="1"/>
        <i x="160" s="1"/>
        <i x="207" s="1"/>
        <i x="176" s="1"/>
        <i x="192" s="1"/>
        <i x="194" s="1"/>
        <i x="116" s="1"/>
        <i x="115" s="1"/>
        <i x="257" s="1"/>
        <i x="114" s="1"/>
        <i x="119" s="1"/>
        <i x="118" s="1"/>
        <i x="121" s="1"/>
        <i x="265" s="1"/>
        <i x="62" s="1"/>
        <i x="266" s="1"/>
        <i x="107" s="1"/>
        <i x="264" s="1"/>
        <i x="274" s="1"/>
        <i x="169" s="1"/>
        <i x="272" s="1"/>
        <i x="273" s="1"/>
        <i x="74" s="1"/>
        <i x="105" s="1"/>
        <i x="270" s="1"/>
        <i x="267" s="1"/>
        <i x="269" s="1"/>
        <i x="268" s="1"/>
        <i x="19" s="1"/>
        <i x="49" s="1"/>
        <i x="23" s="1"/>
        <i x="249" s="1"/>
        <i x="75" s="1"/>
        <i x="245" s="1"/>
        <i x="242" s="1"/>
        <i x="60" s="1"/>
        <i x="93" s="1"/>
        <i x="85" s="1"/>
        <i x="8" s="1"/>
        <i x="153" s="1"/>
        <i x="13" s="1"/>
        <i x="109" s="1"/>
        <i x="25" s="1"/>
        <i x="164" s="1"/>
        <i x="151" s="1"/>
        <i x="213" s="1"/>
        <i x="127" s="1"/>
        <i x="217" s="1"/>
        <i x="124" s="1"/>
        <i x="125" s="1"/>
        <i x="232" s="1"/>
        <i x="234" s="1"/>
        <i x="130" s="1"/>
        <i x="240" s="1"/>
        <i x="128" s="1"/>
        <i x="95" s="1"/>
        <i x="36" s="1"/>
        <i x="235" s="1"/>
        <i x="145" s="1"/>
        <i x="253" s="1"/>
        <i x="216" s="1"/>
        <i x="152" s="1"/>
        <i x="92" s="1"/>
        <i x="150" s="1"/>
        <i x="52" s="1"/>
        <i x="91" s="1"/>
        <i x="96" s="1"/>
        <i x="94" s="1"/>
        <i x="88" s="1"/>
        <i x="20" s="1"/>
        <i x="222" s="1"/>
        <i x="9" s="1"/>
        <i x="208" s="1"/>
        <i x="215" s="1"/>
        <i x="51" s="1"/>
        <i x="239" s="1"/>
        <i x="243" s="1"/>
        <i x="286" s="1"/>
        <i x="282" s="1"/>
        <i x="278" s="1"/>
        <i x="10" s="1"/>
        <i x="24" s="1"/>
        <i x="177" s="1"/>
        <i x="247" s="1"/>
        <i x="122" s="1"/>
        <i x="35" s="1"/>
        <i x="180" s="1"/>
        <i x="166" s="1"/>
        <i x="171" s="1"/>
        <i x="168" s="1"/>
        <i x="174" s="1"/>
        <i x="2" s="1"/>
        <i x="3" s="1"/>
        <i x="1" s="1"/>
        <i x="4" s="1"/>
        <i x="29" s="1"/>
        <i x="104" s="1"/>
        <i x="70" s="1"/>
        <i x="205" s="1"/>
        <i x="27" s="1"/>
        <i x="246" s="1"/>
        <i x="248" s="1"/>
        <i x="28" s="1"/>
        <i x="262" s="1"/>
        <i x="46" s="1"/>
        <i x="101" s="1"/>
        <i x="102" s="1"/>
        <i x="72" s="1"/>
        <i x="136" s="1"/>
        <i x="45" s="1"/>
        <i x="47" s="1"/>
        <i x="48" s="1"/>
        <i x="141" s="1"/>
        <i x="44" s="1"/>
        <i x="275" s="1"/>
        <i x="123" s="1"/>
        <i x="144" s="1"/>
        <i x="55" s="1"/>
        <i x="18" s="1"/>
        <i x="142" s="1"/>
        <i x="277" s="1"/>
        <i x="56" s="1"/>
        <i x="279" s="1"/>
        <i x="134" s="1"/>
        <i x="138" s="1"/>
        <i x="214" s="1"/>
        <i x="140" s="1"/>
        <i x="206" s="1"/>
        <i x="41" s="1"/>
        <i x="21" s="1"/>
        <i x="33" s="1"/>
        <i x="276" s="1"/>
        <i x="54" s="1"/>
        <i x="68" s="1"/>
        <i x="212" s="1"/>
        <i x="17" s="1"/>
        <i x="218" s="1"/>
        <i x="40" s="1"/>
        <i x="37" s="1"/>
        <i x="236" s="1"/>
        <i x="126" s="1"/>
        <i x="210" s="1"/>
        <i x="111" s="1"/>
        <i x="280" s="1"/>
        <i x="106" s="1"/>
        <i x="11" s="1"/>
        <i x="69" s="1"/>
        <i x="0" s="1"/>
        <i x="147" s="1"/>
        <i x="61" s="1"/>
        <i x="238" s="1"/>
        <i x="211" s="1"/>
        <i x="73" s="1"/>
        <i x="5" s="1"/>
        <i x="260" s="1"/>
        <i x="250" s="1"/>
        <i x="175" s="1"/>
        <i x="178" s="1"/>
        <i x="254" s="1"/>
        <i x="26" s="1"/>
        <i x="31" s="1"/>
        <i x="251" s="1"/>
        <i x="66" s="1"/>
        <i x="22" s="1"/>
        <i x="14" s="1"/>
        <i x="53" s="1"/>
        <i x="255" s="1"/>
        <i x="252" s="1"/>
        <i x="50" s="1"/>
        <i x="6" s="1"/>
        <i x="241" s="1"/>
        <i x="65" s="1"/>
        <i x="129" s="1"/>
        <i x="131" s="1"/>
        <i x="187" s="1"/>
        <i x="16" s="1"/>
        <i x="172" s="1"/>
        <i x="97" s="1"/>
        <i x="76" s="1"/>
        <i x="290" s="1"/>
        <i x="59" s="1"/>
        <i x="80" s="1"/>
        <i x="30" s="1"/>
        <i x="183" s="1"/>
        <i x="103" s="1"/>
        <i x="100" s="1"/>
        <i x="294" s="1"/>
        <i x="203" s="1"/>
        <i x="67" s="1"/>
        <i x="133" s="1"/>
        <i x="57" s="1"/>
        <i x="42" s="1"/>
        <i x="78" s="1"/>
        <i x="83" s="1"/>
        <i x="43" s="1"/>
        <i x="185" s="1"/>
        <i x="157" s="1"/>
        <i x="81" s="1"/>
        <i x="154" s="1"/>
        <i x="195" s="1"/>
        <i x="156" s="1"/>
        <i x="159" s="1"/>
        <i x="34" s="1"/>
        <i x="292" s="1"/>
        <i x="293" s="1"/>
        <i x="7" s="1"/>
        <i x="281" s="1"/>
        <i x="291" s="1"/>
        <i x="287" s="1"/>
        <i x="289" s="1"/>
        <i x="284" s="1"/>
        <i x="283" s="1"/>
        <i x="285" s="1"/>
        <i x="288" s="1"/>
        <i x="108" s="1"/>
        <i x="256" s="1"/>
        <i x="202" s="1"/>
        <i x="196" s="1"/>
        <i x="199" s="1"/>
        <i x="32" s="1"/>
        <i x="158" s="1"/>
        <i x="259" s="1"/>
        <i x="225" s="1"/>
        <i x="263" s="1"/>
        <i x="98" s="1"/>
        <i x="99" s="1"/>
        <i x="237" s="1"/>
        <i x="231" s="1"/>
        <i x="230" s="1"/>
        <i x="228" s="1"/>
        <i x="261" s="1"/>
        <i x="58" s="1"/>
        <i x="146" s="1"/>
        <i x="167" s="1"/>
        <i x="223" s="1"/>
        <i x="220" s="1"/>
        <i x="188" s="1"/>
        <i x="190" s="1"/>
        <i x="219" s="1"/>
        <i x="229" s="1"/>
        <i x="224" s="1"/>
        <i x="233" s="1"/>
        <i x="226" s="1"/>
        <i x="221" s="1"/>
        <i x="148" s="1"/>
        <i x="244" s="1"/>
        <i x="71" s="1"/>
        <i x="79" s="1"/>
        <i x="82" s="1"/>
        <i x="89" s="1"/>
        <i x="77" s="1"/>
        <i x="87" s="1"/>
        <i x="86" s="1"/>
        <i x="84" s="1"/>
        <i x="90" s="1"/>
        <i x="191" s="1"/>
        <i x="271" s="1"/>
        <i x="149" s="1"/>
        <i x="155" s="1"/>
        <i x="258" s="1"/>
        <i x="162" s="1"/>
        <i x="165" s="1"/>
        <i x="143" s="1"/>
        <i x="139"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cher1" xr10:uid="{3F15CE00-1695-4F34-BC07-5EA8551716C9}" sourceName="Teacher">
  <pivotTables>
    <pivotTable tabId="5" name="PivotTable16"/>
  </pivotTables>
  <data>
    <tabular pivotCacheId="699258206">
      <items count="13">
        <i x="3" s="1"/>
        <i x="6" s="1" nd="1"/>
        <i x="0" s="1" nd="1"/>
        <i x="2" s="1" nd="1"/>
        <i x="9" s="1" nd="1"/>
        <i x="10" s="1" nd="1"/>
        <i x="8" s="1" nd="1"/>
        <i x="1" s="1" nd="1"/>
        <i x="5" s="1" nd="1"/>
        <i x="12" s="1" nd="1"/>
        <i x="4" s="1" nd="1"/>
        <i x="7" s="1" nd="1"/>
        <i x="11" s="1" nd="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1" xr10:uid="{0BE82F53-21C8-46FA-A86B-5CF04C283ADA}" sourceName="Name">
  <pivotTables>
    <pivotTable tabId="5" name="PivotTable16"/>
  </pivotTables>
  <data>
    <tabular pivotCacheId="699258206">
      <items count="295">
        <i x="64"/>
        <i x="182"/>
        <i x="184"/>
        <i x="15"/>
        <i x="193"/>
        <i x="189"/>
        <i x="173"/>
        <i x="110"/>
        <i x="112"/>
        <i x="186"/>
        <i x="170"/>
        <i x="179"/>
        <i x="181"/>
        <i x="197"/>
        <i x="12"/>
        <i x="227"/>
        <i x="132"/>
        <i x="135"/>
        <i x="38"/>
        <i x="198"/>
        <i x="161"/>
        <i x="113"/>
        <i x="63"/>
        <i x="39"/>
        <i x="209"/>
        <i x="117"/>
        <i x="120"/>
        <i x="204"/>
        <i x="163"/>
        <i x="201"/>
        <i x="200"/>
        <i x="137"/>
        <i x="160"/>
        <i x="207"/>
        <i x="176"/>
        <i x="192"/>
        <i x="194"/>
        <i x="116"/>
        <i x="115"/>
        <i x="257"/>
        <i x="114"/>
        <i x="119"/>
        <i x="118"/>
        <i x="121"/>
        <i x="265"/>
        <i x="62"/>
        <i x="266"/>
        <i x="107"/>
        <i x="264"/>
        <i x="274"/>
        <i x="169"/>
        <i x="272"/>
        <i x="273"/>
        <i x="74" s="1"/>
        <i x="105"/>
        <i x="270"/>
        <i x="267"/>
        <i x="269"/>
        <i x="268"/>
        <i x="19"/>
        <i x="49"/>
        <i x="23"/>
        <i x="249"/>
        <i x="75"/>
        <i x="245"/>
        <i x="242"/>
        <i x="60"/>
        <i x="93"/>
        <i x="85"/>
        <i x="8"/>
        <i x="153"/>
        <i x="13"/>
        <i x="109"/>
        <i x="25"/>
        <i x="164"/>
        <i x="151"/>
        <i x="213"/>
        <i x="127"/>
        <i x="217"/>
        <i x="124"/>
        <i x="125"/>
        <i x="232"/>
        <i x="234"/>
        <i x="130"/>
        <i x="240"/>
        <i x="128"/>
        <i x="95"/>
        <i x="36"/>
        <i x="235"/>
        <i x="145"/>
        <i x="253"/>
        <i x="216"/>
        <i x="152"/>
        <i x="92"/>
        <i x="150"/>
        <i x="52"/>
        <i x="91"/>
        <i x="96"/>
        <i x="94"/>
        <i x="88"/>
        <i x="20"/>
        <i x="222"/>
        <i x="9"/>
        <i x="208"/>
        <i x="215"/>
        <i x="51"/>
        <i x="239"/>
        <i x="243"/>
        <i x="286"/>
        <i x="282"/>
        <i x="278"/>
        <i x="10"/>
        <i x="24"/>
        <i x="177"/>
        <i x="247"/>
        <i x="122"/>
        <i x="35"/>
        <i x="180"/>
        <i x="166"/>
        <i x="171"/>
        <i x="168"/>
        <i x="174"/>
        <i x="2"/>
        <i x="3"/>
        <i x="1"/>
        <i x="4"/>
        <i x="29"/>
        <i x="104"/>
        <i x="70"/>
        <i x="205"/>
        <i x="27"/>
        <i x="246"/>
        <i x="248"/>
        <i x="28"/>
        <i x="262"/>
        <i x="46"/>
        <i x="101"/>
        <i x="102"/>
        <i x="72"/>
        <i x="136"/>
        <i x="45"/>
        <i x="47"/>
        <i x="48"/>
        <i x="141"/>
        <i x="44"/>
        <i x="275"/>
        <i x="123"/>
        <i x="144"/>
        <i x="55"/>
        <i x="18"/>
        <i x="142"/>
        <i x="277"/>
        <i x="56"/>
        <i x="279"/>
        <i x="134"/>
        <i x="138"/>
        <i x="214"/>
        <i x="140"/>
        <i x="206"/>
        <i x="41"/>
        <i x="21"/>
        <i x="33"/>
        <i x="276"/>
        <i x="54"/>
        <i x="68"/>
        <i x="212"/>
        <i x="17"/>
        <i x="218"/>
        <i x="40"/>
        <i x="37"/>
        <i x="236"/>
        <i x="126"/>
        <i x="210"/>
        <i x="111"/>
        <i x="280"/>
        <i x="106"/>
        <i x="11"/>
        <i x="69"/>
        <i x="0"/>
        <i x="147"/>
        <i x="61"/>
        <i x="238"/>
        <i x="211"/>
        <i x="73"/>
        <i x="5"/>
        <i x="260"/>
        <i x="250"/>
        <i x="175"/>
        <i x="178"/>
        <i x="254"/>
        <i x="26"/>
        <i x="31"/>
        <i x="251"/>
        <i x="66"/>
        <i x="22"/>
        <i x="14"/>
        <i x="53"/>
        <i x="255"/>
        <i x="252"/>
        <i x="50"/>
        <i x="6"/>
        <i x="241"/>
        <i x="65"/>
        <i x="129"/>
        <i x="131"/>
        <i x="187"/>
        <i x="16"/>
        <i x="172"/>
        <i x="97"/>
        <i x="76"/>
        <i x="290"/>
        <i x="59"/>
        <i x="80"/>
        <i x="30"/>
        <i x="183"/>
        <i x="103"/>
        <i x="100"/>
        <i x="294"/>
        <i x="203"/>
        <i x="67"/>
        <i x="133"/>
        <i x="57"/>
        <i x="42"/>
        <i x="78"/>
        <i x="83"/>
        <i x="43"/>
        <i x="185"/>
        <i x="157"/>
        <i x="81"/>
        <i x="154"/>
        <i x="195"/>
        <i x="156"/>
        <i x="159"/>
        <i x="34"/>
        <i x="292"/>
        <i x="293"/>
        <i x="7"/>
        <i x="281"/>
        <i x="291"/>
        <i x="287"/>
        <i x="289"/>
        <i x="284"/>
        <i x="283"/>
        <i x="285"/>
        <i x="288"/>
        <i x="108"/>
        <i x="256"/>
        <i x="202"/>
        <i x="196"/>
        <i x="199"/>
        <i x="32"/>
        <i x="158"/>
        <i x="259"/>
        <i x="225"/>
        <i x="263"/>
        <i x="98"/>
        <i x="99"/>
        <i x="237"/>
        <i x="231"/>
        <i x="230"/>
        <i x="228"/>
        <i x="261"/>
        <i x="58"/>
        <i x="146"/>
        <i x="167"/>
        <i x="223"/>
        <i x="220"/>
        <i x="188"/>
        <i x="190"/>
        <i x="219"/>
        <i x="229"/>
        <i x="224"/>
        <i x="233"/>
        <i x="226"/>
        <i x="221"/>
        <i x="148"/>
        <i x="244"/>
        <i x="71"/>
        <i x="79"/>
        <i x="82"/>
        <i x="89"/>
        <i x="77"/>
        <i x="87"/>
        <i x="86"/>
        <i x="84"/>
        <i x="90"/>
        <i x="191"/>
        <i x="271"/>
        <i x="149"/>
        <i x="155"/>
        <i x="258"/>
        <i x="162"/>
        <i x="165"/>
        <i x="143"/>
        <i x="139"/>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e1" xr10:uid="{5B7B0554-BE47-42B9-B9CB-123B6ED95282}" sourceName="Grade">
  <pivotTables>
    <pivotTable tabId="5" name="PivotTable16"/>
  </pivotTables>
  <data>
    <tabular pivotCacheId="699258206">
      <items count="6">
        <i x="4" s="1"/>
        <i x="0" s="1" nd="1"/>
        <i x="1" s="1" nd="1"/>
        <i x="5" s="1" nd="1"/>
        <i x="3" s="1" nd="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hools" xr10:uid="{9036E088-2825-4AD2-A258-6D55889B1C8A}" sourceName="Schools">
  <pivotTables>
    <pivotTable tabId="1" name="PivotTable1"/>
    <pivotTable tabId="3" name="PivotTable6"/>
  </pivotTables>
  <data>
    <tabular pivotCacheId="10494214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hs" xr10:uid="{0F79687A-070E-4482-9016-06B61110031A}" sourceName="Maths">
  <pivotTables>
    <pivotTable tabId="1" name="PivotTable1"/>
    <pivotTable tabId="3" name="PivotTable6"/>
  </pivotTables>
  <data>
    <tabular pivotCacheId="104942149">
      <items count="61">
        <i x="42" s="1"/>
        <i x="60" s="1"/>
        <i x="34" s="1"/>
        <i x="56" s="1"/>
        <i x="31" s="1"/>
        <i x="41" s="1"/>
        <i x="59" s="1"/>
        <i x="23" s="1"/>
        <i x="55" s="1"/>
        <i x="39" s="1"/>
        <i x="57" s="1"/>
        <i x="21" s="1"/>
        <i x="30" s="1"/>
        <i x="12" s="1"/>
        <i x="40" s="1"/>
        <i x="58" s="1"/>
        <i x="51" s="1"/>
        <i x="11" s="1"/>
        <i x="26" s="1"/>
        <i x="37" s="1"/>
        <i x="5" s="1"/>
        <i x="20" s="1"/>
        <i x="29" s="1"/>
        <i x="27" s="1"/>
        <i x="18" s="1"/>
        <i x="38" s="1"/>
        <i x="50" s="1"/>
        <i x="9" s="1"/>
        <i x="25" s="1"/>
        <i x="33" s="1"/>
        <i x="35" s="1"/>
        <i x="4" s="1"/>
        <i x="19" s="1"/>
        <i x="10" s="1"/>
        <i x="16" s="1"/>
        <i x="36" s="1"/>
        <i x="0" s="1"/>
        <i x="8" s="1"/>
        <i x="6" s="1"/>
        <i x="24" s="1"/>
        <i x="17" s="1"/>
        <i x="32" s="1"/>
        <i x="28" s="1"/>
        <i x="52" s="1"/>
        <i x="1" s="1"/>
        <i x="14" s="1"/>
        <i x="44" s="1"/>
        <i x="54" s="1"/>
        <i x="49" s="1"/>
        <i x="53" s="1"/>
        <i x="22" s="1"/>
        <i x="13" s="1"/>
        <i x="43" s="1"/>
        <i x="47" s="1"/>
        <i x="3" s="1"/>
        <i x="2" s="1"/>
        <i x="7" s="1"/>
        <i x="48" s="1"/>
        <i x="46" s="1"/>
        <i x="15" s="1"/>
        <i x="4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glish" xr10:uid="{F0F44BC5-76D0-4E43-9CDE-5D8025E53AC5}" sourceName="English">
  <pivotTables>
    <pivotTable tabId="1" name="PivotTable1"/>
    <pivotTable tabId="3" name="PivotTable6"/>
  </pivotTables>
  <data>
    <tabular pivotCacheId="104942149">
      <items count="67">
        <i x="56" s="1"/>
        <i x="62" s="1"/>
        <i x="45" s="1"/>
        <i x="50" s="1"/>
        <i x="59" s="1"/>
        <i x="37" s="1"/>
        <i x="55" s="1"/>
        <i x="61" s="1"/>
        <i x="36" s="1"/>
        <i x="44" s="1"/>
        <i x="58" s="1"/>
        <i x="53" s="1"/>
        <i x="60" s="1"/>
        <i x="27" s="1"/>
        <i x="49" s="1"/>
        <i x="2" s="1"/>
        <i x="54" s="1"/>
        <i x="24" s="1"/>
        <i x="35" s="1"/>
        <i x="43" s="1"/>
        <i x="41" s="1"/>
        <i x="52" s="1"/>
        <i x="13" s="1"/>
        <i x="46" s="1"/>
        <i x="32" s="1"/>
        <i x="39" s="1"/>
        <i x="11" s="1"/>
        <i x="23" s="1"/>
        <i x="34" s="1"/>
        <i x="6" s="1"/>
        <i x="48" s="1"/>
        <i x="40" s="1"/>
        <i x="51" s="1"/>
        <i x="19" s="1"/>
        <i x="31" s="1"/>
        <i x="3" s="1"/>
        <i x="9" s="1"/>
        <i x="22" s="1"/>
        <i x="20" s="1"/>
        <i x="42" s="1"/>
        <i x="4" s="1"/>
        <i x="38" s="1"/>
        <i x="10" s="1"/>
        <i x="17" s="1"/>
        <i x="26" s="1"/>
        <i x="29" s="1"/>
        <i x="1" s="1"/>
        <i x="7" s="1"/>
        <i x="33" s="1"/>
        <i x="18" s="1"/>
        <i x="30" s="1"/>
        <i x="28" s="1"/>
        <i x="47" s="1"/>
        <i x="5" s="1"/>
        <i x="15" s="1"/>
        <i x="63" s="1"/>
        <i x="25" s="1"/>
        <i x="21" s="1"/>
        <i x="0" s="1"/>
        <i x="16" s="1"/>
        <i x="14" s="1"/>
        <i x="66" s="1"/>
        <i x="65" s="1"/>
        <i x="12" s="1"/>
        <i x="8" s="1"/>
        <i x="57" s="1"/>
        <i x="6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ience" xr10:uid="{6DFD6CBF-19D5-457B-8E87-BDF903DEEB89}" sourceName="Science">
  <pivotTables>
    <pivotTable tabId="1" name="PivotTable1"/>
    <pivotTable tabId="3" name="PivotTable6"/>
  </pivotTables>
  <data>
    <tabular pivotCacheId="104942149">
      <items count="60">
        <i x="46" s="1"/>
        <i x="37" s="1"/>
        <i x="36" s="1"/>
        <i x="45" s="1"/>
        <i x="59" s="1"/>
        <i x="27" s="1"/>
        <i x="41" s="1"/>
        <i x="24" s="1"/>
        <i x="35" s="1"/>
        <i x="44" s="1"/>
        <i x="42" s="1"/>
        <i x="14" s="1"/>
        <i x="32" s="1"/>
        <i x="39" s="1"/>
        <i x="12" s="1"/>
        <i x="23" s="1"/>
        <i x="34" s="1"/>
        <i x="6" s="1"/>
        <i x="58" s="1"/>
        <i x="40" s="1"/>
        <i x="19" s="1"/>
        <i x="31" s="1"/>
        <i x="3" s="1"/>
        <i x="10" s="1"/>
        <i x="22" s="1"/>
        <i x="20" s="1"/>
        <i x="43" s="1"/>
        <i x="4" s="1"/>
        <i x="38" s="1"/>
        <i x="11" s="1"/>
        <i x="17" s="1"/>
        <i x="26" s="1"/>
        <i x="29" s="1"/>
        <i x="9" s="1"/>
        <i x="7" s="1"/>
        <i x="33" s="1"/>
        <i x="18" s="1"/>
        <i x="30" s="1"/>
        <i x="28" s="1"/>
        <i x="57" s="1"/>
        <i x="5" s="1"/>
        <i x="16" s="1"/>
        <i x="54" s="1"/>
        <i x="25" s="1"/>
        <i x="21" s="1"/>
        <i x="48" s="1"/>
        <i x="1" s="1"/>
        <i x="15" s="1"/>
        <i x="56" s="1"/>
        <i x="55" s="1"/>
        <i x="47" s="1"/>
        <i x="13" s="1"/>
        <i x="8" s="1"/>
        <i x="53" s="1"/>
        <i x="52" s="1"/>
        <i x="0" s="1"/>
        <i x="2" s="1"/>
        <i x="51" s="1"/>
        <i x="50" s="1"/>
        <i x="49"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cial" xr10:uid="{4D81E244-D728-4A4B-A73C-C4D1E8EDD1CD}" sourceName="Social">
  <pivotTables>
    <pivotTable tabId="1" name="PivotTable1"/>
    <pivotTable tabId="3" name="PivotTable6"/>
  </pivotTables>
  <data>
    <tabular pivotCacheId="104942149">
      <items count="60">
        <i x="59" s="1"/>
        <i x="55" s="1"/>
        <i x="54" s="1"/>
        <i x="58" s="1"/>
        <i x="44" s="1"/>
        <i x="51" s="1"/>
        <i x="35" s="1"/>
        <i x="50" s="1"/>
        <i x="53" s="1"/>
        <i x="34" s="1"/>
        <i x="43" s="1"/>
        <i x="47" s="1"/>
        <i x="26" s="1"/>
        <i x="57" s="1"/>
        <i x="39" s="1"/>
        <i x="49" s="1"/>
        <i x="23" s="1"/>
        <i x="33" s="1"/>
        <i x="42" s="1"/>
        <i x="40" s="1"/>
        <i x="12" s="1"/>
        <i x="52" s="1"/>
        <i x="31" s="1"/>
        <i x="37" s="1"/>
        <i x="0" s="1"/>
        <i x="22" s="1"/>
        <i x="32" s="1"/>
        <i x="6" s="1"/>
        <i x="56" s="1"/>
        <i x="38" s="1"/>
        <i x="48" s="1"/>
        <i x="18" s="1"/>
        <i x="30" s="1"/>
        <i x="3" s="1"/>
        <i x="9" s="1"/>
        <i x="21" s="1"/>
        <i x="19" s="1"/>
        <i x="41" s="1"/>
        <i x="4" s="1"/>
        <i x="36" s="1"/>
        <i x="10" s="1"/>
        <i x="16" s="1"/>
        <i x="25" s="1"/>
        <i x="28" s="1"/>
        <i x="2" s="1"/>
        <i x="7" s="1"/>
        <i x="1" s="1"/>
        <i x="17" s="1"/>
        <i x="29" s="1"/>
        <i x="27" s="1"/>
        <i x="5" s="1"/>
        <i x="14" s="1"/>
        <i x="46" s="1"/>
        <i x="24" s="1"/>
        <i x="20" s="1"/>
        <i x="45" s="1"/>
        <i x="15" s="1"/>
        <i x="13" s="1"/>
        <i x="11" s="1"/>
        <i x="8"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iswahili" xr10:uid="{13FB06DD-A6A6-4AA8-A1BC-760B6677835C}" sourceName="Kiswahili">
  <pivotTables>
    <pivotTable tabId="1" name="PivotTable1"/>
    <pivotTable tabId="3" name="PivotTable6"/>
  </pivotTables>
  <data>
    <tabular pivotCacheId="104942149">
      <items count="59">
        <i x="56" s="1"/>
        <i x="48" s="1"/>
        <i x="53" s="1"/>
        <i x="42" s="1"/>
        <i x="52" s="1"/>
        <i x="40" s="1"/>
        <i x="35" s="1"/>
        <i x="33" s="1"/>
        <i x="55" s="1"/>
        <i x="45" s="1"/>
        <i x="51" s="1"/>
        <i x="22" s="1"/>
        <i x="47" s="1"/>
        <i x="46" s="1"/>
        <i x="19" s="1"/>
        <i x="32" s="1"/>
        <i x="38" s="1"/>
        <i x="44" s="1"/>
        <i x="49" s="1"/>
        <i x="8" s="1"/>
        <i x="39" s="1"/>
        <i x="28" s="1"/>
        <i x="54" s="1"/>
        <i x="5" s="1"/>
        <i x="18" s="1"/>
        <i x="31" s="1"/>
        <i x="29" s="1"/>
        <i x="41" s="1"/>
        <i x="43" s="1"/>
        <i x="57" s="1"/>
        <i x="14" s="1"/>
        <i x="26" s="1"/>
        <i x="34" s="1"/>
        <i x="3" s="1"/>
        <i x="17" s="1"/>
        <i x="15" s="1"/>
        <i x="37" s="1"/>
        <i x="27" s="1"/>
        <i x="36" s="1"/>
        <i x="4" s="1"/>
        <i x="12" s="1"/>
        <i x="21" s="1"/>
        <i x="24" s="1"/>
        <i x="2" s="1"/>
        <i x="0" s="1"/>
        <i x="30" s="1"/>
        <i x="13" s="1"/>
        <i x="25" s="1"/>
        <i x="23" s="1"/>
        <i x="58" s="1"/>
        <i x="7" s="1"/>
        <i x="10" s="1"/>
        <i x="20" s="1"/>
        <i x="16" s="1"/>
        <i x="50" s="1"/>
        <i x="11" s="1"/>
        <i x="9" s="1"/>
        <i x="6"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E" xr10:uid="{23F3C78C-EFEC-4BBC-8442-2B7D1926B371}" sourceName="CRE">
  <pivotTables>
    <pivotTable tabId="1" name="PivotTable1"/>
    <pivotTable tabId="3" name="PivotTable6"/>
  </pivotTables>
  <data>
    <tabular pivotCacheId="104942149">
      <items count="43">
        <i x="42" s="1"/>
        <i x="33" s="1"/>
        <i x="30" s="1"/>
        <i x="41" s="1"/>
        <i x="22" s="1"/>
        <i x="39" s="1"/>
        <i x="20" s="1"/>
        <i x="29" s="1"/>
        <i x="12" s="1"/>
        <i x="40" s="1"/>
        <i x="11" s="1"/>
        <i x="25" s="1"/>
        <i x="37" s="1"/>
        <i x="5" s="1"/>
        <i x="19" s="1"/>
        <i x="28" s="1"/>
        <i x="26" s="1"/>
        <i x="17" s="1"/>
        <i x="38" s="1"/>
        <i x="9" s="1"/>
        <i x="24" s="1"/>
        <i x="32" s="1"/>
        <i x="35" s="1"/>
        <i x="3" s="1"/>
        <i x="18" s="1"/>
        <i x="10" s="1"/>
        <i x="16" s="1"/>
        <i x="36" s="1"/>
        <i x="34" s="1"/>
        <i x="8" s="1"/>
        <i x="6" s="1"/>
        <i x="23" s="1"/>
        <i x="0" s="1"/>
        <i x="31" s="1"/>
        <i x="27" s="1"/>
        <i x="4" s="1"/>
        <i x="14" s="1"/>
        <i x="15" s="1"/>
        <i x="21" s="1"/>
        <i x="13" s="1"/>
        <i x="2" s="1"/>
        <i x="1" s="1"/>
        <i x="7"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e" xr10:uid="{AE5B4753-4A32-4104-AD3B-66B66EBE41EC}" sourceName="Grade">
  <pivotTables>
    <pivotTable tabId="1" name="PivotTable1"/>
    <pivotTable tabId="3" name="PivotTable6"/>
  </pivotTables>
  <data>
    <tabular pivotCacheId="104942149">
      <items count="6">
        <i x="0" s="1"/>
        <i x="1" s="1"/>
        <i x="5" s="1"/>
        <i x="4"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cher" xr10:uid="{D26AB1E5-D2E1-4C68-B0BA-D3BFFDC13128}" cache="Slicer_Teacher" caption="Teacher" columnCount="5" style="SlicerStyleLight2" rowHeight="241300"/>
  <slicer name="Schools" xr10:uid="{0C071876-A609-489E-9AD9-1178A8867C7D}" cache="Slicer_Schools" caption="Schools" columnCount="2" style="SlicerStyleLight2" rowHeight="241300"/>
  <slicer name="Maths" xr10:uid="{47E70B31-948C-4E84-9209-5B2A2F98B790}" cache="Slicer_Maths" caption="Maths" startItem="24" style="SlicerStyleLight4" rowHeight="182880"/>
  <slicer name="English" xr10:uid="{4D719006-425A-42BE-A3FF-1C87565BBCB0}" cache="Slicer_English" caption="English" startItem="29" style="SlicerStyleLight4" rowHeight="241300"/>
  <slicer name="Science" xr10:uid="{A9CE2A5C-1E79-4EA6-9517-30E219B6B2DB}" cache="Slicer_Science" caption="Science" style="SlicerStyleLight4" rowHeight="241300"/>
  <slicer name="Social" xr10:uid="{BBDDFBB3-9BC3-4468-A7FF-B474CB065C84}" cache="Slicer_Social" caption="Social" style="SlicerStyleLight4" rowHeight="241300"/>
  <slicer name="Kiswahili" xr10:uid="{3C3D9CEC-8803-4CC6-9DC4-E8EDB33AE788}" cache="Slicer_Kiswahili" caption="Kiswahili" style="SlicerStyleLight4" rowHeight="241300"/>
  <slicer name="CRE" xr10:uid="{771A784A-B5D7-4278-8FF4-FECEEC5A33D7}" cache="Slicer_CRE" caption="CRE" style="SlicerStyleLight4" rowHeight="241300"/>
  <slicer name="Grade" xr10:uid="{C5D0E01C-AF8C-47DE-BFD0-B13FB07626D9}" cache="Slicer_Grade" caption="Grade" columnCount="2" style="SlicerStyleLight2" rowHeight="241300"/>
  <slicer name="Name" xr10:uid="{E6DDB800-6C72-4574-A3A2-1A488023CE41}" cache="Slicer_Name" caption="Name" startItem="100" columnCount="5" style="SlicerStyleLigh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cher 1" xr10:uid="{5F49E559-1ECF-4556-AA8E-B1DA490CB4D1}" cache="Slicer_Teacher1" caption="Teacher" columnCount="4" rowHeight="241300"/>
  <slicer name="Name 1" xr10:uid="{7337642B-B823-4A2C-BA9A-0E02CA91C0B5}" cache="Slicer_Name1" caption="Name" startItem="40" columnCount="5" rowHeight="241300"/>
  <slicer name="Grade 1" xr10:uid="{0CC8C0C2-CB6D-4392-AE80-BC9B6390B68D}" cache="Slicer_Grade1" caption="Grade" startItem="3"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3059E5-360F-464B-BF74-6871ADB5497F}" name="Table2" displayName="Table2" ref="A1:M2" totalsRowShown="0">
  <autoFilter ref="A1:M2" xr:uid="{F32CF7BB-C8EB-477A-BD6B-0CC295BAA513}"/>
  <tableColumns count="13">
    <tableColumn id="1" xr3:uid="{8438B661-49B7-40CC-ADE0-231366D42258}" name="Teacher"/>
    <tableColumn id="2" xr3:uid="{E79E7342-D27B-4613-8B5A-57B8FBC95D3A}" name="Name"/>
    <tableColumn id="3" xr3:uid="{115FB774-F88C-4D73-83DB-4F564D76686A}" name="Grade"/>
    <tableColumn id="4" xr3:uid="{04C1EA80-0B02-4EB6-A8AB-53F42FB657B6}" name="Maths"/>
    <tableColumn id="5" xr3:uid="{C36A2B4D-81FF-45BE-BC59-F4B6E09B97A6}" name="English"/>
    <tableColumn id="6" xr3:uid="{F43FAD10-74F7-491C-8CCA-8BAD7EF4D2BE}" name="Science"/>
    <tableColumn id="7" xr3:uid="{1532DCF1-77C8-42F9-B92A-FCA9C93FD910}" name="Social"/>
    <tableColumn id="8" xr3:uid="{0AF1B888-3F8D-4AA0-A815-9EA9D26C4D64}" name="Kiswahili"/>
    <tableColumn id="9" xr3:uid="{D160DD33-9465-42F3-ADCD-D563370E4A32}" name="CRE"/>
    <tableColumn id="10" xr3:uid="{9537DBE0-5D85-41B5-8591-D5087631E1EC}" name="Totals"/>
    <tableColumn id="11" xr3:uid="{6E5A6EE2-5BD1-4B22-9C8F-77808AE0E429}" name="Days Present"/>
    <tableColumn id="12" xr3:uid="{3DAB35AE-9FE5-47A9-A845-B89A121B6444}" name="Student ID"/>
    <tableColumn id="13" xr3:uid="{B463EF70-9DBE-4BEF-BBCD-D3D9D3281394}" name="School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A665713-8BF7-4724-8EA9-2AFE628561CD}" name="Table3" displayName="Table3" ref="A4:J304" totalsRowShown="0" headerRowDxfId="17">
  <autoFilter ref="A4:J304" xr:uid="{5FD4070B-EB89-4127-A888-F1B85980614F}"/>
  <tableColumns count="10">
    <tableColumn id="1" xr3:uid="{2290E608-4893-48BC-87CB-2B45BD2DC1BA}" name="z"/>
    <tableColumn id="2" xr3:uid="{368CE950-66DC-4051-83AC-E4D07812E5E4}" name="Column2"/>
    <tableColumn id="3" xr3:uid="{917B6C62-F6C5-4093-8573-CA072DF2E925}" name="Column3"/>
    <tableColumn id="4" xr3:uid="{F87BA475-7EDD-4453-A12E-C4F6F3742F94}" name="Column4"/>
    <tableColumn id="5" xr3:uid="{B0D5BB39-7CF9-4711-B338-FFF8E4E1E4D1}" name="Subjects"/>
    <tableColumn id="6" xr3:uid="{CD1666CC-448B-4AFF-9CDC-EA4CD78E8260}" name="Column5"/>
    <tableColumn id="7" xr3:uid="{A91EC6A7-02F8-4C5A-9895-362D65FBF950}" name="Column6"/>
    <tableColumn id="8" xr3:uid="{02D29713-2A5C-4F63-B91F-92E3AA2DCEBF}" name="Column7"/>
    <tableColumn id="9" xr3:uid="{90B21D15-5D35-4D5F-82FF-E1A6799B087D}" name="Column8"/>
    <tableColumn id="10" xr3:uid="{5E5FB76B-B499-4B95-88FB-9ED964DEADA8}" name="Column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45DE22A-E1A8-44F8-89E1-AFEF661CCC27}" name="Table4" displayName="Table4" ref="L4:U303" totalsRowShown="0" headerRowDxfId="16" dataDxfId="14" headerRowBorderDxfId="15" tableBorderDxfId="13" totalsRowBorderDxfId="12">
  <autoFilter ref="L4:U303" xr:uid="{924C622C-B3FF-48B1-803F-887C79FA80E1}"/>
  <tableColumns count="10">
    <tableColumn id="1" xr3:uid="{ED20D31A-E70B-4CD8-81C8-D79FE4115894}" name="Teacher" dataDxfId="11"/>
    <tableColumn id="2" xr3:uid="{635AD43A-B4D3-431B-A1AF-5C88FF89DD3B}" name="Position" dataDxfId="10"/>
    <tableColumn id="3" xr3:uid="{3CE3D96D-F86F-4706-BC72-3E057C61D0FD}" name="Name" dataDxfId="9"/>
    <tableColumn id="4" xr3:uid="{C49995E8-9110-4B22-AE73-40549CBC79FF}" name="Grade" dataDxfId="8"/>
    <tableColumn id="5" xr3:uid="{42ABCD65-EF98-4E6C-9159-9A21895A8C49}" name="Maths" dataDxfId="7"/>
    <tableColumn id="6" xr3:uid="{1ED2DFF6-9181-4EC4-B4F2-3F6347DA98DF}" name="English" dataDxfId="6"/>
    <tableColumn id="7" xr3:uid="{A8029C76-22BD-4482-98E6-099E96F1EC66}" name="Science" dataDxfId="5"/>
    <tableColumn id="8" xr3:uid="{4600F77E-64E6-4923-ADC2-A8540C4970A8}" name="Social" dataDxfId="4"/>
    <tableColumn id="9" xr3:uid="{2B808682-3E2D-43C4-8CAF-FD2836726C69}" name="Kiswahili" dataDxfId="3"/>
    <tableColumn id="10" xr3:uid="{98722B2B-9B36-4266-8A92-EE9ECA8A5996}" name="CRE" dataDxf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CF44D1-2FE3-43CB-B742-83F63763C6AF}" name="Table1" displayName="Table1" ref="A2:N301" totalsRowShown="0" headerRowDxfId="1">
  <autoFilter ref="A2:N301" xr:uid="{DB12D555-D763-4A27-959C-4FF78CD9B4EE}"/>
  <tableColumns count="14">
    <tableColumn id="1" xr3:uid="{D3E994D1-2A0D-4006-92A5-199E298A6E36}" name="Teacher"/>
    <tableColumn id="13" xr3:uid="{96E0969E-C798-42C3-9ED2-F970ED9A3814}" name="Position"/>
    <tableColumn id="2" xr3:uid="{01FCEADC-7B69-4471-8644-18EA799DDD9B}" name="Name"/>
    <tableColumn id="3" xr3:uid="{B139C249-BA19-4AE6-8338-2F6D28A96BDC}" name="Grade"/>
    <tableColumn id="4" xr3:uid="{AE7AD58E-4422-4709-87FE-1E0FF689E1A5}" name="Maths"/>
    <tableColumn id="5" xr3:uid="{AE75B1B5-0DC6-4F8C-8DAB-1D87BFBC236A}" name="English"/>
    <tableColumn id="6" xr3:uid="{CAD56E08-1E44-468C-B909-157607B4EAD3}" name="Science"/>
    <tableColumn id="7" xr3:uid="{10B4DC17-DA42-4CA3-851C-6946E7EC3346}" name="Social"/>
    <tableColumn id="8" xr3:uid="{92CCA6FC-504B-44B6-8894-1BF3E4C4B2B2}" name="Kiswahili"/>
    <tableColumn id="9" xr3:uid="{03D8109F-2186-4E21-A3F8-3E760E00FBDF}" name="CRE"/>
    <tableColumn id="15" xr3:uid="{2DAF7809-D547-43A2-B5A8-25AFFB36D31B}" name="Totals" dataDxfId="0">
      <calculatedColumnFormula>SUM(Table1[[#This Row],[Maths]:[CRE]])</calculatedColumnFormula>
    </tableColumn>
    <tableColumn id="10" xr3:uid="{5589AAA1-1D76-4704-9580-56262909C88A}" name="Days Present"/>
    <tableColumn id="11" xr3:uid="{C2691D48-8B67-4566-91A2-AD855D4A3F80}" name="Student ID">
      <calculatedColumnFormula>M2+5</calculatedColumnFormula>
    </tableColumn>
    <tableColumn id="12" xr3:uid="{365C8AA5-280D-49DF-9C20-A1E65E02024B}" name="Schools"/>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FAF2A-8FB1-4C93-9464-E7185DE9DE88}">
  <dimension ref="A1:U304"/>
  <sheetViews>
    <sheetView topLeftCell="E5" workbookViewId="0">
      <selection activeCell="L4" sqref="L4:U303"/>
    </sheetView>
  </sheetViews>
  <sheetFormatPr defaultRowHeight="15" x14ac:dyDescent="0.25"/>
  <cols>
    <col min="1" max="4" width="11" customWidth="1"/>
    <col min="5" max="5" width="10.5703125" customWidth="1"/>
    <col min="6" max="7" width="11" customWidth="1"/>
    <col min="8" max="8" width="11.140625" customWidth="1"/>
    <col min="9" max="10" width="11" customWidth="1"/>
    <col min="11" max="11" width="14.5703125" customWidth="1"/>
    <col min="12" max="12" width="12.42578125" customWidth="1"/>
    <col min="13" max="13" width="10.42578125" customWidth="1"/>
    <col min="17" max="17" width="9.42578125" customWidth="1"/>
    <col min="18" max="18" width="9.85546875" customWidth="1"/>
    <col min="20" max="20" width="11.140625" customWidth="1"/>
  </cols>
  <sheetData>
    <row r="1" spans="1:21" x14ac:dyDescent="0.25">
      <c r="A1" t="s">
        <v>9</v>
      </c>
      <c r="B1" t="s">
        <v>6</v>
      </c>
      <c r="C1" t="s">
        <v>0</v>
      </c>
      <c r="D1" t="s">
        <v>1</v>
      </c>
      <c r="E1" t="s">
        <v>2</v>
      </c>
      <c r="F1" t="s">
        <v>4</v>
      </c>
      <c r="G1" t="s">
        <v>5</v>
      </c>
      <c r="H1" t="s">
        <v>3</v>
      </c>
      <c r="I1" t="s">
        <v>11</v>
      </c>
      <c r="J1" t="s">
        <v>338</v>
      </c>
      <c r="K1" t="s">
        <v>16</v>
      </c>
      <c r="L1" t="s">
        <v>94</v>
      </c>
      <c r="M1" t="s">
        <v>326</v>
      </c>
    </row>
    <row r="2" spans="1:21" x14ac:dyDescent="0.25">
      <c r="A2" t="s">
        <v>97</v>
      </c>
      <c r="B2" t="s">
        <v>273</v>
      </c>
      <c r="C2" t="s">
        <v>10</v>
      </c>
      <c r="D2">
        <v>68</v>
      </c>
      <c r="E2">
        <v>63</v>
      </c>
      <c r="F2">
        <v>65</v>
      </c>
      <c r="G2">
        <v>54</v>
      </c>
      <c r="H2">
        <v>62</v>
      </c>
      <c r="I2">
        <v>67</v>
      </c>
      <c r="J2">
        <v>379</v>
      </c>
      <c r="K2">
        <v>87</v>
      </c>
      <c r="L2">
        <v>4497</v>
      </c>
      <c r="M2" t="s">
        <v>324</v>
      </c>
    </row>
    <row r="4" spans="1:21" ht="15.75" thickBot="1" x14ac:dyDescent="0.3">
      <c r="A4" s="1" t="s">
        <v>352</v>
      </c>
      <c r="B4" s="1" t="s">
        <v>344</v>
      </c>
      <c r="C4" s="1" t="s">
        <v>345</v>
      </c>
      <c r="D4" s="1" t="s">
        <v>346</v>
      </c>
      <c r="E4" s="5" t="s">
        <v>340</v>
      </c>
      <c r="F4" s="5" t="s">
        <v>347</v>
      </c>
      <c r="G4" s="5" t="s">
        <v>348</v>
      </c>
      <c r="H4" s="5" t="s">
        <v>349</v>
      </c>
      <c r="I4" s="5" t="s">
        <v>350</v>
      </c>
      <c r="J4" s="5" t="s">
        <v>351</v>
      </c>
      <c r="L4" s="12" t="s">
        <v>9</v>
      </c>
      <c r="M4" s="13" t="s">
        <v>342</v>
      </c>
      <c r="N4" s="13" t="s">
        <v>6</v>
      </c>
      <c r="O4" s="13" t="s">
        <v>0</v>
      </c>
      <c r="P4" s="13" t="s">
        <v>1</v>
      </c>
      <c r="Q4" s="13" t="s">
        <v>2</v>
      </c>
      <c r="R4" s="13" t="s">
        <v>4</v>
      </c>
      <c r="S4" s="13" t="s">
        <v>5</v>
      </c>
      <c r="T4" s="13" t="s">
        <v>3</v>
      </c>
      <c r="U4" s="14" t="s">
        <v>11</v>
      </c>
    </row>
    <row r="5" spans="1:21" x14ac:dyDescent="0.25">
      <c r="A5" s="1" t="s">
        <v>9</v>
      </c>
      <c r="B5" s="1" t="s">
        <v>342</v>
      </c>
      <c r="C5" s="1" t="s">
        <v>6</v>
      </c>
      <c r="D5" s="1" t="s">
        <v>0</v>
      </c>
      <c r="E5" s="1" t="s">
        <v>1</v>
      </c>
      <c r="F5" s="1" t="s">
        <v>2</v>
      </c>
      <c r="G5" s="1" t="s">
        <v>4</v>
      </c>
      <c r="H5" s="1" t="s">
        <v>5</v>
      </c>
      <c r="I5" s="1" t="s">
        <v>3</v>
      </c>
      <c r="J5" s="1" t="s">
        <v>11</v>
      </c>
      <c r="L5" s="8" t="s">
        <v>8</v>
      </c>
      <c r="M5" s="6"/>
      <c r="N5" s="6" t="s">
        <v>7</v>
      </c>
      <c r="O5" s="6" t="s">
        <v>10</v>
      </c>
      <c r="P5" s="6">
        <v>70</v>
      </c>
      <c r="Q5" s="6">
        <v>90</v>
      </c>
      <c r="R5" s="6">
        <v>88</v>
      </c>
      <c r="S5" s="6">
        <v>56</v>
      </c>
      <c r="T5" s="6">
        <f t="shared" ref="T5:T36" si="0">Q13+1</f>
        <v>80</v>
      </c>
      <c r="U5" s="10">
        <v>78</v>
      </c>
    </row>
    <row r="6" spans="1:21" x14ac:dyDescent="0.25">
      <c r="A6" t="s">
        <v>8</v>
      </c>
      <c r="C6" t="s">
        <v>7</v>
      </c>
      <c r="D6" t="s">
        <v>10</v>
      </c>
      <c r="E6">
        <v>70</v>
      </c>
      <c r="F6">
        <v>90</v>
      </c>
      <c r="G6">
        <v>88</v>
      </c>
      <c r="H6">
        <v>56</v>
      </c>
      <c r="I6">
        <f t="shared" ref="I6:I37" si="1">F14+1</f>
        <v>80</v>
      </c>
      <c r="J6">
        <v>78</v>
      </c>
      <c r="L6" s="9" t="s">
        <v>8</v>
      </c>
      <c r="M6" s="7"/>
      <c r="N6" s="7" t="s">
        <v>12</v>
      </c>
      <c r="O6" s="7" t="s">
        <v>13</v>
      </c>
      <c r="P6" s="7">
        <v>78</v>
      </c>
      <c r="Q6" s="7">
        <v>78</v>
      </c>
      <c r="R6" s="7">
        <v>78</v>
      </c>
      <c r="S6" s="7">
        <v>78</v>
      </c>
      <c r="T6" s="7">
        <f t="shared" si="0"/>
        <v>99</v>
      </c>
      <c r="U6" s="11">
        <v>78</v>
      </c>
    </row>
    <row r="7" spans="1:21" x14ac:dyDescent="0.25">
      <c r="A7" t="s">
        <v>8</v>
      </c>
      <c r="C7" t="s">
        <v>12</v>
      </c>
      <c r="D7" t="s">
        <v>13</v>
      </c>
      <c r="E7">
        <v>78</v>
      </c>
      <c r="F7">
        <v>78</v>
      </c>
      <c r="G7">
        <v>78</v>
      </c>
      <c r="H7">
        <v>78</v>
      </c>
      <c r="I7">
        <f t="shared" si="1"/>
        <v>99</v>
      </c>
      <c r="J7">
        <v>78</v>
      </c>
      <c r="L7" s="8" t="s">
        <v>8</v>
      </c>
      <c r="M7" s="6"/>
      <c r="N7" s="6" t="s">
        <v>14</v>
      </c>
      <c r="O7" s="6" t="s">
        <v>15</v>
      </c>
      <c r="P7" s="6">
        <v>90</v>
      </c>
      <c r="Q7" s="6">
        <v>47</v>
      </c>
      <c r="R7" s="6">
        <v>89</v>
      </c>
      <c r="S7" s="6">
        <v>76</v>
      </c>
      <c r="T7" s="6">
        <f t="shared" si="0"/>
        <v>79</v>
      </c>
      <c r="U7" s="10">
        <v>94</v>
      </c>
    </row>
    <row r="8" spans="1:21" x14ac:dyDescent="0.25">
      <c r="A8" t="s">
        <v>8</v>
      </c>
      <c r="C8" t="s">
        <v>14</v>
      </c>
      <c r="D8" t="s">
        <v>15</v>
      </c>
      <c r="E8">
        <v>90</v>
      </c>
      <c r="F8">
        <v>47</v>
      </c>
      <c r="G8">
        <v>89</v>
      </c>
      <c r="H8">
        <v>76</v>
      </c>
      <c r="I8">
        <f t="shared" si="1"/>
        <v>79</v>
      </c>
      <c r="J8">
        <v>94</v>
      </c>
      <c r="L8" s="9" t="s">
        <v>8</v>
      </c>
      <c r="M8" s="7"/>
      <c r="N8" s="7" t="s">
        <v>20</v>
      </c>
      <c r="O8" s="7" t="s">
        <v>15</v>
      </c>
      <c r="P8" s="7">
        <v>89</v>
      </c>
      <c r="Q8" s="7">
        <v>67</v>
      </c>
      <c r="R8" s="7">
        <f t="shared" ref="R8:R39" si="2">Q8-13</f>
        <v>54</v>
      </c>
      <c r="S8" s="7">
        <f t="shared" ref="S8:S39" si="3">Q8-2</f>
        <v>65</v>
      </c>
      <c r="T8" s="7">
        <f t="shared" si="0"/>
        <v>69</v>
      </c>
      <c r="U8" s="11">
        <f t="shared" ref="U8:U27" si="4">P8+4</f>
        <v>93</v>
      </c>
    </row>
    <row r="9" spans="1:21" x14ac:dyDescent="0.25">
      <c r="A9" t="s">
        <v>8</v>
      </c>
      <c r="C9" t="s">
        <v>20</v>
      </c>
      <c r="D9" t="s">
        <v>15</v>
      </c>
      <c r="E9">
        <v>89</v>
      </c>
      <c r="F9">
        <v>67</v>
      </c>
      <c r="G9">
        <f t="shared" ref="G9:G40" si="5">F9-13</f>
        <v>54</v>
      </c>
      <c r="H9">
        <f t="shared" ref="H9:H40" si="6">F9-2</f>
        <v>65</v>
      </c>
      <c r="I9">
        <f t="shared" si="1"/>
        <v>69</v>
      </c>
      <c r="J9">
        <f t="shared" ref="J9:J28" si="7">E9+4</f>
        <v>93</v>
      </c>
      <c r="L9" s="8" t="s">
        <v>8</v>
      </c>
      <c r="M9" s="6"/>
      <c r="N9" s="6" t="s">
        <v>21</v>
      </c>
      <c r="O9" s="6" t="s">
        <v>17</v>
      </c>
      <c r="P9" s="6">
        <v>65</v>
      </c>
      <c r="Q9" s="6">
        <f t="shared" ref="Q9:Q27" si="8">P9+7</f>
        <v>72</v>
      </c>
      <c r="R9" s="6">
        <f t="shared" si="2"/>
        <v>59</v>
      </c>
      <c r="S9" s="6">
        <f t="shared" si="3"/>
        <v>70</v>
      </c>
      <c r="T9" s="6">
        <f t="shared" si="0"/>
        <v>75</v>
      </c>
      <c r="U9" s="10">
        <f t="shared" si="4"/>
        <v>69</v>
      </c>
    </row>
    <row r="10" spans="1:21" x14ac:dyDescent="0.25">
      <c r="A10" t="s">
        <v>8</v>
      </c>
      <c r="C10" t="s">
        <v>21</v>
      </c>
      <c r="D10" t="s">
        <v>17</v>
      </c>
      <c r="E10">
        <v>65</v>
      </c>
      <c r="F10">
        <f t="shared" ref="F10:F28" si="9">E10+7</f>
        <v>72</v>
      </c>
      <c r="G10">
        <f t="shared" si="5"/>
        <v>59</v>
      </c>
      <c r="H10">
        <f t="shared" si="6"/>
        <v>70</v>
      </c>
      <c r="I10">
        <f t="shared" si="1"/>
        <v>75</v>
      </c>
      <c r="J10">
        <f t="shared" si="7"/>
        <v>69</v>
      </c>
      <c r="L10" s="9" t="s">
        <v>8</v>
      </c>
      <c r="M10" s="7"/>
      <c r="N10" s="7" t="s">
        <v>7</v>
      </c>
      <c r="O10" s="7" t="s">
        <v>18</v>
      </c>
      <c r="P10" s="7">
        <v>78</v>
      </c>
      <c r="Q10" s="7">
        <f t="shared" si="8"/>
        <v>85</v>
      </c>
      <c r="R10" s="7">
        <f t="shared" si="2"/>
        <v>72</v>
      </c>
      <c r="S10" s="7">
        <f t="shared" si="3"/>
        <v>83</v>
      </c>
      <c r="T10" s="7">
        <f t="shared" si="0"/>
        <v>59</v>
      </c>
      <c r="U10" s="11">
        <f t="shared" si="4"/>
        <v>82</v>
      </c>
    </row>
    <row r="11" spans="1:21" x14ac:dyDescent="0.25">
      <c r="A11" t="s">
        <v>8</v>
      </c>
      <c r="C11" t="s">
        <v>7</v>
      </c>
      <c r="D11" t="s">
        <v>18</v>
      </c>
      <c r="E11">
        <v>78</v>
      </c>
      <c r="F11">
        <f t="shared" si="9"/>
        <v>85</v>
      </c>
      <c r="G11">
        <f t="shared" si="5"/>
        <v>72</v>
      </c>
      <c r="H11">
        <f t="shared" si="6"/>
        <v>83</v>
      </c>
      <c r="I11">
        <f t="shared" si="1"/>
        <v>59</v>
      </c>
      <c r="J11">
        <f t="shared" si="7"/>
        <v>82</v>
      </c>
      <c r="L11" s="8" t="s">
        <v>8</v>
      </c>
      <c r="M11" s="6"/>
      <c r="N11" s="6" t="s">
        <v>22</v>
      </c>
      <c r="O11" s="6" t="s">
        <v>19</v>
      </c>
      <c r="P11" s="6">
        <v>54</v>
      </c>
      <c r="Q11" s="6">
        <f t="shared" si="8"/>
        <v>61</v>
      </c>
      <c r="R11" s="6">
        <f t="shared" si="2"/>
        <v>48</v>
      </c>
      <c r="S11" s="6">
        <f t="shared" si="3"/>
        <v>59</v>
      </c>
      <c r="T11" s="6">
        <f t="shared" si="0"/>
        <v>98</v>
      </c>
      <c r="U11" s="10">
        <f t="shared" si="4"/>
        <v>58</v>
      </c>
    </row>
    <row r="12" spans="1:21" x14ac:dyDescent="0.25">
      <c r="A12" t="s">
        <v>8</v>
      </c>
      <c r="C12" t="s">
        <v>22</v>
      </c>
      <c r="D12" t="s">
        <v>19</v>
      </c>
      <c r="E12">
        <v>54</v>
      </c>
      <c r="F12">
        <f t="shared" si="9"/>
        <v>61</v>
      </c>
      <c r="G12">
        <f t="shared" si="5"/>
        <v>48</v>
      </c>
      <c r="H12">
        <f t="shared" si="6"/>
        <v>59</v>
      </c>
      <c r="I12">
        <f t="shared" si="1"/>
        <v>98</v>
      </c>
      <c r="J12">
        <f t="shared" si="7"/>
        <v>58</v>
      </c>
      <c r="L12" s="9" t="s">
        <v>8</v>
      </c>
      <c r="M12" s="7"/>
      <c r="N12" s="7" t="s">
        <v>23</v>
      </c>
      <c r="O12" s="7" t="s">
        <v>10</v>
      </c>
      <c r="P12" s="7">
        <v>78</v>
      </c>
      <c r="Q12" s="7">
        <f t="shared" si="8"/>
        <v>85</v>
      </c>
      <c r="R12" s="7">
        <f t="shared" si="2"/>
        <v>72</v>
      </c>
      <c r="S12" s="7">
        <f t="shared" si="3"/>
        <v>83</v>
      </c>
      <c r="T12" s="7">
        <f t="shared" si="0"/>
        <v>86</v>
      </c>
      <c r="U12" s="11">
        <f t="shared" si="4"/>
        <v>82</v>
      </c>
    </row>
    <row r="13" spans="1:21" x14ac:dyDescent="0.25">
      <c r="A13" t="s">
        <v>8</v>
      </c>
      <c r="C13" t="s">
        <v>23</v>
      </c>
      <c r="D13" t="s">
        <v>10</v>
      </c>
      <c r="E13">
        <v>78</v>
      </c>
      <c r="F13">
        <f t="shared" si="9"/>
        <v>85</v>
      </c>
      <c r="G13">
        <f t="shared" si="5"/>
        <v>72</v>
      </c>
      <c r="H13">
        <f t="shared" si="6"/>
        <v>83</v>
      </c>
      <c r="I13">
        <f t="shared" si="1"/>
        <v>86</v>
      </c>
      <c r="J13">
        <f t="shared" si="7"/>
        <v>82</v>
      </c>
      <c r="L13" s="8" t="s">
        <v>8</v>
      </c>
      <c r="M13" s="6"/>
      <c r="N13" s="6" t="s">
        <v>27</v>
      </c>
      <c r="O13" s="6" t="s">
        <v>19</v>
      </c>
      <c r="P13" s="6">
        <v>72</v>
      </c>
      <c r="Q13" s="6">
        <f t="shared" si="8"/>
        <v>79</v>
      </c>
      <c r="R13" s="6">
        <f t="shared" si="2"/>
        <v>66</v>
      </c>
      <c r="S13" s="6">
        <f t="shared" si="3"/>
        <v>77</v>
      </c>
      <c r="T13" s="6">
        <f t="shared" si="0"/>
        <v>55</v>
      </c>
      <c r="U13" s="10">
        <f t="shared" si="4"/>
        <v>76</v>
      </c>
    </row>
    <row r="14" spans="1:21" x14ac:dyDescent="0.25">
      <c r="A14" t="s">
        <v>8</v>
      </c>
      <c r="C14" t="s">
        <v>27</v>
      </c>
      <c r="D14" t="s">
        <v>19</v>
      </c>
      <c r="E14">
        <v>72</v>
      </c>
      <c r="F14">
        <f t="shared" si="9"/>
        <v>79</v>
      </c>
      <c r="G14">
        <f t="shared" si="5"/>
        <v>66</v>
      </c>
      <c r="H14">
        <f t="shared" si="6"/>
        <v>77</v>
      </c>
      <c r="I14">
        <f t="shared" si="1"/>
        <v>55</v>
      </c>
      <c r="J14">
        <f t="shared" si="7"/>
        <v>76</v>
      </c>
      <c r="L14" s="9" t="s">
        <v>8</v>
      </c>
      <c r="M14" s="7"/>
      <c r="N14" s="7" t="s">
        <v>26</v>
      </c>
      <c r="O14" s="7" t="s">
        <v>13</v>
      </c>
      <c r="P14" s="7">
        <v>91</v>
      </c>
      <c r="Q14" s="7">
        <f t="shared" si="8"/>
        <v>98</v>
      </c>
      <c r="R14" s="7">
        <f t="shared" si="2"/>
        <v>85</v>
      </c>
      <c r="S14" s="7">
        <f t="shared" si="3"/>
        <v>96</v>
      </c>
      <c r="T14" s="7">
        <f t="shared" si="0"/>
        <v>75</v>
      </c>
      <c r="U14" s="11">
        <f t="shared" si="4"/>
        <v>95</v>
      </c>
    </row>
    <row r="15" spans="1:21" x14ac:dyDescent="0.25">
      <c r="A15" t="s">
        <v>8</v>
      </c>
      <c r="C15" t="s">
        <v>26</v>
      </c>
      <c r="D15" t="s">
        <v>13</v>
      </c>
      <c r="E15">
        <v>91</v>
      </c>
      <c r="F15">
        <f t="shared" si="9"/>
        <v>98</v>
      </c>
      <c r="G15">
        <f t="shared" si="5"/>
        <v>85</v>
      </c>
      <c r="H15">
        <f t="shared" si="6"/>
        <v>96</v>
      </c>
      <c r="I15">
        <f t="shared" si="1"/>
        <v>75</v>
      </c>
      <c r="J15">
        <f t="shared" si="7"/>
        <v>95</v>
      </c>
      <c r="L15" s="8" t="s">
        <v>8</v>
      </c>
      <c r="M15" s="6"/>
      <c r="N15" s="6" t="s">
        <v>14</v>
      </c>
      <c r="O15" s="6" t="s">
        <v>17</v>
      </c>
      <c r="P15" s="6">
        <v>71</v>
      </c>
      <c r="Q15" s="6">
        <f t="shared" si="8"/>
        <v>78</v>
      </c>
      <c r="R15" s="6">
        <f t="shared" si="2"/>
        <v>65</v>
      </c>
      <c r="S15" s="6">
        <f t="shared" si="3"/>
        <v>76</v>
      </c>
      <c r="T15" s="6">
        <f t="shared" si="0"/>
        <v>80</v>
      </c>
      <c r="U15" s="10">
        <f t="shared" si="4"/>
        <v>75</v>
      </c>
    </row>
    <row r="16" spans="1:21" x14ac:dyDescent="0.25">
      <c r="A16" t="s">
        <v>8</v>
      </c>
      <c r="C16" t="s">
        <v>14</v>
      </c>
      <c r="D16" t="s">
        <v>17</v>
      </c>
      <c r="E16">
        <v>71</v>
      </c>
      <c r="F16">
        <f t="shared" si="9"/>
        <v>78</v>
      </c>
      <c r="G16">
        <f t="shared" si="5"/>
        <v>65</v>
      </c>
      <c r="H16">
        <f t="shared" si="6"/>
        <v>76</v>
      </c>
      <c r="I16">
        <f t="shared" si="1"/>
        <v>80</v>
      </c>
      <c r="J16">
        <f t="shared" si="7"/>
        <v>75</v>
      </c>
      <c r="L16" s="9" t="s">
        <v>8</v>
      </c>
      <c r="M16" s="7"/>
      <c r="N16" s="7" t="s">
        <v>25</v>
      </c>
      <c r="O16" s="7" t="s">
        <v>10</v>
      </c>
      <c r="P16" s="7">
        <v>61</v>
      </c>
      <c r="Q16" s="7">
        <f t="shared" si="8"/>
        <v>68</v>
      </c>
      <c r="R16" s="7">
        <f t="shared" si="2"/>
        <v>55</v>
      </c>
      <c r="S16" s="7">
        <f t="shared" si="3"/>
        <v>66</v>
      </c>
      <c r="T16" s="7">
        <f t="shared" si="0"/>
        <v>93</v>
      </c>
      <c r="U16" s="11">
        <f t="shared" si="4"/>
        <v>65</v>
      </c>
    </row>
    <row r="17" spans="1:21" x14ac:dyDescent="0.25">
      <c r="A17" t="s">
        <v>8</v>
      </c>
      <c r="C17" t="s">
        <v>25</v>
      </c>
      <c r="D17" t="s">
        <v>10</v>
      </c>
      <c r="E17">
        <v>61</v>
      </c>
      <c r="F17">
        <f t="shared" si="9"/>
        <v>68</v>
      </c>
      <c r="G17">
        <f t="shared" si="5"/>
        <v>55</v>
      </c>
      <c r="H17">
        <f t="shared" si="6"/>
        <v>66</v>
      </c>
      <c r="I17">
        <f t="shared" si="1"/>
        <v>93</v>
      </c>
      <c r="J17">
        <f t="shared" si="7"/>
        <v>65</v>
      </c>
      <c r="L17" s="8" t="s">
        <v>8</v>
      </c>
      <c r="M17" s="6"/>
      <c r="N17" s="6" t="s">
        <v>28</v>
      </c>
      <c r="O17" s="6" t="s">
        <v>13</v>
      </c>
      <c r="P17" s="6">
        <v>67</v>
      </c>
      <c r="Q17" s="6">
        <f t="shared" si="8"/>
        <v>74</v>
      </c>
      <c r="R17" s="6">
        <f t="shared" si="2"/>
        <v>61</v>
      </c>
      <c r="S17" s="6">
        <f t="shared" si="3"/>
        <v>72</v>
      </c>
      <c r="T17" s="6">
        <f t="shared" si="0"/>
        <v>69</v>
      </c>
      <c r="U17" s="10">
        <f t="shared" si="4"/>
        <v>71</v>
      </c>
    </row>
    <row r="18" spans="1:21" x14ac:dyDescent="0.25">
      <c r="A18" t="s">
        <v>8</v>
      </c>
      <c r="C18" t="s">
        <v>28</v>
      </c>
      <c r="D18" t="s">
        <v>13</v>
      </c>
      <c r="E18">
        <v>67</v>
      </c>
      <c r="F18">
        <f t="shared" si="9"/>
        <v>74</v>
      </c>
      <c r="G18">
        <f t="shared" si="5"/>
        <v>61</v>
      </c>
      <c r="H18">
        <f t="shared" si="6"/>
        <v>72</v>
      </c>
      <c r="I18">
        <f t="shared" si="1"/>
        <v>69</v>
      </c>
      <c r="J18">
        <f t="shared" si="7"/>
        <v>71</v>
      </c>
      <c r="L18" s="9" t="s">
        <v>8</v>
      </c>
      <c r="M18" s="7"/>
      <c r="N18" s="7" t="s">
        <v>24</v>
      </c>
      <c r="O18" s="7" t="s">
        <v>19</v>
      </c>
      <c r="P18" s="7">
        <v>51</v>
      </c>
      <c r="Q18" s="7">
        <f t="shared" si="8"/>
        <v>58</v>
      </c>
      <c r="R18" s="7">
        <f t="shared" si="2"/>
        <v>45</v>
      </c>
      <c r="S18" s="7">
        <f t="shared" si="3"/>
        <v>56</v>
      </c>
      <c r="T18" s="7">
        <f t="shared" si="0"/>
        <v>93</v>
      </c>
      <c r="U18" s="11">
        <f t="shared" si="4"/>
        <v>55</v>
      </c>
    </row>
    <row r="19" spans="1:21" x14ac:dyDescent="0.25">
      <c r="A19" t="s">
        <v>8</v>
      </c>
      <c r="C19" t="s">
        <v>24</v>
      </c>
      <c r="D19" t="s">
        <v>19</v>
      </c>
      <c r="E19">
        <v>51</v>
      </c>
      <c r="F19">
        <f t="shared" si="9"/>
        <v>58</v>
      </c>
      <c r="G19">
        <f t="shared" si="5"/>
        <v>45</v>
      </c>
      <c r="H19">
        <f t="shared" si="6"/>
        <v>56</v>
      </c>
      <c r="I19">
        <f t="shared" si="1"/>
        <v>93</v>
      </c>
      <c r="J19">
        <f t="shared" si="7"/>
        <v>55</v>
      </c>
      <c r="L19" s="8" t="s">
        <v>29</v>
      </c>
      <c r="M19" s="6"/>
      <c r="N19" s="6" t="s">
        <v>30</v>
      </c>
      <c r="O19" s="6" t="s">
        <v>10</v>
      </c>
      <c r="P19" s="6">
        <f t="shared" ref="P19:P32" si="10">Q5</f>
        <v>90</v>
      </c>
      <c r="Q19" s="6">
        <f t="shared" si="8"/>
        <v>97</v>
      </c>
      <c r="R19" s="6">
        <f t="shared" si="2"/>
        <v>84</v>
      </c>
      <c r="S19" s="6">
        <f t="shared" si="3"/>
        <v>95</v>
      </c>
      <c r="T19" s="6">
        <f t="shared" si="0"/>
        <v>87</v>
      </c>
      <c r="U19" s="10">
        <f t="shared" si="4"/>
        <v>94</v>
      </c>
    </row>
    <row r="20" spans="1:21" x14ac:dyDescent="0.25">
      <c r="A20" t="s">
        <v>29</v>
      </c>
      <c r="C20" t="s">
        <v>30</v>
      </c>
      <c r="D20" t="s">
        <v>10</v>
      </c>
      <c r="E20">
        <f t="shared" ref="E20:E33" si="11">F6</f>
        <v>90</v>
      </c>
      <c r="F20">
        <f t="shared" si="9"/>
        <v>97</v>
      </c>
      <c r="G20">
        <f t="shared" si="5"/>
        <v>84</v>
      </c>
      <c r="H20">
        <f t="shared" si="6"/>
        <v>95</v>
      </c>
      <c r="I20">
        <f t="shared" si="1"/>
        <v>87</v>
      </c>
      <c r="J20">
        <f t="shared" si="7"/>
        <v>94</v>
      </c>
      <c r="L20" s="9" t="s">
        <v>29</v>
      </c>
      <c r="M20" s="7"/>
      <c r="N20" s="7" t="s">
        <v>343</v>
      </c>
      <c r="O20" s="7" t="s">
        <v>19</v>
      </c>
      <c r="P20" s="7">
        <f t="shared" si="10"/>
        <v>78</v>
      </c>
      <c r="Q20" s="7">
        <f t="shared" si="8"/>
        <v>85</v>
      </c>
      <c r="R20" s="7">
        <f t="shared" si="2"/>
        <v>72</v>
      </c>
      <c r="S20" s="7">
        <f t="shared" si="3"/>
        <v>83</v>
      </c>
      <c r="T20" s="7">
        <f t="shared" si="0"/>
        <v>92</v>
      </c>
      <c r="U20" s="11">
        <f t="shared" si="4"/>
        <v>82</v>
      </c>
    </row>
    <row r="21" spans="1:21" x14ac:dyDescent="0.25">
      <c r="A21" t="s">
        <v>29</v>
      </c>
      <c r="C21" t="s">
        <v>343</v>
      </c>
      <c r="D21" t="s">
        <v>19</v>
      </c>
      <c r="E21">
        <f t="shared" si="11"/>
        <v>78</v>
      </c>
      <c r="F21">
        <f t="shared" si="9"/>
        <v>85</v>
      </c>
      <c r="G21">
        <f t="shared" si="5"/>
        <v>72</v>
      </c>
      <c r="H21">
        <f t="shared" si="6"/>
        <v>83</v>
      </c>
      <c r="I21">
        <f t="shared" si="1"/>
        <v>92</v>
      </c>
      <c r="J21">
        <f t="shared" si="7"/>
        <v>82</v>
      </c>
      <c r="L21" s="8" t="s">
        <v>29</v>
      </c>
      <c r="M21" s="6"/>
      <c r="N21" s="6" t="s">
        <v>32</v>
      </c>
      <c r="O21" s="6" t="s">
        <v>18</v>
      </c>
      <c r="P21" s="6">
        <f t="shared" si="10"/>
        <v>47</v>
      </c>
      <c r="Q21" s="6">
        <f t="shared" si="8"/>
        <v>54</v>
      </c>
      <c r="R21" s="6">
        <f t="shared" si="2"/>
        <v>41</v>
      </c>
      <c r="S21" s="6">
        <f t="shared" si="3"/>
        <v>52</v>
      </c>
      <c r="T21" s="6">
        <f t="shared" si="0"/>
        <v>86</v>
      </c>
      <c r="U21" s="10">
        <f t="shared" si="4"/>
        <v>51</v>
      </c>
    </row>
    <row r="22" spans="1:21" x14ac:dyDescent="0.25">
      <c r="A22" t="s">
        <v>29</v>
      </c>
      <c r="C22" t="s">
        <v>32</v>
      </c>
      <c r="D22" t="s">
        <v>18</v>
      </c>
      <c r="E22">
        <f t="shared" si="11"/>
        <v>47</v>
      </c>
      <c r="F22">
        <f t="shared" si="9"/>
        <v>54</v>
      </c>
      <c r="G22">
        <f t="shared" si="5"/>
        <v>41</v>
      </c>
      <c r="H22">
        <f t="shared" si="6"/>
        <v>52</v>
      </c>
      <c r="I22">
        <f t="shared" si="1"/>
        <v>86</v>
      </c>
      <c r="J22">
        <f t="shared" si="7"/>
        <v>51</v>
      </c>
      <c r="L22" s="9" t="s">
        <v>29</v>
      </c>
      <c r="M22" s="7"/>
      <c r="N22" s="7" t="s">
        <v>41</v>
      </c>
      <c r="O22" s="7" t="s">
        <v>15</v>
      </c>
      <c r="P22" s="7">
        <f t="shared" si="10"/>
        <v>67</v>
      </c>
      <c r="Q22" s="7">
        <f t="shared" si="8"/>
        <v>74</v>
      </c>
      <c r="R22" s="7">
        <f t="shared" si="2"/>
        <v>61</v>
      </c>
      <c r="S22" s="7">
        <f t="shared" si="3"/>
        <v>72</v>
      </c>
      <c r="T22" s="7">
        <f t="shared" si="0"/>
        <v>76</v>
      </c>
      <c r="U22" s="11">
        <f t="shared" si="4"/>
        <v>71</v>
      </c>
    </row>
    <row r="23" spans="1:21" x14ac:dyDescent="0.25">
      <c r="A23" t="s">
        <v>29</v>
      </c>
      <c r="C23" t="s">
        <v>41</v>
      </c>
      <c r="D23" t="s">
        <v>15</v>
      </c>
      <c r="E23">
        <f t="shared" si="11"/>
        <v>67</v>
      </c>
      <c r="F23">
        <f t="shared" si="9"/>
        <v>74</v>
      </c>
      <c r="G23">
        <f t="shared" si="5"/>
        <v>61</v>
      </c>
      <c r="H23">
        <f t="shared" si="6"/>
        <v>72</v>
      </c>
      <c r="I23">
        <f t="shared" si="1"/>
        <v>76</v>
      </c>
      <c r="J23">
        <f t="shared" si="7"/>
        <v>71</v>
      </c>
      <c r="L23" s="8" t="s">
        <v>29</v>
      </c>
      <c r="M23" s="6"/>
      <c r="N23" s="6" t="s">
        <v>33</v>
      </c>
      <c r="O23" s="6" t="s">
        <v>13</v>
      </c>
      <c r="P23" s="6">
        <f t="shared" si="10"/>
        <v>72</v>
      </c>
      <c r="Q23" s="6">
        <f t="shared" si="8"/>
        <v>79</v>
      </c>
      <c r="R23" s="6">
        <f t="shared" si="2"/>
        <v>66</v>
      </c>
      <c r="S23" s="6">
        <f t="shared" si="3"/>
        <v>77</v>
      </c>
      <c r="T23" s="6">
        <f t="shared" si="0"/>
        <v>82</v>
      </c>
      <c r="U23" s="10">
        <f t="shared" si="4"/>
        <v>76</v>
      </c>
    </row>
    <row r="24" spans="1:21" x14ac:dyDescent="0.25">
      <c r="A24" t="s">
        <v>29</v>
      </c>
      <c r="C24" t="s">
        <v>33</v>
      </c>
      <c r="D24" t="s">
        <v>13</v>
      </c>
      <c r="E24">
        <f t="shared" si="11"/>
        <v>72</v>
      </c>
      <c r="F24">
        <f t="shared" si="9"/>
        <v>79</v>
      </c>
      <c r="G24">
        <f t="shared" si="5"/>
        <v>66</v>
      </c>
      <c r="H24">
        <f t="shared" si="6"/>
        <v>77</v>
      </c>
      <c r="I24">
        <f t="shared" si="1"/>
        <v>82</v>
      </c>
      <c r="J24">
        <f t="shared" si="7"/>
        <v>76</v>
      </c>
      <c r="L24" s="9" t="s">
        <v>29</v>
      </c>
      <c r="M24" s="7"/>
      <c r="N24" s="7" t="s">
        <v>42</v>
      </c>
      <c r="O24" s="7" t="s">
        <v>17</v>
      </c>
      <c r="P24" s="7">
        <f t="shared" si="10"/>
        <v>85</v>
      </c>
      <c r="Q24" s="7">
        <f t="shared" si="8"/>
        <v>92</v>
      </c>
      <c r="R24" s="7">
        <f t="shared" si="2"/>
        <v>79</v>
      </c>
      <c r="S24" s="7">
        <f t="shared" si="3"/>
        <v>90</v>
      </c>
      <c r="T24" s="7">
        <f t="shared" si="0"/>
        <v>66</v>
      </c>
      <c r="U24" s="11">
        <f t="shared" si="4"/>
        <v>89</v>
      </c>
    </row>
    <row r="25" spans="1:21" x14ac:dyDescent="0.25">
      <c r="A25" t="s">
        <v>29</v>
      </c>
      <c r="C25" t="s">
        <v>42</v>
      </c>
      <c r="D25" t="s">
        <v>17</v>
      </c>
      <c r="E25">
        <f t="shared" si="11"/>
        <v>85</v>
      </c>
      <c r="F25">
        <f t="shared" si="9"/>
        <v>92</v>
      </c>
      <c r="G25">
        <f t="shared" si="5"/>
        <v>79</v>
      </c>
      <c r="H25">
        <f t="shared" si="6"/>
        <v>90</v>
      </c>
      <c r="I25">
        <f t="shared" si="1"/>
        <v>66</v>
      </c>
      <c r="J25">
        <f t="shared" si="7"/>
        <v>89</v>
      </c>
      <c r="L25" s="8" t="s">
        <v>29</v>
      </c>
      <c r="M25" s="6"/>
      <c r="N25" s="6" t="s">
        <v>34</v>
      </c>
      <c r="O25" s="6" t="s">
        <v>10</v>
      </c>
      <c r="P25" s="6">
        <f t="shared" si="10"/>
        <v>61</v>
      </c>
      <c r="Q25" s="6">
        <f t="shared" si="8"/>
        <v>68</v>
      </c>
      <c r="R25" s="6">
        <f t="shared" si="2"/>
        <v>55</v>
      </c>
      <c r="S25" s="6">
        <f t="shared" si="3"/>
        <v>66</v>
      </c>
      <c r="T25" s="6">
        <f t="shared" si="0"/>
        <v>98</v>
      </c>
      <c r="U25" s="10">
        <f t="shared" si="4"/>
        <v>65</v>
      </c>
    </row>
    <row r="26" spans="1:21" x14ac:dyDescent="0.25">
      <c r="A26" t="s">
        <v>29</v>
      </c>
      <c r="C26" t="s">
        <v>34</v>
      </c>
      <c r="D26" t="s">
        <v>10</v>
      </c>
      <c r="E26">
        <f t="shared" si="11"/>
        <v>61</v>
      </c>
      <c r="F26">
        <f t="shared" si="9"/>
        <v>68</v>
      </c>
      <c r="G26">
        <f t="shared" si="5"/>
        <v>55</v>
      </c>
      <c r="H26">
        <f t="shared" si="6"/>
        <v>66</v>
      </c>
      <c r="I26">
        <f t="shared" si="1"/>
        <v>98</v>
      </c>
      <c r="J26">
        <f t="shared" si="7"/>
        <v>65</v>
      </c>
      <c r="L26" s="9" t="s">
        <v>29</v>
      </c>
      <c r="M26" s="7"/>
      <c r="N26" s="7" t="s">
        <v>40</v>
      </c>
      <c r="O26" s="7" t="s">
        <v>13</v>
      </c>
      <c r="P26" s="7">
        <f t="shared" si="10"/>
        <v>85</v>
      </c>
      <c r="Q26" s="7">
        <f t="shared" si="8"/>
        <v>92</v>
      </c>
      <c r="R26" s="7">
        <f t="shared" si="2"/>
        <v>79</v>
      </c>
      <c r="S26" s="7">
        <f t="shared" si="3"/>
        <v>90</v>
      </c>
      <c r="T26" s="7">
        <f t="shared" si="0"/>
        <v>71</v>
      </c>
      <c r="U26" s="11">
        <f t="shared" si="4"/>
        <v>89</v>
      </c>
    </row>
    <row r="27" spans="1:21" x14ac:dyDescent="0.25">
      <c r="A27" t="s">
        <v>29</v>
      </c>
      <c r="C27" t="s">
        <v>40</v>
      </c>
      <c r="D27" t="s">
        <v>13</v>
      </c>
      <c r="E27">
        <f t="shared" si="11"/>
        <v>85</v>
      </c>
      <c r="F27">
        <f t="shared" si="9"/>
        <v>92</v>
      </c>
      <c r="G27">
        <f t="shared" si="5"/>
        <v>79</v>
      </c>
      <c r="H27">
        <f t="shared" si="6"/>
        <v>90</v>
      </c>
      <c r="I27">
        <f t="shared" si="1"/>
        <v>71</v>
      </c>
      <c r="J27">
        <f t="shared" si="7"/>
        <v>89</v>
      </c>
      <c r="L27" s="8" t="s">
        <v>29</v>
      </c>
      <c r="M27" s="6"/>
      <c r="N27" s="6" t="s">
        <v>43</v>
      </c>
      <c r="O27" s="6" t="s">
        <v>10</v>
      </c>
      <c r="P27" s="6">
        <f t="shared" si="10"/>
        <v>79</v>
      </c>
      <c r="Q27" s="6">
        <f t="shared" si="8"/>
        <v>86</v>
      </c>
      <c r="R27" s="6">
        <f t="shared" si="2"/>
        <v>73</v>
      </c>
      <c r="S27" s="6">
        <f t="shared" si="3"/>
        <v>84</v>
      </c>
      <c r="T27" s="6">
        <f t="shared" si="0"/>
        <v>90</v>
      </c>
      <c r="U27" s="10">
        <f t="shared" si="4"/>
        <v>83</v>
      </c>
    </row>
    <row r="28" spans="1:21" x14ac:dyDescent="0.25">
      <c r="A28" t="s">
        <v>29</v>
      </c>
      <c r="C28" t="s">
        <v>43</v>
      </c>
      <c r="D28" t="s">
        <v>10</v>
      </c>
      <c r="E28">
        <f t="shared" si="11"/>
        <v>79</v>
      </c>
      <c r="F28">
        <f t="shared" si="9"/>
        <v>86</v>
      </c>
      <c r="G28">
        <f t="shared" si="5"/>
        <v>73</v>
      </c>
      <c r="H28">
        <f t="shared" si="6"/>
        <v>84</v>
      </c>
      <c r="I28">
        <f t="shared" si="1"/>
        <v>90</v>
      </c>
      <c r="J28">
        <f t="shared" si="7"/>
        <v>83</v>
      </c>
      <c r="L28" s="9" t="s">
        <v>29</v>
      </c>
      <c r="M28" s="7"/>
      <c r="N28" s="7" t="s">
        <v>35</v>
      </c>
      <c r="O28" s="7" t="s">
        <v>18</v>
      </c>
      <c r="P28" s="7">
        <f t="shared" si="10"/>
        <v>98</v>
      </c>
      <c r="Q28" s="7">
        <f>P28-7</f>
        <v>91</v>
      </c>
      <c r="R28" s="7">
        <f t="shared" si="2"/>
        <v>78</v>
      </c>
      <c r="S28" s="7">
        <f t="shared" si="3"/>
        <v>89</v>
      </c>
      <c r="T28" s="7">
        <f t="shared" si="0"/>
        <v>70</v>
      </c>
      <c r="U28" s="11">
        <v>87</v>
      </c>
    </row>
    <row r="29" spans="1:21" x14ac:dyDescent="0.25">
      <c r="A29" t="s">
        <v>29</v>
      </c>
      <c r="C29" t="s">
        <v>35</v>
      </c>
      <c r="D29" t="s">
        <v>18</v>
      </c>
      <c r="E29">
        <f t="shared" si="11"/>
        <v>98</v>
      </c>
      <c r="F29">
        <f>E29-7</f>
        <v>91</v>
      </c>
      <c r="G29">
        <f t="shared" si="5"/>
        <v>78</v>
      </c>
      <c r="H29">
        <f t="shared" si="6"/>
        <v>89</v>
      </c>
      <c r="I29">
        <f t="shared" si="1"/>
        <v>70</v>
      </c>
      <c r="J29">
        <v>87</v>
      </c>
      <c r="L29" s="8" t="s">
        <v>29</v>
      </c>
      <c r="M29" s="6"/>
      <c r="N29" s="6" t="s">
        <v>38</v>
      </c>
      <c r="O29" s="6" t="s">
        <v>19</v>
      </c>
      <c r="P29" s="6">
        <f t="shared" si="10"/>
        <v>78</v>
      </c>
      <c r="Q29" s="6">
        <f>P29+7</f>
        <v>85</v>
      </c>
      <c r="R29" s="6">
        <f t="shared" si="2"/>
        <v>72</v>
      </c>
      <c r="S29" s="6">
        <f t="shared" si="3"/>
        <v>83</v>
      </c>
      <c r="T29" s="6">
        <f t="shared" si="0"/>
        <v>60</v>
      </c>
      <c r="U29" s="10">
        <f t="shared" ref="U29:U60" si="12">P29+4</f>
        <v>82</v>
      </c>
    </row>
    <row r="30" spans="1:21" x14ac:dyDescent="0.25">
      <c r="A30" t="s">
        <v>29</v>
      </c>
      <c r="C30" t="s">
        <v>38</v>
      </c>
      <c r="D30" t="s">
        <v>19</v>
      </c>
      <c r="E30">
        <f t="shared" si="11"/>
        <v>78</v>
      </c>
      <c r="F30">
        <f>E30+7</f>
        <v>85</v>
      </c>
      <c r="G30">
        <f t="shared" si="5"/>
        <v>72</v>
      </c>
      <c r="H30">
        <f t="shared" si="6"/>
        <v>83</v>
      </c>
      <c r="I30">
        <f t="shared" si="1"/>
        <v>60</v>
      </c>
      <c r="J30">
        <f t="shared" ref="J30:J61" si="13">E30+4</f>
        <v>82</v>
      </c>
      <c r="L30" s="9" t="s">
        <v>29</v>
      </c>
      <c r="M30" s="7"/>
      <c r="N30" s="7" t="s">
        <v>39</v>
      </c>
      <c r="O30" s="7" t="s">
        <v>13</v>
      </c>
      <c r="P30" s="7">
        <f t="shared" si="10"/>
        <v>68</v>
      </c>
      <c r="Q30" s="7">
        <f>P30+7</f>
        <v>75</v>
      </c>
      <c r="R30" s="7">
        <f t="shared" si="2"/>
        <v>62</v>
      </c>
      <c r="S30" s="7">
        <f t="shared" si="3"/>
        <v>73</v>
      </c>
      <c r="T30" s="7">
        <f t="shared" si="0"/>
        <v>66</v>
      </c>
      <c r="U30" s="11">
        <f t="shared" si="12"/>
        <v>72</v>
      </c>
    </row>
    <row r="31" spans="1:21" x14ac:dyDescent="0.25">
      <c r="A31" t="s">
        <v>29</v>
      </c>
      <c r="C31" t="s">
        <v>39</v>
      </c>
      <c r="D31" t="s">
        <v>13</v>
      </c>
      <c r="E31">
        <f t="shared" si="11"/>
        <v>68</v>
      </c>
      <c r="F31">
        <f>E31+7</f>
        <v>75</v>
      </c>
      <c r="G31">
        <f t="shared" si="5"/>
        <v>62</v>
      </c>
      <c r="H31">
        <f t="shared" si="6"/>
        <v>73</v>
      </c>
      <c r="I31">
        <f t="shared" si="1"/>
        <v>66</v>
      </c>
      <c r="J31">
        <f t="shared" si="13"/>
        <v>72</v>
      </c>
      <c r="L31" s="8" t="s">
        <v>29</v>
      </c>
      <c r="M31" s="6"/>
      <c r="N31" s="6" t="s">
        <v>36</v>
      </c>
      <c r="O31" s="6" t="s">
        <v>15</v>
      </c>
      <c r="P31" s="6">
        <f t="shared" si="10"/>
        <v>74</v>
      </c>
      <c r="Q31" s="6">
        <f>P31+7</f>
        <v>81</v>
      </c>
      <c r="R31" s="6">
        <f t="shared" si="2"/>
        <v>68</v>
      </c>
      <c r="S31" s="6">
        <f t="shared" si="3"/>
        <v>79</v>
      </c>
      <c r="T31" s="6">
        <f t="shared" si="0"/>
        <v>50</v>
      </c>
      <c r="U31" s="10">
        <f t="shared" si="12"/>
        <v>78</v>
      </c>
    </row>
    <row r="32" spans="1:21" x14ac:dyDescent="0.25">
      <c r="A32" t="s">
        <v>29</v>
      </c>
      <c r="C32" t="s">
        <v>36</v>
      </c>
      <c r="D32" t="s">
        <v>15</v>
      </c>
      <c r="E32">
        <f t="shared" si="11"/>
        <v>74</v>
      </c>
      <c r="F32">
        <f>E32+7</f>
        <v>81</v>
      </c>
      <c r="G32">
        <f t="shared" si="5"/>
        <v>68</v>
      </c>
      <c r="H32">
        <f t="shared" si="6"/>
        <v>79</v>
      </c>
      <c r="I32">
        <f t="shared" si="1"/>
        <v>50</v>
      </c>
      <c r="J32">
        <f t="shared" si="13"/>
        <v>78</v>
      </c>
      <c r="L32" s="9" t="s">
        <v>29</v>
      </c>
      <c r="M32" s="7"/>
      <c r="N32" s="7" t="s">
        <v>44</v>
      </c>
      <c r="O32" s="7" t="s">
        <v>17</v>
      </c>
      <c r="P32" s="7">
        <f t="shared" si="10"/>
        <v>58</v>
      </c>
      <c r="Q32" s="7">
        <f>P32+7</f>
        <v>65</v>
      </c>
      <c r="R32" s="7">
        <f t="shared" si="2"/>
        <v>52</v>
      </c>
      <c r="S32" s="7">
        <f t="shared" si="3"/>
        <v>63</v>
      </c>
      <c r="T32" s="7">
        <f t="shared" si="0"/>
        <v>89</v>
      </c>
      <c r="U32" s="11">
        <f t="shared" si="12"/>
        <v>62</v>
      </c>
    </row>
    <row r="33" spans="1:21" x14ac:dyDescent="0.25">
      <c r="A33" t="s">
        <v>29</v>
      </c>
      <c r="C33" t="s">
        <v>44</v>
      </c>
      <c r="D33" t="s">
        <v>17</v>
      </c>
      <c r="E33">
        <f t="shared" si="11"/>
        <v>58</v>
      </c>
      <c r="F33">
        <f>E33+7</f>
        <v>65</v>
      </c>
      <c r="G33">
        <f t="shared" si="5"/>
        <v>52</v>
      </c>
      <c r="H33">
        <f t="shared" si="6"/>
        <v>63</v>
      </c>
      <c r="I33">
        <f t="shared" si="1"/>
        <v>89</v>
      </c>
      <c r="J33">
        <f t="shared" si="13"/>
        <v>62</v>
      </c>
      <c r="L33" s="8" t="s">
        <v>29</v>
      </c>
      <c r="M33" s="6"/>
      <c r="N33" s="6" t="s">
        <v>37</v>
      </c>
      <c r="O33" s="6" t="s">
        <v>15</v>
      </c>
      <c r="P33" s="6">
        <v>90</v>
      </c>
      <c r="Q33" s="6">
        <f>P33+7</f>
        <v>97</v>
      </c>
      <c r="R33" s="6">
        <f t="shared" si="2"/>
        <v>84</v>
      </c>
      <c r="S33" s="6">
        <f t="shared" si="3"/>
        <v>95</v>
      </c>
      <c r="T33" s="6">
        <f t="shared" si="0"/>
        <v>77</v>
      </c>
      <c r="U33" s="10">
        <f t="shared" si="12"/>
        <v>94</v>
      </c>
    </row>
    <row r="34" spans="1:21" x14ac:dyDescent="0.25">
      <c r="A34" t="s">
        <v>29</v>
      </c>
      <c r="C34" t="s">
        <v>37</v>
      </c>
      <c r="D34" t="s">
        <v>15</v>
      </c>
      <c r="E34">
        <v>90</v>
      </c>
      <c r="F34">
        <f>E34+7</f>
        <v>97</v>
      </c>
      <c r="G34">
        <f t="shared" si="5"/>
        <v>84</v>
      </c>
      <c r="H34">
        <f t="shared" si="6"/>
        <v>95</v>
      </c>
      <c r="I34">
        <f t="shared" si="1"/>
        <v>77</v>
      </c>
      <c r="J34">
        <f t="shared" si="13"/>
        <v>94</v>
      </c>
      <c r="L34" s="9" t="s">
        <v>45</v>
      </c>
      <c r="M34" s="7"/>
      <c r="N34" s="7" t="s">
        <v>46</v>
      </c>
      <c r="O34" s="7" t="s">
        <v>10</v>
      </c>
      <c r="P34" s="7">
        <f t="shared" ref="P34:P65" si="14">R13</f>
        <v>66</v>
      </c>
      <c r="Q34" s="7">
        <f t="shared" ref="Q34:Q65" si="15">P34+4</f>
        <v>70</v>
      </c>
      <c r="R34" s="7">
        <f t="shared" si="2"/>
        <v>57</v>
      </c>
      <c r="S34" s="7">
        <f t="shared" si="3"/>
        <v>68</v>
      </c>
      <c r="T34" s="7">
        <f t="shared" si="0"/>
        <v>46</v>
      </c>
      <c r="U34" s="11">
        <f t="shared" si="12"/>
        <v>70</v>
      </c>
    </row>
    <row r="35" spans="1:21" x14ac:dyDescent="0.25">
      <c r="A35" t="s">
        <v>45</v>
      </c>
      <c r="C35" t="s">
        <v>46</v>
      </c>
      <c r="D35" t="s">
        <v>10</v>
      </c>
      <c r="E35">
        <f t="shared" ref="E35:E66" si="16">G14</f>
        <v>66</v>
      </c>
      <c r="F35">
        <f t="shared" ref="F35:F66" si="17">E35+4</f>
        <v>70</v>
      </c>
      <c r="G35">
        <f t="shared" si="5"/>
        <v>57</v>
      </c>
      <c r="H35">
        <f t="shared" si="6"/>
        <v>68</v>
      </c>
      <c r="I35">
        <f t="shared" si="1"/>
        <v>46</v>
      </c>
      <c r="J35">
        <f t="shared" si="13"/>
        <v>70</v>
      </c>
      <c r="L35" s="8" t="s">
        <v>45</v>
      </c>
      <c r="M35" s="6"/>
      <c r="N35" s="6" t="s">
        <v>47</v>
      </c>
      <c r="O35" s="6" t="s">
        <v>13</v>
      </c>
      <c r="P35" s="6">
        <f t="shared" si="14"/>
        <v>85</v>
      </c>
      <c r="Q35" s="6">
        <f t="shared" si="15"/>
        <v>89</v>
      </c>
      <c r="R35" s="6">
        <f t="shared" si="2"/>
        <v>76</v>
      </c>
      <c r="S35" s="6">
        <f t="shared" si="3"/>
        <v>87</v>
      </c>
      <c r="T35" s="6">
        <f t="shared" si="0"/>
        <v>66</v>
      </c>
      <c r="U35" s="10">
        <f t="shared" si="12"/>
        <v>89</v>
      </c>
    </row>
    <row r="36" spans="1:21" x14ac:dyDescent="0.25">
      <c r="A36" t="s">
        <v>45</v>
      </c>
      <c r="C36" t="s">
        <v>47</v>
      </c>
      <c r="D36" t="s">
        <v>13</v>
      </c>
      <c r="E36">
        <f t="shared" si="16"/>
        <v>85</v>
      </c>
      <c r="F36">
        <f t="shared" si="17"/>
        <v>89</v>
      </c>
      <c r="G36">
        <f t="shared" si="5"/>
        <v>76</v>
      </c>
      <c r="H36">
        <f t="shared" si="6"/>
        <v>87</v>
      </c>
      <c r="I36">
        <f t="shared" si="1"/>
        <v>66</v>
      </c>
      <c r="J36">
        <f t="shared" si="13"/>
        <v>89</v>
      </c>
      <c r="L36" s="9" t="s">
        <v>45</v>
      </c>
      <c r="M36" s="7"/>
      <c r="N36" s="7" t="s">
        <v>48</v>
      </c>
      <c r="O36" s="7" t="s">
        <v>19</v>
      </c>
      <c r="P36" s="7">
        <f t="shared" si="14"/>
        <v>65</v>
      </c>
      <c r="Q36" s="7">
        <f t="shared" si="15"/>
        <v>69</v>
      </c>
      <c r="R36" s="7">
        <f t="shared" si="2"/>
        <v>56</v>
      </c>
      <c r="S36" s="7">
        <f t="shared" si="3"/>
        <v>67</v>
      </c>
      <c r="T36" s="7">
        <f t="shared" si="0"/>
        <v>71</v>
      </c>
      <c r="U36" s="11">
        <f t="shared" si="12"/>
        <v>69</v>
      </c>
    </row>
    <row r="37" spans="1:21" x14ac:dyDescent="0.25">
      <c r="A37" t="s">
        <v>45</v>
      </c>
      <c r="C37" t="s">
        <v>48</v>
      </c>
      <c r="D37" t="s">
        <v>19</v>
      </c>
      <c r="E37">
        <f t="shared" si="16"/>
        <v>65</v>
      </c>
      <c r="F37">
        <f t="shared" si="17"/>
        <v>69</v>
      </c>
      <c r="G37">
        <f t="shared" si="5"/>
        <v>56</v>
      </c>
      <c r="H37">
        <f t="shared" si="6"/>
        <v>67</v>
      </c>
      <c r="I37">
        <f t="shared" si="1"/>
        <v>71</v>
      </c>
      <c r="J37">
        <f t="shared" si="13"/>
        <v>69</v>
      </c>
      <c r="L37" s="8" t="s">
        <v>45</v>
      </c>
      <c r="M37" s="6"/>
      <c r="N37" s="6" t="s">
        <v>49</v>
      </c>
      <c r="O37" s="6" t="s">
        <v>18</v>
      </c>
      <c r="P37" s="6">
        <f t="shared" si="14"/>
        <v>55</v>
      </c>
      <c r="Q37" s="6">
        <f t="shared" si="15"/>
        <v>59</v>
      </c>
      <c r="R37" s="6">
        <f t="shared" si="2"/>
        <v>46</v>
      </c>
      <c r="S37" s="6">
        <f t="shared" si="3"/>
        <v>57</v>
      </c>
      <c r="T37" s="6">
        <f t="shared" ref="T37:T68" si="18">Q45+1</f>
        <v>84</v>
      </c>
      <c r="U37" s="10">
        <f t="shared" si="12"/>
        <v>59</v>
      </c>
    </row>
    <row r="38" spans="1:21" x14ac:dyDescent="0.25">
      <c r="A38" t="s">
        <v>45</v>
      </c>
      <c r="C38" t="s">
        <v>49</v>
      </c>
      <c r="D38" t="s">
        <v>18</v>
      </c>
      <c r="E38">
        <f t="shared" si="16"/>
        <v>55</v>
      </c>
      <c r="F38">
        <f t="shared" si="17"/>
        <v>59</v>
      </c>
      <c r="G38">
        <f t="shared" si="5"/>
        <v>46</v>
      </c>
      <c r="H38">
        <f t="shared" si="6"/>
        <v>57</v>
      </c>
      <c r="I38">
        <f t="shared" ref="I38:I69" si="19">F46+1</f>
        <v>84</v>
      </c>
      <c r="J38">
        <f t="shared" si="13"/>
        <v>59</v>
      </c>
      <c r="L38" s="9" t="s">
        <v>45</v>
      </c>
      <c r="M38" s="7"/>
      <c r="N38" s="7" t="s">
        <v>50</v>
      </c>
      <c r="O38" s="7" t="s">
        <v>17</v>
      </c>
      <c r="P38" s="7">
        <f t="shared" si="14"/>
        <v>61</v>
      </c>
      <c r="Q38" s="7">
        <f t="shared" si="15"/>
        <v>65</v>
      </c>
      <c r="R38" s="7">
        <f t="shared" si="2"/>
        <v>52</v>
      </c>
      <c r="S38" s="7">
        <f t="shared" si="3"/>
        <v>63</v>
      </c>
      <c r="T38" s="7">
        <f t="shared" si="18"/>
        <v>60</v>
      </c>
      <c r="U38" s="11">
        <f t="shared" si="12"/>
        <v>65</v>
      </c>
    </row>
    <row r="39" spans="1:21" x14ac:dyDescent="0.25">
      <c r="A39" t="s">
        <v>45</v>
      </c>
      <c r="C39" t="s">
        <v>50</v>
      </c>
      <c r="D39" t="s">
        <v>17</v>
      </c>
      <c r="E39">
        <f t="shared" si="16"/>
        <v>61</v>
      </c>
      <c r="F39">
        <f t="shared" si="17"/>
        <v>65</v>
      </c>
      <c r="G39">
        <f t="shared" si="5"/>
        <v>52</v>
      </c>
      <c r="H39">
        <f t="shared" si="6"/>
        <v>63</v>
      </c>
      <c r="I39">
        <f t="shared" si="19"/>
        <v>60</v>
      </c>
      <c r="J39">
        <f t="shared" si="13"/>
        <v>65</v>
      </c>
      <c r="L39" s="8" t="s">
        <v>45</v>
      </c>
      <c r="M39" s="6"/>
      <c r="N39" s="6" t="s">
        <v>51</v>
      </c>
      <c r="O39" s="6" t="s">
        <v>15</v>
      </c>
      <c r="P39" s="6">
        <f t="shared" si="14"/>
        <v>45</v>
      </c>
      <c r="Q39" s="6">
        <f t="shared" si="15"/>
        <v>49</v>
      </c>
      <c r="R39" s="6">
        <f t="shared" si="2"/>
        <v>36</v>
      </c>
      <c r="S39" s="6">
        <f t="shared" si="3"/>
        <v>47</v>
      </c>
      <c r="T39" s="6">
        <f t="shared" si="18"/>
        <v>84</v>
      </c>
      <c r="U39" s="10">
        <f t="shared" si="12"/>
        <v>49</v>
      </c>
    </row>
    <row r="40" spans="1:21" x14ac:dyDescent="0.25">
      <c r="A40" t="s">
        <v>45</v>
      </c>
      <c r="C40" t="s">
        <v>51</v>
      </c>
      <c r="D40" t="s">
        <v>15</v>
      </c>
      <c r="E40">
        <f t="shared" si="16"/>
        <v>45</v>
      </c>
      <c r="F40">
        <f t="shared" si="17"/>
        <v>49</v>
      </c>
      <c r="G40">
        <f t="shared" si="5"/>
        <v>36</v>
      </c>
      <c r="H40">
        <f t="shared" si="6"/>
        <v>47</v>
      </c>
      <c r="I40">
        <f t="shared" si="19"/>
        <v>84</v>
      </c>
      <c r="J40">
        <f t="shared" si="13"/>
        <v>49</v>
      </c>
      <c r="L40" s="9" t="s">
        <v>45</v>
      </c>
      <c r="M40" s="7"/>
      <c r="N40" s="7" t="s">
        <v>52</v>
      </c>
      <c r="O40" s="7" t="s">
        <v>19</v>
      </c>
      <c r="P40" s="7">
        <f t="shared" si="14"/>
        <v>84</v>
      </c>
      <c r="Q40" s="7">
        <f t="shared" si="15"/>
        <v>88</v>
      </c>
      <c r="R40" s="7">
        <f t="shared" ref="R40:R71" si="20">Q40-13</f>
        <v>75</v>
      </c>
      <c r="S40" s="7">
        <f t="shared" ref="S40:S71" si="21">Q40-2</f>
        <v>86</v>
      </c>
      <c r="T40" s="7">
        <f t="shared" si="18"/>
        <v>78</v>
      </c>
      <c r="U40" s="11">
        <f t="shared" si="12"/>
        <v>88</v>
      </c>
    </row>
    <row r="41" spans="1:21" x14ac:dyDescent="0.25">
      <c r="A41" t="s">
        <v>45</v>
      </c>
      <c r="C41" t="s">
        <v>52</v>
      </c>
      <c r="D41" t="s">
        <v>19</v>
      </c>
      <c r="E41">
        <f t="shared" si="16"/>
        <v>84</v>
      </c>
      <c r="F41">
        <f t="shared" si="17"/>
        <v>88</v>
      </c>
      <c r="G41">
        <f t="shared" ref="G41:G72" si="22">F41-13</f>
        <v>75</v>
      </c>
      <c r="H41">
        <f t="shared" ref="H41:H72" si="23">F41-2</f>
        <v>86</v>
      </c>
      <c r="I41">
        <f t="shared" si="19"/>
        <v>78</v>
      </c>
      <c r="J41">
        <f t="shared" si="13"/>
        <v>88</v>
      </c>
      <c r="L41" s="8" t="s">
        <v>45</v>
      </c>
      <c r="M41" s="6"/>
      <c r="N41" s="6" t="s">
        <v>22</v>
      </c>
      <c r="O41" s="6" t="s">
        <v>10</v>
      </c>
      <c r="P41" s="6">
        <f t="shared" si="14"/>
        <v>72</v>
      </c>
      <c r="Q41" s="6">
        <f t="shared" si="15"/>
        <v>76</v>
      </c>
      <c r="R41" s="6">
        <f t="shared" si="20"/>
        <v>63</v>
      </c>
      <c r="S41" s="6">
        <f t="shared" si="21"/>
        <v>74</v>
      </c>
      <c r="T41" s="6">
        <f t="shared" si="18"/>
        <v>83</v>
      </c>
      <c r="U41" s="10">
        <f t="shared" si="12"/>
        <v>76</v>
      </c>
    </row>
    <row r="42" spans="1:21" x14ac:dyDescent="0.25">
      <c r="A42" t="s">
        <v>45</v>
      </c>
      <c r="C42" t="s">
        <v>22</v>
      </c>
      <c r="D42" t="s">
        <v>10</v>
      </c>
      <c r="E42">
        <f t="shared" si="16"/>
        <v>72</v>
      </c>
      <c r="F42">
        <f t="shared" si="17"/>
        <v>76</v>
      </c>
      <c r="G42">
        <f t="shared" si="22"/>
        <v>63</v>
      </c>
      <c r="H42">
        <f t="shared" si="23"/>
        <v>74</v>
      </c>
      <c r="I42">
        <f t="shared" si="19"/>
        <v>83</v>
      </c>
      <c r="J42">
        <f t="shared" si="13"/>
        <v>76</v>
      </c>
      <c r="L42" s="9" t="s">
        <v>45</v>
      </c>
      <c r="M42" s="7"/>
      <c r="N42" s="7" t="s">
        <v>53</v>
      </c>
      <c r="O42" s="7" t="s">
        <v>13</v>
      </c>
      <c r="P42" s="7">
        <f t="shared" si="14"/>
        <v>41</v>
      </c>
      <c r="Q42" s="7">
        <f t="shared" si="15"/>
        <v>45</v>
      </c>
      <c r="R42" s="7">
        <f t="shared" si="20"/>
        <v>32</v>
      </c>
      <c r="S42" s="7">
        <f t="shared" si="21"/>
        <v>43</v>
      </c>
      <c r="T42" s="7">
        <f t="shared" si="18"/>
        <v>77</v>
      </c>
      <c r="U42" s="11">
        <f t="shared" si="12"/>
        <v>45</v>
      </c>
    </row>
    <row r="43" spans="1:21" x14ac:dyDescent="0.25">
      <c r="A43" t="s">
        <v>45</v>
      </c>
      <c r="C43" t="s">
        <v>53</v>
      </c>
      <c r="D43" t="s">
        <v>13</v>
      </c>
      <c r="E43">
        <f t="shared" si="16"/>
        <v>41</v>
      </c>
      <c r="F43">
        <f t="shared" si="17"/>
        <v>45</v>
      </c>
      <c r="G43">
        <f t="shared" si="22"/>
        <v>32</v>
      </c>
      <c r="H43">
        <f t="shared" si="23"/>
        <v>43</v>
      </c>
      <c r="I43">
        <f t="shared" si="19"/>
        <v>77</v>
      </c>
      <c r="J43">
        <f t="shared" si="13"/>
        <v>45</v>
      </c>
      <c r="L43" s="8" t="s">
        <v>45</v>
      </c>
      <c r="M43" s="6"/>
      <c r="N43" s="6" t="s">
        <v>54</v>
      </c>
      <c r="O43" s="6" t="s">
        <v>18</v>
      </c>
      <c r="P43" s="6">
        <f t="shared" si="14"/>
        <v>61</v>
      </c>
      <c r="Q43" s="6">
        <f t="shared" si="15"/>
        <v>65</v>
      </c>
      <c r="R43" s="6">
        <f t="shared" si="20"/>
        <v>52</v>
      </c>
      <c r="S43" s="6">
        <f t="shared" si="21"/>
        <v>63</v>
      </c>
      <c r="T43" s="6">
        <f t="shared" si="18"/>
        <v>67</v>
      </c>
      <c r="U43" s="10">
        <f t="shared" si="12"/>
        <v>65</v>
      </c>
    </row>
    <row r="44" spans="1:21" x14ac:dyDescent="0.25">
      <c r="A44" t="s">
        <v>45</v>
      </c>
      <c r="C44" t="s">
        <v>54</v>
      </c>
      <c r="D44" t="s">
        <v>18</v>
      </c>
      <c r="E44">
        <f t="shared" si="16"/>
        <v>61</v>
      </c>
      <c r="F44">
        <f t="shared" si="17"/>
        <v>65</v>
      </c>
      <c r="G44">
        <f t="shared" si="22"/>
        <v>52</v>
      </c>
      <c r="H44">
        <f t="shared" si="23"/>
        <v>63</v>
      </c>
      <c r="I44">
        <f t="shared" si="19"/>
        <v>67</v>
      </c>
      <c r="J44">
        <f t="shared" si="13"/>
        <v>65</v>
      </c>
      <c r="L44" s="9" t="s">
        <v>45</v>
      </c>
      <c r="M44" s="7"/>
      <c r="N44" s="7" t="s">
        <v>55</v>
      </c>
      <c r="O44" s="7" t="s">
        <v>15</v>
      </c>
      <c r="P44" s="7">
        <f t="shared" si="14"/>
        <v>66</v>
      </c>
      <c r="Q44" s="7">
        <f t="shared" si="15"/>
        <v>70</v>
      </c>
      <c r="R44" s="7">
        <f t="shared" si="20"/>
        <v>57</v>
      </c>
      <c r="S44" s="7">
        <f t="shared" si="21"/>
        <v>68</v>
      </c>
      <c r="T44" s="7">
        <f t="shared" si="18"/>
        <v>73</v>
      </c>
      <c r="U44" s="11">
        <f t="shared" si="12"/>
        <v>70</v>
      </c>
    </row>
    <row r="45" spans="1:21" x14ac:dyDescent="0.25">
      <c r="A45" t="s">
        <v>45</v>
      </c>
      <c r="C45" t="s">
        <v>55</v>
      </c>
      <c r="D45" t="s">
        <v>15</v>
      </c>
      <c r="E45">
        <f t="shared" si="16"/>
        <v>66</v>
      </c>
      <c r="F45">
        <f t="shared" si="17"/>
        <v>70</v>
      </c>
      <c r="G45">
        <f t="shared" si="22"/>
        <v>57</v>
      </c>
      <c r="H45">
        <f t="shared" si="23"/>
        <v>68</v>
      </c>
      <c r="I45">
        <f t="shared" si="19"/>
        <v>73</v>
      </c>
      <c r="J45">
        <f t="shared" si="13"/>
        <v>70</v>
      </c>
      <c r="L45" s="8" t="s">
        <v>45</v>
      </c>
      <c r="M45" s="6"/>
      <c r="N45" s="6" t="s">
        <v>56</v>
      </c>
      <c r="O45" s="6" t="s">
        <v>13</v>
      </c>
      <c r="P45" s="6">
        <f t="shared" si="14"/>
        <v>79</v>
      </c>
      <c r="Q45" s="6">
        <f t="shared" si="15"/>
        <v>83</v>
      </c>
      <c r="R45" s="6">
        <f t="shared" si="20"/>
        <v>70</v>
      </c>
      <c r="S45" s="6">
        <f t="shared" si="21"/>
        <v>81</v>
      </c>
      <c r="T45" s="6">
        <f t="shared" si="18"/>
        <v>57</v>
      </c>
      <c r="U45" s="10">
        <f t="shared" si="12"/>
        <v>83</v>
      </c>
    </row>
    <row r="46" spans="1:21" x14ac:dyDescent="0.25">
      <c r="A46" t="s">
        <v>45</v>
      </c>
      <c r="C46" t="s">
        <v>56</v>
      </c>
      <c r="D46" t="s">
        <v>13</v>
      </c>
      <c r="E46">
        <f t="shared" si="16"/>
        <v>79</v>
      </c>
      <c r="F46">
        <f t="shared" si="17"/>
        <v>83</v>
      </c>
      <c r="G46">
        <f t="shared" si="22"/>
        <v>70</v>
      </c>
      <c r="H46">
        <f t="shared" si="23"/>
        <v>81</v>
      </c>
      <c r="I46">
        <f t="shared" si="19"/>
        <v>57</v>
      </c>
      <c r="J46">
        <f t="shared" si="13"/>
        <v>83</v>
      </c>
      <c r="L46" s="9" t="s">
        <v>45</v>
      </c>
      <c r="M46" s="7"/>
      <c r="N46" s="7" t="s">
        <v>57</v>
      </c>
      <c r="O46" s="7" t="s">
        <v>19</v>
      </c>
      <c r="P46" s="7">
        <f t="shared" si="14"/>
        <v>55</v>
      </c>
      <c r="Q46" s="7">
        <f t="shared" si="15"/>
        <v>59</v>
      </c>
      <c r="R46" s="7">
        <f t="shared" si="20"/>
        <v>46</v>
      </c>
      <c r="S46" s="7">
        <f t="shared" si="21"/>
        <v>57</v>
      </c>
      <c r="T46" s="7">
        <f t="shared" si="18"/>
        <v>89</v>
      </c>
      <c r="U46" s="11">
        <f t="shared" si="12"/>
        <v>59</v>
      </c>
    </row>
    <row r="47" spans="1:21" x14ac:dyDescent="0.25">
      <c r="A47" t="s">
        <v>45</v>
      </c>
      <c r="C47" t="s">
        <v>57</v>
      </c>
      <c r="D47" t="s">
        <v>19</v>
      </c>
      <c r="E47">
        <f t="shared" si="16"/>
        <v>55</v>
      </c>
      <c r="F47">
        <f t="shared" si="17"/>
        <v>59</v>
      </c>
      <c r="G47">
        <f t="shared" si="22"/>
        <v>46</v>
      </c>
      <c r="H47">
        <f t="shared" si="23"/>
        <v>57</v>
      </c>
      <c r="I47">
        <f t="shared" si="19"/>
        <v>89</v>
      </c>
      <c r="J47">
        <f t="shared" si="13"/>
        <v>59</v>
      </c>
      <c r="L47" s="8" t="s">
        <v>45</v>
      </c>
      <c r="M47" s="6"/>
      <c r="N47" s="6" t="s">
        <v>58</v>
      </c>
      <c r="O47" s="6" t="s">
        <v>17</v>
      </c>
      <c r="P47" s="6">
        <f t="shared" si="14"/>
        <v>79</v>
      </c>
      <c r="Q47" s="6">
        <f t="shared" si="15"/>
        <v>83</v>
      </c>
      <c r="R47" s="6">
        <f t="shared" si="20"/>
        <v>70</v>
      </c>
      <c r="S47" s="6">
        <f t="shared" si="21"/>
        <v>81</v>
      </c>
      <c r="T47" s="6">
        <f t="shared" si="18"/>
        <v>62</v>
      </c>
      <c r="U47" s="10">
        <f t="shared" si="12"/>
        <v>83</v>
      </c>
    </row>
    <row r="48" spans="1:21" x14ac:dyDescent="0.25">
      <c r="A48" t="s">
        <v>45</v>
      </c>
      <c r="C48" t="s">
        <v>58</v>
      </c>
      <c r="D48" t="s">
        <v>17</v>
      </c>
      <c r="E48">
        <f t="shared" si="16"/>
        <v>79</v>
      </c>
      <c r="F48">
        <f t="shared" si="17"/>
        <v>83</v>
      </c>
      <c r="G48">
        <f t="shared" si="22"/>
        <v>70</v>
      </c>
      <c r="H48">
        <f t="shared" si="23"/>
        <v>81</v>
      </c>
      <c r="I48">
        <f t="shared" si="19"/>
        <v>62</v>
      </c>
      <c r="J48">
        <f t="shared" si="13"/>
        <v>83</v>
      </c>
      <c r="L48" s="9" t="s">
        <v>45</v>
      </c>
      <c r="M48" s="7"/>
      <c r="N48" s="7" t="s">
        <v>59</v>
      </c>
      <c r="O48" s="7" t="s">
        <v>15</v>
      </c>
      <c r="P48" s="7">
        <f t="shared" si="14"/>
        <v>73</v>
      </c>
      <c r="Q48" s="7">
        <f t="shared" si="15"/>
        <v>77</v>
      </c>
      <c r="R48" s="7">
        <f t="shared" si="20"/>
        <v>64</v>
      </c>
      <c r="S48" s="7">
        <f t="shared" si="21"/>
        <v>75</v>
      </c>
      <c r="T48" s="7">
        <f t="shared" si="18"/>
        <v>81</v>
      </c>
      <c r="U48" s="11">
        <f t="shared" si="12"/>
        <v>77</v>
      </c>
    </row>
    <row r="49" spans="1:21" x14ac:dyDescent="0.25">
      <c r="A49" t="s">
        <v>45</v>
      </c>
      <c r="C49" t="s">
        <v>59</v>
      </c>
      <c r="D49" t="s">
        <v>15</v>
      </c>
      <c r="E49">
        <f t="shared" si="16"/>
        <v>73</v>
      </c>
      <c r="F49">
        <f t="shared" si="17"/>
        <v>77</v>
      </c>
      <c r="G49">
        <f t="shared" si="22"/>
        <v>64</v>
      </c>
      <c r="H49">
        <f t="shared" si="23"/>
        <v>75</v>
      </c>
      <c r="I49">
        <f t="shared" si="19"/>
        <v>81</v>
      </c>
      <c r="J49">
        <f t="shared" si="13"/>
        <v>77</v>
      </c>
      <c r="L49" s="8" t="s">
        <v>45</v>
      </c>
      <c r="M49" s="6"/>
      <c r="N49" s="6" t="s">
        <v>60</v>
      </c>
      <c r="O49" s="6" t="s">
        <v>13</v>
      </c>
      <c r="P49" s="6">
        <f t="shared" si="14"/>
        <v>78</v>
      </c>
      <c r="Q49" s="6">
        <f t="shared" si="15"/>
        <v>82</v>
      </c>
      <c r="R49" s="6">
        <f t="shared" si="20"/>
        <v>69</v>
      </c>
      <c r="S49" s="6">
        <f t="shared" si="21"/>
        <v>80</v>
      </c>
      <c r="T49" s="6">
        <f t="shared" si="18"/>
        <v>61</v>
      </c>
      <c r="U49" s="10">
        <f t="shared" si="12"/>
        <v>82</v>
      </c>
    </row>
    <row r="50" spans="1:21" x14ac:dyDescent="0.25">
      <c r="A50" t="s">
        <v>45</v>
      </c>
      <c r="C50" t="s">
        <v>60</v>
      </c>
      <c r="D50" t="s">
        <v>13</v>
      </c>
      <c r="E50">
        <f t="shared" si="16"/>
        <v>78</v>
      </c>
      <c r="F50">
        <f t="shared" si="17"/>
        <v>82</v>
      </c>
      <c r="G50">
        <f t="shared" si="22"/>
        <v>69</v>
      </c>
      <c r="H50">
        <f t="shared" si="23"/>
        <v>80</v>
      </c>
      <c r="I50">
        <f t="shared" si="19"/>
        <v>61</v>
      </c>
      <c r="J50">
        <f t="shared" si="13"/>
        <v>82</v>
      </c>
      <c r="L50" s="9" t="s">
        <v>45</v>
      </c>
      <c r="M50" s="7"/>
      <c r="N50" s="7" t="s">
        <v>61</v>
      </c>
      <c r="O50" s="7" t="s">
        <v>18</v>
      </c>
      <c r="P50" s="7">
        <f t="shared" si="14"/>
        <v>72</v>
      </c>
      <c r="Q50" s="7">
        <f t="shared" si="15"/>
        <v>76</v>
      </c>
      <c r="R50" s="7">
        <f t="shared" si="20"/>
        <v>63</v>
      </c>
      <c r="S50" s="7">
        <f t="shared" si="21"/>
        <v>74</v>
      </c>
      <c r="T50" s="7">
        <f t="shared" si="18"/>
        <v>51</v>
      </c>
      <c r="U50" s="11">
        <f t="shared" si="12"/>
        <v>76</v>
      </c>
    </row>
    <row r="51" spans="1:21" x14ac:dyDescent="0.25">
      <c r="A51" t="s">
        <v>45</v>
      </c>
      <c r="C51" t="s">
        <v>61</v>
      </c>
      <c r="D51" t="s">
        <v>18</v>
      </c>
      <c r="E51">
        <f t="shared" si="16"/>
        <v>72</v>
      </c>
      <c r="F51">
        <f t="shared" si="17"/>
        <v>76</v>
      </c>
      <c r="G51">
        <f t="shared" si="22"/>
        <v>63</v>
      </c>
      <c r="H51">
        <f t="shared" si="23"/>
        <v>74</v>
      </c>
      <c r="I51">
        <f t="shared" si="19"/>
        <v>51</v>
      </c>
      <c r="J51">
        <f t="shared" si="13"/>
        <v>76</v>
      </c>
      <c r="L51" s="8" t="s">
        <v>45</v>
      </c>
      <c r="M51" s="6"/>
      <c r="N51" s="6" t="s">
        <v>62</v>
      </c>
      <c r="O51" s="6" t="s">
        <v>15</v>
      </c>
      <c r="P51" s="6">
        <f t="shared" si="14"/>
        <v>62</v>
      </c>
      <c r="Q51" s="6">
        <f t="shared" si="15"/>
        <v>66</v>
      </c>
      <c r="R51" s="6">
        <f t="shared" si="20"/>
        <v>53</v>
      </c>
      <c r="S51" s="6">
        <f t="shared" si="21"/>
        <v>64</v>
      </c>
      <c r="T51" s="6">
        <f t="shared" si="18"/>
        <v>57</v>
      </c>
      <c r="U51" s="10">
        <f t="shared" si="12"/>
        <v>66</v>
      </c>
    </row>
    <row r="52" spans="1:21" x14ac:dyDescent="0.25">
      <c r="A52" t="s">
        <v>45</v>
      </c>
      <c r="C52" t="s">
        <v>62</v>
      </c>
      <c r="D52" t="s">
        <v>15</v>
      </c>
      <c r="E52">
        <f t="shared" si="16"/>
        <v>62</v>
      </c>
      <c r="F52">
        <f t="shared" si="17"/>
        <v>66</v>
      </c>
      <c r="G52">
        <f t="shared" si="22"/>
        <v>53</v>
      </c>
      <c r="H52">
        <f t="shared" si="23"/>
        <v>64</v>
      </c>
      <c r="I52">
        <f t="shared" si="19"/>
        <v>57</v>
      </c>
      <c r="J52">
        <f t="shared" si="13"/>
        <v>66</v>
      </c>
      <c r="L52" s="9" t="s">
        <v>45</v>
      </c>
      <c r="M52" s="7"/>
      <c r="N52" s="7" t="s">
        <v>63</v>
      </c>
      <c r="O52" s="7" t="s">
        <v>19</v>
      </c>
      <c r="P52" s="7">
        <f t="shared" si="14"/>
        <v>68</v>
      </c>
      <c r="Q52" s="7">
        <f t="shared" si="15"/>
        <v>72</v>
      </c>
      <c r="R52" s="7">
        <f t="shared" si="20"/>
        <v>59</v>
      </c>
      <c r="S52" s="7">
        <f t="shared" si="21"/>
        <v>70</v>
      </c>
      <c r="T52" s="7">
        <f t="shared" si="18"/>
        <v>41</v>
      </c>
      <c r="U52" s="11">
        <f t="shared" si="12"/>
        <v>72</v>
      </c>
    </row>
    <row r="53" spans="1:21" x14ac:dyDescent="0.25">
      <c r="A53" t="s">
        <v>45</v>
      </c>
      <c r="C53" t="s">
        <v>63</v>
      </c>
      <c r="D53" t="s">
        <v>19</v>
      </c>
      <c r="E53">
        <f t="shared" si="16"/>
        <v>68</v>
      </c>
      <c r="F53">
        <f t="shared" si="17"/>
        <v>72</v>
      </c>
      <c r="G53">
        <f t="shared" si="22"/>
        <v>59</v>
      </c>
      <c r="H53">
        <f t="shared" si="23"/>
        <v>70</v>
      </c>
      <c r="I53">
        <f t="shared" si="19"/>
        <v>41</v>
      </c>
      <c r="J53">
        <f t="shared" si="13"/>
        <v>72</v>
      </c>
      <c r="L53" s="8" t="s">
        <v>45</v>
      </c>
      <c r="M53" s="6"/>
      <c r="N53" s="6" t="s">
        <v>64</v>
      </c>
      <c r="O53" s="6" t="s">
        <v>10</v>
      </c>
      <c r="P53" s="6">
        <f t="shared" si="14"/>
        <v>52</v>
      </c>
      <c r="Q53" s="6">
        <f t="shared" si="15"/>
        <v>56</v>
      </c>
      <c r="R53" s="6">
        <f t="shared" si="20"/>
        <v>43</v>
      </c>
      <c r="S53" s="6">
        <f t="shared" si="21"/>
        <v>54</v>
      </c>
      <c r="T53" s="6">
        <f t="shared" si="18"/>
        <v>80</v>
      </c>
      <c r="U53" s="10">
        <f t="shared" si="12"/>
        <v>56</v>
      </c>
    </row>
    <row r="54" spans="1:21" x14ac:dyDescent="0.25">
      <c r="A54" t="s">
        <v>45</v>
      </c>
      <c r="C54" t="s">
        <v>64</v>
      </c>
      <c r="D54" t="s">
        <v>10</v>
      </c>
      <c r="E54">
        <f t="shared" si="16"/>
        <v>52</v>
      </c>
      <c r="F54">
        <f t="shared" si="17"/>
        <v>56</v>
      </c>
      <c r="G54">
        <f t="shared" si="22"/>
        <v>43</v>
      </c>
      <c r="H54">
        <f t="shared" si="23"/>
        <v>54</v>
      </c>
      <c r="I54">
        <f t="shared" si="19"/>
        <v>80</v>
      </c>
      <c r="J54">
        <f t="shared" si="13"/>
        <v>56</v>
      </c>
      <c r="L54" s="9" t="s">
        <v>65</v>
      </c>
      <c r="M54" s="7"/>
      <c r="N54" s="7" t="s">
        <v>66</v>
      </c>
      <c r="O54" s="7" t="s">
        <v>10</v>
      </c>
      <c r="P54" s="7">
        <f t="shared" si="14"/>
        <v>84</v>
      </c>
      <c r="Q54" s="7">
        <f t="shared" si="15"/>
        <v>88</v>
      </c>
      <c r="R54" s="7">
        <f t="shared" si="20"/>
        <v>75</v>
      </c>
      <c r="S54" s="7">
        <f t="shared" si="21"/>
        <v>86</v>
      </c>
      <c r="T54" s="7">
        <f t="shared" si="18"/>
        <v>68</v>
      </c>
      <c r="U54" s="11">
        <f t="shared" si="12"/>
        <v>88</v>
      </c>
    </row>
    <row r="55" spans="1:21" x14ac:dyDescent="0.25">
      <c r="A55" t="s">
        <v>65</v>
      </c>
      <c r="C55" t="s">
        <v>66</v>
      </c>
      <c r="D55" t="s">
        <v>10</v>
      </c>
      <c r="E55">
        <f t="shared" si="16"/>
        <v>84</v>
      </c>
      <c r="F55">
        <f t="shared" si="17"/>
        <v>88</v>
      </c>
      <c r="G55">
        <f t="shared" si="22"/>
        <v>75</v>
      </c>
      <c r="H55">
        <f t="shared" si="23"/>
        <v>86</v>
      </c>
      <c r="I55">
        <f t="shared" si="19"/>
        <v>68</v>
      </c>
      <c r="J55">
        <f t="shared" si="13"/>
        <v>88</v>
      </c>
      <c r="L55" s="8" t="s">
        <v>65</v>
      </c>
      <c r="M55" s="6"/>
      <c r="N55" s="6" t="s">
        <v>67</v>
      </c>
      <c r="O55" s="6" t="s">
        <v>18</v>
      </c>
      <c r="P55" s="6">
        <f t="shared" si="14"/>
        <v>57</v>
      </c>
      <c r="Q55" s="6">
        <f t="shared" si="15"/>
        <v>61</v>
      </c>
      <c r="R55" s="6">
        <f t="shared" si="20"/>
        <v>48</v>
      </c>
      <c r="S55" s="6">
        <f t="shared" si="21"/>
        <v>59</v>
      </c>
      <c r="T55" s="6">
        <f t="shared" si="18"/>
        <v>37</v>
      </c>
      <c r="U55" s="10">
        <f t="shared" si="12"/>
        <v>61</v>
      </c>
    </row>
    <row r="56" spans="1:21" x14ac:dyDescent="0.25">
      <c r="A56" t="s">
        <v>65</v>
      </c>
      <c r="C56" t="s">
        <v>67</v>
      </c>
      <c r="D56" t="s">
        <v>18</v>
      </c>
      <c r="E56">
        <f t="shared" si="16"/>
        <v>57</v>
      </c>
      <c r="F56">
        <f t="shared" si="17"/>
        <v>61</v>
      </c>
      <c r="G56">
        <f t="shared" si="22"/>
        <v>48</v>
      </c>
      <c r="H56">
        <f t="shared" si="23"/>
        <v>59</v>
      </c>
      <c r="I56">
        <f t="shared" si="19"/>
        <v>37</v>
      </c>
      <c r="J56">
        <f t="shared" si="13"/>
        <v>61</v>
      </c>
      <c r="L56" s="9" t="s">
        <v>65</v>
      </c>
      <c r="M56" s="7"/>
      <c r="N56" s="7" t="s">
        <v>68</v>
      </c>
      <c r="O56" s="7" t="s">
        <v>10</v>
      </c>
      <c r="P56" s="7">
        <f t="shared" si="14"/>
        <v>76</v>
      </c>
      <c r="Q56" s="7">
        <f t="shared" si="15"/>
        <v>80</v>
      </c>
      <c r="R56" s="7">
        <f t="shared" si="20"/>
        <v>67</v>
      </c>
      <c r="S56" s="7">
        <f t="shared" si="21"/>
        <v>78</v>
      </c>
      <c r="T56" s="7">
        <f t="shared" si="18"/>
        <v>57</v>
      </c>
      <c r="U56" s="11">
        <f t="shared" si="12"/>
        <v>80</v>
      </c>
    </row>
    <row r="57" spans="1:21" x14ac:dyDescent="0.25">
      <c r="A57" t="s">
        <v>65</v>
      </c>
      <c r="C57" t="s">
        <v>68</v>
      </c>
      <c r="D57" t="s">
        <v>10</v>
      </c>
      <c r="E57">
        <f t="shared" si="16"/>
        <v>76</v>
      </c>
      <c r="F57">
        <f t="shared" si="17"/>
        <v>80</v>
      </c>
      <c r="G57">
        <f t="shared" si="22"/>
        <v>67</v>
      </c>
      <c r="H57">
        <f t="shared" si="23"/>
        <v>78</v>
      </c>
      <c r="I57">
        <f t="shared" si="19"/>
        <v>57</v>
      </c>
      <c r="J57">
        <f t="shared" si="13"/>
        <v>80</v>
      </c>
      <c r="L57" s="8" t="s">
        <v>65</v>
      </c>
      <c r="M57" s="6"/>
      <c r="N57" s="6" t="s">
        <v>69</v>
      </c>
      <c r="O57" s="6" t="s">
        <v>15</v>
      </c>
      <c r="P57" s="6">
        <f t="shared" si="14"/>
        <v>56</v>
      </c>
      <c r="Q57" s="6">
        <f t="shared" si="15"/>
        <v>60</v>
      </c>
      <c r="R57" s="6">
        <f t="shared" si="20"/>
        <v>47</v>
      </c>
      <c r="S57" s="6">
        <f t="shared" si="21"/>
        <v>58</v>
      </c>
      <c r="T57" s="6">
        <f t="shared" si="18"/>
        <v>62</v>
      </c>
      <c r="U57" s="10">
        <f t="shared" si="12"/>
        <v>60</v>
      </c>
    </row>
    <row r="58" spans="1:21" x14ac:dyDescent="0.25">
      <c r="A58" t="s">
        <v>65</v>
      </c>
      <c r="C58" t="s">
        <v>69</v>
      </c>
      <c r="D58" t="s">
        <v>15</v>
      </c>
      <c r="E58">
        <f t="shared" si="16"/>
        <v>56</v>
      </c>
      <c r="F58">
        <f t="shared" si="17"/>
        <v>60</v>
      </c>
      <c r="G58">
        <f t="shared" si="22"/>
        <v>47</v>
      </c>
      <c r="H58">
        <f t="shared" si="23"/>
        <v>58</v>
      </c>
      <c r="I58">
        <f t="shared" si="19"/>
        <v>62</v>
      </c>
      <c r="J58">
        <f t="shared" si="13"/>
        <v>60</v>
      </c>
      <c r="L58" s="9" t="s">
        <v>65</v>
      </c>
      <c r="M58" s="7"/>
      <c r="N58" s="7" t="s">
        <v>70</v>
      </c>
      <c r="O58" s="7" t="s">
        <v>10</v>
      </c>
      <c r="P58" s="7">
        <f t="shared" si="14"/>
        <v>46</v>
      </c>
      <c r="Q58" s="7">
        <f t="shared" si="15"/>
        <v>50</v>
      </c>
      <c r="R58" s="7">
        <f t="shared" si="20"/>
        <v>37</v>
      </c>
      <c r="S58" s="7">
        <f t="shared" si="21"/>
        <v>48</v>
      </c>
      <c r="T58" s="7">
        <f t="shared" si="18"/>
        <v>75</v>
      </c>
      <c r="U58" s="11">
        <f t="shared" si="12"/>
        <v>50</v>
      </c>
    </row>
    <row r="59" spans="1:21" x14ac:dyDescent="0.25">
      <c r="A59" t="s">
        <v>65</v>
      </c>
      <c r="C59" t="s">
        <v>70</v>
      </c>
      <c r="D59" t="s">
        <v>10</v>
      </c>
      <c r="E59">
        <f t="shared" si="16"/>
        <v>46</v>
      </c>
      <c r="F59">
        <f t="shared" si="17"/>
        <v>50</v>
      </c>
      <c r="G59">
        <f t="shared" si="22"/>
        <v>37</v>
      </c>
      <c r="H59">
        <f t="shared" si="23"/>
        <v>48</v>
      </c>
      <c r="I59">
        <f t="shared" si="19"/>
        <v>75</v>
      </c>
      <c r="J59">
        <f t="shared" si="13"/>
        <v>50</v>
      </c>
      <c r="L59" s="8" t="s">
        <v>65</v>
      </c>
      <c r="M59" s="6"/>
      <c r="N59" s="6" t="s">
        <v>71</v>
      </c>
      <c r="O59" s="6" t="s">
        <v>13</v>
      </c>
      <c r="P59" s="6">
        <f t="shared" si="14"/>
        <v>52</v>
      </c>
      <c r="Q59" s="6">
        <f t="shared" si="15"/>
        <v>56</v>
      </c>
      <c r="R59" s="6">
        <f t="shared" si="20"/>
        <v>43</v>
      </c>
      <c r="S59" s="6">
        <f t="shared" si="21"/>
        <v>54</v>
      </c>
      <c r="T59" s="6">
        <f t="shared" si="18"/>
        <v>51</v>
      </c>
      <c r="U59" s="10">
        <f t="shared" si="12"/>
        <v>56</v>
      </c>
    </row>
    <row r="60" spans="1:21" x14ac:dyDescent="0.25">
      <c r="A60" t="s">
        <v>65</v>
      </c>
      <c r="C60" t="s">
        <v>71</v>
      </c>
      <c r="D60" t="s">
        <v>13</v>
      </c>
      <c r="E60">
        <f t="shared" si="16"/>
        <v>52</v>
      </c>
      <c r="F60">
        <f t="shared" si="17"/>
        <v>56</v>
      </c>
      <c r="G60">
        <f t="shared" si="22"/>
        <v>43</v>
      </c>
      <c r="H60">
        <f t="shared" si="23"/>
        <v>54</v>
      </c>
      <c r="I60">
        <f t="shared" si="19"/>
        <v>51</v>
      </c>
      <c r="J60">
        <f t="shared" si="13"/>
        <v>56</v>
      </c>
      <c r="L60" s="9" t="s">
        <v>65</v>
      </c>
      <c r="M60" s="7"/>
      <c r="N60" s="7" t="s">
        <v>72</v>
      </c>
      <c r="O60" s="7" t="s">
        <v>10</v>
      </c>
      <c r="P60" s="7">
        <f t="shared" si="14"/>
        <v>36</v>
      </c>
      <c r="Q60" s="7">
        <f t="shared" si="15"/>
        <v>40</v>
      </c>
      <c r="R60" s="7">
        <f t="shared" si="20"/>
        <v>27</v>
      </c>
      <c r="S60" s="7">
        <f t="shared" si="21"/>
        <v>38</v>
      </c>
      <c r="T60" s="7">
        <f t="shared" si="18"/>
        <v>75</v>
      </c>
      <c r="U60" s="11">
        <f t="shared" si="12"/>
        <v>40</v>
      </c>
    </row>
    <row r="61" spans="1:21" x14ac:dyDescent="0.25">
      <c r="A61" t="s">
        <v>65</v>
      </c>
      <c r="C61" t="s">
        <v>72</v>
      </c>
      <c r="D61" t="s">
        <v>10</v>
      </c>
      <c r="E61">
        <f t="shared" si="16"/>
        <v>36</v>
      </c>
      <c r="F61">
        <f t="shared" si="17"/>
        <v>40</v>
      </c>
      <c r="G61">
        <f t="shared" si="22"/>
        <v>27</v>
      </c>
      <c r="H61">
        <f t="shared" si="23"/>
        <v>38</v>
      </c>
      <c r="I61">
        <f t="shared" si="19"/>
        <v>75</v>
      </c>
      <c r="J61">
        <f t="shared" si="13"/>
        <v>40</v>
      </c>
      <c r="L61" s="8" t="s">
        <v>65</v>
      </c>
      <c r="M61" s="6"/>
      <c r="N61" s="6" t="s">
        <v>73</v>
      </c>
      <c r="O61" s="6" t="s">
        <v>19</v>
      </c>
      <c r="P61" s="6">
        <f t="shared" si="14"/>
        <v>75</v>
      </c>
      <c r="Q61" s="6">
        <f t="shared" si="15"/>
        <v>79</v>
      </c>
      <c r="R61" s="6">
        <f t="shared" si="20"/>
        <v>66</v>
      </c>
      <c r="S61" s="6">
        <f t="shared" si="21"/>
        <v>77</v>
      </c>
      <c r="T61" s="6">
        <f t="shared" si="18"/>
        <v>69</v>
      </c>
      <c r="U61" s="10">
        <f t="shared" ref="U61:U83" si="24">P61+4</f>
        <v>79</v>
      </c>
    </row>
    <row r="62" spans="1:21" x14ac:dyDescent="0.25">
      <c r="A62" t="s">
        <v>65</v>
      </c>
      <c r="C62" t="s">
        <v>73</v>
      </c>
      <c r="D62" t="s">
        <v>19</v>
      </c>
      <c r="E62">
        <f t="shared" si="16"/>
        <v>75</v>
      </c>
      <c r="F62">
        <f t="shared" si="17"/>
        <v>79</v>
      </c>
      <c r="G62">
        <f t="shared" si="22"/>
        <v>66</v>
      </c>
      <c r="H62">
        <f t="shared" si="23"/>
        <v>77</v>
      </c>
      <c r="I62">
        <f t="shared" si="19"/>
        <v>69</v>
      </c>
      <c r="J62">
        <f t="shared" ref="J62:J84" si="25">E62+4</f>
        <v>79</v>
      </c>
      <c r="L62" s="9" t="s">
        <v>65</v>
      </c>
      <c r="M62" s="7"/>
      <c r="N62" s="7" t="s">
        <v>74</v>
      </c>
      <c r="O62" s="7" t="s">
        <v>10</v>
      </c>
      <c r="P62" s="7">
        <f t="shared" si="14"/>
        <v>63</v>
      </c>
      <c r="Q62" s="7">
        <f t="shared" si="15"/>
        <v>67</v>
      </c>
      <c r="R62" s="7">
        <f t="shared" si="20"/>
        <v>54</v>
      </c>
      <c r="S62" s="7">
        <f t="shared" si="21"/>
        <v>65</v>
      </c>
      <c r="T62" s="7">
        <f t="shared" si="18"/>
        <v>74</v>
      </c>
      <c r="U62" s="11">
        <f t="shared" si="24"/>
        <v>67</v>
      </c>
    </row>
    <row r="63" spans="1:21" x14ac:dyDescent="0.25">
      <c r="A63" t="s">
        <v>65</v>
      </c>
      <c r="C63" t="s">
        <v>74</v>
      </c>
      <c r="D63" t="s">
        <v>10</v>
      </c>
      <c r="E63">
        <f t="shared" si="16"/>
        <v>63</v>
      </c>
      <c r="F63">
        <f t="shared" si="17"/>
        <v>67</v>
      </c>
      <c r="G63">
        <f t="shared" si="22"/>
        <v>54</v>
      </c>
      <c r="H63">
        <f t="shared" si="23"/>
        <v>65</v>
      </c>
      <c r="I63">
        <f t="shared" si="19"/>
        <v>74</v>
      </c>
      <c r="J63">
        <f t="shared" si="25"/>
        <v>67</v>
      </c>
      <c r="L63" s="8" t="s">
        <v>65</v>
      </c>
      <c r="M63" s="6"/>
      <c r="N63" s="6" t="s">
        <v>75</v>
      </c>
      <c r="O63" s="6" t="s">
        <v>19</v>
      </c>
      <c r="P63" s="6">
        <f t="shared" si="14"/>
        <v>32</v>
      </c>
      <c r="Q63" s="6">
        <f t="shared" si="15"/>
        <v>36</v>
      </c>
      <c r="R63" s="6">
        <f t="shared" si="20"/>
        <v>23</v>
      </c>
      <c r="S63" s="6">
        <f t="shared" si="21"/>
        <v>34</v>
      </c>
      <c r="T63" s="6">
        <f t="shared" si="18"/>
        <v>68</v>
      </c>
      <c r="U63" s="10">
        <f t="shared" si="24"/>
        <v>36</v>
      </c>
    </row>
    <row r="64" spans="1:21" x14ac:dyDescent="0.25">
      <c r="A64" t="s">
        <v>65</v>
      </c>
      <c r="C64" t="s">
        <v>75</v>
      </c>
      <c r="D64" t="s">
        <v>19</v>
      </c>
      <c r="E64">
        <f t="shared" si="16"/>
        <v>32</v>
      </c>
      <c r="F64">
        <f t="shared" si="17"/>
        <v>36</v>
      </c>
      <c r="G64">
        <f t="shared" si="22"/>
        <v>23</v>
      </c>
      <c r="H64">
        <f t="shared" si="23"/>
        <v>34</v>
      </c>
      <c r="I64">
        <f t="shared" si="19"/>
        <v>68</v>
      </c>
      <c r="J64">
        <f t="shared" si="25"/>
        <v>36</v>
      </c>
      <c r="L64" s="9" t="s">
        <v>65</v>
      </c>
      <c r="M64" s="7"/>
      <c r="N64" s="7" t="s">
        <v>76</v>
      </c>
      <c r="O64" s="7" t="s">
        <v>10</v>
      </c>
      <c r="P64" s="7">
        <f t="shared" si="14"/>
        <v>52</v>
      </c>
      <c r="Q64" s="7">
        <f t="shared" si="15"/>
        <v>56</v>
      </c>
      <c r="R64" s="7">
        <f t="shared" si="20"/>
        <v>43</v>
      </c>
      <c r="S64" s="7">
        <f t="shared" si="21"/>
        <v>54</v>
      </c>
      <c r="T64" s="7">
        <f t="shared" ref="T64:T95" si="26">P41</f>
        <v>72</v>
      </c>
      <c r="U64" s="11">
        <f t="shared" si="24"/>
        <v>56</v>
      </c>
    </row>
    <row r="65" spans="1:21" x14ac:dyDescent="0.25">
      <c r="A65" t="s">
        <v>65</v>
      </c>
      <c r="C65" t="s">
        <v>76</v>
      </c>
      <c r="D65" t="s">
        <v>10</v>
      </c>
      <c r="E65">
        <f t="shared" si="16"/>
        <v>52</v>
      </c>
      <c r="F65">
        <f t="shared" si="17"/>
        <v>56</v>
      </c>
      <c r="G65">
        <f t="shared" si="22"/>
        <v>43</v>
      </c>
      <c r="H65">
        <f t="shared" si="23"/>
        <v>54</v>
      </c>
      <c r="I65">
        <f t="shared" ref="I65:I96" si="27">E42</f>
        <v>72</v>
      </c>
      <c r="J65">
        <f t="shared" si="25"/>
        <v>56</v>
      </c>
      <c r="L65" s="8" t="s">
        <v>65</v>
      </c>
      <c r="M65" s="6"/>
      <c r="N65" s="6" t="s">
        <v>77</v>
      </c>
      <c r="O65" s="6" t="s">
        <v>18</v>
      </c>
      <c r="P65" s="6">
        <f t="shared" si="14"/>
        <v>57</v>
      </c>
      <c r="Q65" s="6">
        <f t="shared" si="15"/>
        <v>61</v>
      </c>
      <c r="R65" s="6">
        <f t="shared" si="20"/>
        <v>48</v>
      </c>
      <c r="S65" s="6">
        <f t="shared" si="21"/>
        <v>59</v>
      </c>
      <c r="T65" s="6">
        <f t="shared" si="26"/>
        <v>41</v>
      </c>
      <c r="U65" s="10">
        <f t="shared" si="24"/>
        <v>61</v>
      </c>
    </row>
    <row r="66" spans="1:21" x14ac:dyDescent="0.25">
      <c r="A66" t="s">
        <v>65</v>
      </c>
      <c r="C66" t="s">
        <v>77</v>
      </c>
      <c r="D66" t="s">
        <v>18</v>
      </c>
      <c r="E66">
        <f t="shared" si="16"/>
        <v>57</v>
      </c>
      <c r="F66">
        <f t="shared" si="17"/>
        <v>61</v>
      </c>
      <c r="G66">
        <f t="shared" si="22"/>
        <v>48</v>
      </c>
      <c r="H66">
        <f t="shared" si="23"/>
        <v>59</v>
      </c>
      <c r="I66">
        <f t="shared" si="27"/>
        <v>41</v>
      </c>
      <c r="J66">
        <f t="shared" si="25"/>
        <v>61</v>
      </c>
      <c r="L66" s="9" t="s">
        <v>65</v>
      </c>
      <c r="M66" s="7"/>
      <c r="N66" s="7" t="s">
        <v>78</v>
      </c>
      <c r="O66" s="7" t="s">
        <v>15</v>
      </c>
      <c r="P66" s="7">
        <f t="shared" ref="P66:P97" si="28">R45</f>
        <v>70</v>
      </c>
      <c r="Q66" s="7">
        <f t="shared" ref="Q66:Q97" si="29">P66+4</f>
        <v>74</v>
      </c>
      <c r="R66" s="7">
        <f t="shared" si="20"/>
        <v>61</v>
      </c>
      <c r="S66" s="7">
        <f t="shared" si="21"/>
        <v>72</v>
      </c>
      <c r="T66" s="7">
        <f t="shared" si="26"/>
        <v>61</v>
      </c>
      <c r="U66" s="11">
        <f t="shared" si="24"/>
        <v>74</v>
      </c>
    </row>
    <row r="67" spans="1:21" x14ac:dyDescent="0.25">
      <c r="A67" t="s">
        <v>65</v>
      </c>
      <c r="C67" t="s">
        <v>78</v>
      </c>
      <c r="D67" t="s">
        <v>15</v>
      </c>
      <c r="E67">
        <f t="shared" ref="E67:E98" si="30">G46</f>
        <v>70</v>
      </c>
      <c r="F67">
        <f t="shared" ref="F67:F98" si="31">E67+4</f>
        <v>74</v>
      </c>
      <c r="G67">
        <f t="shared" si="22"/>
        <v>61</v>
      </c>
      <c r="H67">
        <f t="shared" si="23"/>
        <v>72</v>
      </c>
      <c r="I67">
        <f t="shared" si="27"/>
        <v>61</v>
      </c>
      <c r="J67">
        <f t="shared" si="25"/>
        <v>74</v>
      </c>
      <c r="L67" s="8" t="s">
        <v>65</v>
      </c>
      <c r="M67" s="6"/>
      <c r="N67" s="6" t="s">
        <v>79</v>
      </c>
      <c r="O67" s="6" t="s">
        <v>13</v>
      </c>
      <c r="P67" s="6">
        <f t="shared" si="28"/>
        <v>46</v>
      </c>
      <c r="Q67" s="6">
        <f t="shared" si="29"/>
        <v>50</v>
      </c>
      <c r="R67" s="6">
        <f t="shared" si="20"/>
        <v>37</v>
      </c>
      <c r="S67" s="6">
        <f t="shared" si="21"/>
        <v>48</v>
      </c>
      <c r="T67" s="6">
        <f t="shared" si="26"/>
        <v>66</v>
      </c>
      <c r="U67" s="10">
        <f t="shared" si="24"/>
        <v>50</v>
      </c>
    </row>
    <row r="68" spans="1:21" x14ac:dyDescent="0.25">
      <c r="A68" t="s">
        <v>65</v>
      </c>
      <c r="C68" t="s">
        <v>79</v>
      </c>
      <c r="D68" t="s">
        <v>13</v>
      </c>
      <c r="E68">
        <f t="shared" si="30"/>
        <v>46</v>
      </c>
      <c r="F68">
        <f t="shared" si="31"/>
        <v>50</v>
      </c>
      <c r="G68">
        <f t="shared" si="22"/>
        <v>37</v>
      </c>
      <c r="H68">
        <f t="shared" si="23"/>
        <v>48</v>
      </c>
      <c r="I68">
        <f t="shared" si="27"/>
        <v>66</v>
      </c>
      <c r="J68">
        <f t="shared" si="25"/>
        <v>50</v>
      </c>
      <c r="L68" s="9" t="s">
        <v>65</v>
      </c>
      <c r="M68" s="7"/>
      <c r="N68" s="7" t="s">
        <v>80</v>
      </c>
      <c r="O68" s="7" t="s">
        <v>10</v>
      </c>
      <c r="P68" s="7">
        <f t="shared" si="28"/>
        <v>70</v>
      </c>
      <c r="Q68" s="7">
        <f t="shared" si="29"/>
        <v>74</v>
      </c>
      <c r="R68" s="7">
        <f t="shared" si="20"/>
        <v>61</v>
      </c>
      <c r="S68" s="7">
        <f t="shared" si="21"/>
        <v>72</v>
      </c>
      <c r="T68" s="7">
        <f t="shared" si="26"/>
        <v>79</v>
      </c>
      <c r="U68" s="11">
        <f t="shared" si="24"/>
        <v>74</v>
      </c>
    </row>
    <row r="69" spans="1:21" x14ac:dyDescent="0.25">
      <c r="A69" t="s">
        <v>65</v>
      </c>
      <c r="C69" t="s">
        <v>80</v>
      </c>
      <c r="D69" t="s">
        <v>10</v>
      </c>
      <c r="E69">
        <f t="shared" si="30"/>
        <v>70</v>
      </c>
      <c r="F69">
        <f t="shared" si="31"/>
        <v>74</v>
      </c>
      <c r="G69">
        <f t="shared" si="22"/>
        <v>61</v>
      </c>
      <c r="H69">
        <f t="shared" si="23"/>
        <v>72</v>
      </c>
      <c r="I69">
        <f t="shared" si="27"/>
        <v>79</v>
      </c>
      <c r="J69">
        <f t="shared" si="25"/>
        <v>74</v>
      </c>
      <c r="L69" s="8" t="s">
        <v>65</v>
      </c>
      <c r="M69" s="6"/>
      <c r="N69" s="6" t="s">
        <v>81</v>
      </c>
      <c r="O69" s="6" t="s">
        <v>18</v>
      </c>
      <c r="P69" s="6">
        <f t="shared" si="28"/>
        <v>64</v>
      </c>
      <c r="Q69" s="6">
        <f t="shared" si="29"/>
        <v>68</v>
      </c>
      <c r="R69" s="6">
        <f t="shared" si="20"/>
        <v>55</v>
      </c>
      <c r="S69" s="6">
        <f t="shared" si="21"/>
        <v>66</v>
      </c>
      <c r="T69" s="6">
        <f t="shared" si="26"/>
        <v>55</v>
      </c>
      <c r="U69" s="10">
        <f t="shared" si="24"/>
        <v>68</v>
      </c>
    </row>
    <row r="70" spans="1:21" x14ac:dyDescent="0.25">
      <c r="A70" t="s">
        <v>65</v>
      </c>
      <c r="C70" t="s">
        <v>81</v>
      </c>
      <c r="D70" t="s">
        <v>18</v>
      </c>
      <c r="E70">
        <f t="shared" si="30"/>
        <v>64</v>
      </c>
      <c r="F70">
        <f t="shared" si="31"/>
        <v>68</v>
      </c>
      <c r="G70">
        <f t="shared" si="22"/>
        <v>55</v>
      </c>
      <c r="H70">
        <f t="shared" si="23"/>
        <v>66</v>
      </c>
      <c r="I70">
        <f t="shared" si="27"/>
        <v>55</v>
      </c>
      <c r="J70">
        <f t="shared" si="25"/>
        <v>68</v>
      </c>
      <c r="L70" s="9" t="s">
        <v>65</v>
      </c>
      <c r="M70" s="7"/>
      <c r="N70" s="7" t="s">
        <v>82</v>
      </c>
      <c r="O70" s="7" t="s">
        <v>17</v>
      </c>
      <c r="P70" s="7">
        <f t="shared" si="28"/>
        <v>69</v>
      </c>
      <c r="Q70" s="7">
        <f t="shared" si="29"/>
        <v>73</v>
      </c>
      <c r="R70" s="7">
        <f t="shared" si="20"/>
        <v>60</v>
      </c>
      <c r="S70" s="7">
        <f t="shared" si="21"/>
        <v>71</v>
      </c>
      <c r="T70" s="7">
        <f t="shared" si="26"/>
        <v>79</v>
      </c>
      <c r="U70" s="11">
        <f t="shared" si="24"/>
        <v>73</v>
      </c>
    </row>
    <row r="71" spans="1:21" x14ac:dyDescent="0.25">
      <c r="A71" t="s">
        <v>65</v>
      </c>
      <c r="C71" t="s">
        <v>82</v>
      </c>
      <c r="D71" t="s">
        <v>17</v>
      </c>
      <c r="E71">
        <f t="shared" si="30"/>
        <v>69</v>
      </c>
      <c r="F71">
        <f t="shared" si="31"/>
        <v>73</v>
      </c>
      <c r="G71">
        <f t="shared" si="22"/>
        <v>60</v>
      </c>
      <c r="H71">
        <f t="shared" si="23"/>
        <v>71</v>
      </c>
      <c r="I71">
        <f t="shared" si="27"/>
        <v>79</v>
      </c>
      <c r="J71">
        <f t="shared" si="25"/>
        <v>73</v>
      </c>
      <c r="L71" s="8" t="s">
        <v>65</v>
      </c>
      <c r="M71" s="6"/>
      <c r="N71" s="6" t="s">
        <v>83</v>
      </c>
      <c r="O71" s="6" t="s">
        <v>10</v>
      </c>
      <c r="P71" s="6">
        <f t="shared" si="28"/>
        <v>63</v>
      </c>
      <c r="Q71" s="6">
        <f t="shared" si="29"/>
        <v>67</v>
      </c>
      <c r="R71" s="6">
        <f t="shared" si="20"/>
        <v>54</v>
      </c>
      <c r="S71" s="6">
        <f t="shared" si="21"/>
        <v>65</v>
      </c>
      <c r="T71" s="6">
        <f t="shared" si="26"/>
        <v>73</v>
      </c>
      <c r="U71" s="10">
        <f t="shared" si="24"/>
        <v>67</v>
      </c>
    </row>
    <row r="72" spans="1:21" x14ac:dyDescent="0.25">
      <c r="A72" t="s">
        <v>65</v>
      </c>
      <c r="C72" t="s">
        <v>83</v>
      </c>
      <c r="D72" t="s">
        <v>10</v>
      </c>
      <c r="E72">
        <f t="shared" si="30"/>
        <v>63</v>
      </c>
      <c r="F72">
        <f t="shared" si="31"/>
        <v>67</v>
      </c>
      <c r="G72">
        <f t="shared" si="22"/>
        <v>54</v>
      </c>
      <c r="H72">
        <f t="shared" si="23"/>
        <v>65</v>
      </c>
      <c r="I72">
        <f t="shared" si="27"/>
        <v>73</v>
      </c>
      <c r="J72">
        <f t="shared" si="25"/>
        <v>67</v>
      </c>
      <c r="L72" s="9" t="s">
        <v>65</v>
      </c>
      <c r="M72" s="7"/>
      <c r="N72" s="7" t="s">
        <v>31</v>
      </c>
      <c r="O72" s="7" t="s">
        <v>13</v>
      </c>
      <c r="P72" s="7">
        <f t="shared" si="28"/>
        <v>53</v>
      </c>
      <c r="Q72" s="7">
        <f t="shared" si="29"/>
        <v>57</v>
      </c>
      <c r="R72" s="7">
        <f t="shared" ref="R72:R103" si="32">Q72-13</f>
        <v>44</v>
      </c>
      <c r="S72" s="7">
        <f t="shared" ref="S72:S83" si="33">Q72-2</f>
        <v>55</v>
      </c>
      <c r="T72" s="7">
        <f t="shared" si="26"/>
        <v>78</v>
      </c>
      <c r="U72" s="11">
        <f t="shared" si="24"/>
        <v>57</v>
      </c>
    </row>
    <row r="73" spans="1:21" x14ac:dyDescent="0.25">
      <c r="A73" t="s">
        <v>65</v>
      </c>
      <c r="C73" t="s">
        <v>31</v>
      </c>
      <c r="D73" t="s">
        <v>13</v>
      </c>
      <c r="E73">
        <f t="shared" si="30"/>
        <v>53</v>
      </c>
      <c r="F73">
        <f t="shared" si="31"/>
        <v>57</v>
      </c>
      <c r="G73">
        <f t="shared" ref="G73:G104" si="34">F73-13</f>
        <v>44</v>
      </c>
      <c r="H73">
        <f t="shared" ref="H73:H84" si="35">F73-2</f>
        <v>55</v>
      </c>
      <c r="I73">
        <f t="shared" si="27"/>
        <v>78</v>
      </c>
      <c r="J73">
        <f t="shared" si="25"/>
        <v>57</v>
      </c>
      <c r="L73" s="8" t="s">
        <v>65</v>
      </c>
      <c r="M73" s="6"/>
      <c r="N73" s="6" t="s">
        <v>84</v>
      </c>
      <c r="O73" s="6" t="s">
        <v>10</v>
      </c>
      <c r="P73" s="6">
        <f t="shared" si="28"/>
        <v>59</v>
      </c>
      <c r="Q73" s="6">
        <f t="shared" si="29"/>
        <v>63</v>
      </c>
      <c r="R73" s="6">
        <f t="shared" si="32"/>
        <v>50</v>
      </c>
      <c r="S73" s="6">
        <f t="shared" si="33"/>
        <v>61</v>
      </c>
      <c r="T73" s="6">
        <f t="shared" si="26"/>
        <v>72</v>
      </c>
      <c r="U73" s="10">
        <f t="shared" si="24"/>
        <v>63</v>
      </c>
    </row>
    <row r="74" spans="1:21" x14ac:dyDescent="0.25">
      <c r="A74" t="s">
        <v>65</v>
      </c>
      <c r="C74" t="s">
        <v>84</v>
      </c>
      <c r="D74" t="s">
        <v>10</v>
      </c>
      <c r="E74">
        <f t="shared" si="30"/>
        <v>59</v>
      </c>
      <c r="F74">
        <f t="shared" si="31"/>
        <v>63</v>
      </c>
      <c r="G74">
        <f t="shared" si="34"/>
        <v>50</v>
      </c>
      <c r="H74">
        <f t="shared" si="35"/>
        <v>61</v>
      </c>
      <c r="I74">
        <f t="shared" si="27"/>
        <v>72</v>
      </c>
      <c r="J74">
        <f t="shared" si="25"/>
        <v>63</v>
      </c>
      <c r="L74" s="9" t="s">
        <v>65</v>
      </c>
      <c r="M74" s="7"/>
      <c r="N74" s="7" t="s">
        <v>85</v>
      </c>
      <c r="O74" s="7" t="s">
        <v>13</v>
      </c>
      <c r="P74" s="7">
        <f t="shared" si="28"/>
        <v>43</v>
      </c>
      <c r="Q74" s="7">
        <f t="shared" si="29"/>
        <v>47</v>
      </c>
      <c r="R74" s="7">
        <f t="shared" si="32"/>
        <v>34</v>
      </c>
      <c r="S74" s="7">
        <f t="shared" si="33"/>
        <v>45</v>
      </c>
      <c r="T74" s="7">
        <f t="shared" si="26"/>
        <v>62</v>
      </c>
      <c r="U74" s="11">
        <f t="shared" si="24"/>
        <v>47</v>
      </c>
    </row>
    <row r="75" spans="1:21" x14ac:dyDescent="0.25">
      <c r="A75" t="s">
        <v>65</v>
      </c>
      <c r="C75" t="s">
        <v>85</v>
      </c>
      <c r="D75" t="s">
        <v>13</v>
      </c>
      <c r="E75">
        <f t="shared" si="30"/>
        <v>43</v>
      </c>
      <c r="F75">
        <f t="shared" si="31"/>
        <v>47</v>
      </c>
      <c r="G75">
        <f t="shared" si="34"/>
        <v>34</v>
      </c>
      <c r="H75">
        <f t="shared" si="35"/>
        <v>45</v>
      </c>
      <c r="I75">
        <f t="shared" si="27"/>
        <v>62</v>
      </c>
      <c r="J75">
        <f t="shared" si="25"/>
        <v>47</v>
      </c>
      <c r="L75" s="8" t="s">
        <v>65</v>
      </c>
      <c r="M75" s="6"/>
      <c r="N75" s="6" t="s">
        <v>93</v>
      </c>
      <c r="O75" s="6" t="s">
        <v>10</v>
      </c>
      <c r="P75" s="6">
        <f t="shared" si="28"/>
        <v>75</v>
      </c>
      <c r="Q75" s="6">
        <f t="shared" si="29"/>
        <v>79</v>
      </c>
      <c r="R75" s="6">
        <f t="shared" si="32"/>
        <v>66</v>
      </c>
      <c r="S75" s="6">
        <f t="shared" si="33"/>
        <v>77</v>
      </c>
      <c r="T75" s="6">
        <f t="shared" si="26"/>
        <v>68</v>
      </c>
      <c r="U75" s="10">
        <f t="shared" si="24"/>
        <v>79</v>
      </c>
    </row>
    <row r="76" spans="1:21" x14ac:dyDescent="0.25">
      <c r="A76" t="s">
        <v>65</v>
      </c>
      <c r="C76" t="s">
        <v>93</v>
      </c>
      <c r="D76" t="s">
        <v>10</v>
      </c>
      <c r="E76">
        <f t="shared" si="30"/>
        <v>75</v>
      </c>
      <c r="F76">
        <f t="shared" si="31"/>
        <v>79</v>
      </c>
      <c r="G76">
        <f t="shared" si="34"/>
        <v>66</v>
      </c>
      <c r="H76">
        <f t="shared" si="35"/>
        <v>77</v>
      </c>
      <c r="I76">
        <f t="shared" si="27"/>
        <v>68</v>
      </c>
      <c r="J76">
        <f t="shared" si="25"/>
        <v>79</v>
      </c>
      <c r="L76" s="9" t="s">
        <v>65</v>
      </c>
      <c r="M76" s="7"/>
      <c r="N76" s="7" t="s">
        <v>89</v>
      </c>
      <c r="O76" s="7" t="s">
        <v>18</v>
      </c>
      <c r="P76" s="7">
        <f t="shared" si="28"/>
        <v>48</v>
      </c>
      <c r="Q76" s="7">
        <f t="shared" si="29"/>
        <v>52</v>
      </c>
      <c r="R76" s="7">
        <f t="shared" si="32"/>
        <v>39</v>
      </c>
      <c r="S76" s="7">
        <f t="shared" si="33"/>
        <v>50</v>
      </c>
      <c r="T76" s="7">
        <f t="shared" si="26"/>
        <v>52</v>
      </c>
      <c r="U76" s="11">
        <f t="shared" si="24"/>
        <v>52</v>
      </c>
    </row>
    <row r="77" spans="1:21" x14ac:dyDescent="0.25">
      <c r="A77" t="s">
        <v>65</v>
      </c>
      <c r="C77" t="s">
        <v>89</v>
      </c>
      <c r="D77" t="s">
        <v>18</v>
      </c>
      <c r="E77">
        <f t="shared" si="30"/>
        <v>48</v>
      </c>
      <c r="F77">
        <f t="shared" si="31"/>
        <v>52</v>
      </c>
      <c r="G77">
        <f t="shared" si="34"/>
        <v>39</v>
      </c>
      <c r="H77">
        <f t="shared" si="35"/>
        <v>50</v>
      </c>
      <c r="I77">
        <f t="shared" si="27"/>
        <v>52</v>
      </c>
      <c r="J77">
        <f t="shared" si="25"/>
        <v>52</v>
      </c>
      <c r="L77" s="8" t="s">
        <v>65</v>
      </c>
      <c r="M77" s="6"/>
      <c r="N77" s="6" t="s">
        <v>90</v>
      </c>
      <c r="O77" s="6" t="s">
        <v>10</v>
      </c>
      <c r="P77" s="6">
        <f t="shared" si="28"/>
        <v>67</v>
      </c>
      <c r="Q77" s="6">
        <f t="shared" si="29"/>
        <v>71</v>
      </c>
      <c r="R77" s="6">
        <f t="shared" si="32"/>
        <v>58</v>
      </c>
      <c r="S77" s="6">
        <f t="shared" si="33"/>
        <v>69</v>
      </c>
      <c r="T77" s="6">
        <f t="shared" si="26"/>
        <v>84</v>
      </c>
      <c r="U77" s="10">
        <f t="shared" si="24"/>
        <v>71</v>
      </c>
    </row>
    <row r="78" spans="1:21" x14ac:dyDescent="0.25">
      <c r="A78" t="s">
        <v>65</v>
      </c>
      <c r="C78" t="s">
        <v>90</v>
      </c>
      <c r="D78" t="s">
        <v>10</v>
      </c>
      <c r="E78">
        <f t="shared" si="30"/>
        <v>67</v>
      </c>
      <c r="F78">
        <f t="shared" si="31"/>
        <v>71</v>
      </c>
      <c r="G78">
        <f t="shared" si="34"/>
        <v>58</v>
      </c>
      <c r="H78">
        <f t="shared" si="35"/>
        <v>69</v>
      </c>
      <c r="I78">
        <f t="shared" si="27"/>
        <v>84</v>
      </c>
      <c r="J78">
        <f t="shared" si="25"/>
        <v>71</v>
      </c>
      <c r="L78" s="9" t="s">
        <v>65</v>
      </c>
      <c r="M78" s="7"/>
      <c r="N78" s="7" t="s">
        <v>86</v>
      </c>
      <c r="O78" s="7" t="s">
        <v>15</v>
      </c>
      <c r="P78" s="7">
        <f t="shared" si="28"/>
        <v>47</v>
      </c>
      <c r="Q78" s="7">
        <f t="shared" si="29"/>
        <v>51</v>
      </c>
      <c r="R78" s="7">
        <f t="shared" si="32"/>
        <v>38</v>
      </c>
      <c r="S78" s="7">
        <f t="shared" si="33"/>
        <v>49</v>
      </c>
      <c r="T78" s="7">
        <f t="shared" si="26"/>
        <v>57</v>
      </c>
      <c r="U78" s="11">
        <f t="shared" si="24"/>
        <v>51</v>
      </c>
    </row>
    <row r="79" spans="1:21" x14ac:dyDescent="0.25">
      <c r="A79" t="s">
        <v>65</v>
      </c>
      <c r="C79" t="s">
        <v>86</v>
      </c>
      <c r="D79" t="s">
        <v>15</v>
      </c>
      <c r="E79">
        <f t="shared" si="30"/>
        <v>47</v>
      </c>
      <c r="F79">
        <f t="shared" si="31"/>
        <v>51</v>
      </c>
      <c r="G79">
        <f t="shared" si="34"/>
        <v>38</v>
      </c>
      <c r="H79">
        <f t="shared" si="35"/>
        <v>49</v>
      </c>
      <c r="I79">
        <f t="shared" si="27"/>
        <v>57</v>
      </c>
      <c r="J79">
        <f t="shared" si="25"/>
        <v>51</v>
      </c>
      <c r="L79" s="8" t="s">
        <v>65</v>
      </c>
      <c r="M79" s="6"/>
      <c r="N79" s="6" t="s">
        <v>79</v>
      </c>
      <c r="O79" s="6" t="s">
        <v>17</v>
      </c>
      <c r="P79" s="6">
        <f t="shared" si="28"/>
        <v>37</v>
      </c>
      <c r="Q79" s="6">
        <f t="shared" si="29"/>
        <v>41</v>
      </c>
      <c r="R79" s="6">
        <f t="shared" si="32"/>
        <v>28</v>
      </c>
      <c r="S79" s="6">
        <f t="shared" si="33"/>
        <v>39</v>
      </c>
      <c r="T79" s="6">
        <f t="shared" si="26"/>
        <v>76</v>
      </c>
      <c r="U79" s="10">
        <f t="shared" si="24"/>
        <v>41</v>
      </c>
    </row>
    <row r="80" spans="1:21" x14ac:dyDescent="0.25">
      <c r="A80" t="s">
        <v>65</v>
      </c>
      <c r="C80" t="s">
        <v>79</v>
      </c>
      <c r="D80" t="s">
        <v>17</v>
      </c>
      <c r="E80">
        <f t="shared" si="30"/>
        <v>37</v>
      </c>
      <c r="F80">
        <f t="shared" si="31"/>
        <v>41</v>
      </c>
      <c r="G80">
        <f t="shared" si="34"/>
        <v>28</v>
      </c>
      <c r="H80">
        <f t="shared" si="35"/>
        <v>39</v>
      </c>
      <c r="I80">
        <f t="shared" si="27"/>
        <v>76</v>
      </c>
      <c r="J80">
        <f t="shared" si="25"/>
        <v>41</v>
      </c>
      <c r="L80" s="9" t="s">
        <v>65</v>
      </c>
      <c r="M80" s="7"/>
      <c r="N80" s="7" t="s">
        <v>91</v>
      </c>
      <c r="O80" s="7" t="s">
        <v>10</v>
      </c>
      <c r="P80" s="7">
        <f t="shared" si="28"/>
        <v>43</v>
      </c>
      <c r="Q80" s="7">
        <f t="shared" si="29"/>
        <v>47</v>
      </c>
      <c r="R80" s="7">
        <f t="shared" si="32"/>
        <v>34</v>
      </c>
      <c r="S80" s="7">
        <f t="shared" si="33"/>
        <v>45</v>
      </c>
      <c r="T80" s="7">
        <f t="shared" si="26"/>
        <v>56</v>
      </c>
      <c r="U80" s="11">
        <f t="shared" si="24"/>
        <v>47</v>
      </c>
    </row>
    <row r="81" spans="1:21" x14ac:dyDescent="0.25">
      <c r="A81" t="s">
        <v>65</v>
      </c>
      <c r="C81" t="s">
        <v>91</v>
      </c>
      <c r="D81" t="s">
        <v>10</v>
      </c>
      <c r="E81">
        <f t="shared" si="30"/>
        <v>43</v>
      </c>
      <c r="F81">
        <f t="shared" si="31"/>
        <v>47</v>
      </c>
      <c r="G81">
        <f t="shared" si="34"/>
        <v>34</v>
      </c>
      <c r="H81">
        <f t="shared" si="35"/>
        <v>45</v>
      </c>
      <c r="I81">
        <f t="shared" si="27"/>
        <v>56</v>
      </c>
      <c r="J81">
        <f t="shared" si="25"/>
        <v>47</v>
      </c>
      <c r="L81" s="8" t="s">
        <v>65</v>
      </c>
      <c r="M81" s="6"/>
      <c r="N81" s="6" t="s">
        <v>87</v>
      </c>
      <c r="O81" s="6" t="s">
        <v>19</v>
      </c>
      <c r="P81" s="6">
        <f t="shared" si="28"/>
        <v>27</v>
      </c>
      <c r="Q81" s="6">
        <f t="shared" si="29"/>
        <v>31</v>
      </c>
      <c r="R81" s="6">
        <f t="shared" si="32"/>
        <v>18</v>
      </c>
      <c r="S81" s="6">
        <f t="shared" si="33"/>
        <v>29</v>
      </c>
      <c r="T81" s="6">
        <f t="shared" si="26"/>
        <v>46</v>
      </c>
      <c r="U81" s="10">
        <f t="shared" si="24"/>
        <v>31</v>
      </c>
    </row>
    <row r="82" spans="1:21" x14ac:dyDescent="0.25">
      <c r="A82" t="s">
        <v>65</v>
      </c>
      <c r="C82" t="s">
        <v>87</v>
      </c>
      <c r="D82" t="s">
        <v>19</v>
      </c>
      <c r="E82">
        <f t="shared" si="30"/>
        <v>27</v>
      </c>
      <c r="F82">
        <f t="shared" si="31"/>
        <v>31</v>
      </c>
      <c r="G82">
        <f t="shared" si="34"/>
        <v>18</v>
      </c>
      <c r="H82">
        <f t="shared" si="35"/>
        <v>29</v>
      </c>
      <c r="I82">
        <f t="shared" si="27"/>
        <v>46</v>
      </c>
      <c r="J82">
        <f t="shared" si="25"/>
        <v>31</v>
      </c>
      <c r="L82" s="9" t="s">
        <v>65</v>
      </c>
      <c r="M82" s="7"/>
      <c r="N82" s="7" t="s">
        <v>92</v>
      </c>
      <c r="O82" s="7" t="s">
        <v>10</v>
      </c>
      <c r="P82" s="7">
        <f t="shared" si="28"/>
        <v>66</v>
      </c>
      <c r="Q82" s="7">
        <f t="shared" si="29"/>
        <v>70</v>
      </c>
      <c r="R82" s="7">
        <f t="shared" si="32"/>
        <v>57</v>
      </c>
      <c r="S82" s="7">
        <f t="shared" si="33"/>
        <v>68</v>
      </c>
      <c r="T82" s="7">
        <f t="shared" si="26"/>
        <v>52</v>
      </c>
      <c r="U82" s="11">
        <f t="shared" si="24"/>
        <v>70</v>
      </c>
    </row>
    <row r="83" spans="1:21" x14ac:dyDescent="0.25">
      <c r="A83" t="s">
        <v>65</v>
      </c>
      <c r="C83" t="s">
        <v>92</v>
      </c>
      <c r="D83" t="s">
        <v>10</v>
      </c>
      <c r="E83">
        <f t="shared" si="30"/>
        <v>66</v>
      </c>
      <c r="F83">
        <f t="shared" si="31"/>
        <v>70</v>
      </c>
      <c r="G83">
        <f t="shared" si="34"/>
        <v>57</v>
      </c>
      <c r="H83">
        <f t="shared" si="35"/>
        <v>68</v>
      </c>
      <c r="I83">
        <f t="shared" si="27"/>
        <v>52</v>
      </c>
      <c r="J83">
        <f t="shared" si="25"/>
        <v>70</v>
      </c>
      <c r="L83" s="8" t="s">
        <v>65</v>
      </c>
      <c r="M83" s="6"/>
      <c r="N83" s="6" t="s">
        <v>88</v>
      </c>
      <c r="O83" s="6" t="s">
        <v>18</v>
      </c>
      <c r="P83" s="6">
        <f t="shared" si="28"/>
        <v>54</v>
      </c>
      <c r="Q83" s="6">
        <f t="shared" si="29"/>
        <v>58</v>
      </c>
      <c r="R83" s="6">
        <f t="shared" si="32"/>
        <v>45</v>
      </c>
      <c r="S83" s="6">
        <f t="shared" si="33"/>
        <v>56</v>
      </c>
      <c r="T83" s="6">
        <f t="shared" si="26"/>
        <v>36</v>
      </c>
      <c r="U83" s="10">
        <f t="shared" si="24"/>
        <v>58</v>
      </c>
    </row>
    <row r="84" spans="1:21" x14ac:dyDescent="0.25">
      <c r="A84" t="s">
        <v>65</v>
      </c>
      <c r="C84" t="s">
        <v>88</v>
      </c>
      <c r="D84" t="s">
        <v>18</v>
      </c>
      <c r="E84">
        <f t="shared" si="30"/>
        <v>54</v>
      </c>
      <c r="F84">
        <f t="shared" si="31"/>
        <v>58</v>
      </c>
      <c r="G84">
        <f t="shared" si="34"/>
        <v>45</v>
      </c>
      <c r="H84">
        <f t="shared" si="35"/>
        <v>56</v>
      </c>
      <c r="I84">
        <f t="shared" si="27"/>
        <v>36</v>
      </c>
      <c r="J84">
        <f t="shared" si="25"/>
        <v>58</v>
      </c>
      <c r="L84" s="9" t="s">
        <v>95</v>
      </c>
      <c r="M84" s="7"/>
      <c r="N84" s="7" t="s">
        <v>104</v>
      </c>
      <c r="O84" s="7" t="str">
        <f t="shared" ref="O84:O115" si="36">O5</f>
        <v>Grade 1</v>
      </c>
      <c r="P84" s="7">
        <f t="shared" ref="P84:P115" si="37">Q5+1</f>
        <v>91</v>
      </c>
      <c r="Q84" s="7">
        <f t="shared" ref="Q84:Q115" si="38">P5</f>
        <v>70</v>
      </c>
      <c r="R84" s="7">
        <f t="shared" ref="R84:R115" si="39">S5</f>
        <v>56</v>
      </c>
      <c r="S84" s="7">
        <f t="shared" ref="S84:S115" si="40">R5</f>
        <v>88</v>
      </c>
      <c r="T84" s="7">
        <f t="shared" si="26"/>
        <v>75</v>
      </c>
      <c r="U84" s="11">
        <f t="shared" ref="U84:U115" si="41">U5</f>
        <v>78</v>
      </c>
    </row>
    <row r="85" spans="1:21" x14ac:dyDescent="0.25">
      <c r="A85" t="s">
        <v>95</v>
      </c>
      <c r="C85" t="s">
        <v>104</v>
      </c>
      <c r="D85" t="str">
        <f t="shared" ref="D85:D116" si="42">D6</f>
        <v>Grade 1</v>
      </c>
      <c r="E85">
        <f t="shared" ref="E85:E116" si="43">F6+1</f>
        <v>91</v>
      </c>
      <c r="F85">
        <f t="shared" ref="F85:F116" si="44">E6</f>
        <v>70</v>
      </c>
      <c r="G85">
        <f t="shared" ref="G85:G116" si="45">H6</f>
        <v>56</v>
      </c>
      <c r="H85">
        <f t="shared" ref="H85:H116" si="46">G6</f>
        <v>88</v>
      </c>
      <c r="I85">
        <f t="shared" si="27"/>
        <v>75</v>
      </c>
      <c r="J85">
        <f t="shared" ref="J85:J116" si="47">J6</f>
        <v>78</v>
      </c>
      <c r="L85" s="8" t="s">
        <v>95</v>
      </c>
      <c r="M85" s="6"/>
      <c r="N85" s="6" t="s">
        <v>174</v>
      </c>
      <c r="O85" s="6" t="str">
        <f t="shared" si="36"/>
        <v>Grade 2</v>
      </c>
      <c r="P85" s="6">
        <f t="shared" si="37"/>
        <v>79</v>
      </c>
      <c r="Q85" s="6">
        <f t="shared" si="38"/>
        <v>78</v>
      </c>
      <c r="R85" s="6">
        <f t="shared" si="39"/>
        <v>78</v>
      </c>
      <c r="S85" s="6">
        <f t="shared" si="40"/>
        <v>78</v>
      </c>
      <c r="T85" s="6">
        <f t="shared" si="26"/>
        <v>63</v>
      </c>
      <c r="U85" s="10">
        <f t="shared" si="41"/>
        <v>78</v>
      </c>
    </row>
    <row r="86" spans="1:21" x14ac:dyDescent="0.25">
      <c r="A86" t="s">
        <v>95</v>
      </c>
      <c r="C86" t="s">
        <v>174</v>
      </c>
      <c r="D86" t="str">
        <f t="shared" si="42"/>
        <v>Grade 2</v>
      </c>
      <c r="E86">
        <f t="shared" si="43"/>
        <v>79</v>
      </c>
      <c r="F86">
        <f t="shared" si="44"/>
        <v>78</v>
      </c>
      <c r="G86">
        <f t="shared" si="45"/>
        <v>78</v>
      </c>
      <c r="H86">
        <f t="shared" si="46"/>
        <v>78</v>
      </c>
      <c r="I86">
        <f t="shared" si="27"/>
        <v>63</v>
      </c>
      <c r="J86">
        <f t="shared" si="47"/>
        <v>78</v>
      </c>
      <c r="L86" s="9" t="s">
        <v>95</v>
      </c>
      <c r="M86" s="7"/>
      <c r="N86" s="7" t="s">
        <v>175</v>
      </c>
      <c r="O86" s="7" t="str">
        <f t="shared" si="36"/>
        <v>Grade 6</v>
      </c>
      <c r="P86" s="7">
        <f t="shared" si="37"/>
        <v>48</v>
      </c>
      <c r="Q86" s="7">
        <f t="shared" si="38"/>
        <v>90</v>
      </c>
      <c r="R86" s="7">
        <f t="shared" si="39"/>
        <v>76</v>
      </c>
      <c r="S86" s="7">
        <f t="shared" si="40"/>
        <v>89</v>
      </c>
      <c r="T86" s="7">
        <f t="shared" si="26"/>
        <v>32</v>
      </c>
      <c r="U86" s="11">
        <f t="shared" si="41"/>
        <v>94</v>
      </c>
    </row>
    <row r="87" spans="1:21" x14ac:dyDescent="0.25">
      <c r="A87" t="s">
        <v>95</v>
      </c>
      <c r="C87" t="s">
        <v>175</v>
      </c>
      <c r="D87" t="str">
        <f t="shared" si="42"/>
        <v>Grade 6</v>
      </c>
      <c r="E87">
        <f t="shared" si="43"/>
        <v>48</v>
      </c>
      <c r="F87">
        <f t="shared" si="44"/>
        <v>90</v>
      </c>
      <c r="G87">
        <f t="shared" si="45"/>
        <v>76</v>
      </c>
      <c r="H87">
        <f t="shared" si="46"/>
        <v>89</v>
      </c>
      <c r="I87">
        <f t="shared" si="27"/>
        <v>32</v>
      </c>
      <c r="J87">
        <f t="shared" si="47"/>
        <v>94</v>
      </c>
      <c r="L87" s="8" t="s">
        <v>95</v>
      </c>
      <c r="M87" s="6"/>
      <c r="N87" s="6" t="s">
        <v>173</v>
      </c>
      <c r="O87" s="6" t="str">
        <f t="shared" si="36"/>
        <v>Grade 6</v>
      </c>
      <c r="P87" s="6">
        <f t="shared" si="37"/>
        <v>68</v>
      </c>
      <c r="Q87" s="6">
        <f t="shared" si="38"/>
        <v>89</v>
      </c>
      <c r="R87" s="6">
        <f t="shared" si="39"/>
        <v>65</v>
      </c>
      <c r="S87" s="6">
        <f t="shared" si="40"/>
        <v>54</v>
      </c>
      <c r="T87" s="6">
        <f t="shared" si="26"/>
        <v>52</v>
      </c>
      <c r="U87" s="10">
        <f t="shared" si="41"/>
        <v>93</v>
      </c>
    </row>
    <row r="88" spans="1:21" x14ac:dyDescent="0.25">
      <c r="A88" t="s">
        <v>95</v>
      </c>
      <c r="C88" t="s">
        <v>173</v>
      </c>
      <c r="D88" t="str">
        <f t="shared" si="42"/>
        <v>Grade 6</v>
      </c>
      <c r="E88">
        <f t="shared" si="43"/>
        <v>68</v>
      </c>
      <c r="F88">
        <f t="shared" si="44"/>
        <v>89</v>
      </c>
      <c r="G88">
        <f t="shared" si="45"/>
        <v>65</v>
      </c>
      <c r="H88">
        <f t="shared" si="46"/>
        <v>54</v>
      </c>
      <c r="I88">
        <f t="shared" si="27"/>
        <v>52</v>
      </c>
      <c r="J88">
        <f t="shared" si="47"/>
        <v>93</v>
      </c>
      <c r="L88" s="9" t="s">
        <v>95</v>
      </c>
      <c r="M88" s="7"/>
      <c r="N88" s="7" t="s">
        <v>176</v>
      </c>
      <c r="O88" s="7" t="str">
        <f t="shared" si="36"/>
        <v>Grade 5</v>
      </c>
      <c r="P88" s="7">
        <f t="shared" si="37"/>
        <v>73</v>
      </c>
      <c r="Q88" s="7">
        <f t="shared" si="38"/>
        <v>65</v>
      </c>
      <c r="R88" s="7">
        <f t="shared" si="39"/>
        <v>70</v>
      </c>
      <c r="S88" s="7">
        <f t="shared" si="40"/>
        <v>59</v>
      </c>
      <c r="T88" s="7">
        <f t="shared" si="26"/>
        <v>57</v>
      </c>
      <c r="U88" s="11">
        <f t="shared" si="41"/>
        <v>69</v>
      </c>
    </row>
    <row r="89" spans="1:21" x14ac:dyDescent="0.25">
      <c r="A89" t="s">
        <v>95</v>
      </c>
      <c r="C89" t="s">
        <v>176</v>
      </c>
      <c r="D89" t="str">
        <f t="shared" si="42"/>
        <v>Grade 5</v>
      </c>
      <c r="E89">
        <f t="shared" si="43"/>
        <v>73</v>
      </c>
      <c r="F89">
        <f t="shared" si="44"/>
        <v>65</v>
      </c>
      <c r="G89">
        <f t="shared" si="45"/>
        <v>70</v>
      </c>
      <c r="H89">
        <f t="shared" si="46"/>
        <v>59</v>
      </c>
      <c r="I89">
        <f t="shared" si="27"/>
        <v>57</v>
      </c>
      <c r="J89">
        <f t="shared" si="47"/>
        <v>69</v>
      </c>
      <c r="L89" s="8" t="s">
        <v>95</v>
      </c>
      <c r="M89" s="6"/>
      <c r="N89" s="6" t="s">
        <v>172</v>
      </c>
      <c r="O89" s="6" t="str">
        <f t="shared" si="36"/>
        <v>Grade 4</v>
      </c>
      <c r="P89" s="6">
        <f t="shared" si="37"/>
        <v>86</v>
      </c>
      <c r="Q89" s="6">
        <f t="shared" si="38"/>
        <v>78</v>
      </c>
      <c r="R89" s="6">
        <f t="shared" si="39"/>
        <v>83</v>
      </c>
      <c r="S89" s="6">
        <f t="shared" si="40"/>
        <v>72</v>
      </c>
      <c r="T89" s="6">
        <f t="shared" si="26"/>
        <v>70</v>
      </c>
      <c r="U89" s="10">
        <f t="shared" si="41"/>
        <v>82</v>
      </c>
    </row>
    <row r="90" spans="1:21" x14ac:dyDescent="0.25">
      <c r="A90" t="s">
        <v>95</v>
      </c>
      <c r="C90" t="s">
        <v>172</v>
      </c>
      <c r="D90" t="str">
        <f t="shared" si="42"/>
        <v>Grade 4</v>
      </c>
      <c r="E90">
        <f t="shared" si="43"/>
        <v>86</v>
      </c>
      <c r="F90">
        <f t="shared" si="44"/>
        <v>78</v>
      </c>
      <c r="G90">
        <f t="shared" si="45"/>
        <v>83</v>
      </c>
      <c r="H90">
        <f t="shared" si="46"/>
        <v>72</v>
      </c>
      <c r="I90">
        <f t="shared" si="27"/>
        <v>70</v>
      </c>
      <c r="J90">
        <f t="shared" si="47"/>
        <v>82</v>
      </c>
      <c r="L90" s="9" t="s">
        <v>95</v>
      </c>
      <c r="M90" s="7"/>
      <c r="N90" s="7" t="s">
        <v>182</v>
      </c>
      <c r="O90" s="7" t="str">
        <f t="shared" si="36"/>
        <v>Grade 3</v>
      </c>
      <c r="P90" s="7">
        <f t="shared" si="37"/>
        <v>62</v>
      </c>
      <c r="Q90" s="7">
        <f t="shared" si="38"/>
        <v>54</v>
      </c>
      <c r="R90" s="7">
        <f t="shared" si="39"/>
        <v>59</v>
      </c>
      <c r="S90" s="7">
        <f t="shared" si="40"/>
        <v>48</v>
      </c>
      <c r="T90" s="7">
        <f t="shared" si="26"/>
        <v>46</v>
      </c>
      <c r="U90" s="11">
        <f t="shared" si="41"/>
        <v>58</v>
      </c>
    </row>
    <row r="91" spans="1:21" x14ac:dyDescent="0.25">
      <c r="A91" t="s">
        <v>95</v>
      </c>
      <c r="C91" t="s">
        <v>182</v>
      </c>
      <c r="D91" t="str">
        <f t="shared" si="42"/>
        <v>Grade 3</v>
      </c>
      <c r="E91">
        <f t="shared" si="43"/>
        <v>62</v>
      </c>
      <c r="F91">
        <f t="shared" si="44"/>
        <v>54</v>
      </c>
      <c r="G91">
        <f t="shared" si="45"/>
        <v>59</v>
      </c>
      <c r="H91">
        <f t="shared" si="46"/>
        <v>48</v>
      </c>
      <c r="I91">
        <f t="shared" si="27"/>
        <v>46</v>
      </c>
      <c r="J91">
        <f t="shared" si="47"/>
        <v>58</v>
      </c>
      <c r="L91" s="8" t="s">
        <v>95</v>
      </c>
      <c r="M91" s="6"/>
      <c r="N91" s="6" t="s">
        <v>177</v>
      </c>
      <c r="O91" s="6" t="str">
        <f t="shared" si="36"/>
        <v>Grade 1</v>
      </c>
      <c r="P91" s="6">
        <f t="shared" si="37"/>
        <v>86</v>
      </c>
      <c r="Q91" s="6">
        <f t="shared" si="38"/>
        <v>78</v>
      </c>
      <c r="R91" s="6">
        <f t="shared" si="39"/>
        <v>83</v>
      </c>
      <c r="S91" s="6">
        <f t="shared" si="40"/>
        <v>72</v>
      </c>
      <c r="T91" s="6">
        <f t="shared" si="26"/>
        <v>70</v>
      </c>
      <c r="U91" s="10">
        <f t="shared" si="41"/>
        <v>82</v>
      </c>
    </row>
    <row r="92" spans="1:21" x14ac:dyDescent="0.25">
      <c r="A92" t="s">
        <v>95</v>
      </c>
      <c r="C92" t="s">
        <v>177</v>
      </c>
      <c r="D92" t="str">
        <f t="shared" si="42"/>
        <v>Grade 1</v>
      </c>
      <c r="E92">
        <f t="shared" si="43"/>
        <v>86</v>
      </c>
      <c r="F92">
        <f t="shared" si="44"/>
        <v>78</v>
      </c>
      <c r="G92">
        <f t="shared" si="45"/>
        <v>83</v>
      </c>
      <c r="H92">
        <f t="shared" si="46"/>
        <v>72</v>
      </c>
      <c r="I92">
        <f t="shared" si="27"/>
        <v>70</v>
      </c>
      <c r="J92">
        <f t="shared" si="47"/>
        <v>82</v>
      </c>
      <c r="L92" s="9" t="s">
        <v>95</v>
      </c>
      <c r="M92" s="7"/>
      <c r="N92" s="7" t="s">
        <v>171</v>
      </c>
      <c r="O92" s="7" t="str">
        <f t="shared" si="36"/>
        <v>Grade 3</v>
      </c>
      <c r="P92" s="7">
        <f t="shared" si="37"/>
        <v>80</v>
      </c>
      <c r="Q92" s="7">
        <f t="shared" si="38"/>
        <v>72</v>
      </c>
      <c r="R92" s="7">
        <f t="shared" si="39"/>
        <v>77</v>
      </c>
      <c r="S92" s="7">
        <f t="shared" si="40"/>
        <v>66</v>
      </c>
      <c r="T92" s="7">
        <f t="shared" si="26"/>
        <v>64</v>
      </c>
      <c r="U92" s="11">
        <f t="shared" si="41"/>
        <v>76</v>
      </c>
    </row>
    <row r="93" spans="1:21" x14ac:dyDescent="0.25">
      <c r="A93" t="s">
        <v>95</v>
      </c>
      <c r="C93" t="s">
        <v>171</v>
      </c>
      <c r="D93" t="str">
        <f t="shared" si="42"/>
        <v>Grade 3</v>
      </c>
      <c r="E93">
        <f t="shared" si="43"/>
        <v>80</v>
      </c>
      <c r="F93">
        <f t="shared" si="44"/>
        <v>72</v>
      </c>
      <c r="G93">
        <f t="shared" si="45"/>
        <v>77</v>
      </c>
      <c r="H93">
        <f t="shared" si="46"/>
        <v>66</v>
      </c>
      <c r="I93">
        <f t="shared" si="27"/>
        <v>64</v>
      </c>
      <c r="J93">
        <f t="shared" si="47"/>
        <v>76</v>
      </c>
      <c r="L93" s="8" t="s">
        <v>95</v>
      </c>
      <c r="M93" s="6"/>
      <c r="N93" s="6" t="s">
        <v>181</v>
      </c>
      <c r="O93" s="6" t="str">
        <f t="shared" si="36"/>
        <v>Grade 2</v>
      </c>
      <c r="P93" s="6">
        <f t="shared" si="37"/>
        <v>99</v>
      </c>
      <c r="Q93" s="6">
        <f t="shared" si="38"/>
        <v>91</v>
      </c>
      <c r="R93" s="6">
        <f t="shared" si="39"/>
        <v>96</v>
      </c>
      <c r="S93" s="6">
        <f t="shared" si="40"/>
        <v>85</v>
      </c>
      <c r="T93" s="6">
        <f t="shared" si="26"/>
        <v>69</v>
      </c>
      <c r="U93" s="10">
        <f t="shared" si="41"/>
        <v>95</v>
      </c>
    </row>
    <row r="94" spans="1:21" x14ac:dyDescent="0.25">
      <c r="A94" t="s">
        <v>95</v>
      </c>
      <c r="C94" t="s">
        <v>181</v>
      </c>
      <c r="D94" t="str">
        <f t="shared" si="42"/>
        <v>Grade 2</v>
      </c>
      <c r="E94">
        <f t="shared" si="43"/>
        <v>99</v>
      </c>
      <c r="F94">
        <f t="shared" si="44"/>
        <v>91</v>
      </c>
      <c r="G94">
        <f t="shared" si="45"/>
        <v>96</v>
      </c>
      <c r="H94">
        <f t="shared" si="46"/>
        <v>85</v>
      </c>
      <c r="I94">
        <f t="shared" si="27"/>
        <v>69</v>
      </c>
      <c r="J94">
        <f t="shared" si="47"/>
        <v>95</v>
      </c>
      <c r="L94" s="9" t="s">
        <v>95</v>
      </c>
      <c r="M94" s="7"/>
      <c r="N94" s="7" t="s">
        <v>105</v>
      </c>
      <c r="O94" s="7" t="str">
        <f t="shared" si="36"/>
        <v>Grade 5</v>
      </c>
      <c r="P94" s="7">
        <f t="shared" si="37"/>
        <v>79</v>
      </c>
      <c r="Q94" s="7">
        <f t="shared" si="38"/>
        <v>71</v>
      </c>
      <c r="R94" s="7">
        <f t="shared" si="39"/>
        <v>76</v>
      </c>
      <c r="S94" s="7">
        <f t="shared" si="40"/>
        <v>65</v>
      </c>
      <c r="T94" s="7">
        <f t="shared" si="26"/>
        <v>63</v>
      </c>
      <c r="U94" s="11">
        <f t="shared" si="41"/>
        <v>75</v>
      </c>
    </row>
    <row r="95" spans="1:21" x14ac:dyDescent="0.25">
      <c r="A95" t="s">
        <v>95</v>
      </c>
      <c r="C95" t="s">
        <v>105</v>
      </c>
      <c r="D95" t="str">
        <f t="shared" si="42"/>
        <v>Grade 5</v>
      </c>
      <c r="E95">
        <f t="shared" si="43"/>
        <v>79</v>
      </c>
      <c r="F95">
        <f t="shared" si="44"/>
        <v>71</v>
      </c>
      <c r="G95">
        <f t="shared" si="45"/>
        <v>76</v>
      </c>
      <c r="H95">
        <f t="shared" si="46"/>
        <v>65</v>
      </c>
      <c r="I95">
        <f t="shared" si="27"/>
        <v>63</v>
      </c>
      <c r="J95">
        <f t="shared" si="47"/>
        <v>75</v>
      </c>
      <c r="L95" s="8" t="s">
        <v>95</v>
      </c>
      <c r="M95" s="6"/>
      <c r="N95" s="6" t="s">
        <v>180</v>
      </c>
      <c r="O95" s="6" t="str">
        <f t="shared" si="36"/>
        <v>Grade 1</v>
      </c>
      <c r="P95" s="6">
        <f t="shared" si="37"/>
        <v>69</v>
      </c>
      <c r="Q95" s="6">
        <f t="shared" si="38"/>
        <v>61</v>
      </c>
      <c r="R95" s="6">
        <f t="shared" si="39"/>
        <v>66</v>
      </c>
      <c r="S95" s="6">
        <f t="shared" si="40"/>
        <v>55</v>
      </c>
      <c r="T95" s="6">
        <f t="shared" si="26"/>
        <v>53</v>
      </c>
      <c r="U95" s="10">
        <f t="shared" si="41"/>
        <v>65</v>
      </c>
    </row>
    <row r="96" spans="1:21" x14ac:dyDescent="0.25">
      <c r="A96" t="s">
        <v>95</v>
      </c>
      <c r="C96" t="s">
        <v>180</v>
      </c>
      <c r="D96" t="str">
        <f t="shared" si="42"/>
        <v>Grade 1</v>
      </c>
      <c r="E96">
        <f t="shared" si="43"/>
        <v>69</v>
      </c>
      <c r="F96">
        <f t="shared" si="44"/>
        <v>61</v>
      </c>
      <c r="G96">
        <f t="shared" si="45"/>
        <v>66</v>
      </c>
      <c r="H96">
        <f t="shared" si="46"/>
        <v>55</v>
      </c>
      <c r="I96">
        <f t="shared" si="27"/>
        <v>53</v>
      </c>
      <c r="J96">
        <f t="shared" si="47"/>
        <v>65</v>
      </c>
      <c r="L96" s="9" t="s">
        <v>95</v>
      </c>
      <c r="M96" s="7"/>
      <c r="N96" s="7" t="s">
        <v>179</v>
      </c>
      <c r="O96" s="7" t="str">
        <f t="shared" si="36"/>
        <v>Grade 2</v>
      </c>
      <c r="P96" s="7">
        <f t="shared" si="37"/>
        <v>75</v>
      </c>
      <c r="Q96" s="7">
        <f t="shared" si="38"/>
        <v>67</v>
      </c>
      <c r="R96" s="7">
        <f t="shared" si="39"/>
        <v>72</v>
      </c>
      <c r="S96" s="7">
        <f t="shared" si="40"/>
        <v>61</v>
      </c>
      <c r="T96" s="7">
        <f t="shared" ref="T96:T127" si="48">P73</f>
        <v>59</v>
      </c>
      <c r="U96" s="11">
        <f t="shared" si="41"/>
        <v>71</v>
      </c>
    </row>
    <row r="97" spans="1:21" x14ac:dyDescent="0.25">
      <c r="A97" t="s">
        <v>95</v>
      </c>
      <c r="C97" t="s">
        <v>179</v>
      </c>
      <c r="D97" t="str">
        <f t="shared" si="42"/>
        <v>Grade 2</v>
      </c>
      <c r="E97">
        <f t="shared" si="43"/>
        <v>75</v>
      </c>
      <c r="F97">
        <f t="shared" si="44"/>
        <v>67</v>
      </c>
      <c r="G97">
        <f t="shared" si="45"/>
        <v>72</v>
      </c>
      <c r="H97">
        <f t="shared" si="46"/>
        <v>61</v>
      </c>
      <c r="I97">
        <f t="shared" ref="I97:I128" si="49">E74</f>
        <v>59</v>
      </c>
      <c r="J97">
        <f t="shared" si="47"/>
        <v>71</v>
      </c>
      <c r="L97" s="8" t="s">
        <v>95</v>
      </c>
      <c r="M97" s="6"/>
      <c r="N97" s="6" t="s">
        <v>170</v>
      </c>
      <c r="O97" s="6" t="str">
        <f t="shared" si="36"/>
        <v>Grade 3</v>
      </c>
      <c r="P97" s="6">
        <f t="shared" si="37"/>
        <v>59</v>
      </c>
      <c r="Q97" s="6">
        <f t="shared" si="38"/>
        <v>51</v>
      </c>
      <c r="R97" s="6">
        <f t="shared" si="39"/>
        <v>56</v>
      </c>
      <c r="S97" s="6">
        <f t="shared" si="40"/>
        <v>45</v>
      </c>
      <c r="T97" s="6">
        <f t="shared" si="48"/>
        <v>43</v>
      </c>
      <c r="U97" s="10">
        <f t="shared" si="41"/>
        <v>55</v>
      </c>
    </row>
    <row r="98" spans="1:21" x14ac:dyDescent="0.25">
      <c r="A98" t="s">
        <v>95</v>
      </c>
      <c r="C98" t="s">
        <v>170</v>
      </c>
      <c r="D98" t="str">
        <f t="shared" si="42"/>
        <v>Grade 3</v>
      </c>
      <c r="E98">
        <f t="shared" si="43"/>
        <v>59</v>
      </c>
      <c r="F98">
        <f t="shared" si="44"/>
        <v>51</v>
      </c>
      <c r="G98">
        <f t="shared" si="45"/>
        <v>56</v>
      </c>
      <c r="H98">
        <f t="shared" si="46"/>
        <v>45</v>
      </c>
      <c r="I98">
        <f t="shared" si="49"/>
        <v>43</v>
      </c>
      <c r="J98">
        <f t="shared" si="47"/>
        <v>55</v>
      </c>
      <c r="L98" s="9" t="s">
        <v>95</v>
      </c>
      <c r="M98" s="7"/>
      <c r="N98" s="7" t="s">
        <v>183</v>
      </c>
      <c r="O98" s="7" t="str">
        <f t="shared" si="36"/>
        <v>Grade 1</v>
      </c>
      <c r="P98" s="7">
        <f t="shared" si="37"/>
        <v>98</v>
      </c>
      <c r="Q98" s="7">
        <f t="shared" si="38"/>
        <v>90</v>
      </c>
      <c r="R98" s="7">
        <f t="shared" si="39"/>
        <v>95</v>
      </c>
      <c r="S98" s="7">
        <f t="shared" si="40"/>
        <v>84</v>
      </c>
      <c r="T98" s="7">
        <f t="shared" si="48"/>
        <v>75</v>
      </c>
      <c r="U98" s="11">
        <f t="shared" si="41"/>
        <v>94</v>
      </c>
    </row>
    <row r="99" spans="1:21" x14ac:dyDescent="0.25">
      <c r="A99" t="s">
        <v>95</v>
      </c>
      <c r="C99" t="s">
        <v>183</v>
      </c>
      <c r="D99" t="str">
        <f t="shared" si="42"/>
        <v>Grade 1</v>
      </c>
      <c r="E99">
        <f t="shared" si="43"/>
        <v>98</v>
      </c>
      <c r="F99">
        <f t="shared" si="44"/>
        <v>90</v>
      </c>
      <c r="G99">
        <f t="shared" si="45"/>
        <v>95</v>
      </c>
      <c r="H99">
        <f t="shared" si="46"/>
        <v>84</v>
      </c>
      <c r="I99">
        <f t="shared" si="49"/>
        <v>75</v>
      </c>
      <c r="J99">
        <f t="shared" si="47"/>
        <v>94</v>
      </c>
      <c r="L99" s="8" t="s">
        <v>95</v>
      </c>
      <c r="M99" s="6"/>
      <c r="N99" s="6" t="s">
        <v>178</v>
      </c>
      <c r="O99" s="6" t="str">
        <f t="shared" si="36"/>
        <v>Grade 3</v>
      </c>
      <c r="P99" s="6">
        <f t="shared" si="37"/>
        <v>86</v>
      </c>
      <c r="Q99" s="6">
        <f t="shared" si="38"/>
        <v>78</v>
      </c>
      <c r="R99" s="6">
        <f t="shared" si="39"/>
        <v>83</v>
      </c>
      <c r="S99" s="6">
        <f t="shared" si="40"/>
        <v>72</v>
      </c>
      <c r="T99" s="6">
        <f t="shared" si="48"/>
        <v>48</v>
      </c>
      <c r="U99" s="10">
        <f t="shared" si="41"/>
        <v>82</v>
      </c>
    </row>
    <row r="100" spans="1:21" x14ac:dyDescent="0.25">
      <c r="A100" t="s">
        <v>95</v>
      </c>
      <c r="C100" t="s">
        <v>178</v>
      </c>
      <c r="D100" t="str">
        <f t="shared" si="42"/>
        <v>Grade 3</v>
      </c>
      <c r="E100">
        <f t="shared" si="43"/>
        <v>86</v>
      </c>
      <c r="F100">
        <f t="shared" si="44"/>
        <v>78</v>
      </c>
      <c r="G100">
        <f t="shared" si="45"/>
        <v>83</v>
      </c>
      <c r="H100">
        <f t="shared" si="46"/>
        <v>72</v>
      </c>
      <c r="I100">
        <f t="shared" si="49"/>
        <v>48</v>
      </c>
      <c r="J100">
        <f t="shared" si="47"/>
        <v>82</v>
      </c>
      <c r="L100" s="9" t="s">
        <v>95</v>
      </c>
      <c r="M100" s="7"/>
      <c r="N100" s="7" t="s">
        <v>169</v>
      </c>
      <c r="O100" s="7" t="str">
        <f t="shared" si="36"/>
        <v>Grade 4</v>
      </c>
      <c r="P100" s="7">
        <f t="shared" si="37"/>
        <v>55</v>
      </c>
      <c r="Q100" s="7">
        <f t="shared" si="38"/>
        <v>47</v>
      </c>
      <c r="R100" s="7">
        <f t="shared" si="39"/>
        <v>52</v>
      </c>
      <c r="S100" s="7">
        <f t="shared" si="40"/>
        <v>41</v>
      </c>
      <c r="T100" s="7">
        <f t="shared" si="48"/>
        <v>67</v>
      </c>
      <c r="U100" s="11">
        <f t="shared" si="41"/>
        <v>51</v>
      </c>
    </row>
    <row r="101" spans="1:21" x14ac:dyDescent="0.25">
      <c r="A101" t="s">
        <v>95</v>
      </c>
      <c r="C101" t="s">
        <v>169</v>
      </c>
      <c r="D101" t="str">
        <f t="shared" si="42"/>
        <v>Grade 4</v>
      </c>
      <c r="E101">
        <f t="shared" si="43"/>
        <v>55</v>
      </c>
      <c r="F101">
        <f t="shared" si="44"/>
        <v>47</v>
      </c>
      <c r="G101">
        <f t="shared" si="45"/>
        <v>52</v>
      </c>
      <c r="H101">
        <f t="shared" si="46"/>
        <v>41</v>
      </c>
      <c r="I101">
        <f t="shared" si="49"/>
        <v>67</v>
      </c>
      <c r="J101">
        <f t="shared" si="47"/>
        <v>51</v>
      </c>
      <c r="L101" s="8" t="s">
        <v>95</v>
      </c>
      <c r="M101" s="6"/>
      <c r="N101" s="6" t="s">
        <v>184</v>
      </c>
      <c r="O101" s="6" t="str">
        <f t="shared" si="36"/>
        <v>Grade 6</v>
      </c>
      <c r="P101" s="6">
        <f t="shared" si="37"/>
        <v>75</v>
      </c>
      <c r="Q101" s="6">
        <f t="shared" si="38"/>
        <v>67</v>
      </c>
      <c r="R101" s="6">
        <f t="shared" si="39"/>
        <v>72</v>
      </c>
      <c r="S101" s="6">
        <f t="shared" si="40"/>
        <v>61</v>
      </c>
      <c r="T101" s="6">
        <f t="shared" si="48"/>
        <v>47</v>
      </c>
      <c r="U101" s="10">
        <f t="shared" si="41"/>
        <v>71</v>
      </c>
    </row>
    <row r="102" spans="1:21" x14ac:dyDescent="0.25">
      <c r="A102" t="s">
        <v>95</v>
      </c>
      <c r="C102" t="s">
        <v>184</v>
      </c>
      <c r="D102" t="str">
        <f t="shared" si="42"/>
        <v>Grade 6</v>
      </c>
      <c r="E102">
        <f t="shared" si="43"/>
        <v>75</v>
      </c>
      <c r="F102">
        <f t="shared" si="44"/>
        <v>67</v>
      </c>
      <c r="G102">
        <f t="shared" si="45"/>
        <v>72</v>
      </c>
      <c r="H102">
        <f t="shared" si="46"/>
        <v>61</v>
      </c>
      <c r="I102">
        <f t="shared" si="49"/>
        <v>47</v>
      </c>
      <c r="J102">
        <f t="shared" si="47"/>
        <v>71</v>
      </c>
      <c r="L102" s="9" t="s">
        <v>95</v>
      </c>
      <c r="M102" s="7"/>
      <c r="N102" s="7" t="s">
        <v>106</v>
      </c>
      <c r="O102" s="7" t="str">
        <f t="shared" si="36"/>
        <v>Grade 2</v>
      </c>
      <c r="P102" s="7">
        <f t="shared" si="37"/>
        <v>80</v>
      </c>
      <c r="Q102" s="7">
        <f t="shared" si="38"/>
        <v>72</v>
      </c>
      <c r="R102" s="7">
        <f t="shared" si="39"/>
        <v>77</v>
      </c>
      <c r="S102" s="7">
        <f t="shared" si="40"/>
        <v>66</v>
      </c>
      <c r="T102" s="7">
        <f t="shared" si="48"/>
        <v>37</v>
      </c>
      <c r="U102" s="11">
        <f t="shared" si="41"/>
        <v>76</v>
      </c>
    </row>
    <row r="103" spans="1:21" x14ac:dyDescent="0.25">
      <c r="A103" t="s">
        <v>95</v>
      </c>
      <c r="C103" t="s">
        <v>106</v>
      </c>
      <c r="D103" t="str">
        <f t="shared" si="42"/>
        <v>Grade 2</v>
      </c>
      <c r="E103">
        <f t="shared" si="43"/>
        <v>80</v>
      </c>
      <c r="F103">
        <f t="shared" si="44"/>
        <v>72</v>
      </c>
      <c r="G103">
        <f t="shared" si="45"/>
        <v>77</v>
      </c>
      <c r="H103">
        <f t="shared" si="46"/>
        <v>66</v>
      </c>
      <c r="I103">
        <f t="shared" si="49"/>
        <v>37</v>
      </c>
      <c r="J103">
        <f t="shared" si="47"/>
        <v>76</v>
      </c>
      <c r="L103" s="8" t="s">
        <v>95</v>
      </c>
      <c r="M103" s="6"/>
      <c r="N103" s="6" t="s">
        <v>185</v>
      </c>
      <c r="O103" s="6" t="str">
        <f t="shared" si="36"/>
        <v>Grade 5</v>
      </c>
      <c r="P103" s="6">
        <f t="shared" si="37"/>
        <v>93</v>
      </c>
      <c r="Q103" s="6">
        <f t="shared" si="38"/>
        <v>85</v>
      </c>
      <c r="R103" s="6">
        <f t="shared" si="39"/>
        <v>90</v>
      </c>
      <c r="S103" s="6">
        <f t="shared" si="40"/>
        <v>79</v>
      </c>
      <c r="T103" s="6">
        <f t="shared" si="48"/>
        <v>43</v>
      </c>
      <c r="U103" s="10">
        <f t="shared" si="41"/>
        <v>89</v>
      </c>
    </row>
    <row r="104" spans="1:21" x14ac:dyDescent="0.25">
      <c r="A104" t="s">
        <v>95</v>
      </c>
      <c r="C104" t="s">
        <v>185</v>
      </c>
      <c r="D104" t="str">
        <f t="shared" si="42"/>
        <v>Grade 5</v>
      </c>
      <c r="E104">
        <f t="shared" si="43"/>
        <v>93</v>
      </c>
      <c r="F104">
        <f t="shared" si="44"/>
        <v>85</v>
      </c>
      <c r="G104">
        <f t="shared" si="45"/>
        <v>90</v>
      </c>
      <c r="H104">
        <f t="shared" si="46"/>
        <v>79</v>
      </c>
      <c r="I104">
        <f t="shared" si="49"/>
        <v>43</v>
      </c>
      <c r="J104">
        <f t="shared" si="47"/>
        <v>89</v>
      </c>
      <c r="L104" s="9" t="s">
        <v>96</v>
      </c>
      <c r="M104" s="7"/>
      <c r="N104" s="7" t="s">
        <v>168</v>
      </c>
      <c r="O104" s="7" t="str">
        <f t="shared" si="36"/>
        <v>Grade 1</v>
      </c>
      <c r="P104" s="7">
        <f t="shared" si="37"/>
        <v>69</v>
      </c>
      <c r="Q104" s="7">
        <f t="shared" si="38"/>
        <v>61</v>
      </c>
      <c r="R104" s="7">
        <f t="shared" si="39"/>
        <v>66</v>
      </c>
      <c r="S104" s="7">
        <f t="shared" si="40"/>
        <v>55</v>
      </c>
      <c r="T104" s="7">
        <f t="shared" si="48"/>
        <v>27</v>
      </c>
      <c r="U104" s="11">
        <f t="shared" si="41"/>
        <v>65</v>
      </c>
    </row>
    <row r="105" spans="1:21" x14ac:dyDescent="0.25">
      <c r="A105" t="s">
        <v>96</v>
      </c>
      <c r="C105" t="s">
        <v>168</v>
      </c>
      <c r="D105" t="str">
        <f t="shared" si="42"/>
        <v>Grade 1</v>
      </c>
      <c r="E105">
        <f t="shared" si="43"/>
        <v>69</v>
      </c>
      <c r="F105">
        <f t="shared" si="44"/>
        <v>61</v>
      </c>
      <c r="G105">
        <f t="shared" si="45"/>
        <v>66</v>
      </c>
      <c r="H105">
        <f t="shared" si="46"/>
        <v>55</v>
      </c>
      <c r="I105">
        <f t="shared" si="49"/>
        <v>27</v>
      </c>
      <c r="J105">
        <f t="shared" si="47"/>
        <v>65</v>
      </c>
      <c r="L105" s="8" t="s">
        <v>96</v>
      </c>
      <c r="M105" s="6"/>
      <c r="N105" s="6" t="s">
        <v>186</v>
      </c>
      <c r="O105" s="6" t="str">
        <f t="shared" si="36"/>
        <v>Grade 2</v>
      </c>
      <c r="P105" s="6">
        <f t="shared" si="37"/>
        <v>93</v>
      </c>
      <c r="Q105" s="6">
        <f t="shared" si="38"/>
        <v>85</v>
      </c>
      <c r="R105" s="6">
        <f t="shared" si="39"/>
        <v>90</v>
      </c>
      <c r="S105" s="6">
        <f t="shared" si="40"/>
        <v>79</v>
      </c>
      <c r="T105" s="6">
        <f t="shared" si="48"/>
        <v>66</v>
      </c>
      <c r="U105" s="10">
        <f t="shared" si="41"/>
        <v>89</v>
      </c>
    </row>
    <row r="106" spans="1:21" x14ac:dyDescent="0.25">
      <c r="A106" t="s">
        <v>96</v>
      </c>
      <c r="C106" t="s">
        <v>186</v>
      </c>
      <c r="D106" t="str">
        <f t="shared" si="42"/>
        <v>Grade 2</v>
      </c>
      <c r="E106">
        <f t="shared" si="43"/>
        <v>93</v>
      </c>
      <c r="F106">
        <f t="shared" si="44"/>
        <v>85</v>
      </c>
      <c r="G106">
        <f t="shared" si="45"/>
        <v>90</v>
      </c>
      <c r="H106">
        <f t="shared" si="46"/>
        <v>79</v>
      </c>
      <c r="I106">
        <f t="shared" si="49"/>
        <v>66</v>
      </c>
      <c r="J106">
        <f t="shared" si="47"/>
        <v>89</v>
      </c>
      <c r="L106" s="9" t="s">
        <v>96</v>
      </c>
      <c r="M106" s="7"/>
      <c r="N106" s="7" t="s">
        <v>167</v>
      </c>
      <c r="O106" s="7" t="str">
        <f t="shared" si="36"/>
        <v>Grade 1</v>
      </c>
      <c r="P106" s="7">
        <f t="shared" si="37"/>
        <v>87</v>
      </c>
      <c r="Q106" s="7">
        <f t="shared" si="38"/>
        <v>79</v>
      </c>
      <c r="R106" s="7">
        <f t="shared" si="39"/>
        <v>84</v>
      </c>
      <c r="S106" s="7">
        <f t="shared" si="40"/>
        <v>73</v>
      </c>
      <c r="T106" s="7">
        <f t="shared" si="48"/>
        <v>54</v>
      </c>
      <c r="U106" s="11">
        <f t="shared" si="41"/>
        <v>83</v>
      </c>
    </row>
    <row r="107" spans="1:21" x14ac:dyDescent="0.25">
      <c r="A107" t="s">
        <v>96</v>
      </c>
      <c r="C107" t="s">
        <v>167</v>
      </c>
      <c r="D107" t="str">
        <f t="shared" si="42"/>
        <v>Grade 1</v>
      </c>
      <c r="E107">
        <f t="shared" si="43"/>
        <v>87</v>
      </c>
      <c r="F107">
        <f t="shared" si="44"/>
        <v>79</v>
      </c>
      <c r="G107">
        <f t="shared" si="45"/>
        <v>84</v>
      </c>
      <c r="H107">
        <f t="shared" si="46"/>
        <v>73</v>
      </c>
      <c r="I107">
        <f t="shared" si="49"/>
        <v>54</v>
      </c>
      <c r="J107">
        <f t="shared" si="47"/>
        <v>83</v>
      </c>
      <c r="L107" s="8" t="s">
        <v>96</v>
      </c>
      <c r="M107" s="6"/>
      <c r="N107" s="6" t="s">
        <v>221</v>
      </c>
      <c r="O107" s="6" t="str">
        <f t="shared" si="36"/>
        <v>Grade 4</v>
      </c>
      <c r="P107" s="6">
        <f t="shared" si="37"/>
        <v>92</v>
      </c>
      <c r="Q107" s="6">
        <f t="shared" si="38"/>
        <v>98</v>
      </c>
      <c r="R107" s="6">
        <f t="shared" si="39"/>
        <v>89</v>
      </c>
      <c r="S107" s="6">
        <f t="shared" si="40"/>
        <v>78</v>
      </c>
      <c r="T107" s="6">
        <f t="shared" si="48"/>
        <v>91</v>
      </c>
      <c r="U107" s="10">
        <f t="shared" si="41"/>
        <v>87</v>
      </c>
    </row>
    <row r="108" spans="1:21" x14ac:dyDescent="0.25">
      <c r="A108" t="s">
        <v>96</v>
      </c>
      <c r="C108" t="s">
        <v>221</v>
      </c>
      <c r="D108" t="str">
        <f t="shared" si="42"/>
        <v>Grade 4</v>
      </c>
      <c r="E108">
        <f t="shared" si="43"/>
        <v>92</v>
      </c>
      <c r="F108">
        <f t="shared" si="44"/>
        <v>98</v>
      </c>
      <c r="G108">
        <f t="shared" si="45"/>
        <v>89</v>
      </c>
      <c r="H108">
        <f t="shared" si="46"/>
        <v>78</v>
      </c>
      <c r="I108">
        <f t="shared" si="49"/>
        <v>91</v>
      </c>
      <c r="J108">
        <f t="shared" si="47"/>
        <v>87</v>
      </c>
      <c r="L108" s="9" t="s">
        <v>96</v>
      </c>
      <c r="M108" s="7"/>
      <c r="N108" s="7" t="s">
        <v>222</v>
      </c>
      <c r="O108" s="7" t="str">
        <f t="shared" si="36"/>
        <v>Grade 3</v>
      </c>
      <c r="P108" s="7">
        <f t="shared" si="37"/>
        <v>86</v>
      </c>
      <c r="Q108" s="7">
        <f t="shared" si="38"/>
        <v>78</v>
      </c>
      <c r="R108" s="7">
        <f t="shared" si="39"/>
        <v>83</v>
      </c>
      <c r="S108" s="7">
        <f t="shared" si="40"/>
        <v>72</v>
      </c>
      <c r="T108" s="7">
        <f t="shared" si="48"/>
        <v>79</v>
      </c>
      <c r="U108" s="11">
        <f t="shared" si="41"/>
        <v>82</v>
      </c>
    </row>
    <row r="109" spans="1:21" x14ac:dyDescent="0.25">
      <c r="A109" t="s">
        <v>96</v>
      </c>
      <c r="C109" t="s">
        <v>222</v>
      </c>
      <c r="D109" t="str">
        <f t="shared" si="42"/>
        <v>Grade 3</v>
      </c>
      <c r="E109">
        <f t="shared" si="43"/>
        <v>86</v>
      </c>
      <c r="F109">
        <f t="shared" si="44"/>
        <v>78</v>
      </c>
      <c r="G109">
        <f t="shared" si="45"/>
        <v>83</v>
      </c>
      <c r="H109">
        <f t="shared" si="46"/>
        <v>72</v>
      </c>
      <c r="I109">
        <f t="shared" si="49"/>
        <v>79</v>
      </c>
      <c r="J109">
        <f t="shared" si="47"/>
        <v>82</v>
      </c>
      <c r="L109" s="8" t="s">
        <v>96</v>
      </c>
      <c r="M109" s="6"/>
      <c r="N109" s="6" t="s">
        <v>166</v>
      </c>
      <c r="O109" s="6" t="str">
        <f t="shared" si="36"/>
        <v>Grade 2</v>
      </c>
      <c r="P109" s="6">
        <f t="shared" si="37"/>
        <v>76</v>
      </c>
      <c r="Q109" s="6">
        <f t="shared" si="38"/>
        <v>68</v>
      </c>
      <c r="R109" s="6">
        <f t="shared" si="39"/>
        <v>73</v>
      </c>
      <c r="S109" s="6">
        <f t="shared" si="40"/>
        <v>62</v>
      </c>
      <c r="T109" s="6">
        <f t="shared" si="48"/>
        <v>48</v>
      </c>
      <c r="U109" s="10">
        <f t="shared" si="41"/>
        <v>72</v>
      </c>
    </row>
    <row r="110" spans="1:21" x14ac:dyDescent="0.25">
      <c r="A110" t="s">
        <v>96</v>
      </c>
      <c r="C110" t="s">
        <v>166</v>
      </c>
      <c r="D110" t="str">
        <f t="shared" si="42"/>
        <v>Grade 2</v>
      </c>
      <c r="E110">
        <f t="shared" si="43"/>
        <v>76</v>
      </c>
      <c r="F110">
        <f t="shared" si="44"/>
        <v>68</v>
      </c>
      <c r="G110">
        <f t="shared" si="45"/>
        <v>73</v>
      </c>
      <c r="H110">
        <f t="shared" si="46"/>
        <v>62</v>
      </c>
      <c r="I110">
        <f t="shared" si="49"/>
        <v>48</v>
      </c>
      <c r="J110">
        <f t="shared" si="47"/>
        <v>72</v>
      </c>
      <c r="L110" s="9" t="s">
        <v>96</v>
      </c>
      <c r="M110" s="7"/>
      <c r="N110" s="7" t="s">
        <v>223</v>
      </c>
      <c r="O110" s="7" t="str">
        <f t="shared" si="36"/>
        <v>Grade 6</v>
      </c>
      <c r="P110" s="7">
        <f t="shared" si="37"/>
        <v>82</v>
      </c>
      <c r="Q110" s="7">
        <f t="shared" si="38"/>
        <v>74</v>
      </c>
      <c r="R110" s="7">
        <f t="shared" si="39"/>
        <v>79</v>
      </c>
      <c r="S110" s="7">
        <f t="shared" si="40"/>
        <v>68</v>
      </c>
      <c r="T110" s="7">
        <f t="shared" si="48"/>
        <v>68</v>
      </c>
      <c r="U110" s="11">
        <f t="shared" si="41"/>
        <v>78</v>
      </c>
    </row>
    <row r="111" spans="1:21" x14ac:dyDescent="0.25">
      <c r="A111" t="s">
        <v>96</v>
      </c>
      <c r="C111" t="s">
        <v>223</v>
      </c>
      <c r="D111" t="str">
        <f t="shared" si="42"/>
        <v>Grade 6</v>
      </c>
      <c r="E111">
        <f t="shared" si="43"/>
        <v>82</v>
      </c>
      <c r="F111">
        <f t="shared" si="44"/>
        <v>74</v>
      </c>
      <c r="G111">
        <f t="shared" si="45"/>
        <v>79</v>
      </c>
      <c r="H111">
        <f t="shared" si="46"/>
        <v>68</v>
      </c>
      <c r="I111">
        <f t="shared" si="49"/>
        <v>68</v>
      </c>
      <c r="J111">
        <f t="shared" si="47"/>
        <v>78</v>
      </c>
      <c r="L111" s="8" t="s">
        <v>96</v>
      </c>
      <c r="M111" s="6"/>
      <c r="N111" s="6" t="s">
        <v>224</v>
      </c>
      <c r="O111" s="6" t="str">
        <f t="shared" si="36"/>
        <v>Grade 5</v>
      </c>
      <c r="P111" s="6">
        <f t="shared" si="37"/>
        <v>66</v>
      </c>
      <c r="Q111" s="6">
        <f t="shared" si="38"/>
        <v>58</v>
      </c>
      <c r="R111" s="6">
        <f t="shared" si="39"/>
        <v>63</v>
      </c>
      <c r="S111" s="6">
        <f t="shared" si="40"/>
        <v>52</v>
      </c>
      <c r="T111" s="6">
        <f t="shared" si="48"/>
        <v>73</v>
      </c>
      <c r="U111" s="10">
        <f t="shared" si="41"/>
        <v>62</v>
      </c>
    </row>
    <row r="112" spans="1:21" x14ac:dyDescent="0.25">
      <c r="A112" t="s">
        <v>96</v>
      </c>
      <c r="C112" t="s">
        <v>224</v>
      </c>
      <c r="D112" t="str">
        <f t="shared" si="42"/>
        <v>Grade 5</v>
      </c>
      <c r="E112">
        <f t="shared" si="43"/>
        <v>66</v>
      </c>
      <c r="F112">
        <f t="shared" si="44"/>
        <v>58</v>
      </c>
      <c r="G112">
        <f t="shared" si="45"/>
        <v>63</v>
      </c>
      <c r="H112">
        <f t="shared" si="46"/>
        <v>52</v>
      </c>
      <c r="I112">
        <f t="shared" si="49"/>
        <v>73</v>
      </c>
      <c r="J112">
        <f t="shared" si="47"/>
        <v>62</v>
      </c>
      <c r="L112" s="9" t="s">
        <v>96</v>
      </c>
      <c r="M112" s="7"/>
      <c r="N112" s="7" t="s">
        <v>165</v>
      </c>
      <c r="O112" s="7" t="str">
        <f t="shared" si="36"/>
        <v>Grade 6</v>
      </c>
      <c r="P112" s="7">
        <f t="shared" si="37"/>
        <v>98</v>
      </c>
      <c r="Q112" s="7">
        <f t="shared" si="38"/>
        <v>90</v>
      </c>
      <c r="R112" s="7">
        <f t="shared" si="39"/>
        <v>95</v>
      </c>
      <c r="S112" s="7">
        <f t="shared" si="40"/>
        <v>84</v>
      </c>
      <c r="T112" s="7">
        <f t="shared" si="48"/>
        <v>86</v>
      </c>
      <c r="U112" s="11">
        <f t="shared" si="41"/>
        <v>94</v>
      </c>
    </row>
    <row r="113" spans="1:21" x14ac:dyDescent="0.25">
      <c r="A113" t="s">
        <v>96</v>
      </c>
      <c r="C113" t="s">
        <v>165</v>
      </c>
      <c r="D113" t="str">
        <f t="shared" si="42"/>
        <v>Grade 6</v>
      </c>
      <c r="E113">
        <f t="shared" si="43"/>
        <v>98</v>
      </c>
      <c r="F113">
        <f t="shared" si="44"/>
        <v>90</v>
      </c>
      <c r="G113">
        <f t="shared" si="45"/>
        <v>95</v>
      </c>
      <c r="H113">
        <f t="shared" si="46"/>
        <v>84</v>
      </c>
      <c r="I113">
        <f t="shared" si="49"/>
        <v>86</v>
      </c>
      <c r="J113">
        <f t="shared" si="47"/>
        <v>94</v>
      </c>
      <c r="L113" s="8" t="s">
        <v>96</v>
      </c>
      <c r="M113" s="6"/>
      <c r="N113" s="6" t="s">
        <v>225</v>
      </c>
      <c r="O113" s="6" t="str">
        <f t="shared" si="36"/>
        <v>Grade 1</v>
      </c>
      <c r="P113" s="6">
        <f t="shared" si="37"/>
        <v>71</v>
      </c>
      <c r="Q113" s="6">
        <f t="shared" si="38"/>
        <v>66</v>
      </c>
      <c r="R113" s="6">
        <f t="shared" si="39"/>
        <v>68</v>
      </c>
      <c r="S113" s="6">
        <f t="shared" si="40"/>
        <v>57</v>
      </c>
      <c r="T113" s="6">
        <f t="shared" si="48"/>
        <v>62</v>
      </c>
      <c r="U113" s="10">
        <f t="shared" si="41"/>
        <v>70</v>
      </c>
    </row>
    <row r="114" spans="1:21" x14ac:dyDescent="0.25">
      <c r="A114" t="s">
        <v>96</v>
      </c>
      <c r="C114" t="s">
        <v>225</v>
      </c>
      <c r="D114" t="str">
        <f t="shared" si="42"/>
        <v>Grade 1</v>
      </c>
      <c r="E114">
        <f t="shared" si="43"/>
        <v>71</v>
      </c>
      <c r="F114">
        <f t="shared" si="44"/>
        <v>66</v>
      </c>
      <c r="G114">
        <f t="shared" si="45"/>
        <v>68</v>
      </c>
      <c r="H114">
        <f t="shared" si="46"/>
        <v>57</v>
      </c>
      <c r="I114">
        <f t="shared" si="49"/>
        <v>62</v>
      </c>
      <c r="J114">
        <f t="shared" si="47"/>
        <v>70</v>
      </c>
      <c r="L114" s="9" t="s">
        <v>96</v>
      </c>
      <c r="M114" s="7"/>
      <c r="N114" s="7" t="s">
        <v>226</v>
      </c>
      <c r="O114" s="7" t="str">
        <f t="shared" si="36"/>
        <v>Grade 2</v>
      </c>
      <c r="P114" s="7">
        <f t="shared" si="37"/>
        <v>90</v>
      </c>
      <c r="Q114" s="7">
        <f t="shared" si="38"/>
        <v>85</v>
      </c>
      <c r="R114" s="7">
        <f t="shared" si="39"/>
        <v>87</v>
      </c>
      <c r="S114" s="7">
        <f t="shared" si="40"/>
        <v>76</v>
      </c>
      <c r="T114" s="7">
        <f t="shared" si="48"/>
        <v>86</v>
      </c>
      <c r="U114" s="11">
        <f t="shared" si="41"/>
        <v>89</v>
      </c>
    </row>
    <row r="115" spans="1:21" x14ac:dyDescent="0.25">
      <c r="A115" t="s">
        <v>96</v>
      </c>
      <c r="C115" t="s">
        <v>226</v>
      </c>
      <c r="D115" t="str">
        <f t="shared" si="42"/>
        <v>Grade 2</v>
      </c>
      <c r="E115">
        <f t="shared" si="43"/>
        <v>90</v>
      </c>
      <c r="F115">
        <f t="shared" si="44"/>
        <v>85</v>
      </c>
      <c r="G115">
        <f t="shared" si="45"/>
        <v>87</v>
      </c>
      <c r="H115">
        <f t="shared" si="46"/>
        <v>76</v>
      </c>
      <c r="I115">
        <f t="shared" si="49"/>
        <v>86</v>
      </c>
      <c r="J115">
        <f t="shared" si="47"/>
        <v>89</v>
      </c>
      <c r="L115" s="8" t="s">
        <v>96</v>
      </c>
      <c r="M115" s="6"/>
      <c r="N115" s="6" t="s">
        <v>107</v>
      </c>
      <c r="O115" s="6" t="str">
        <f t="shared" si="36"/>
        <v>Grade 3</v>
      </c>
      <c r="P115" s="6">
        <f t="shared" si="37"/>
        <v>70</v>
      </c>
      <c r="Q115" s="6">
        <f t="shared" si="38"/>
        <v>65</v>
      </c>
      <c r="R115" s="6">
        <f t="shared" si="39"/>
        <v>67</v>
      </c>
      <c r="S115" s="6">
        <f t="shared" si="40"/>
        <v>56</v>
      </c>
      <c r="T115" s="6">
        <f t="shared" si="48"/>
        <v>80</v>
      </c>
      <c r="U115" s="10">
        <f t="shared" si="41"/>
        <v>69</v>
      </c>
    </row>
    <row r="116" spans="1:21" x14ac:dyDescent="0.25">
      <c r="A116" t="s">
        <v>96</v>
      </c>
      <c r="C116" t="s">
        <v>107</v>
      </c>
      <c r="D116" t="str">
        <f t="shared" si="42"/>
        <v>Grade 3</v>
      </c>
      <c r="E116">
        <f t="shared" si="43"/>
        <v>70</v>
      </c>
      <c r="F116">
        <f t="shared" si="44"/>
        <v>65</v>
      </c>
      <c r="G116">
        <f t="shared" si="45"/>
        <v>67</v>
      </c>
      <c r="H116">
        <f t="shared" si="46"/>
        <v>56</v>
      </c>
      <c r="I116">
        <f t="shared" si="49"/>
        <v>80</v>
      </c>
      <c r="J116">
        <f t="shared" si="47"/>
        <v>69</v>
      </c>
      <c r="L116" s="9" t="s">
        <v>96</v>
      </c>
      <c r="M116" s="7"/>
      <c r="N116" s="7" t="s">
        <v>227</v>
      </c>
      <c r="O116" s="7" t="str">
        <f t="shared" ref="O116:O147" si="50">O37</f>
        <v>Grade 4</v>
      </c>
      <c r="P116" s="7">
        <f t="shared" ref="P116:P147" si="51">Q37+1</f>
        <v>60</v>
      </c>
      <c r="Q116" s="7">
        <f t="shared" ref="Q116:Q147" si="52">P37</f>
        <v>55</v>
      </c>
      <c r="R116" s="7">
        <f t="shared" ref="R116:R147" si="53">S37</f>
        <v>57</v>
      </c>
      <c r="S116" s="7">
        <f t="shared" ref="S116:S147" si="54">R37</f>
        <v>46</v>
      </c>
      <c r="T116" s="7">
        <f t="shared" si="48"/>
        <v>99</v>
      </c>
      <c r="U116" s="11">
        <f t="shared" ref="U116:U147" si="55">U37</f>
        <v>59</v>
      </c>
    </row>
    <row r="117" spans="1:21" x14ac:dyDescent="0.25">
      <c r="A117" t="s">
        <v>96</v>
      </c>
      <c r="C117" t="s">
        <v>227</v>
      </c>
      <c r="D117" t="str">
        <f t="shared" ref="D117:D148" si="56">D38</f>
        <v>Grade 4</v>
      </c>
      <c r="E117">
        <f t="shared" ref="E117:E148" si="57">F38+1</f>
        <v>60</v>
      </c>
      <c r="F117">
        <f t="shared" ref="F117:F148" si="58">E38</f>
        <v>55</v>
      </c>
      <c r="G117">
        <f t="shared" ref="G117:G148" si="59">H38</f>
        <v>57</v>
      </c>
      <c r="H117">
        <f t="shared" ref="H117:H148" si="60">G38</f>
        <v>46</v>
      </c>
      <c r="I117">
        <f t="shared" si="49"/>
        <v>99</v>
      </c>
      <c r="J117">
        <f t="shared" ref="J117:J148" si="61">J38</f>
        <v>59</v>
      </c>
      <c r="L117" s="8" t="s">
        <v>96</v>
      </c>
      <c r="M117" s="6"/>
      <c r="N117" s="6" t="s">
        <v>164</v>
      </c>
      <c r="O117" s="6" t="str">
        <f t="shared" si="50"/>
        <v>Grade 5</v>
      </c>
      <c r="P117" s="6">
        <f t="shared" si="51"/>
        <v>66</v>
      </c>
      <c r="Q117" s="6">
        <f t="shared" si="52"/>
        <v>61</v>
      </c>
      <c r="R117" s="6">
        <f t="shared" si="53"/>
        <v>63</v>
      </c>
      <c r="S117" s="6">
        <f t="shared" si="54"/>
        <v>52</v>
      </c>
      <c r="T117" s="6">
        <f t="shared" si="48"/>
        <v>79</v>
      </c>
      <c r="U117" s="10">
        <f t="shared" si="55"/>
        <v>65</v>
      </c>
    </row>
    <row r="118" spans="1:21" x14ac:dyDescent="0.25">
      <c r="A118" t="s">
        <v>96</v>
      </c>
      <c r="C118" t="s">
        <v>164</v>
      </c>
      <c r="D118" t="str">
        <f t="shared" si="56"/>
        <v>Grade 5</v>
      </c>
      <c r="E118">
        <f t="shared" si="57"/>
        <v>66</v>
      </c>
      <c r="F118">
        <f t="shared" si="58"/>
        <v>61</v>
      </c>
      <c r="G118">
        <f t="shared" si="59"/>
        <v>63</v>
      </c>
      <c r="H118">
        <f t="shared" si="60"/>
        <v>52</v>
      </c>
      <c r="I118">
        <f t="shared" si="49"/>
        <v>79</v>
      </c>
      <c r="J118">
        <f t="shared" si="61"/>
        <v>65</v>
      </c>
      <c r="L118" s="9" t="s">
        <v>96</v>
      </c>
      <c r="M118" s="7"/>
      <c r="N118" s="7" t="s">
        <v>228</v>
      </c>
      <c r="O118" s="7" t="str">
        <f t="shared" si="50"/>
        <v>Grade 6</v>
      </c>
      <c r="P118" s="7">
        <f t="shared" si="51"/>
        <v>50</v>
      </c>
      <c r="Q118" s="7">
        <f t="shared" si="52"/>
        <v>45</v>
      </c>
      <c r="R118" s="7">
        <f t="shared" si="53"/>
        <v>47</v>
      </c>
      <c r="S118" s="7">
        <f t="shared" si="54"/>
        <v>36</v>
      </c>
      <c r="T118" s="7">
        <f t="shared" si="48"/>
        <v>69</v>
      </c>
      <c r="U118" s="11">
        <f t="shared" si="55"/>
        <v>49</v>
      </c>
    </row>
    <row r="119" spans="1:21" x14ac:dyDescent="0.25">
      <c r="A119" t="s">
        <v>96</v>
      </c>
      <c r="C119" t="s">
        <v>228</v>
      </c>
      <c r="D119" t="str">
        <f t="shared" si="56"/>
        <v>Grade 6</v>
      </c>
      <c r="E119">
        <f t="shared" si="57"/>
        <v>50</v>
      </c>
      <c r="F119">
        <f t="shared" si="58"/>
        <v>45</v>
      </c>
      <c r="G119">
        <f t="shared" si="59"/>
        <v>47</v>
      </c>
      <c r="H119">
        <f t="shared" si="60"/>
        <v>36</v>
      </c>
      <c r="I119">
        <f t="shared" si="49"/>
        <v>69</v>
      </c>
      <c r="J119">
        <f t="shared" si="61"/>
        <v>49</v>
      </c>
      <c r="L119" s="8" t="s">
        <v>96</v>
      </c>
      <c r="M119" s="6"/>
      <c r="N119" s="6" t="s">
        <v>229</v>
      </c>
      <c r="O119" s="6" t="str">
        <f t="shared" si="50"/>
        <v>Grade 3</v>
      </c>
      <c r="P119" s="6">
        <f t="shared" si="51"/>
        <v>89</v>
      </c>
      <c r="Q119" s="6">
        <f t="shared" si="52"/>
        <v>84</v>
      </c>
      <c r="R119" s="6">
        <f t="shared" si="53"/>
        <v>86</v>
      </c>
      <c r="S119" s="6">
        <f t="shared" si="54"/>
        <v>75</v>
      </c>
      <c r="T119" s="6">
        <f t="shared" si="48"/>
        <v>75</v>
      </c>
      <c r="U119" s="10">
        <f t="shared" si="55"/>
        <v>88</v>
      </c>
    </row>
    <row r="120" spans="1:21" x14ac:dyDescent="0.25">
      <c r="A120" t="s">
        <v>96</v>
      </c>
      <c r="C120" t="s">
        <v>229</v>
      </c>
      <c r="D120" t="str">
        <f t="shared" si="56"/>
        <v>Grade 3</v>
      </c>
      <c r="E120">
        <f t="shared" si="57"/>
        <v>89</v>
      </c>
      <c r="F120">
        <f t="shared" si="58"/>
        <v>84</v>
      </c>
      <c r="G120">
        <f t="shared" si="59"/>
        <v>86</v>
      </c>
      <c r="H120">
        <f t="shared" si="60"/>
        <v>75</v>
      </c>
      <c r="I120">
        <f t="shared" si="49"/>
        <v>75</v>
      </c>
      <c r="J120">
        <f t="shared" si="61"/>
        <v>88</v>
      </c>
      <c r="L120" s="9" t="s">
        <v>96</v>
      </c>
      <c r="M120" s="7"/>
      <c r="N120" s="7" t="s">
        <v>163</v>
      </c>
      <c r="O120" s="7" t="str">
        <f t="shared" si="50"/>
        <v>Grade 1</v>
      </c>
      <c r="P120" s="7">
        <f t="shared" si="51"/>
        <v>77</v>
      </c>
      <c r="Q120" s="7">
        <f t="shared" si="52"/>
        <v>72</v>
      </c>
      <c r="R120" s="7">
        <f t="shared" si="53"/>
        <v>74</v>
      </c>
      <c r="S120" s="7">
        <f t="shared" si="54"/>
        <v>63</v>
      </c>
      <c r="T120" s="7">
        <f t="shared" si="48"/>
        <v>59</v>
      </c>
      <c r="U120" s="11">
        <f t="shared" si="55"/>
        <v>76</v>
      </c>
    </row>
    <row r="121" spans="1:21" x14ac:dyDescent="0.25">
      <c r="A121" t="s">
        <v>96</v>
      </c>
      <c r="C121" t="s">
        <v>163</v>
      </c>
      <c r="D121" t="str">
        <f t="shared" si="56"/>
        <v>Grade 1</v>
      </c>
      <c r="E121">
        <f t="shared" si="57"/>
        <v>77</v>
      </c>
      <c r="F121">
        <f t="shared" si="58"/>
        <v>72</v>
      </c>
      <c r="G121">
        <f t="shared" si="59"/>
        <v>74</v>
      </c>
      <c r="H121">
        <f t="shared" si="60"/>
        <v>63</v>
      </c>
      <c r="I121">
        <f t="shared" si="49"/>
        <v>59</v>
      </c>
      <c r="J121">
        <f t="shared" si="61"/>
        <v>76</v>
      </c>
      <c r="L121" s="8" t="s">
        <v>96</v>
      </c>
      <c r="M121" s="6"/>
      <c r="N121" s="6" t="s">
        <v>230</v>
      </c>
      <c r="O121" s="6" t="str">
        <f t="shared" si="50"/>
        <v>Grade 2</v>
      </c>
      <c r="P121" s="6">
        <f t="shared" si="51"/>
        <v>46</v>
      </c>
      <c r="Q121" s="6">
        <f t="shared" si="52"/>
        <v>41</v>
      </c>
      <c r="R121" s="6">
        <f t="shared" si="53"/>
        <v>43</v>
      </c>
      <c r="S121" s="6">
        <f t="shared" si="54"/>
        <v>32</v>
      </c>
      <c r="T121" s="6">
        <f t="shared" si="48"/>
        <v>98</v>
      </c>
      <c r="U121" s="10">
        <f t="shared" si="55"/>
        <v>45</v>
      </c>
    </row>
    <row r="122" spans="1:21" x14ac:dyDescent="0.25">
      <c r="A122" t="s">
        <v>96</v>
      </c>
      <c r="C122" t="s">
        <v>230</v>
      </c>
      <c r="D122" t="str">
        <f t="shared" si="56"/>
        <v>Grade 2</v>
      </c>
      <c r="E122">
        <f t="shared" si="57"/>
        <v>46</v>
      </c>
      <c r="F122">
        <f t="shared" si="58"/>
        <v>41</v>
      </c>
      <c r="G122">
        <f t="shared" si="59"/>
        <v>43</v>
      </c>
      <c r="H122">
        <f t="shared" si="60"/>
        <v>32</v>
      </c>
      <c r="I122">
        <f t="shared" si="49"/>
        <v>98</v>
      </c>
      <c r="J122">
        <f t="shared" si="61"/>
        <v>45</v>
      </c>
      <c r="L122" s="9" t="s">
        <v>96</v>
      </c>
      <c r="M122" s="7"/>
      <c r="N122" s="7" t="s">
        <v>231</v>
      </c>
      <c r="O122" s="7" t="str">
        <f t="shared" si="50"/>
        <v>Grade 4</v>
      </c>
      <c r="P122" s="7">
        <f t="shared" si="51"/>
        <v>66</v>
      </c>
      <c r="Q122" s="7">
        <f t="shared" si="52"/>
        <v>61</v>
      </c>
      <c r="R122" s="7">
        <f t="shared" si="53"/>
        <v>63</v>
      </c>
      <c r="S122" s="7">
        <f t="shared" si="54"/>
        <v>52</v>
      </c>
      <c r="T122" s="7">
        <f t="shared" si="48"/>
        <v>86</v>
      </c>
      <c r="U122" s="11">
        <f t="shared" si="55"/>
        <v>65</v>
      </c>
    </row>
    <row r="123" spans="1:21" x14ac:dyDescent="0.25">
      <c r="A123" t="s">
        <v>96</v>
      </c>
      <c r="C123" t="s">
        <v>231</v>
      </c>
      <c r="D123" t="str">
        <f t="shared" si="56"/>
        <v>Grade 4</v>
      </c>
      <c r="E123">
        <f t="shared" si="57"/>
        <v>66</v>
      </c>
      <c r="F123">
        <f t="shared" si="58"/>
        <v>61</v>
      </c>
      <c r="G123">
        <f t="shared" si="59"/>
        <v>63</v>
      </c>
      <c r="H123">
        <f t="shared" si="60"/>
        <v>52</v>
      </c>
      <c r="I123">
        <f t="shared" si="49"/>
        <v>86</v>
      </c>
      <c r="J123">
        <f t="shared" si="61"/>
        <v>65</v>
      </c>
      <c r="L123" s="8" t="s">
        <v>96</v>
      </c>
      <c r="M123" s="6"/>
      <c r="N123" s="6" t="s">
        <v>162</v>
      </c>
      <c r="O123" s="6" t="str">
        <f t="shared" si="50"/>
        <v>Grade 6</v>
      </c>
      <c r="P123" s="6">
        <f t="shared" si="51"/>
        <v>71</v>
      </c>
      <c r="Q123" s="6">
        <f t="shared" si="52"/>
        <v>66</v>
      </c>
      <c r="R123" s="6">
        <f t="shared" si="53"/>
        <v>68</v>
      </c>
      <c r="S123" s="6">
        <f t="shared" si="54"/>
        <v>57</v>
      </c>
      <c r="T123" s="6">
        <f t="shared" si="48"/>
        <v>55</v>
      </c>
      <c r="U123" s="10">
        <f t="shared" si="55"/>
        <v>70</v>
      </c>
    </row>
    <row r="124" spans="1:21" x14ac:dyDescent="0.25">
      <c r="A124" t="s">
        <v>96</v>
      </c>
      <c r="C124" t="s">
        <v>162</v>
      </c>
      <c r="D124" t="str">
        <f t="shared" si="56"/>
        <v>Grade 6</v>
      </c>
      <c r="E124">
        <f t="shared" si="57"/>
        <v>71</v>
      </c>
      <c r="F124">
        <f t="shared" si="58"/>
        <v>66</v>
      </c>
      <c r="G124">
        <f t="shared" si="59"/>
        <v>68</v>
      </c>
      <c r="H124">
        <f t="shared" si="60"/>
        <v>57</v>
      </c>
      <c r="I124">
        <f t="shared" si="49"/>
        <v>55</v>
      </c>
      <c r="J124">
        <f t="shared" si="61"/>
        <v>70</v>
      </c>
      <c r="L124" s="9" t="s">
        <v>97</v>
      </c>
      <c r="M124" s="7"/>
      <c r="N124" s="7" t="s">
        <v>232</v>
      </c>
      <c r="O124" s="7" t="str">
        <f t="shared" si="50"/>
        <v>Grade 2</v>
      </c>
      <c r="P124" s="7">
        <f t="shared" si="51"/>
        <v>84</v>
      </c>
      <c r="Q124" s="7">
        <f t="shared" si="52"/>
        <v>79</v>
      </c>
      <c r="R124" s="7">
        <f t="shared" si="53"/>
        <v>81</v>
      </c>
      <c r="S124" s="7">
        <f t="shared" si="54"/>
        <v>70</v>
      </c>
      <c r="T124" s="7">
        <f t="shared" si="48"/>
        <v>75</v>
      </c>
      <c r="U124" s="11">
        <f t="shared" si="55"/>
        <v>83</v>
      </c>
    </row>
    <row r="125" spans="1:21" x14ac:dyDescent="0.25">
      <c r="A125" t="s">
        <v>97</v>
      </c>
      <c r="C125" t="s">
        <v>232</v>
      </c>
      <c r="D125" t="str">
        <f t="shared" si="56"/>
        <v>Grade 2</v>
      </c>
      <c r="E125">
        <f t="shared" si="57"/>
        <v>84</v>
      </c>
      <c r="F125">
        <f t="shared" si="58"/>
        <v>79</v>
      </c>
      <c r="G125">
        <f t="shared" si="59"/>
        <v>81</v>
      </c>
      <c r="H125">
        <f t="shared" si="60"/>
        <v>70</v>
      </c>
      <c r="I125">
        <f t="shared" si="49"/>
        <v>75</v>
      </c>
      <c r="J125">
        <f t="shared" si="61"/>
        <v>83</v>
      </c>
      <c r="L125" s="8" t="s">
        <v>97</v>
      </c>
      <c r="M125" s="6"/>
      <c r="N125" s="6" t="s">
        <v>233</v>
      </c>
      <c r="O125" s="6" t="str">
        <f t="shared" si="50"/>
        <v>Grade 3</v>
      </c>
      <c r="P125" s="6">
        <f t="shared" si="51"/>
        <v>60</v>
      </c>
      <c r="Q125" s="6">
        <f t="shared" si="52"/>
        <v>55</v>
      </c>
      <c r="R125" s="6">
        <f t="shared" si="53"/>
        <v>57</v>
      </c>
      <c r="S125" s="6">
        <f t="shared" si="54"/>
        <v>46</v>
      </c>
      <c r="T125" s="6">
        <f t="shared" si="48"/>
        <v>80</v>
      </c>
      <c r="U125" s="10">
        <f t="shared" si="55"/>
        <v>59</v>
      </c>
    </row>
    <row r="126" spans="1:21" x14ac:dyDescent="0.25">
      <c r="A126" t="s">
        <v>97</v>
      </c>
      <c r="C126" t="s">
        <v>233</v>
      </c>
      <c r="D126" t="str">
        <f t="shared" si="56"/>
        <v>Grade 3</v>
      </c>
      <c r="E126">
        <f t="shared" si="57"/>
        <v>60</v>
      </c>
      <c r="F126">
        <f t="shared" si="58"/>
        <v>55</v>
      </c>
      <c r="G126">
        <f t="shared" si="59"/>
        <v>57</v>
      </c>
      <c r="H126">
        <f t="shared" si="60"/>
        <v>46</v>
      </c>
      <c r="I126">
        <f t="shared" si="49"/>
        <v>80</v>
      </c>
      <c r="J126">
        <f t="shared" si="61"/>
        <v>59</v>
      </c>
      <c r="L126" s="9" t="s">
        <v>97</v>
      </c>
      <c r="M126" s="7"/>
      <c r="N126" s="7" t="s">
        <v>161</v>
      </c>
      <c r="O126" s="7" t="str">
        <f t="shared" si="50"/>
        <v>Grade 5</v>
      </c>
      <c r="P126" s="7">
        <f t="shared" si="51"/>
        <v>84</v>
      </c>
      <c r="Q126" s="7">
        <f t="shared" si="52"/>
        <v>79</v>
      </c>
      <c r="R126" s="7">
        <f t="shared" si="53"/>
        <v>81</v>
      </c>
      <c r="S126" s="7">
        <f t="shared" si="54"/>
        <v>70</v>
      </c>
      <c r="T126" s="7">
        <f t="shared" si="48"/>
        <v>93</v>
      </c>
      <c r="U126" s="11">
        <f t="shared" si="55"/>
        <v>83</v>
      </c>
    </row>
    <row r="127" spans="1:21" x14ac:dyDescent="0.25">
      <c r="A127" t="s">
        <v>97</v>
      </c>
      <c r="C127" t="s">
        <v>161</v>
      </c>
      <c r="D127" t="str">
        <f t="shared" si="56"/>
        <v>Grade 5</v>
      </c>
      <c r="E127">
        <f t="shared" si="57"/>
        <v>84</v>
      </c>
      <c r="F127">
        <f t="shared" si="58"/>
        <v>79</v>
      </c>
      <c r="G127">
        <f t="shared" si="59"/>
        <v>81</v>
      </c>
      <c r="H127">
        <f t="shared" si="60"/>
        <v>70</v>
      </c>
      <c r="I127">
        <f t="shared" si="49"/>
        <v>93</v>
      </c>
      <c r="J127">
        <f t="shared" si="61"/>
        <v>83</v>
      </c>
      <c r="L127" s="8" t="s">
        <v>97</v>
      </c>
      <c r="M127" s="6"/>
      <c r="N127" s="6" t="s">
        <v>234</v>
      </c>
      <c r="O127" s="6" t="str">
        <f t="shared" si="50"/>
        <v>Grade 6</v>
      </c>
      <c r="P127" s="6">
        <f t="shared" si="51"/>
        <v>78</v>
      </c>
      <c r="Q127" s="6">
        <f t="shared" si="52"/>
        <v>73</v>
      </c>
      <c r="R127" s="6">
        <f t="shared" si="53"/>
        <v>75</v>
      </c>
      <c r="S127" s="6">
        <f t="shared" si="54"/>
        <v>64</v>
      </c>
      <c r="T127" s="6">
        <f t="shared" si="48"/>
        <v>69</v>
      </c>
      <c r="U127" s="10">
        <f t="shared" si="55"/>
        <v>77</v>
      </c>
    </row>
    <row r="128" spans="1:21" x14ac:dyDescent="0.25">
      <c r="A128" t="s">
        <v>97</v>
      </c>
      <c r="C128" t="s">
        <v>234</v>
      </c>
      <c r="D128" t="str">
        <f t="shared" si="56"/>
        <v>Grade 6</v>
      </c>
      <c r="E128">
        <f t="shared" si="57"/>
        <v>78</v>
      </c>
      <c r="F128">
        <f t="shared" si="58"/>
        <v>73</v>
      </c>
      <c r="G128">
        <f t="shared" si="59"/>
        <v>75</v>
      </c>
      <c r="H128">
        <f t="shared" si="60"/>
        <v>64</v>
      </c>
      <c r="I128">
        <f t="shared" si="49"/>
        <v>69</v>
      </c>
      <c r="J128">
        <f t="shared" si="61"/>
        <v>77</v>
      </c>
      <c r="L128" s="9" t="s">
        <v>97</v>
      </c>
      <c r="M128" s="7"/>
      <c r="N128" s="7" t="s">
        <v>235</v>
      </c>
      <c r="O128" s="7" t="str">
        <f t="shared" si="50"/>
        <v>Grade 2</v>
      </c>
      <c r="P128" s="7">
        <f t="shared" si="51"/>
        <v>83</v>
      </c>
      <c r="Q128" s="7">
        <f t="shared" si="52"/>
        <v>78</v>
      </c>
      <c r="R128" s="7">
        <f t="shared" si="53"/>
        <v>80</v>
      </c>
      <c r="S128" s="7">
        <f t="shared" si="54"/>
        <v>69</v>
      </c>
      <c r="T128" s="7">
        <f t="shared" ref="T128:T159" si="62">P105</f>
        <v>93</v>
      </c>
      <c r="U128" s="11">
        <f t="shared" si="55"/>
        <v>82</v>
      </c>
    </row>
    <row r="129" spans="1:21" x14ac:dyDescent="0.25">
      <c r="A129" t="s">
        <v>97</v>
      </c>
      <c r="C129" t="s">
        <v>235</v>
      </c>
      <c r="D129" t="str">
        <f t="shared" si="56"/>
        <v>Grade 2</v>
      </c>
      <c r="E129">
        <f t="shared" si="57"/>
        <v>83</v>
      </c>
      <c r="F129">
        <f t="shared" si="58"/>
        <v>78</v>
      </c>
      <c r="G129">
        <f t="shared" si="59"/>
        <v>80</v>
      </c>
      <c r="H129">
        <f t="shared" si="60"/>
        <v>69</v>
      </c>
      <c r="I129">
        <f t="shared" ref="I129:I160" si="63">E106</f>
        <v>93</v>
      </c>
      <c r="J129">
        <f t="shared" si="61"/>
        <v>82</v>
      </c>
      <c r="L129" s="8" t="s">
        <v>97</v>
      </c>
      <c r="M129" s="6"/>
      <c r="N129" s="6" t="s">
        <v>160</v>
      </c>
      <c r="O129" s="6" t="str">
        <f t="shared" si="50"/>
        <v>Grade 4</v>
      </c>
      <c r="P129" s="6">
        <f t="shared" si="51"/>
        <v>77</v>
      </c>
      <c r="Q129" s="6">
        <f t="shared" si="52"/>
        <v>72</v>
      </c>
      <c r="R129" s="6">
        <f t="shared" si="53"/>
        <v>74</v>
      </c>
      <c r="S129" s="6">
        <f t="shared" si="54"/>
        <v>63</v>
      </c>
      <c r="T129" s="6">
        <f t="shared" si="62"/>
        <v>87</v>
      </c>
      <c r="U129" s="10">
        <f t="shared" si="55"/>
        <v>76</v>
      </c>
    </row>
    <row r="130" spans="1:21" x14ac:dyDescent="0.25">
      <c r="A130" t="s">
        <v>97</v>
      </c>
      <c r="C130" t="s">
        <v>160</v>
      </c>
      <c r="D130" t="str">
        <f t="shared" si="56"/>
        <v>Grade 4</v>
      </c>
      <c r="E130">
        <f t="shared" si="57"/>
        <v>77</v>
      </c>
      <c r="F130">
        <f t="shared" si="58"/>
        <v>72</v>
      </c>
      <c r="G130">
        <f t="shared" si="59"/>
        <v>74</v>
      </c>
      <c r="H130">
        <f t="shared" si="60"/>
        <v>63</v>
      </c>
      <c r="I130">
        <f t="shared" si="63"/>
        <v>87</v>
      </c>
      <c r="J130">
        <f t="shared" si="61"/>
        <v>76</v>
      </c>
      <c r="L130" s="9" t="s">
        <v>97</v>
      </c>
      <c r="M130" s="7"/>
      <c r="N130" s="7" t="s">
        <v>236</v>
      </c>
      <c r="O130" s="7" t="str">
        <f t="shared" si="50"/>
        <v>Grade 6</v>
      </c>
      <c r="P130" s="7">
        <f t="shared" si="51"/>
        <v>67</v>
      </c>
      <c r="Q130" s="7">
        <f t="shared" si="52"/>
        <v>62</v>
      </c>
      <c r="R130" s="7">
        <f t="shared" si="53"/>
        <v>64</v>
      </c>
      <c r="S130" s="7">
        <f t="shared" si="54"/>
        <v>53</v>
      </c>
      <c r="T130" s="7">
        <f t="shared" si="62"/>
        <v>92</v>
      </c>
      <c r="U130" s="11">
        <f t="shared" si="55"/>
        <v>66</v>
      </c>
    </row>
    <row r="131" spans="1:21" x14ac:dyDescent="0.25">
      <c r="A131" t="s">
        <v>97</v>
      </c>
      <c r="C131" t="s">
        <v>236</v>
      </c>
      <c r="D131" t="str">
        <f t="shared" si="56"/>
        <v>Grade 6</v>
      </c>
      <c r="E131">
        <f t="shared" si="57"/>
        <v>67</v>
      </c>
      <c r="F131">
        <f t="shared" si="58"/>
        <v>62</v>
      </c>
      <c r="G131">
        <f t="shared" si="59"/>
        <v>64</v>
      </c>
      <c r="H131">
        <f t="shared" si="60"/>
        <v>53</v>
      </c>
      <c r="I131">
        <f t="shared" si="63"/>
        <v>92</v>
      </c>
      <c r="J131">
        <f t="shared" si="61"/>
        <v>66</v>
      </c>
      <c r="L131" s="8" t="s">
        <v>97</v>
      </c>
      <c r="M131" s="6"/>
      <c r="N131" s="6" t="s">
        <v>237</v>
      </c>
      <c r="O131" s="6" t="str">
        <f t="shared" si="50"/>
        <v>Grade 3</v>
      </c>
      <c r="P131" s="6">
        <f t="shared" si="51"/>
        <v>73</v>
      </c>
      <c r="Q131" s="6">
        <f t="shared" si="52"/>
        <v>68</v>
      </c>
      <c r="R131" s="6">
        <f t="shared" si="53"/>
        <v>70</v>
      </c>
      <c r="S131" s="6">
        <f t="shared" si="54"/>
        <v>59</v>
      </c>
      <c r="T131" s="6">
        <f t="shared" si="62"/>
        <v>86</v>
      </c>
      <c r="U131" s="10">
        <f t="shared" si="55"/>
        <v>72</v>
      </c>
    </row>
    <row r="132" spans="1:21" x14ac:dyDescent="0.25">
      <c r="A132" t="s">
        <v>97</v>
      </c>
      <c r="C132" t="s">
        <v>237</v>
      </c>
      <c r="D132" t="str">
        <f t="shared" si="56"/>
        <v>Grade 3</v>
      </c>
      <c r="E132">
        <f t="shared" si="57"/>
        <v>73</v>
      </c>
      <c r="F132">
        <f t="shared" si="58"/>
        <v>68</v>
      </c>
      <c r="G132">
        <f t="shared" si="59"/>
        <v>70</v>
      </c>
      <c r="H132">
        <f t="shared" si="60"/>
        <v>59</v>
      </c>
      <c r="I132">
        <f t="shared" si="63"/>
        <v>86</v>
      </c>
      <c r="J132">
        <f t="shared" si="61"/>
        <v>72</v>
      </c>
      <c r="L132" s="9" t="s">
        <v>97</v>
      </c>
      <c r="M132" s="7"/>
      <c r="N132" s="7" t="s">
        <v>159</v>
      </c>
      <c r="O132" s="7" t="str">
        <f t="shared" si="50"/>
        <v>Grade 1</v>
      </c>
      <c r="P132" s="7">
        <f t="shared" si="51"/>
        <v>57</v>
      </c>
      <c r="Q132" s="7">
        <f t="shared" si="52"/>
        <v>52</v>
      </c>
      <c r="R132" s="7">
        <f t="shared" si="53"/>
        <v>54</v>
      </c>
      <c r="S132" s="7">
        <f t="shared" si="54"/>
        <v>43</v>
      </c>
      <c r="T132" s="7">
        <f t="shared" si="62"/>
        <v>76</v>
      </c>
      <c r="U132" s="11">
        <f t="shared" si="55"/>
        <v>56</v>
      </c>
    </row>
    <row r="133" spans="1:21" x14ac:dyDescent="0.25">
      <c r="A133" t="s">
        <v>97</v>
      </c>
      <c r="C133" t="s">
        <v>159</v>
      </c>
      <c r="D133" t="str">
        <f t="shared" si="56"/>
        <v>Grade 1</v>
      </c>
      <c r="E133">
        <f t="shared" si="57"/>
        <v>57</v>
      </c>
      <c r="F133">
        <f t="shared" si="58"/>
        <v>52</v>
      </c>
      <c r="G133">
        <f t="shared" si="59"/>
        <v>54</v>
      </c>
      <c r="H133">
        <f t="shared" si="60"/>
        <v>43</v>
      </c>
      <c r="I133">
        <f t="shared" si="63"/>
        <v>76</v>
      </c>
      <c r="J133">
        <f t="shared" si="61"/>
        <v>56</v>
      </c>
      <c r="L133" s="8" t="s">
        <v>97</v>
      </c>
      <c r="M133" s="6"/>
      <c r="N133" s="6" t="s">
        <v>238</v>
      </c>
      <c r="O133" s="6" t="str">
        <f t="shared" si="50"/>
        <v>Grade 1</v>
      </c>
      <c r="P133" s="6">
        <f t="shared" si="51"/>
        <v>89</v>
      </c>
      <c r="Q133" s="6">
        <f t="shared" si="52"/>
        <v>84</v>
      </c>
      <c r="R133" s="6">
        <f t="shared" si="53"/>
        <v>86</v>
      </c>
      <c r="S133" s="6">
        <f t="shared" si="54"/>
        <v>75</v>
      </c>
      <c r="T133" s="6">
        <f t="shared" ref="T133:T164" si="64">Q133-1</f>
        <v>83</v>
      </c>
      <c r="U133" s="10">
        <f t="shared" si="55"/>
        <v>88</v>
      </c>
    </row>
    <row r="134" spans="1:21" x14ac:dyDescent="0.25">
      <c r="A134" t="s">
        <v>97</v>
      </c>
      <c r="C134" t="s">
        <v>238</v>
      </c>
      <c r="D134" t="str">
        <f t="shared" si="56"/>
        <v>Grade 1</v>
      </c>
      <c r="E134">
        <f t="shared" si="57"/>
        <v>89</v>
      </c>
      <c r="F134">
        <f t="shared" si="58"/>
        <v>84</v>
      </c>
      <c r="G134">
        <f t="shared" si="59"/>
        <v>86</v>
      </c>
      <c r="H134">
        <f t="shared" si="60"/>
        <v>75</v>
      </c>
      <c r="I134">
        <f t="shared" ref="I134:I165" si="65">F134-1</f>
        <v>83</v>
      </c>
      <c r="J134">
        <f t="shared" si="61"/>
        <v>88</v>
      </c>
      <c r="L134" s="9" t="s">
        <v>97</v>
      </c>
      <c r="M134" s="7"/>
      <c r="N134" s="7" t="s">
        <v>239</v>
      </c>
      <c r="O134" s="7" t="str">
        <f t="shared" si="50"/>
        <v>Grade 4</v>
      </c>
      <c r="P134" s="7">
        <f t="shared" si="51"/>
        <v>62</v>
      </c>
      <c r="Q134" s="7">
        <f t="shared" si="52"/>
        <v>57</v>
      </c>
      <c r="R134" s="7">
        <f t="shared" si="53"/>
        <v>59</v>
      </c>
      <c r="S134" s="7">
        <f t="shared" si="54"/>
        <v>48</v>
      </c>
      <c r="T134" s="7">
        <f t="shared" si="64"/>
        <v>56</v>
      </c>
      <c r="U134" s="11">
        <f t="shared" si="55"/>
        <v>61</v>
      </c>
    </row>
    <row r="135" spans="1:21" x14ac:dyDescent="0.25">
      <c r="A135" t="s">
        <v>97</v>
      </c>
      <c r="C135" t="s">
        <v>239</v>
      </c>
      <c r="D135" t="str">
        <f t="shared" si="56"/>
        <v>Grade 4</v>
      </c>
      <c r="E135">
        <f t="shared" si="57"/>
        <v>62</v>
      </c>
      <c r="F135">
        <f t="shared" si="58"/>
        <v>57</v>
      </c>
      <c r="G135">
        <f t="shared" si="59"/>
        <v>59</v>
      </c>
      <c r="H135">
        <f t="shared" si="60"/>
        <v>48</v>
      </c>
      <c r="I135">
        <f t="shared" si="65"/>
        <v>56</v>
      </c>
      <c r="J135">
        <f t="shared" si="61"/>
        <v>61</v>
      </c>
      <c r="L135" s="8" t="s">
        <v>97</v>
      </c>
      <c r="M135" s="6"/>
      <c r="N135" s="6" t="s">
        <v>108</v>
      </c>
      <c r="O135" s="6" t="str">
        <f t="shared" si="50"/>
        <v>Grade 1</v>
      </c>
      <c r="P135" s="6">
        <f t="shared" si="51"/>
        <v>81</v>
      </c>
      <c r="Q135" s="6">
        <f t="shared" si="52"/>
        <v>76</v>
      </c>
      <c r="R135" s="6">
        <f t="shared" si="53"/>
        <v>78</v>
      </c>
      <c r="S135" s="6">
        <f t="shared" si="54"/>
        <v>67</v>
      </c>
      <c r="T135" s="6">
        <f t="shared" si="64"/>
        <v>75</v>
      </c>
      <c r="U135" s="10">
        <f t="shared" si="55"/>
        <v>80</v>
      </c>
    </row>
    <row r="136" spans="1:21" x14ac:dyDescent="0.25">
      <c r="A136" t="s">
        <v>97</v>
      </c>
      <c r="C136" t="s">
        <v>108</v>
      </c>
      <c r="D136" t="str">
        <f t="shared" si="56"/>
        <v>Grade 1</v>
      </c>
      <c r="E136">
        <f t="shared" si="57"/>
        <v>81</v>
      </c>
      <c r="F136">
        <f t="shared" si="58"/>
        <v>76</v>
      </c>
      <c r="G136">
        <f t="shared" si="59"/>
        <v>78</v>
      </c>
      <c r="H136">
        <f t="shared" si="60"/>
        <v>67</v>
      </c>
      <c r="I136">
        <f t="shared" si="65"/>
        <v>75</v>
      </c>
      <c r="J136">
        <f t="shared" si="61"/>
        <v>80</v>
      </c>
      <c r="L136" s="9" t="s">
        <v>97</v>
      </c>
      <c r="M136" s="7"/>
      <c r="N136" s="7" t="s">
        <v>240</v>
      </c>
      <c r="O136" s="7" t="str">
        <f t="shared" si="50"/>
        <v>Grade 6</v>
      </c>
      <c r="P136" s="7">
        <f t="shared" si="51"/>
        <v>61</v>
      </c>
      <c r="Q136" s="7">
        <f t="shared" si="52"/>
        <v>56</v>
      </c>
      <c r="R136" s="7">
        <f t="shared" si="53"/>
        <v>58</v>
      </c>
      <c r="S136" s="7">
        <f t="shared" si="54"/>
        <v>47</v>
      </c>
      <c r="T136" s="7">
        <f t="shared" si="64"/>
        <v>55</v>
      </c>
      <c r="U136" s="11">
        <f t="shared" si="55"/>
        <v>60</v>
      </c>
    </row>
    <row r="137" spans="1:21" x14ac:dyDescent="0.25">
      <c r="A137" t="s">
        <v>97</v>
      </c>
      <c r="C137" t="s">
        <v>240</v>
      </c>
      <c r="D137" t="str">
        <f t="shared" si="56"/>
        <v>Grade 6</v>
      </c>
      <c r="E137">
        <f t="shared" si="57"/>
        <v>61</v>
      </c>
      <c r="F137">
        <f t="shared" si="58"/>
        <v>56</v>
      </c>
      <c r="G137">
        <f t="shared" si="59"/>
        <v>58</v>
      </c>
      <c r="H137">
        <f t="shared" si="60"/>
        <v>47</v>
      </c>
      <c r="I137">
        <f t="shared" si="65"/>
        <v>55</v>
      </c>
      <c r="J137">
        <f t="shared" si="61"/>
        <v>60</v>
      </c>
      <c r="L137" s="8" t="s">
        <v>97</v>
      </c>
      <c r="M137" s="6"/>
      <c r="N137" s="6" t="s">
        <v>158</v>
      </c>
      <c r="O137" s="6" t="str">
        <f t="shared" si="50"/>
        <v>Grade 1</v>
      </c>
      <c r="P137" s="6">
        <f t="shared" si="51"/>
        <v>51</v>
      </c>
      <c r="Q137" s="6">
        <f t="shared" si="52"/>
        <v>46</v>
      </c>
      <c r="R137" s="6">
        <f t="shared" si="53"/>
        <v>48</v>
      </c>
      <c r="S137" s="6">
        <f t="shared" si="54"/>
        <v>37</v>
      </c>
      <c r="T137" s="6">
        <f t="shared" si="64"/>
        <v>45</v>
      </c>
      <c r="U137" s="10">
        <f t="shared" si="55"/>
        <v>50</v>
      </c>
    </row>
    <row r="138" spans="1:21" x14ac:dyDescent="0.25">
      <c r="A138" t="s">
        <v>97</v>
      </c>
      <c r="C138" t="s">
        <v>158</v>
      </c>
      <c r="D138" t="str">
        <f t="shared" si="56"/>
        <v>Grade 1</v>
      </c>
      <c r="E138">
        <f t="shared" si="57"/>
        <v>51</v>
      </c>
      <c r="F138">
        <f t="shared" si="58"/>
        <v>46</v>
      </c>
      <c r="G138">
        <f t="shared" si="59"/>
        <v>48</v>
      </c>
      <c r="H138">
        <f t="shared" si="60"/>
        <v>37</v>
      </c>
      <c r="I138">
        <f t="shared" si="65"/>
        <v>45</v>
      </c>
      <c r="J138">
        <f t="shared" si="61"/>
        <v>50</v>
      </c>
      <c r="L138" s="9" t="s">
        <v>97</v>
      </c>
      <c r="M138" s="7"/>
      <c r="N138" s="7" t="s">
        <v>274</v>
      </c>
      <c r="O138" s="7" t="str">
        <f t="shared" si="50"/>
        <v>Grade 2</v>
      </c>
      <c r="P138" s="7">
        <f t="shared" si="51"/>
        <v>57</v>
      </c>
      <c r="Q138" s="7">
        <f t="shared" si="52"/>
        <v>52</v>
      </c>
      <c r="R138" s="7">
        <f t="shared" si="53"/>
        <v>54</v>
      </c>
      <c r="S138" s="7">
        <f t="shared" si="54"/>
        <v>43</v>
      </c>
      <c r="T138" s="7">
        <f t="shared" si="64"/>
        <v>51</v>
      </c>
      <c r="U138" s="11">
        <f t="shared" si="55"/>
        <v>56</v>
      </c>
    </row>
    <row r="139" spans="1:21" x14ac:dyDescent="0.25">
      <c r="A139" t="s">
        <v>97</v>
      </c>
      <c r="C139" t="s">
        <v>274</v>
      </c>
      <c r="D139" t="str">
        <f t="shared" si="56"/>
        <v>Grade 2</v>
      </c>
      <c r="E139">
        <f t="shared" si="57"/>
        <v>57</v>
      </c>
      <c r="F139">
        <f t="shared" si="58"/>
        <v>52</v>
      </c>
      <c r="G139">
        <f t="shared" si="59"/>
        <v>54</v>
      </c>
      <c r="H139">
        <f t="shared" si="60"/>
        <v>43</v>
      </c>
      <c r="I139">
        <f t="shared" si="65"/>
        <v>51</v>
      </c>
      <c r="J139">
        <f t="shared" si="61"/>
        <v>56</v>
      </c>
      <c r="L139" s="8" t="s">
        <v>97</v>
      </c>
      <c r="M139" s="6"/>
      <c r="N139" s="6" t="s">
        <v>157</v>
      </c>
      <c r="O139" s="6" t="str">
        <f t="shared" si="50"/>
        <v>Grade 1</v>
      </c>
      <c r="P139" s="6">
        <f t="shared" si="51"/>
        <v>41</v>
      </c>
      <c r="Q139" s="6">
        <f t="shared" si="52"/>
        <v>36</v>
      </c>
      <c r="R139" s="6">
        <f t="shared" si="53"/>
        <v>38</v>
      </c>
      <c r="S139" s="6">
        <f t="shared" si="54"/>
        <v>27</v>
      </c>
      <c r="T139" s="6">
        <f t="shared" si="64"/>
        <v>35</v>
      </c>
      <c r="U139" s="10">
        <f t="shared" si="55"/>
        <v>40</v>
      </c>
    </row>
    <row r="140" spans="1:21" x14ac:dyDescent="0.25">
      <c r="A140" t="s">
        <v>97</v>
      </c>
      <c r="C140" t="s">
        <v>157</v>
      </c>
      <c r="D140" t="str">
        <f t="shared" si="56"/>
        <v>Grade 1</v>
      </c>
      <c r="E140">
        <f t="shared" si="57"/>
        <v>41</v>
      </c>
      <c r="F140">
        <f t="shared" si="58"/>
        <v>36</v>
      </c>
      <c r="G140">
        <f t="shared" si="59"/>
        <v>38</v>
      </c>
      <c r="H140">
        <f t="shared" si="60"/>
        <v>27</v>
      </c>
      <c r="I140">
        <f t="shared" si="65"/>
        <v>35</v>
      </c>
      <c r="J140">
        <f t="shared" si="61"/>
        <v>40</v>
      </c>
      <c r="L140" s="9" t="s">
        <v>97</v>
      </c>
      <c r="M140" s="7"/>
      <c r="N140" s="7" t="s">
        <v>275</v>
      </c>
      <c r="O140" s="7" t="str">
        <f t="shared" si="50"/>
        <v>Grade 3</v>
      </c>
      <c r="P140" s="7">
        <f t="shared" si="51"/>
        <v>80</v>
      </c>
      <c r="Q140" s="7">
        <f t="shared" si="52"/>
        <v>75</v>
      </c>
      <c r="R140" s="7">
        <f t="shared" si="53"/>
        <v>77</v>
      </c>
      <c r="S140" s="7">
        <f t="shared" si="54"/>
        <v>66</v>
      </c>
      <c r="T140" s="7">
        <f t="shared" si="64"/>
        <v>74</v>
      </c>
      <c r="U140" s="11">
        <f t="shared" si="55"/>
        <v>79</v>
      </c>
    </row>
    <row r="141" spans="1:21" x14ac:dyDescent="0.25">
      <c r="A141" t="s">
        <v>97</v>
      </c>
      <c r="C141" t="s">
        <v>275</v>
      </c>
      <c r="D141" t="str">
        <f t="shared" si="56"/>
        <v>Grade 3</v>
      </c>
      <c r="E141">
        <f t="shared" si="57"/>
        <v>80</v>
      </c>
      <c r="F141">
        <f t="shared" si="58"/>
        <v>75</v>
      </c>
      <c r="G141">
        <f t="shared" si="59"/>
        <v>77</v>
      </c>
      <c r="H141">
        <f t="shared" si="60"/>
        <v>66</v>
      </c>
      <c r="I141">
        <f t="shared" si="65"/>
        <v>74</v>
      </c>
      <c r="J141">
        <f t="shared" si="61"/>
        <v>79</v>
      </c>
      <c r="L141" s="8" t="s">
        <v>97</v>
      </c>
      <c r="M141" s="6"/>
      <c r="N141" s="6" t="s">
        <v>273</v>
      </c>
      <c r="O141" s="6" t="str">
        <f t="shared" si="50"/>
        <v>Grade 1</v>
      </c>
      <c r="P141" s="6">
        <f t="shared" si="51"/>
        <v>68</v>
      </c>
      <c r="Q141" s="6">
        <f t="shared" si="52"/>
        <v>63</v>
      </c>
      <c r="R141" s="6">
        <f t="shared" si="53"/>
        <v>65</v>
      </c>
      <c r="S141" s="6">
        <f t="shared" si="54"/>
        <v>54</v>
      </c>
      <c r="T141" s="6">
        <f t="shared" si="64"/>
        <v>62</v>
      </c>
      <c r="U141" s="10">
        <f t="shared" si="55"/>
        <v>67</v>
      </c>
    </row>
    <row r="142" spans="1:21" x14ac:dyDescent="0.25">
      <c r="A142" t="s">
        <v>97</v>
      </c>
      <c r="C142" t="s">
        <v>273</v>
      </c>
      <c r="D142" t="str">
        <f t="shared" si="56"/>
        <v>Grade 1</v>
      </c>
      <c r="E142">
        <f t="shared" si="57"/>
        <v>68</v>
      </c>
      <c r="F142">
        <f t="shared" si="58"/>
        <v>63</v>
      </c>
      <c r="G142">
        <f t="shared" si="59"/>
        <v>65</v>
      </c>
      <c r="H142">
        <f t="shared" si="60"/>
        <v>54</v>
      </c>
      <c r="I142">
        <f t="shared" si="65"/>
        <v>62</v>
      </c>
      <c r="J142">
        <f t="shared" si="61"/>
        <v>67</v>
      </c>
      <c r="L142" s="9" t="s">
        <v>97</v>
      </c>
      <c r="M142" s="7"/>
      <c r="N142" s="7" t="s">
        <v>156</v>
      </c>
      <c r="O142" s="7" t="str">
        <f t="shared" si="50"/>
        <v>Grade 3</v>
      </c>
      <c r="P142" s="7">
        <f t="shared" si="51"/>
        <v>37</v>
      </c>
      <c r="Q142" s="7">
        <f t="shared" si="52"/>
        <v>32</v>
      </c>
      <c r="R142" s="7">
        <f t="shared" si="53"/>
        <v>34</v>
      </c>
      <c r="S142" s="7">
        <f t="shared" si="54"/>
        <v>23</v>
      </c>
      <c r="T142" s="7">
        <f t="shared" si="64"/>
        <v>31</v>
      </c>
      <c r="U142" s="11">
        <f t="shared" si="55"/>
        <v>36</v>
      </c>
    </row>
    <row r="143" spans="1:21" x14ac:dyDescent="0.25">
      <c r="A143" t="s">
        <v>97</v>
      </c>
      <c r="C143" t="s">
        <v>156</v>
      </c>
      <c r="D143" t="str">
        <f t="shared" si="56"/>
        <v>Grade 3</v>
      </c>
      <c r="E143">
        <f t="shared" si="57"/>
        <v>37</v>
      </c>
      <c r="F143">
        <f t="shared" si="58"/>
        <v>32</v>
      </c>
      <c r="G143">
        <f t="shared" si="59"/>
        <v>34</v>
      </c>
      <c r="H143">
        <f t="shared" si="60"/>
        <v>23</v>
      </c>
      <c r="I143">
        <f t="shared" si="65"/>
        <v>31</v>
      </c>
      <c r="J143">
        <f t="shared" si="61"/>
        <v>36</v>
      </c>
      <c r="L143" s="8" t="s">
        <v>97</v>
      </c>
      <c r="M143" s="6"/>
      <c r="N143" s="6" t="s">
        <v>276</v>
      </c>
      <c r="O143" s="6" t="str">
        <f t="shared" si="50"/>
        <v>Grade 1</v>
      </c>
      <c r="P143" s="6">
        <f t="shared" si="51"/>
        <v>57</v>
      </c>
      <c r="Q143" s="6">
        <f t="shared" si="52"/>
        <v>52</v>
      </c>
      <c r="R143" s="6">
        <f t="shared" si="53"/>
        <v>54</v>
      </c>
      <c r="S143" s="6">
        <f t="shared" si="54"/>
        <v>43</v>
      </c>
      <c r="T143" s="6">
        <f t="shared" si="64"/>
        <v>51</v>
      </c>
      <c r="U143" s="10">
        <f t="shared" si="55"/>
        <v>56</v>
      </c>
    </row>
    <row r="144" spans="1:21" x14ac:dyDescent="0.25">
      <c r="A144" t="s">
        <v>97</v>
      </c>
      <c r="C144" t="s">
        <v>276</v>
      </c>
      <c r="D144" t="str">
        <f t="shared" si="56"/>
        <v>Grade 1</v>
      </c>
      <c r="E144">
        <f t="shared" si="57"/>
        <v>57</v>
      </c>
      <c r="F144">
        <f t="shared" si="58"/>
        <v>52</v>
      </c>
      <c r="G144">
        <f t="shared" si="59"/>
        <v>54</v>
      </c>
      <c r="H144">
        <f t="shared" si="60"/>
        <v>43</v>
      </c>
      <c r="I144">
        <f t="shared" si="65"/>
        <v>51</v>
      </c>
      <c r="J144">
        <f t="shared" si="61"/>
        <v>56</v>
      </c>
      <c r="L144" s="9" t="s">
        <v>98</v>
      </c>
      <c r="M144" s="7"/>
      <c r="N144" s="7" t="s">
        <v>272</v>
      </c>
      <c r="O144" s="7" t="str">
        <f t="shared" si="50"/>
        <v>Grade 4</v>
      </c>
      <c r="P144" s="7">
        <f t="shared" si="51"/>
        <v>62</v>
      </c>
      <c r="Q144" s="7">
        <f t="shared" si="52"/>
        <v>57</v>
      </c>
      <c r="R144" s="7">
        <f t="shared" si="53"/>
        <v>59</v>
      </c>
      <c r="S144" s="7">
        <f t="shared" si="54"/>
        <v>48</v>
      </c>
      <c r="T144" s="7">
        <f t="shared" si="64"/>
        <v>56</v>
      </c>
      <c r="U144" s="11">
        <f t="shared" si="55"/>
        <v>61</v>
      </c>
    </row>
    <row r="145" spans="1:21" x14ac:dyDescent="0.25">
      <c r="A145" t="s">
        <v>98</v>
      </c>
      <c r="C145" t="s">
        <v>272</v>
      </c>
      <c r="D145" t="str">
        <f t="shared" si="56"/>
        <v>Grade 4</v>
      </c>
      <c r="E145">
        <f t="shared" si="57"/>
        <v>62</v>
      </c>
      <c r="F145">
        <f t="shared" si="58"/>
        <v>57</v>
      </c>
      <c r="G145">
        <f t="shared" si="59"/>
        <v>59</v>
      </c>
      <c r="H145">
        <f t="shared" si="60"/>
        <v>48</v>
      </c>
      <c r="I145">
        <f t="shared" si="65"/>
        <v>56</v>
      </c>
      <c r="J145">
        <f t="shared" si="61"/>
        <v>61</v>
      </c>
      <c r="L145" s="8" t="s">
        <v>98</v>
      </c>
      <c r="M145" s="6"/>
      <c r="N145" s="6" t="s">
        <v>155</v>
      </c>
      <c r="O145" s="6" t="str">
        <f t="shared" si="50"/>
        <v>Grade 6</v>
      </c>
      <c r="P145" s="6">
        <f t="shared" si="51"/>
        <v>75</v>
      </c>
      <c r="Q145" s="6">
        <f t="shared" si="52"/>
        <v>70</v>
      </c>
      <c r="R145" s="6">
        <f t="shared" si="53"/>
        <v>72</v>
      </c>
      <c r="S145" s="6">
        <f t="shared" si="54"/>
        <v>61</v>
      </c>
      <c r="T145" s="6">
        <f t="shared" si="64"/>
        <v>69</v>
      </c>
      <c r="U145" s="10">
        <f t="shared" si="55"/>
        <v>74</v>
      </c>
    </row>
    <row r="146" spans="1:21" x14ac:dyDescent="0.25">
      <c r="A146" t="s">
        <v>98</v>
      </c>
      <c r="C146" t="s">
        <v>155</v>
      </c>
      <c r="D146" t="str">
        <f t="shared" si="56"/>
        <v>Grade 6</v>
      </c>
      <c r="E146">
        <f t="shared" si="57"/>
        <v>75</v>
      </c>
      <c r="F146">
        <f t="shared" si="58"/>
        <v>70</v>
      </c>
      <c r="G146">
        <f t="shared" si="59"/>
        <v>72</v>
      </c>
      <c r="H146">
        <f t="shared" si="60"/>
        <v>61</v>
      </c>
      <c r="I146">
        <f t="shared" si="65"/>
        <v>69</v>
      </c>
      <c r="J146">
        <f t="shared" si="61"/>
        <v>74</v>
      </c>
      <c r="L146" s="9" t="s">
        <v>98</v>
      </c>
      <c r="M146" s="7"/>
      <c r="N146" s="7" t="s">
        <v>271</v>
      </c>
      <c r="O146" s="7" t="str">
        <f t="shared" si="50"/>
        <v>Grade 2</v>
      </c>
      <c r="P146" s="7">
        <f t="shared" si="51"/>
        <v>51</v>
      </c>
      <c r="Q146" s="7">
        <f t="shared" si="52"/>
        <v>46</v>
      </c>
      <c r="R146" s="7">
        <f t="shared" si="53"/>
        <v>48</v>
      </c>
      <c r="S146" s="7">
        <f t="shared" si="54"/>
        <v>37</v>
      </c>
      <c r="T146" s="7">
        <f t="shared" si="64"/>
        <v>45</v>
      </c>
      <c r="U146" s="11">
        <f t="shared" si="55"/>
        <v>50</v>
      </c>
    </row>
    <row r="147" spans="1:21" x14ac:dyDescent="0.25">
      <c r="A147" t="s">
        <v>98</v>
      </c>
      <c r="C147" t="s">
        <v>271</v>
      </c>
      <c r="D147" t="str">
        <f t="shared" si="56"/>
        <v>Grade 2</v>
      </c>
      <c r="E147">
        <f t="shared" si="57"/>
        <v>51</v>
      </c>
      <c r="F147">
        <f t="shared" si="58"/>
        <v>46</v>
      </c>
      <c r="G147">
        <f t="shared" si="59"/>
        <v>48</v>
      </c>
      <c r="H147">
        <f t="shared" si="60"/>
        <v>37</v>
      </c>
      <c r="I147">
        <f t="shared" si="65"/>
        <v>45</v>
      </c>
      <c r="J147">
        <f t="shared" si="61"/>
        <v>50</v>
      </c>
      <c r="L147" s="8" t="s">
        <v>98</v>
      </c>
      <c r="M147" s="6"/>
      <c r="N147" s="6" t="s">
        <v>277</v>
      </c>
      <c r="O147" s="6" t="str">
        <f t="shared" si="50"/>
        <v>Grade 1</v>
      </c>
      <c r="P147" s="6">
        <f t="shared" si="51"/>
        <v>75</v>
      </c>
      <c r="Q147" s="6">
        <f t="shared" si="52"/>
        <v>70</v>
      </c>
      <c r="R147" s="6">
        <f t="shared" si="53"/>
        <v>72</v>
      </c>
      <c r="S147" s="6">
        <f t="shared" si="54"/>
        <v>61</v>
      </c>
      <c r="T147" s="6">
        <f t="shared" si="64"/>
        <v>69</v>
      </c>
      <c r="U147" s="10">
        <f t="shared" si="55"/>
        <v>74</v>
      </c>
    </row>
    <row r="148" spans="1:21" x14ac:dyDescent="0.25">
      <c r="A148" t="s">
        <v>98</v>
      </c>
      <c r="C148" t="s">
        <v>277</v>
      </c>
      <c r="D148" t="str">
        <f t="shared" si="56"/>
        <v>Grade 1</v>
      </c>
      <c r="E148">
        <f t="shared" si="57"/>
        <v>75</v>
      </c>
      <c r="F148">
        <f t="shared" si="58"/>
        <v>70</v>
      </c>
      <c r="G148">
        <f t="shared" si="59"/>
        <v>72</v>
      </c>
      <c r="H148">
        <f t="shared" si="60"/>
        <v>61</v>
      </c>
      <c r="I148">
        <f t="shared" si="65"/>
        <v>69</v>
      </c>
      <c r="J148">
        <f t="shared" si="61"/>
        <v>74</v>
      </c>
      <c r="L148" s="9" t="s">
        <v>98</v>
      </c>
      <c r="M148" s="7"/>
      <c r="N148" s="7" t="s">
        <v>270</v>
      </c>
      <c r="O148" s="7" t="str">
        <f t="shared" ref="O148:O179" si="66">O69</f>
        <v>Grade 4</v>
      </c>
      <c r="P148" s="7">
        <f t="shared" ref="P148:P179" si="67">Q69+1</f>
        <v>69</v>
      </c>
      <c r="Q148" s="7">
        <f t="shared" ref="Q148:Q179" si="68">P69</f>
        <v>64</v>
      </c>
      <c r="R148" s="7">
        <f t="shared" ref="R148:R179" si="69">S69</f>
        <v>66</v>
      </c>
      <c r="S148" s="7">
        <f t="shared" ref="S148:S179" si="70">R69</f>
        <v>55</v>
      </c>
      <c r="T148" s="7">
        <f t="shared" si="64"/>
        <v>63</v>
      </c>
      <c r="U148" s="11">
        <f t="shared" ref="U148:U179" si="71">U69</f>
        <v>68</v>
      </c>
    </row>
    <row r="149" spans="1:21" x14ac:dyDescent="0.25">
      <c r="A149" t="s">
        <v>98</v>
      </c>
      <c r="C149" t="s">
        <v>270</v>
      </c>
      <c r="D149" t="str">
        <f t="shared" ref="D149:D180" si="72">D70</f>
        <v>Grade 4</v>
      </c>
      <c r="E149">
        <f t="shared" ref="E149:E180" si="73">F70+1</f>
        <v>69</v>
      </c>
      <c r="F149">
        <f t="shared" ref="F149:F180" si="74">E70</f>
        <v>64</v>
      </c>
      <c r="G149">
        <f t="shared" ref="G149:G180" si="75">H70</f>
        <v>66</v>
      </c>
      <c r="H149">
        <f t="shared" ref="H149:H180" si="76">G70</f>
        <v>55</v>
      </c>
      <c r="I149">
        <f t="shared" si="65"/>
        <v>63</v>
      </c>
      <c r="J149">
        <f t="shared" ref="J149:J180" si="77">J70</f>
        <v>68</v>
      </c>
      <c r="L149" s="8" t="s">
        <v>98</v>
      </c>
      <c r="M149" s="6"/>
      <c r="N149" s="6" t="s">
        <v>278</v>
      </c>
      <c r="O149" s="6" t="str">
        <f t="shared" si="66"/>
        <v>Grade 5</v>
      </c>
      <c r="P149" s="6">
        <f t="shared" si="67"/>
        <v>74</v>
      </c>
      <c r="Q149" s="6">
        <f t="shared" si="68"/>
        <v>69</v>
      </c>
      <c r="R149" s="6">
        <f t="shared" si="69"/>
        <v>71</v>
      </c>
      <c r="S149" s="6">
        <f t="shared" si="70"/>
        <v>60</v>
      </c>
      <c r="T149" s="6">
        <f t="shared" si="64"/>
        <v>68</v>
      </c>
      <c r="U149" s="10">
        <f t="shared" si="71"/>
        <v>73</v>
      </c>
    </row>
    <row r="150" spans="1:21" x14ac:dyDescent="0.25">
      <c r="A150" t="s">
        <v>98</v>
      </c>
      <c r="C150" t="s">
        <v>278</v>
      </c>
      <c r="D150" t="str">
        <f t="shared" si="72"/>
        <v>Grade 5</v>
      </c>
      <c r="E150">
        <f t="shared" si="73"/>
        <v>74</v>
      </c>
      <c r="F150">
        <f t="shared" si="74"/>
        <v>69</v>
      </c>
      <c r="G150">
        <f t="shared" si="75"/>
        <v>71</v>
      </c>
      <c r="H150">
        <f t="shared" si="76"/>
        <v>60</v>
      </c>
      <c r="I150">
        <f t="shared" si="65"/>
        <v>68</v>
      </c>
      <c r="J150">
        <f t="shared" si="77"/>
        <v>73</v>
      </c>
      <c r="L150" s="9" t="s">
        <v>98</v>
      </c>
      <c r="M150" s="7"/>
      <c r="N150" s="7" t="s">
        <v>154</v>
      </c>
      <c r="O150" s="7" t="str">
        <f t="shared" si="66"/>
        <v>Grade 1</v>
      </c>
      <c r="P150" s="7">
        <f t="shared" si="67"/>
        <v>68</v>
      </c>
      <c r="Q150" s="7">
        <f t="shared" si="68"/>
        <v>63</v>
      </c>
      <c r="R150" s="7">
        <f t="shared" si="69"/>
        <v>65</v>
      </c>
      <c r="S150" s="7">
        <f t="shared" si="70"/>
        <v>54</v>
      </c>
      <c r="T150" s="7">
        <f t="shared" si="64"/>
        <v>62</v>
      </c>
      <c r="U150" s="11">
        <f t="shared" si="71"/>
        <v>67</v>
      </c>
    </row>
    <row r="151" spans="1:21" x14ac:dyDescent="0.25">
      <c r="A151" t="s">
        <v>98</v>
      </c>
      <c r="C151" t="s">
        <v>154</v>
      </c>
      <c r="D151" t="str">
        <f t="shared" si="72"/>
        <v>Grade 1</v>
      </c>
      <c r="E151">
        <f t="shared" si="73"/>
        <v>68</v>
      </c>
      <c r="F151">
        <f t="shared" si="74"/>
        <v>63</v>
      </c>
      <c r="G151">
        <f t="shared" si="75"/>
        <v>65</v>
      </c>
      <c r="H151">
        <f t="shared" si="76"/>
        <v>54</v>
      </c>
      <c r="I151">
        <f t="shared" si="65"/>
        <v>62</v>
      </c>
      <c r="J151">
        <f t="shared" si="77"/>
        <v>67</v>
      </c>
      <c r="L151" s="8" t="s">
        <v>98</v>
      </c>
      <c r="M151" s="6"/>
      <c r="N151" s="6" t="s">
        <v>279</v>
      </c>
      <c r="O151" s="6" t="str">
        <f t="shared" si="66"/>
        <v>Grade 2</v>
      </c>
      <c r="P151" s="6">
        <f t="shared" si="67"/>
        <v>58</v>
      </c>
      <c r="Q151" s="6">
        <f t="shared" si="68"/>
        <v>53</v>
      </c>
      <c r="R151" s="6">
        <f t="shared" si="69"/>
        <v>55</v>
      </c>
      <c r="S151" s="6">
        <f t="shared" si="70"/>
        <v>44</v>
      </c>
      <c r="T151" s="6">
        <f t="shared" si="64"/>
        <v>52</v>
      </c>
      <c r="U151" s="10">
        <f t="shared" si="71"/>
        <v>57</v>
      </c>
    </row>
    <row r="152" spans="1:21" x14ac:dyDescent="0.25">
      <c r="A152" t="s">
        <v>98</v>
      </c>
      <c r="C152" t="s">
        <v>279</v>
      </c>
      <c r="D152" t="str">
        <f t="shared" si="72"/>
        <v>Grade 2</v>
      </c>
      <c r="E152">
        <f t="shared" si="73"/>
        <v>58</v>
      </c>
      <c r="F152">
        <f t="shared" si="74"/>
        <v>53</v>
      </c>
      <c r="G152">
        <f t="shared" si="75"/>
        <v>55</v>
      </c>
      <c r="H152">
        <f t="shared" si="76"/>
        <v>44</v>
      </c>
      <c r="I152">
        <f t="shared" si="65"/>
        <v>52</v>
      </c>
      <c r="J152">
        <f t="shared" si="77"/>
        <v>57</v>
      </c>
      <c r="L152" s="9" t="s">
        <v>98</v>
      </c>
      <c r="M152" s="7"/>
      <c r="N152" s="7" t="s">
        <v>269</v>
      </c>
      <c r="O152" s="7" t="str">
        <f t="shared" si="66"/>
        <v>Grade 1</v>
      </c>
      <c r="P152" s="7">
        <f t="shared" si="67"/>
        <v>64</v>
      </c>
      <c r="Q152" s="7">
        <f t="shared" si="68"/>
        <v>59</v>
      </c>
      <c r="R152" s="7">
        <f t="shared" si="69"/>
        <v>61</v>
      </c>
      <c r="S152" s="7">
        <f t="shared" si="70"/>
        <v>50</v>
      </c>
      <c r="T152" s="7">
        <f t="shared" si="64"/>
        <v>58</v>
      </c>
      <c r="U152" s="11">
        <f t="shared" si="71"/>
        <v>63</v>
      </c>
    </row>
    <row r="153" spans="1:21" x14ac:dyDescent="0.25">
      <c r="A153" t="s">
        <v>98</v>
      </c>
      <c r="C153" t="s">
        <v>269</v>
      </c>
      <c r="D153" t="str">
        <f t="shared" si="72"/>
        <v>Grade 1</v>
      </c>
      <c r="E153">
        <f t="shared" si="73"/>
        <v>64</v>
      </c>
      <c r="F153">
        <f t="shared" si="74"/>
        <v>59</v>
      </c>
      <c r="G153">
        <f t="shared" si="75"/>
        <v>61</v>
      </c>
      <c r="H153">
        <f t="shared" si="76"/>
        <v>50</v>
      </c>
      <c r="I153">
        <f t="shared" si="65"/>
        <v>58</v>
      </c>
      <c r="J153">
        <f t="shared" si="77"/>
        <v>63</v>
      </c>
      <c r="L153" s="8" t="s">
        <v>98</v>
      </c>
      <c r="M153" s="6"/>
      <c r="N153" s="6" t="s">
        <v>280</v>
      </c>
      <c r="O153" s="6" t="str">
        <f t="shared" si="66"/>
        <v>Grade 2</v>
      </c>
      <c r="P153" s="6">
        <f t="shared" si="67"/>
        <v>48</v>
      </c>
      <c r="Q153" s="6">
        <f t="shared" si="68"/>
        <v>43</v>
      </c>
      <c r="R153" s="6">
        <f t="shared" si="69"/>
        <v>45</v>
      </c>
      <c r="S153" s="6">
        <f t="shared" si="70"/>
        <v>34</v>
      </c>
      <c r="T153" s="6">
        <f t="shared" si="64"/>
        <v>42</v>
      </c>
      <c r="U153" s="10">
        <f t="shared" si="71"/>
        <v>47</v>
      </c>
    </row>
    <row r="154" spans="1:21" x14ac:dyDescent="0.25">
      <c r="A154" t="s">
        <v>98</v>
      </c>
      <c r="C154" t="s">
        <v>280</v>
      </c>
      <c r="D154" t="str">
        <f t="shared" si="72"/>
        <v>Grade 2</v>
      </c>
      <c r="E154">
        <f t="shared" si="73"/>
        <v>48</v>
      </c>
      <c r="F154">
        <f t="shared" si="74"/>
        <v>43</v>
      </c>
      <c r="G154">
        <f t="shared" si="75"/>
        <v>45</v>
      </c>
      <c r="H154">
        <f t="shared" si="76"/>
        <v>34</v>
      </c>
      <c r="I154">
        <f t="shared" si="65"/>
        <v>42</v>
      </c>
      <c r="J154">
        <f t="shared" si="77"/>
        <v>47</v>
      </c>
      <c r="L154" s="9" t="s">
        <v>98</v>
      </c>
      <c r="M154" s="7"/>
      <c r="N154" s="7" t="s">
        <v>153</v>
      </c>
      <c r="O154" s="7" t="str">
        <f t="shared" si="66"/>
        <v>Grade 1</v>
      </c>
      <c r="P154" s="7">
        <f t="shared" si="67"/>
        <v>80</v>
      </c>
      <c r="Q154" s="7">
        <f t="shared" si="68"/>
        <v>75</v>
      </c>
      <c r="R154" s="7">
        <f t="shared" si="69"/>
        <v>77</v>
      </c>
      <c r="S154" s="7">
        <f t="shared" si="70"/>
        <v>66</v>
      </c>
      <c r="T154" s="7">
        <f t="shared" si="64"/>
        <v>74</v>
      </c>
      <c r="U154" s="11">
        <f t="shared" si="71"/>
        <v>79</v>
      </c>
    </row>
    <row r="155" spans="1:21" x14ac:dyDescent="0.25">
      <c r="A155" t="s">
        <v>98</v>
      </c>
      <c r="C155" t="s">
        <v>153</v>
      </c>
      <c r="D155" t="str">
        <f t="shared" si="72"/>
        <v>Grade 1</v>
      </c>
      <c r="E155">
        <f t="shared" si="73"/>
        <v>80</v>
      </c>
      <c r="F155">
        <f t="shared" si="74"/>
        <v>75</v>
      </c>
      <c r="G155">
        <f t="shared" si="75"/>
        <v>77</v>
      </c>
      <c r="H155">
        <f t="shared" si="76"/>
        <v>66</v>
      </c>
      <c r="I155">
        <f t="shared" si="65"/>
        <v>74</v>
      </c>
      <c r="J155">
        <f t="shared" si="77"/>
        <v>79</v>
      </c>
      <c r="L155" s="8" t="s">
        <v>98</v>
      </c>
      <c r="M155" s="6"/>
      <c r="N155" s="6" t="s">
        <v>281</v>
      </c>
      <c r="O155" s="6" t="str">
        <f t="shared" si="66"/>
        <v>Grade 4</v>
      </c>
      <c r="P155" s="6">
        <f t="shared" si="67"/>
        <v>53</v>
      </c>
      <c r="Q155" s="6">
        <f t="shared" si="68"/>
        <v>48</v>
      </c>
      <c r="R155" s="6">
        <f t="shared" si="69"/>
        <v>50</v>
      </c>
      <c r="S155" s="6">
        <f t="shared" si="70"/>
        <v>39</v>
      </c>
      <c r="T155" s="6">
        <f t="shared" si="64"/>
        <v>47</v>
      </c>
      <c r="U155" s="10">
        <f t="shared" si="71"/>
        <v>52</v>
      </c>
    </row>
    <row r="156" spans="1:21" x14ac:dyDescent="0.25">
      <c r="A156" t="s">
        <v>98</v>
      </c>
      <c r="C156" t="s">
        <v>281</v>
      </c>
      <c r="D156" t="str">
        <f t="shared" si="72"/>
        <v>Grade 4</v>
      </c>
      <c r="E156">
        <f t="shared" si="73"/>
        <v>53</v>
      </c>
      <c r="F156">
        <f t="shared" si="74"/>
        <v>48</v>
      </c>
      <c r="G156">
        <f t="shared" si="75"/>
        <v>50</v>
      </c>
      <c r="H156">
        <f t="shared" si="76"/>
        <v>39</v>
      </c>
      <c r="I156">
        <f t="shared" si="65"/>
        <v>47</v>
      </c>
      <c r="J156">
        <f t="shared" si="77"/>
        <v>52</v>
      </c>
      <c r="L156" s="9" t="s">
        <v>98</v>
      </c>
      <c r="M156" s="7"/>
      <c r="N156" s="7" t="s">
        <v>109</v>
      </c>
      <c r="O156" s="7" t="str">
        <f t="shared" si="66"/>
        <v>Grade 1</v>
      </c>
      <c r="P156" s="7">
        <f t="shared" si="67"/>
        <v>72</v>
      </c>
      <c r="Q156" s="7">
        <f t="shared" si="68"/>
        <v>67</v>
      </c>
      <c r="R156" s="7">
        <f t="shared" si="69"/>
        <v>69</v>
      </c>
      <c r="S156" s="7">
        <f t="shared" si="70"/>
        <v>58</v>
      </c>
      <c r="T156" s="7">
        <f t="shared" si="64"/>
        <v>66</v>
      </c>
      <c r="U156" s="11">
        <f t="shared" si="71"/>
        <v>71</v>
      </c>
    </row>
    <row r="157" spans="1:21" x14ac:dyDescent="0.25">
      <c r="A157" t="s">
        <v>98</v>
      </c>
      <c r="C157" t="s">
        <v>109</v>
      </c>
      <c r="D157" t="str">
        <f t="shared" si="72"/>
        <v>Grade 1</v>
      </c>
      <c r="E157">
        <f t="shared" si="73"/>
        <v>72</v>
      </c>
      <c r="F157">
        <f t="shared" si="74"/>
        <v>67</v>
      </c>
      <c r="G157">
        <f t="shared" si="75"/>
        <v>69</v>
      </c>
      <c r="H157">
        <f t="shared" si="76"/>
        <v>58</v>
      </c>
      <c r="I157">
        <f t="shared" si="65"/>
        <v>66</v>
      </c>
      <c r="J157">
        <f t="shared" si="77"/>
        <v>71</v>
      </c>
      <c r="L157" s="8" t="s">
        <v>98</v>
      </c>
      <c r="M157" s="6"/>
      <c r="N157" s="6" t="s">
        <v>282</v>
      </c>
      <c r="O157" s="6" t="str">
        <f t="shared" si="66"/>
        <v>Grade 6</v>
      </c>
      <c r="P157" s="6">
        <f t="shared" si="67"/>
        <v>52</v>
      </c>
      <c r="Q157" s="6">
        <f t="shared" si="68"/>
        <v>47</v>
      </c>
      <c r="R157" s="6">
        <f t="shared" si="69"/>
        <v>49</v>
      </c>
      <c r="S157" s="6">
        <f t="shared" si="70"/>
        <v>38</v>
      </c>
      <c r="T157" s="6">
        <f t="shared" si="64"/>
        <v>46</v>
      </c>
      <c r="U157" s="10">
        <f t="shared" si="71"/>
        <v>51</v>
      </c>
    </row>
    <row r="158" spans="1:21" x14ac:dyDescent="0.25">
      <c r="A158" t="s">
        <v>98</v>
      </c>
      <c r="C158" t="s">
        <v>282</v>
      </c>
      <c r="D158" t="str">
        <f t="shared" si="72"/>
        <v>Grade 6</v>
      </c>
      <c r="E158">
        <f t="shared" si="73"/>
        <v>52</v>
      </c>
      <c r="F158">
        <f t="shared" si="74"/>
        <v>47</v>
      </c>
      <c r="G158">
        <f t="shared" si="75"/>
        <v>49</v>
      </c>
      <c r="H158">
        <f t="shared" si="76"/>
        <v>38</v>
      </c>
      <c r="I158">
        <f t="shared" si="65"/>
        <v>46</v>
      </c>
      <c r="J158">
        <f t="shared" si="77"/>
        <v>51</v>
      </c>
      <c r="L158" s="9" t="s">
        <v>98</v>
      </c>
      <c r="M158" s="7"/>
      <c r="N158" s="7" t="s">
        <v>268</v>
      </c>
      <c r="O158" s="7" t="str">
        <f t="shared" si="66"/>
        <v>Grade 5</v>
      </c>
      <c r="P158" s="7">
        <f t="shared" si="67"/>
        <v>42</v>
      </c>
      <c r="Q158" s="7">
        <f t="shared" si="68"/>
        <v>37</v>
      </c>
      <c r="R158" s="7">
        <f t="shared" si="69"/>
        <v>39</v>
      </c>
      <c r="S158" s="7">
        <f t="shared" si="70"/>
        <v>28</v>
      </c>
      <c r="T158" s="7">
        <f t="shared" si="64"/>
        <v>36</v>
      </c>
      <c r="U158" s="11">
        <f t="shared" si="71"/>
        <v>41</v>
      </c>
    </row>
    <row r="159" spans="1:21" x14ac:dyDescent="0.25">
      <c r="A159" t="s">
        <v>98</v>
      </c>
      <c r="C159" t="s">
        <v>268</v>
      </c>
      <c r="D159" t="str">
        <f t="shared" si="72"/>
        <v>Grade 5</v>
      </c>
      <c r="E159">
        <f t="shared" si="73"/>
        <v>42</v>
      </c>
      <c r="F159">
        <f t="shared" si="74"/>
        <v>37</v>
      </c>
      <c r="G159">
        <f t="shared" si="75"/>
        <v>39</v>
      </c>
      <c r="H159">
        <f t="shared" si="76"/>
        <v>28</v>
      </c>
      <c r="I159">
        <f t="shared" si="65"/>
        <v>36</v>
      </c>
      <c r="J159">
        <f t="shared" si="77"/>
        <v>41</v>
      </c>
      <c r="L159" s="8" t="s">
        <v>98</v>
      </c>
      <c r="M159" s="6"/>
      <c r="N159" s="6" t="s">
        <v>152</v>
      </c>
      <c r="O159" s="6" t="str">
        <f t="shared" si="66"/>
        <v>Grade 1</v>
      </c>
      <c r="P159" s="6">
        <f t="shared" si="67"/>
        <v>48</v>
      </c>
      <c r="Q159" s="6">
        <f t="shared" si="68"/>
        <v>43</v>
      </c>
      <c r="R159" s="6">
        <f t="shared" si="69"/>
        <v>45</v>
      </c>
      <c r="S159" s="6">
        <f t="shared" si="70"/>
        <v>34</v>
      </c>
      <c r="T159" s="6">
        <f t="shared" si="64"/>
        <v>42</v>
      </c>
      <c r="U159" s="10">
        <f t="shared" si="71"/>
        <v>47</v>
      </c>
    </row>
    <row r="160" spans="1:21" x14ac:dyDescent="0.25">
      <c r="A160" t="s">
        <v>98</v>
      </c>
      <c r="C160" t="s">
        <v>152</v>
      </c>
      <c r="D160" t="str">
        <f t="shared" si="72"/>
        <v>Grade 1</v>
      </c>
      <c r="E160">
        <f t="shared" si="73"/>
        <v>48</v>
      </c>
      <c r="F160">
        <f t="shared" si="74"/>
        <v>43</v>
      </c>
      <c r="G160">
        <f t="shared" si="75"/>
        <v>45</v>
      </c>
      <c r="H160">
        <f t="shared" si="76"/>
        <v>34</v>
      </c>
      <c r="I160">
        <f t="shared" si="65"/>
        <v>42</v>
      </c>
      <c r="J160">
        <f t="shared" si="77"/>
        <v>47</v>
      </c>
      <c r="L160" s="9" t="s">
        <v>98</v>
      </c>
      <c r="M160" s="7"/>
      <c r="N160" s="7" t="s">
        <v>283</v>
      </c>
      <c r="O160" s="7" t="str">
        <f t="shared" si="66"/>
        <v>Grade 3</v>
      </c>
      <c r="P160" s="7">
        <f t="shared" si="67"/>
        <v>32</v>
      </c>
      <c r="Q160" s="7">
        <f t="shared" si="68"/>
        <v>27</v>
      </c>
      <c r="R160" s="7">
        <f t="shared" si="69"/>
        <v>29</v>
      </c>
      <c r="S160" s="7">
        <f t="shared" si="70"/>
        <v>18</v>
      </c>
      <c r="T160" s="7">
        <f t="shared" si="64"/>
        <v>26</v>
      </c>
      <c r="U160" s="11">
        <f t="shared" si="71"/>
        <v>31</v>
      </c>
    </row>
    <row r="161" spans="1:21" x14ac:dyDescent="0.25">
      <c r="A161" t="s">
        <v>98</v>
      </c>
      <c r="C161" t="s">
        <v>283</v>
      </c>
      <c r="D161" t="str">
        <f t="shared" si="72"/>
        <v>Grade 3</v>
      </c>
      <c r="E161">
        <f t="shared" si="73"/>
        <v>32</v>
      </c>
      <c r="F161">
        <f t="shared" si="74"/>
        <v>27</v>
      </c>
      <c r="G161">
        <f t="shared" si="75"/>
        <v>29</v>
      </c>
      <c r="H161">
        <f t="shared" si="76"/>
        <v>18</v>
      </c>
      <c r="I161">
        <f t="shared" si="65"/>
        <v>26</v>
      </c>
      <c r="J161">
        <f t="shared" si="77"/>
        <v>31</v>
      </c>
      <c r="L161" s="8" t="s">
        <v>98</v>
      </c>
      <c r="M161" s="6"/>
      <c r="N161" s="6" t="s">
        <v>151</v>
      </c>
      <c r="O161" s="6" t="str">
        <f t="shared" si="66"/>
        <v>Grade 1</v>
      </c>
      <c r="P161" s="6">
        <f t="shared" si="67"/>
        <v>71</v>
      </c>
      <c r="Q161" s="6">
        <f t="shared" si="68"/>
        <v>66</v>
      </c>
      <c r="R161" s="6">
        <f t="shared" si="69"/>
        <v>68</v>
      </c>
      <c r="S161" s="6">
        <f t="shared" si="70"/>
        <v>57</v>
      </c>
      <c r="T161" s="6">
        <f t="shared" si="64"/>
        <v>65</v>
      </c>
      <c r="U161" s="10">
        <f t="shared" si="71"/>
        <v>70</v>
      </c>
    </row>
    <row r="162" spans="1:21" x14ac:dyDescent="0.25">
      <c r="A162" t="s">
        <v>98</v>
      </c>
      <c r="C162" t="s">
        <v>151</v>
      </c>
      <c r="D162" t="str">
        <f t="shared" si="72"/>
        <v>Grade 1</v>
      </c>
      <c r="E162">
        <f t="shared" si="73"/>
        <v>71</v>
      </c>
      <c r="F162">
        <f t="shared" si="74"/>
        <v>66</v>
      </c>
      <c r="G162">
        <f t="shared" si="75"/>
        <v>68</v>
      </c>
      <c r="H162">
        <f t="shared" si="76"/>
        <v>57</v>
      </c>
      <c r="I162">
        <f t="shared" si="65"/>
        <v>65</v>
      </c>
      <c r="J162">
        <f t="shared" si="77"/>
        <v>70</v>
      </c>
      <c r="L162" s="9" t="s">
        <v>98</v>
      </c>
      <c r="M162" s="7"/>
      <c r="N162" s="7" t="s">
        <v>267</v>
      </c>
      <c r="O162" s="7" t="str">
        <f t="shared" si="66"/>
        <v>Grade 4</v>
      </c>
      <c r="P162" s="7">
        <f t="shared" si="67"/>
        <v>59</v>
      </c>
      <c r="Q162" s="7">
        <f t="shared" si="68"/>
        <v>54</v>
      </c>
      <c r="R162" s="7">
        <f t="shared" si="69"/>
        <v>56</v>
      </c>
      <c r="S162" s="7">
        <f t="shared" si="70"/>
        <v>45</v>
      </c>
      <c r="T162" s="7">
        <f t="shared" si="64"/>
        <v>53</v>
      </c>
      <c r="U162" s="11">
        <f t="shared" si="71"/>
        <v>58</v>
      </c>
    </row>
    <row r="163" spans="1:21" x14ac:dyDescent="0.25">
      <c r="A163" t="s">
        <v>98</v>
      </c>
      <c r="C163" t="s">
        <v>267</v>
      </c>
      <c r="D163" t="str">
        <f t="shared" si="72"/>
        <v>Grade 4</v>
      </c>
      <c r="E163">
        <f t="shared" si="73"/>
        <v>59</v>
      </c>
      <c r="F163">
        <f t="shared" si="74"/>
        <v>54</v>
      </c>
      <c r="G163">
        <f t="shared" si="75"/>
        <v>56</v>
      </c>
      <c r="H163">
        <f t="shared" si="76"/>
        <v>45</v>
      </c>
      <c r="I163">
        <f t="shared" si="65"/>
        <v>53</v>
      </c>
      <c r="J163">
        <f t="shared" si="77"/>
        <v>58</v>
      </c>
      <c r="L163" s="8" t="s">
        <v>98</v>
      </c>
      <c r="M163" s="6"/>
      <c r="N163" s="6" t="s">
        <v>284</v>
      </c>
      <c r="O163" s="6" t="str">
        <f t="shared" si="66"/>
        <v>Grade 1</v>
      </c>
      <c r="P163" s="6">
        <f t="shared" si="67"/>
        <v>71</v>
      </c>
      <c r="Q163" s="6">
        <f t="shared" si="68"/>
        <v>91</v>
      </c>
      <c r="R163" s="6">
        <f t="shared" si="69"/>
        <v>88</v>
      </c>
      <c r="S163" s="6">
        <f t="shared" si="70"/>
        <v>56</v>
      </c>
      <c r="T163" s="6">
        <f t="shared" si="64"/>
        <v>90</v>
      </c>
      <c r="U163" s="10">
        <f t="shared" si="71"/>
        <v>78</v>
      </c>
    </row>
    <row r="164" spans="1:21" x14ac:dyDescent="0.25">
      <c r="A164" t="s">
        <v>98</v>
      </c>
      <c r="C164" t="s">
        <v>284</v>
      </c>
      <c r="D164" t="str">
        <f t="shared" si="72"/>
        <v>Grade 1</v>
      </c>
      <c r="E164">
        <f t="shared" si="73"/>
        <v>71</v>
      </c>
      <c r="F164">
        <f t="shared" si="74"/>
        <v>91</v>
      </c>
      <c r="G164">
        <f t="shared" si="75"/>
        <v>88</v>
      </c>
      <c r="H164">
        <f t="shared" si="76"/>
        <v>56</v>
      </c>
      <c r="I164">
        <f t="shared" si="65"/>
        <v>90</v>
      </c>
      <c r="J164">
        <f t="shared" si="77"/>
        <v>78</v>
      </c>
      <c r="L164" s="9" t="s">
        <v>99</v>
      </c>
      <c r="M164" s="7"/>
      <c r="N164" s="7" t="s">
        <v>150</v>
      </c>
      <c r="O164" s="7" t="str">
        <f t="shared" ref="O164:O195" si="78">O23</f>
        <v>Grade 2</v>
      </c>
      <c r="P164" s="7">
        <f t="shared" ref="P164:P195" si="79">Q23+1</f>
        <v>80</v>
      </c>
      <c r="Q164" s="7">
        <f t="shared" ref="Q164:Q195" si="80">P23+1</f>
        <v>73</v>
      </c>
      <c r="R164" s="7">
        <f t="shared" ref="R164:R195" si="81">S23</f>
        <v>77</v>
      </c>
      <c r="S164" s="7">
        <f t="shared" ref="S164:S195" si="82">R23</f>
        <v>66</v>
      </c>
      <c r="T164" s="7">
        <f t="shared" si="64"/>
        <v>72</v>
      </c>
      <c r="U164" s="11">
        <f t="shared" ref="U164:U195" si="83">U23</f>
        <v>76</v>
      </c>
    </row>
    <row r="165" spans="1:21" x14ac:dyDescent="0.25">
      <c r="A165" t="s">
        <v>99</v>
      </c>
      <c r="C165" t="s">
        <v>150</v>
      </c>
      <c r="D165" t="str">
        <f t="shared" ref="D165:D196" si="84">D24</f>
        <v>Grade 2</v>
      </c>
      <c r="E165">
        <f t="shared" ref="E165:E196" si="85">F24+1</f>
        <v>80</v>
      </c>
      <c r="F165">
        <f t="shared" ref="F165:F196" si="86">E24+1</f>
        <v>73</v>
      </c>
      <c r="G165">
        <f t="shared" ref="G165:G196" si="87">H24</f>
        <v>77</v>
      </c>
      <c r="H165">
        <f t="shared" ref="H165:H196" si="88">G24</f>
        <v>66</v>
      </c>
      <c r="I165">
        <f t="shared" si="65"/>
        <v>72</v>
      </c>
      <c r="J165">
        <f t="shared" ref="J165:J196" si="89">J24</f>
        <v>76</v>
      </c>
      <c r="L165" s="8" t="s">
        <v>99</v>
      </c>
      <c r="M165" s="6"/>
      <c r="N165" s="6" t="s">
        <v>285</v>
      </c>
      <c r="O165" s="6" t="str">
        <f t="shared" si="78"/>
        <v>Grade 5</v>
      </c>
      <c r="P165" s="6">
        <f t="shared" si="79"/>
        <v>93</v>
      </c>
      <c r="Q165" s="6">
        <f t="shared" si="80"/>
        <v>86</v>
      </c>
      <c r="R165" s="6">
        <f t="shared" si="81"/>
        <v>90</v>
      </c>
      <c r="S165" s="6">
        <f t="shared" si="82"/>
        <v>79</v>
      </c>
      <c r="T165" s="6">
        <f t="shared" ref="T165:T196" si="90">Q165-1</f>
        <v>85</v>
      </c>
      <c r="U165" s="10">
        <f t="shared" si="83"/>
        <v>89</v>
      </c>
    </row>
    <row r="166" spans="1:21" x14ac:dyDescent="0.25">
      <c r="A166" t="s">
        <v>99</v>
      </c>
      <c r="C166" t="s">
        <v>285</v>
      </c>
      <c r="D166" t="str">
        <f t="shared" si="84"/>
        <v>Grade 5</v>
      </c>
      <c r="E166">
        <f t="shared" si="85"/>
        <v>93</v>
      </c>
      <c r="F166">
        <f t="shared" si="86"/>
        <v>86</v>
      </c>
      <c r="G166">
        <f t="shared" si="87"/>
        <v>90</v>
      </c>
      <c r="H166">
        <f t="shared" si="88"/>
        <v>79</v>
      </c>
      <c r="I166">
        <f t="shared" ref="I166:I197" si="91">F166-1</f>
        <v>85</v>
      </c>
      <c r="J166">
        <f t="shared" si="89"/>
        <v>89</v>
      </c>
      <c r="L166" s="9" t="s">
        <v>99</v>
      </c>
      <c r="M166" s="7"/>
      <c r="N166" s="7" t="s">
        <v>266</v>
      </c>
      <c r="O166" s="7" t="str">
        <f t="shared" si="78"/>
        <v>Grade 1</v>
      </c>
      <c r="P166" s="7">
        <f t="shared" si="79"/>
        <v>69</v>
      </c>
      <c r="Q166" s="7">
        <f t="shared" si="80"/>
        <v>62</v>
      </c>
      <c r="R166" s="7">
        <f t="shared" si="81"/>
        <v>66</v>
      </c>
      <c r="S166" s="7">
        <f t="shared" si="82"/>
        <v>55</v>
      </c>
      <c r="T166" s="7">
        <f t="shared" si="90"/>
        <v>61</v>
      </c>
      <c r="U166" s="11">
        <f t="shared" si="83"/>
        <v>65</v>
      </c>
    </row>
    <row r="167" spans="1:21" x14ac:dyDescent="0.25">
      <c r="A167" t="s">
        <v>99</v>
      </c>
      <c r="C167" t="s">
        <v>266</v>
      </c>
      <c r="D167" t="str">
        <f t="shared" si="84"/>
        <v>Grade 1</v>
      </c>
      <c r="E167">
        <f t="shared" si="85"/>
        <v>69</v>
      </c>
      <c r="F167">
        <f t="shared" si="86"/>
        <v>62</v>
      </c>
      <c r="G167">
        <f t="shared" si="87"/>
        <v>66</v>
      </c>
      <c r="H167">
        <f t="shared" si="88"/>
        <v>55</v>
      </c>
      <c r="I167">
        <f t="shared" si="91"/>
        <v>61</v>
      </c>
      <c r="J167">
        <f t="shared" si="89"/>
        <v>65</v>
      </c>
      <c r="L167" s="8" t="s">
        <v>99</v>
      </c>
      <c r="M167" s="6"/>
      <c r="N167" s="6" t="s">
        <v>149</v>
      </c>
      <c r="O167" s="6" t="str">
        <f t="shared" si="78"/>
        <v>Grade 2</v>
      </c>
      <c r="P167" s="6">
        <f t="shared" si="79"/>
        <v>93</v>
      </c>
      <c r="Q167" s="6">
        <f t="shared" si="80"/>
        <v>86</v>
      </c>
      <c r="R167" s="6">
        <f t="shared" si="81"/>
        <v>90</v>
      </c>
      <c r="S167" s="6">
        <f t="shared" si="82"/>
        <v>79</v>
      </c>
      <c r="T167" s="6">
        <f t="shared" si="90"/>
        <v>85</v>
      </c>
      <c r="U167" s="10">
        <f t="shared" si="83"/>
        <v>89</v>
      </c>
    </row>
    <row r="168" spans="1:21" x14ac:dyDescent="0.25">
      <c r="A168" t="s">
        <v>99</v>
      </c>
      <c r="C168" t="s">
        <v>149</v>
      </c>
      <c r="D168" t="str">
        <f t="shared" si="84"/>
        <v>Grade 2</v>
      </c>
      <c r="E168">
        <f t="shared" si="85"/>
        <v>93</v>
      </c>
      <c r="F168">
        <f t="shared" si="86"/>
        <v>86</v>
      </c>
      <c r="G168">
        <f t="shared" si="87"/>
        <v>90</v>
      </c>
      <c r="H168">
        <f t="shared" si="88"/>
        <v>79</v>
      </c>
      <c r="I168">
        <f t="shared" si="91"/>
        <v>85</v>
      </c>
      <c r="J168">
        <f t="shared" si="89"/>
        <v>89</v>
      </c>
      <c r="L168" s="9" t="s">
        <v>99</v>
      </c>
      <c r="M168" s="7"/>
      <c r="N168" s="7" t="s">
        <v>286</v>
      </c>
      <c r="O168" s="7" t="str">
        <f t="shared" si="78"/>
        <v>Grade 1</v>
      </c>
      <c r="P168" s="7">
        <f t="shared" si="79"/>
        <v>87</v>
      </c>
      <c r="Q168" s="7">
        <f t="shared" si="80"/>
        <v>80</v>
      </c>
      <c r="R168" s="7">
        <f t="shared" si="81"/>
        <v>84</v>
      </c>
      <c r="S168" s="7">
        <f t="shared" si="82"/>
        <v>73</v>
      </c>
      <c r="T168" s="7">
        <f t="shared" si="90"/>
        <v>79</v>
      </c>
      <c r="U168" s="11">
        <f t="shared" si="83"/>
        <v>83</v>
      </c>
    </row>
    <row r="169" spans="1:21" x14ac:dyDescent="0.25">
      <c r="A169" t="s">
        <v>99</v>
      </c>
      <c r="C169" t="s">
        <v>286</v>
      </c>
      <c r="D169" t="str">
        <f t="shared" si="84"/>
        <v>Grade 1</v>
      </c>
      <c r="E169">
        <f t="shared" si="85"/>
        <v>87</v>
      </c>
      <c r="F169">
        <f t="shared" si="86"/>
        <v>80</v>
      </c>
      <c r="G169">
        <f t="shared" si="87"/>
        <v>84</v>
      </c>
      <c r="H169">
        <f t="shared" si="88"/>
        <v>73</v>
      </c>
      <c r="I169">
        <f t="shared" si="91"/>
        <v>79</v>
      </c>
      <c r="J169">
        <f t="shared" si="89"/>
        <v>83</v>
      </c>
      <c r="L169" s="8" t="s">
        <v>99</v>
      </c>
      <c r="M169" s="6"/>
      <c r="N169" s="6" t="s">
        <v>265</v>
      </c>
      <c r="O169" s="6" t="str">
        <f t="shared" si="78"/>
        <v>Grade 4</v>
      </c>
      <c r="P169" s="6">
        <f t="shared" si="79"/>
        <v>92</v>
      </c>
      <c r="Q169" s="6">
        <f t="shared" si="80"/>
        <v>99</v>
      </c>
      <c r="R169" s="6">
        <f t="shared" si="81"/>
        <v>89</v>
      </c>
      <c r="S169" s="6">
        <f t="shared" si="82"/>
        <v>78</v>
      </c>
      <c r="T169" s="6">
        <f t="shared" si="90"/>
        <v>98</v>
      </c>
      <c r="U169" s="10">
        <f t="shared" si="83"/>
        <v>87</v>
      </c>
    </row>
    <row r="170" spans="1:21" x14ac:dyDescent="0.25">
      <c r="A170" t="s">
        <v>99</v>
      </c>
      <c r="C170" t="s">
        <v>265</v>
      </c>
      <c r="D170" t="str">
        <f t="shared" si="84"/>
        <v>Grade 4</v>
      </c>
      <c r="E170">
        <f t="shared" si="85"/>
        <v>92</v>
      </c>
      <c r="F170">
        <f t="shared" si="86"/>
        <v>99</v>
      </c>
      <c r="G170">
        <f t="shared" si="87"/>
        <v>89</v>
      </c>
      <c r="H170">
        <f t="shared" si="88"/>
        <v>78</v>
      </c>
      <c r="I170">
        <f t="shared" si="91"/>
        <v>98</v>
      </c>
      <c r="J170">
        <f t="shared" si="89"/>
        <v>87</v>
      </c>
      <c r="L170" s="9" t="s">
        <v>99</v>
      </c>
      <c r="M170" s="7"/>
      <c r="N170" s="7" t="s">
        <v>148</v>
      </c>
      <c r="O170" s="7" t="str">
        <f t="shared" si="78"/>
        <v>Grade 3</v>
      </c>
      <c r="P170" s="7">
        <f t="shared" si="79"/>
        <v>86</v>
      </c>
      <c r="Q170" s="7">
        <f t="shared" si="80"/>
        <v>79</v>
      </c>
      <c r="R170" s="7">
        <f t="shared" si="81"/>
        <v>83</v>
      </c>
      <c r="S170" s="7">
        <f t="shared" si="82"/>
        <v>72</v>
      </c>
      <c r="T170" s="7">
        <f t="shared" si="90"/>
        <v>78</v>
      </c>
      <c r="U170" s="11">
        <f t="shared" si="83"/>
        <v>82</v>
      </c>
    </row>
    <row r="171" spans="1:21" x14ac:dyDescent="0.25">
      <c r="A171" t="s">
        <v>99</v>
      </c>
      <c r="C171" t="s">
        <v>148</v>
      </c>
      <c r="D171" t="str">
        <f t="shared" si="84"/>
        <v>Grade 3</v>
      </c>
      <c r="E171">
        <f t="shared" si="85"/>
        <v>86</v>
      </c>
      <c r="F171">
        <f t="shared" si="86"/>
        <v>79</v>
      </c>
      <c r="G171">
        <f t="shared" si="87"/>
        <v>83</v>
      </c>
      <c r="H171">
        <f t="shared" si="88"/>
        <v>72</v>
      </c>
      <c r="I171">
        <f t="shared" si="91"/>
        <v>78</v>
      </c>
      <c r="J171">
        <f t="shared" si="89"/>
        <v>82</v>
      </c>
      <c r="L171" s="8" t="s">
        <v>99</v>
      </c>
      <c r="M171" s="6"/>
      <c r="N171" s="6" t="s">
        <v>287</v>
      </c>
      <c r="O171" s="6" t="str">
        <f t="shared" si="78"/>
        <v>Grade 2</v>
      </c>
      <c r="P171" s="6">
        <f t="shared" si="79"/>
        <v>76</v>
      </c>
      <c r="Q171" s="6">
        <f t="shared" si="80"/>
        <v>69</v>
      </c>
      <c r="R171" s="6">
        <f t="shared" si="81"/>
        <v>73</v>
      </c>
      <c r="S171" s="6">
        <f t="shared" si="82"/>
        <v>62</v>
      </c>
      <c r="T171" s="6">
        <f t="shared" si="90"/>
        <v>68</v>
      </c>
      <c r="U171" s="10">
        <f t="shared" si="83"/>
        <v>72</v>
      </c>
    </row>
    <row r="172" spans="1:21" x14ac:dyDescent="0.25">
      <c r="A172" t="s">
        <v>99</v>
      </c>
      <c r="C172" t="s">
        <v>287</v>
      </c>
      <c r="D172" t="str">
        <f t="shared" si="84"/>
        <v>Grade 2</v>
      </c>
      <c r="E172">
        <f t="shared" si="85"/>
        <v>76</v>
      </c>
      <c r="F172">
        <f t="shared" si="86"/>
        <v>69</v>
      </c>
      <c r="G172">
        <f t="shared" si="87"/>
        <v>73</v>
      </c>
      <c r="H172">
        <f t="shared" si="88"/>
        <v>62</v>
      </c>
      <c r="I172">
        <f t="shared" si="91"/>
        <v>68</v>
      </c>
      <c r="J172">
        <f t="shared" si="89"/>
        <v>72</v>
      </c>
      <c r="L172" s="9" t="s">
        <v>99</v>
      </c>
      <c r="M172" s="7"/>
      <c r="N172" s="7" t="s">
        <v>264</v>
      </c>
      <c r="O172" s="7" t="str">
        <f t="shared" si="78"/>
        <v>Grade 6</v>
      </c>
      <c r="P172" s="7">
        <f t="shared" si="79"/>
        <v>82</v>
      </c>
      <c r="Q172" s="7">
        <f t="shared" si="80"/>
        <v>75</v>
      </c>
      <c r="R172" s="7">
        <f t="shared" si="81"/>
        <v>79</v>
      </c>
      <c r="S172" s="7">
        <f t="shared" si="82"/>
        <v>68</v>
      </c>
      <c r="T172" s="7">
        <f t="shared" si="90"/>
        <v>74</v>
      </c>
      <c r="U172" s="11">
        <f t="shared" si="83"/>
        <v>78</v>
      </c>
    </row>
    <row r="173" spans="1:21" x14ac:dyDescent="0.25">
      <c r="A173" t="s">
        <v>99</v>
      </c>
      <c r="C173" t="s">
        <v>264</v>
      </c>
      <c r="D173" t="str">
        <f t="shared" si="84"/>
        <v>Grade 6</v>
      </c>
      <c r="E173">
        <f t="shared" si="85"/>
        <v>82</v>
      </c>
      <c r="F173">
        <f t="shared" si="86"/>
        <v>75</v>
      </c>
      <c r="G173">
        <f t="shared" si="87"/>
        <v>79</v>
      </c>
      <c r="H173">
        <f t="shared" si="88"/>
        <v>68</v>
      </c>
      <c r="I173">
        <f t="shared" si="91"/>
        <v>74</v>
      </c>
      <c r="J173">
        <f t="shared" si="89"/>
        <v>78</v>
      </c>
      <c r="L173" s="8" t="s">
        <v>99</v>
      </c>
      <c r="M173" s="6"/>
      <c r="N173" s="6" t="s">
        <v>147</v>
      </c>
      <c r="O173" s="6" t="str">
        <f t="shared" si="78"/>
        <v>Grade 5</v>
      </c>
      <c r="P173" s="6">
        <f t="shared" si="79"/>
        <v>66</v>
      </c>
      <c r="Q173" s="6">
        <f t="shared" si="80"/>
        <v>59</v>
      </c>
      <c r="R173" s="6">
        <f t="shared" si="81"/>
        <v>63</v>
      </c>
      <c r="S173" s="6">
        <f t="shared" si="82"/>
        <v>52</v>
      </c>
      <c r="T173" s="6">
        <f t="shared" si="90"/>
        <v>58</v>
      </c>
      <c r="U173" s="10">
        <f t="shared" si="83"/>
        <v>62</v>
      </c>
    </row>
    <row r="174" spans="1:21" x14ac:dyDescent="0.25">
      <c r="A174" t="s">
        <v>99</v>
      </c>
      <c r="C174" t="s">
        <v>147</v>
      </c>
      <c r="D174" t="str">
        <f t="shared" si="84"/>
        <v>Grade 5</v>
      </c>
      <c r="E174">
        <f t="shared" si="85"/>
        <v>66</v>
      </c>
      <c r="F174">
        <f t="shared" si="86"/>
        <v>59</v>
      </c>
      <c r="G174">
        <f t="shared" si="87"/>
        <v>63</v>
      </c>
      <c r="H174">
        <f t="shared" si="88"/>
        <v>52</v>
      </c>
      <c r="I174">
        <f t="shared" si="91"/>
        <v>58</v>
      </c>
      <c r="J174">
        <f t="shared" si="89"/>
        <v>62</v>
      </c>
      <c r="L174" s="9" t="s">
        <v>99</v>
      </c>
      <c r="M174" s="7"/>
      <c r="N174" s="7" t="s">
        <v>288</v>
      </c>
      <c r="O174" s="7" t="str">
        <f t="shared" si="78"/>
        <v>Grade 6</v>
      </c>
      <c r="P174" s="7">
        <f t="shared" si="79"/>
        <v>98</v>
      </c>
      <c r="Q174" s="7">
        <f t="shared" si="80"/>
        <v>91</v>
      </c>
      <c r="R174" s="7">
        <f t="shared" si="81"/>
        <v>95</v>
      </c>
      <c r="S174" s="7">
        <f t="shared" si="82"/>
        <v>84</v>
      </c>
      <c r="T174" s="7">
        <f t="shared" si="90"/>
        <v>90</v>
      </c>
      <c r="U174" s="11">
        <f t="shared" si="83"/>
        <v>94</v>
      </c>
    </row>
    <row r="175" spans="1:21" x14ac:dyDescent="0.25">
      <c r="A175" t="s">
        <v>99</v>
      </c>
      <c r="C175" t="s">
        <v>288</v>
      </c>
      <c r="D175" t="str">
        <f t="shared" si="84"/>
        <v>Grade 6</v>
      </c>
      <c r="E175">
        <f t="shared" si="85"/>
        <v>98</v>
      </c>
      <c r="F175">
        <f t="shared" si="86"/>
        <v>91</v>
      </c>
      <c r="G175">
        <f t="shared" si="87"/>
        <v>95</v>
      </c>
      <c r="H175">
        <f t="shared" si="88"/>
        <v>84</v>
      </c>
      <c r="I175">
        <f t="shared" si="91"/>
        <v>90</v>
      </c>
      <c r="J175">
        <f t="shared" si="89"/>
        <v>94</v>
      </c>
      <c r="L175" s="8" t="s">
        <v>99</v>
      </c>
      <c r="M175" s="6"/>
      <c r="N175" s="6" t="s">
        <v>110</v>
      </c>
      <c r="O175" s="6" t="str">
        <f t="shared" si="78"/>
        <v>Grade 1</v>
      </c>
      <c r="P175" s="6">
        <f t="shared" si="79"/>
        <v>71</v>
      </c>
      <c r="Q175" s="6">
        <f t="shared" si="80"/>
        <v>67</v>
      </c>
      <c r="R175" s="6">
        <f t="shared" si="81"/>
        <v>68</v>
      </c>
      <c r="S175" s="6">
        <f t="shared" si="82"/>
        <v>57</v>
      </c>
      <c r="T175" s="6">
        <f t="shared" si="90"/>
        <v>66</v>
      </c>
      <c r="U175" s="10">
        <f t="shared" si="83"/>
        <v>70</v>
      </c>
    </row>
    <row r="176" spans="1:21" x14ac:dyDescent="0.25">
      <c r="A176" t="s">
        <v>99</v>
      </c>
      <c r="C176" t="s">
        <v>110</v>
      </c>
      <c r="D176" t="str">
        <f t="shared" si="84"/>
        <v>Grade 1</v>
      </c>
      <c r="E176">
        <f t="shared" si="85"/>
        <v>71</v>
      </c>
      <c r="F176">
        <f t="shared" si="86"/>
        <v>67</v>
      </c>
      <c r="G176">
        <f t="shared" si="87"/>
        <v>68</v>
      </c>
      <c r="H176">
        <f t="shared" si="88"/>
        <v>57</v>
      </c>
      <c r="I176">
        <f t="shared" si="91"/>
        <v>66</v>
      </c>
      <c r="J176">
        <f t="shared" si="89"/>
        <v>70</v>
      </c>
      <c r="L176" s="9" t="s">
        <v>99</v>
      </c>
      <c r="M176" s="7"/>
      <c r="N176" s="7" t="s">
        <v>289</v>
      </c>
      <c r="O176" s="7" t="str">
        <f t="shared" si="78"/>
        <v>Grade 2</v>
      </c>
      <c r="P176" s="7">
        <f t="shared" si="79"/>
        <v>90</v>
      </c>
      <c r="Q176" s="7">
        <f t="shared" si="80"/>
        <v>86</v>
      </c>
      <c r="R176" s="7">
        <f t="shared" si="81"/>
        <v>87</v>
      </c>
      <c r="S176" s="7">
        <f t="shared" si="82"/>
        <v>76</v>
      </c>
      <c r="T176" s="7">
        <f t="shared" si="90"/>
        <v>85</v>
      </c>
      <c r="U176" s="11">
        <f t="shared" si="83"/>
        <v>89</v>
      </c>
    </row>
    <row r="177" spans="1:21" x14ac:dyDescent="0.25">
      <c r="A177" t="s">
        <v>99</v>
      </c>
      <c r="C177" t="s">
        <v>289</v>
      </c>
      <c r="D177" t="str">
        <f t="shared" si="84"/>
        <v>Grade 2</v>
      </c>
      <c r="E177">
        <f t="shared" si="85"/>
        <v>90</v>
      </c>
      <c r="F177">
        <f t="shared" si="86"/>
        <v>86</v>
      </c>
      <c r="G177">
        <f t="shared" si="87"/>
        <v>87</v>
      </c>
      <c r="H177">
        <f t="shared" si="88"/>
        <v>76</v>
      </c>
      <c r="I177">
        <f t="shared" si="91"/>
        <v>85</v>
      </c>
      <c r="J177">
        <f t="shared" si="89"/>
        <v>89</v>
      </c>
      <c r="L177" s="8" t="s">
        <v>99</v>
      </c>
      <c r="M177" s="6"/>
      <c r="N177" s="6" t="s">
        <v>146</v>
      </c>
      <c r="O177" s="6" t="str">
        <f t="shared" si="78"/>
        <v>Grade 3</v>
      </c>
      <c r="P177" s="6">
        <f t="shared" si="79"/>
        <v>70</v>
      </c>
      <c r="Q177" s="6">
        <f t="shared" si="80"/>
        <v>66</v>
      </c>
      <c r="R177" s="6">
        <f t="shared" si="81"/>
        <v>67</v>
      </c>
      <c r="S177" s="6">
        <f t="shared" si="82"/>
        <v>56</v>
      </c>
      <c r="T177" s="6">
        <f t="shared" si="90"/>
        <v>65</v>
      </c>
      <c r="U177" s="10">
        <f t="shared" si="83"/>
        <v>69</v>
      </c>
    </row>
    <row r="178" spans="1:21" x14ac:dyDescent="0.25">
      <c r="A178" t="s">
        <v>99</v>
      </c>
      <c r="C178" t="s">
        <v>146</v>
      </c>
      <c r="D178" t="str">
        <f t="shared" si="84"/>
        <v>Grade 3</v>
      </c>
      <c r="E178">
        <f t="shared" si="85"/>
        <v>70</v>
      </c>
      <c r="F178">
        <f t="shared" si="86"/>
        <v>66</v>
      </c>
      <c r="G178">
        <f t="shared" si="87"/>
        <v>67</v>
      </c>
      <c r="H178">
        <f t="shared" si="88"/>
        <v>56</v>
      </c>
      <c r="I178">
        <f t="shared" si="91"/>
        <v>65</v>
      </c>
      <c r="J178">
        <f t="shared" si="89"/>
        <v>69</v>
      </c>
      <c r="L178" s="9" t="s">
        <v>99</v>
      </c>
      <c r="M178" s="7"/>
      <c r="N178" s="7" t="s">
        <v>290</v>
      </c>
      <c r="O178" s="7" t="str">
        <f t="shared" si="78"/>
        <v>Grade 4</v>
      </c>
      <c r="P178" s="7">
        <f t="shared" si="79"/>
        <v>60</v>
      </c>
      <c r="Q178" s="7">
        <f t="shared" si="80"/>
        <v>56</v>
      </c>
      <c r="R178" s="7">
        <f t="shared" si="81"/>
        <v>57</v>
      </c>
      <c r="S178" s="7">
        <f t="shared" si="82"/>
        <v>46</v>
      </c>
      <c r="T178" s="7">
        <f t="shared" si="90"/>
        <v>55</v>
      </c>
      <c r="U178" s="11">
        <f t="shared" si="83"/>
        <v>59</v>
      </c>
    </row>
    <row r="179" spans="1:21" x14ac:dyDescent="0.25">
      <c r="A179" t="s">
        <v>99</v>
      </c>
      <c r="C179" t="s">
        <v>290</v>
      </c>
      <c r="D179" t="str">
        <f t="shared" si="84"/>
        <v>Grade 4</v>
      </c>
      <c r="E179">
        <f t="shared" si="85"/>
        <v>60</v>
      </c>
      <c r="F179">
        <f t="shared" si="86"/>
        <v>56</v>
      </c>
      <c r="G179">
        <f t="shared" si="87"/>
        <v>57</v>
      </c>
      <c r="H179">
        <f t="shared" si="88"/>
        <v>46</v>
      </c>
      <c r="I179">
        <f t="shared" si="91"/>
        <v>55</v>
      </c>
      <c r="J179">
        <f t="shared" si="89"/>
        <v>59</v>
      </c>
      <c r="L179" s="8" t="s">
        <v>99</v>
      </c>
      <c r="M179" s="6"/>
      <c r="N179" s="6" t="s">
        <v>263</v>
      </c>
      <c r="O179" s="6" t="str">
        <f t="shared" si="78"/>
        <v>Grade 5</v>
      </c>
      <c r="P179" s="6">
        <f t="shared" si="79"/>
        <v>66</v>
      </c>
      <c r="Q179" s="6">
        <f t="shared" si="80"/>
        <v>62</v>
      </c>
      <c r="R179" s="6">
        <f t="shared" si="81"/>
        <v>63</v>
      </c>
      <c r="S179" s="6">
        <f t="shared" si="82"/>
        <v>52</v>
      </c>
      <c r="T179" s="6">
        <f t="shared" si="90"/>
        <v>61</v>
      </c>
      <c r="U179" s="10">
        <f t="shared" si="83"/>
        <v>65</v>
      </c>
    </row>
    <row r="180" spans="1:21" x14ac:dyDescent="0.25">
      <c r="A180" t="s">
        <v>99</v>
      </c>
      <c r="C180" t="s">
        <v>263</v>
      </c>
      <c r="D180" t="str">
        <f t="shared" si="84"/>
        <v>Grade 5</v>
      </c>
      <c r="E180">
        <f t="shared" si="85"/>
        <v>66</v>
      </c>
      <c r="F180">
        <f t="shared" si="86"/>
        <v>62</v>
      </c>
      <c r="G180">
        <f t="shared" si="87"/>
        <v>63</v>
      </c>
      <c r="H180">
        <f t="shared" si="88"/>
        <v>52</v>
      </c>
      <c r="I180">
        <f t="shared" si="91"/>
        <v>61</v>
      </c>
      <c r="J180">
        <f t="shared" si="89"/>
        <v>65</v>
      </c>
      <c r="L180" s="9" t="s">
        <v>99</v>
      </c>
      <c r="M180" s="7"/>
      <c r="N180" s="7" t="s">
        <v>145</v>
      </c>
      <c r="O180" s="7" t="str">
        <f t="shared" si="78"/>
        <v>Grade 6</v>
      </c>
      <c r="P180" s="7">
        <f t="shared" si="79"/>
        <v>50</v>
      </c>
      <c r="Q180" s="7">
        <f t="shared" si="80"/>
        <v>46</v>
      </c>
      <c r="R180" s="7">
        <f t="shared" si="81"/>
        <v>47</v>
      </c>
      <c r="S180" s="7">
        <f t="shared" si="82"/>
        <v>36</v>
      </c>
      <c r="T180" s="7">
        <f t="shared" si="90"/>
        <v>45</v>
      </c>
      <c r="U180" s="11">
        <f t="shared" si="83"/>
        <v>49</v>
      </c>
    </row>
    <row r="181" spans="1:21" x14ac:dyDescent="0.25">
      <c r="A181" t="s">
        <v>99</v>
      </c>
      <c r="C181" t="s">
        <v>145</v>
      </c>
      <c r="D181" t="str">
        <f t="shared" si="84"/>
        <v>Grade 6</v>
      </c>
      <c r="E181">
        <f t="shared" si="85"/>
        <v>50</v>
      </c>
      <c r="F181">
        <f t="shared" si="86"/>
        <v>46</v>
      </c>
      <c r="G181">
        <f t="shared" si="87"/>
        <v>47</v>
      </c>
      <c r="H181">
        <f t="shared" si="88"/>
        <v>36</v>
      </c>
      <c r="I181">
        <f t="shared" si="91"/>
        <v>45</v>
      </c>
      <c r="J181">
        <f t="shared" si="89"/>
        <v>49</v>
      </c>
      <c r="L181" s="8" t="s">
        <v>99</v>
      </c>
      <c r="M181" s="6"/>
      <c r="N181" s="6" t="s">
        <v>291</v>
      </c>
      <c r="O181" s="6" t="str">
        <f t="shared" si="78"/>
        <v>Grade 3</v>
      </c>
      <c r="P181" s="6">
        <f t="shared" si="79"/>
        <v>89</v>
      </c>
      <c r="Q181" s="6">
        <f t="shared" si="80"/>
        <v>85</v>
      </c>
      <c r="R181" s="6">
        <f t="shared" si="81"/>
        <v>86</v>
      </c>
      <c r="S181" s="6">
        <f t="shared" si="82"/>
        <v>75</v>
      </c>
      <c r="T181" s="6">
        <f t="shared" si="90"/>
        <v>84</v>
      </c>
      <c r="U181" s="10">
        <f t="shared" si="83"/>
        <v>88</v>
      </c>
    </row>
    <row r="182" spans="1:21" x14ac:dyDescent="0.25">
      <c r="A182" t="s">
        <v>99</v>
      </c>
      <c r="C182" t="s">
        <v>291</v>
      </c>
      <c r="D182" t="str">
        <f t="shared" si="84"/>
        <v>Grade 3</v>
      </c>
      <c r="E182">
        <f t="shared" si="85"/>
        <v>89</v>
      </c>
      <c r="F182">
        <f t="shared" si="86"/>
        <v>85</v>
      </c>
      <c r="G182">
        <f t="shared" si="87"/>
        <v>86</v>
      </c>
      <c r="H182">
        <f t="shared" si="88"/>
        <v>75</v>
      </c>
      <c r="I182">
        <f t="shared" si="91"/>
        <v>84</v>
      </c>
      <c r="J182">
        <f t="shared" si="89"/>
        <v>88</v>
      </c>
      <c r="L182" s="9" t="s">
        <v>99</v>
      </c>
      <c r="M182" s="7"/>
      <c r="N182" s="7" t="s">
        <v>262</v>
      </c>
      <c r="O182" s="7" t="str">
        <f t="shared" si="78"/>
        <v>Grade 1</v>
      </c>
      <c r="P182" s="7">
        <f t="shared" si="79"/>
        <v>77</v>
      </c>
      <c r="Q182" s="7">
        <f t="shared" si="80"/>
        <v>73</v>
      </c>
      <c r="R182" s="7">
        <f t="shared" si="81"/>
        <v>74</v>
      </c>
      <c r="S182" s="7">
        <f t="shared" si="82"/>
        <v>63</v>
      </c>
      <c r="T182" s="7">
        <f t="shared" si="90"/>
        <v>72</v>
      </c>
      <c r="U182" s="11">
        <f t="shared" si="83"/>
        <v>76</v>
      </c>
    </row>
    <row r="183" spans="1:21" x14ac:dyDescent="0.25">
      <c r="A183" t="s">
        <v>99</v>
      </c>
      <c r="C183" t="s">
        <v>262</v>
      </c>
      <c r="D183" t="str">
        <f t="shared" si="84"/>
        <v>Grade 1</v>
      </c>
      <c r="E183">
        <f t="shared" si="85"/>
        <v>77</v>
      </c>
      <c r="F183">
        <f t="shared" si="86"/>
        <v>73</v>
      </c>
      <c r="G183">
        <f t="shared" si="87"/>
        <v>74</v>
      </c>
      <c r="H183">
        <f t="shared" si="88"/>
        <v>63</v>
      </c>
      <c r="I183">
        <f t="shared" si="91"/>
        <v>72</v>
      </c>
      <c r="J183">
        <f t="shared" si="89"/>
        <v>76</v>
      </c>
      <c r="L183" s="8" t="s">
        <v>99</v>
      </c>
      <c r="M183" s="6"/>
      <c r="N183" s="6" t="s">
        <v>292</v>
      </c>
      <c r="O183" s="6" t="str">
        <f t="shared" si="78"/>
        <v>Grade 2</v>
      </c>
      <c r="P183" s="6">
        <f t="shared" si="79"/>
        <v>46</v>
      </c>
      <c r="Q183" s="6">
        <f t="shared" si="80"/>
        <v>42</v>
      </c>
      <c r="R183" s="6">
        <f t="shared" si="81"/>
        <v>43</v>
      </c>
      <c r="S183" s="6">
        <f t="shared" si="82"/>
        <v>32</v>
      </c>
      <c r="T183" s="6">
        <f t="shared" si="90"/>
        <v>41</v>
      </c>
      <c r="U183" s="10">
        <f t="shared" si="83"/>
        <v>45</v>
      </c>
    </row>
    <row r="184" spans="1:21" x14ac:dyDescent="0.25">
      <c r="A184" t="s">
        <v>99</v>
      </c>
      <c r="C184" t="s">
        <v>292</v>
      </c>
      <c r="D184" t="str">
        <f t="shared" si="84"/>
        <v>Grade 2</v>
      </c>
      <c r="E184">
        <f t="shared" si="85"/>
        <v>46</v>
      </c>
      <c r="F184">
        <f t="shared" si="86"/>
        <v>42</v>
      </c>
      <c r="G184">
        <f t="shared" si="87"/>
        <v>43</v>
      </c>
      <c r="H184">
        <f t="shared" si="88"/>
        <v>32</v>
      </c>
      <c r="I184">
        <f t="shared" si="91"/>
        <v>41</v>
      </c>
      <c r="J184">
        <f t="shared" si="89"/>
        <v>45</v>
      </c>
      <c r="L184" s="9" t="s">
        <v>99</v>
      </c>
      <c r="M184" s="7"/>
      <c r="N184" s="7" t="s">
        <v>293</v>
      </c>
      <c r="O184" s="7" t="str">
        <f t="shared" si="78"/>
        <v>Grade 4</v>
      </c>
      <c r="P184" s="7">
        <f t="shared" si="79"/>
        <v>66</v>
      </c>
      <c r="Q184" s="7">
        <f t="shared" si="80"/>
        <v>62</v>
      </c>
      <c r="R184" s="7">
        <f t="shared" si="81"/>
        <v>63</v>
      </c>
      <c r="S184" s="7">
        <f t="shared" si="82"/>
        <v>52</v>
      </c>
      <c r="T184" s="7">
        <f t="shared" si="90"/>
        <v>61</v>
      </c>
      <c r="U184" s="11">
        <f t="shared" si="83"/>
        <v>65</v>
      </c>
    </row>
    <row r="185" spans="1:21" x14ac:dyDescent="0.25">
      <c r="A185" t="s">
        <v>99</v>
      </c>
      <c r="C185" t="s">
        <v>293</v>
      </c>
      <c r="D185" t="str">
        <f t="shared" si="84"/>
        <v>Grade 4</v>
      </c>
      <c r="E185">
        <f t="shared" si="85"/>
        <v>66</v>
      </c>
      <c r="F185">
        <f t="shared" si="86"/>
        <v>62</v>
      </c>
      <c r="G185">
        <f t="shared" si="87"/>
        <v>63</v>
      </c>
      <c r="H185">
        <f t="shared" si="88"/>
        <v>52</v>
      </c>
      <c r="I185">
        <f t="shared" si="91"/>
        <v>61</v>
      </c>
      <c r="J185">
        <f t="shared" si="89"/>
        <v>65</v>
      </c>
      <c r="L185" s="8" t="s">
        <v>99</v>
      </c>
      <c r="M185" s="6"/>
      <c r="N185" s="6" t="s">
        <v>261</v>
      </c>
      <c r="O185" s="6" t="str">
        <f t="shared" si="78"/>
        <v>Grade 6</v>
      </c>
      <c r="P185" s="6">
        <f t="shared" si="79"/>
        <v>71</v>
      </c>
      <c r="Q185" s="6">
        <f t="shared" si="80"/>
        <v>67</v>
      </c>
      <c r="R185" s="6">
        <f t="shared" si="81"/>
        <v>68</v>
      </c>
      <c r="S185" s="6">
        <f t="shared" si="82"/>
        <v>57</v>
      </c>
      <c r="T185" s="6">
        <f t="shared" si="90"/>
        <v>66</v>
      </c>
      <c r="U185" s="10">
        <f t="shared" si="83"/>
        <v>70</v>
      </c>
    </row>
    <row r="186" spans="1:21" x14ac:dyDescent="0.25">
      <c r="A186" t="s">
        <v>99</v>
      </c>
      <c r="C186" t="s">
        <v>261</v>
      </c>
      <c r="D186" t="str">
        <f t="shared" si="84"/>
        <v>Grade 6</v>
      </c>
      <c r="E186">
        <f t="shared" si="85"/>
        <v>71</v>
      </c>
      <c r="F186">
        <f t="shared" si="86"/>
        <v>67</v>
      </c>
      <c r="G186">
        <f t="shared" si="87"/>
        <v>68</v>
      </c>
      <c r="H186">
        <f t="shared" si="88"/>
        <v>57</v>
      </c>
      <c r="I186">
        <f t="shared" si="91"/>
        <v>66</v>
      </c>
      <c r="J186">
        <f t="shared" si="89"/>
        <v>70</v>
      </c>
      <c r="L186" s="9" t="s">
        <v>99</v>
      </c>
      <c r="M186" s="7"/>
      <c r="N186" s="7" t="s">
        <v>144</v>
      </c>
      <c r="O186" s="7" t="str">
        <f t="shared" si="78"/>
        <v>Grade 2</v>
      </c>
      <c r="P186" s="7">
        <f t="shared" si="79"/>
        <v>84</v>
      </c>
      <c r="Q186" s="7">
        <f t="shared" si="80"/>
        <v>80</v>
      </c>
      <c r="R186" s="7">
        <f t="shared" si="81"/>
        <v>81</v>
      </c>
      <c r="S186" s="7">
        <f t="shared" si="82"/>
        <v>70</v>
      </c>
      <c r="T186" s="7">
        <f t="shared" si="90"/>
        <v>79</v>
      </c>
      <c r="U186" s="11">
        <f t="shared" si="83"/>
        <v>83</v>
      </c>
    </row>
    <row r="187" spans="1:21" x14ac:dyDescent="0.25">
      <c r="A187" t="s">
        <v>99</v>
      </c>
      <c r="C187" t="s">
        <v>144</v>
      </c>
      <c r="D187" t="str">
        <f t="shared" si="84"/>
        <v>Grade 2</v>
      </c>
      <c r="E187">
        <f t="shared" si="85"/>
        <v>84</v>
      </c>
      <c r="F187">
        <f t="shared" si="86"/>
        <v>80</v>
      </c>
      <c r="G187">
        <f t="shared" si="87"/>
        <v>81</v>
      </c>
      <c r="H187">
        <f t="shared" si="88"/>
        <v>70</v>
      </c>
      <c r="I187">
        <f t="shared" si="91"/>
        <v>79</v>
      </c>
      <c r="J187">
        <f t="shared" si="89"/>
        <v>83</v>
      </c>
      <c r="L187" s="8" t="s">
        <v>99</v>
      </c>
      <c r="M187" s="6"/>
      <c r="N187" s="6" t="s">
        <v>294</v>
      </c>
      <c r="O187" s="6" t="str">
        <f t="shared" si="78"/>
        <v>Grade 3</v>
      </c>
      <c r="P187" s="6">
        <f t="shared" si="79"/>
        <v>60</v>
      </c>
      <c r="Q187" s="6">
        <f t="shared" si="80"/>
        <v>56</v>
      </c>
      <c r="R187" s="6">
        <f t="shared" si="81"/>
        <v>57</v>
      </c>
      <c r="S187" s="6">
        <f t="shared" si="82"/>
        <v>46</v>
      </c>
      <c r="T187" s="6">
        <f t="shared" si="90"/>
        <v>55</v>
      </c>
      <c r="U187" s="10">
        <f t="shared" si="83"/>
        <v>59</v>
      </c>
    </row>
    <row r="188" spans="1:21" x14ac:dyDescent="0.25">
      <c r="A188" t="s">
        <v>99</v>
      </c>
      <c r="C188" t="s">
        <v>294</v>
      </c>
      <c r="D188" t="str">
        <f t="shared" si="84"/>
        <v>Grade 3</v>
      </c>
      <c r="E188">
        <f t="shared" si="85"/>
        <v>60</v>
      </c>
      <c r="F188">
        <f t="shared" si="86"/>
        <v>56</v>
      </c>
      <c r="G188">
        <f t="shared" si="87"/>
        <v>57</v>
      </c>
      <c r="H188">
        <f t="shared" si="88"/>
        <v>46</v>
      </c>
      <c r="I188">
        <f t="shared" si="91"/>
        <v>55</v>
      </c>
      <c r="J188">
        <f t="shared" si="89"/>
        <v>59</v>
      </c>
      <c r="L188" s="9" t="s">
        <v>99</v>
      </c>
      <c r="M188" s="7"/>
      <c r="N188" s="7" t="s">
        <v>260</v>
      </c>
      <c r="O188" s="7" t="str">
        <f t="shared" si="78"/>
        <v>Grade 5</v>
      </c>
      <c r="P188" s="7">
        <f t="shared" si="79"/>
        <v>84</v>
      </c>
      <c r="Q188" s="7">
        <f t="shared" si="80"/>
        <v>80</v>
      </c>
      <c r="R188" s="7">
        <f t="shared" si="81"/>
        <v>81</v>
      </c>
      <c r="S188" s="7">
        <f t="shared" si="82"/>
        <v>70</v>
      </c>
      <c r="T188" s="7">
        <f t="shared" si="90"/>
        <v>79</v>
      </c>
      <c r="U188" s="11">
        <f t="shared" si="83"/>
        <v>83</v>
      </c>
    </row>
    <row r="189" spans="1:21" x14ac:dyDescent="0.25">
      <c r="A189" t="s">
        <v>99</v>
      </c>
      <c r="C189" t="s">
        <v>260</v>
      </c>
      <c r="D189" t="str">
        <f t="shared" si="84"/>
        <v>Grade 5</v>
      </c>
      <c r="E189">
        <f t="shared" si="85"/>
        <v>84</v>
      </c>
      <c r="F189">
        <f t="shared" si="86"/>
        <v>80</v>
      </c>
      <c r="G189">
        <f t="shared" si="87"/>
        <v>81</v>
      </c>
      <c r="H189">
        <f t="shared" si="88"/>
        <v>70</v>
      </c>
      <c r="I189">
        <f t="shared" si="91"/>
        <v>79</v>
      </c>
      <c r="J189">
        <f t="shared" si="89"/>
        <v>83</v>
      </c>
      <c r="L189" s="8" t="s">
        <v>100</v>
      </c>
      <c r="M189" s="6"/>
      <c r="N189" s="6" t="s">
        <v>143</v>
      </c>
      <c r="O189" s="6" t="str">
        <f t="shared" si="78"/>
        <v>Grade 6</v>
      </c>
      <c r="P189" s="6">
        <f t="shared" si="79"/>
        <v>78</v>
      </c>
      <c r="Q189" s="6">
        <f t="shared" si="80"/>
        <v>74</v>
      </c>
      <c r="R189" s="6">
        <f t="shared" si="81"/>
        <v>75</v>
      </c>
      <c r="S189" s="6">
        <f t="shared" si="82"/>
        <v>64</v>
      </c>
      <c r="T189" s="6">
        <f t="shared" si="90"/>
        <v>73</v>
      </c>
      <c r="U189" s="10">
        <f t="shared" si="83"/>
        <v>77</v>
      </c>
    </row>
    <row r="190" spans="1:21" x14ac:dyDescent="0.25">
      <c r="A190" t="s">
        <v>100</v>
      </c>
      <c r="C190" t="s">
        <v>143</v>
      </c>
      <c r="D190" t="str">
        <f t="shared" si="84"/>
        <v>Grade 6</v>
      </c>
      <c r="E190">
        <f t="shared" si="85"/>
        <v>78</v>
      </c>
      <c r="F190">
        <f t="shared" si="86"/>
        <v>74</v>
      </c>
      <c r="G190">
        <f t="shared" si="87"/>
        <v>75</v>
      </c>
      <c r="H190">
        <f t="shared" si="88"/>
        <v>64</v>
      </c>
      <c r="I190">
        <f t="shared" si="91"/>
        <v>73</v>
      </c>
      <c r="J190">
        <f t="shared" si="89"/>
        <v>77</v>
      </c>
      <c r="L190" s="9" t="s">
        <v>100</v>
      </c>
      <c r="M190" s="7"/>
      <c r="N190" s="7" t="s">
        <v>259</v>
      </c>
      <c r="O190" s="7" t="str">
        <f t="shared" si="78"/>
        <v>Grade 2</v>
      </c>
      <c r="P190" s="7">
        <f t="shared" si="79"/>
        <v>83</v>
      </c>
      <c r="Q190" s="7">
        <f t="shared" si="80"/>
        <v>79</v>
      </c>
      <c r="R190" s="7">
        <f t="shared" si="81"/>
        <v>80</v>
      </c>
      <c r="S190" s="7">
        <f t="shared" si="82"/>
        <v>69</v>
      </c>
      <c r="T190" s="7">
        <f t="shared" si="90"/>
        <v>78</v>
      </c>
      <c r="U190" s="11">
        <f t="shared" si="83"/>
        <v>82</v>
      </c>
    </row>
    <row r="191" spans="1:21" x14ac:dyDescent="0.25">
      <c r="A191" t="s">
        <v>100</v>
      </c>
      <c r="C191" t="s">
        <v>259</v>
      </c>
      <c r="D191" t="str">
        <f t="shared" si="84"/>
        <v>Grade 2</v>
      </c>
      <c r="E191">
        <f t="shared" si="85"/>
        <v>83</v>
      </c>
      <c r="F191">
        <f t="shared" si="86"/>
        <v>79</v>
      </c>
      <c r="G191">
        <f t="shared" si="87"/>
        <v>80</v>
      </c>
      <c r="H191">
        <f t="shared" si="88"/>
        <v>69</v>
      </c>
      <c r="I191">
        <f t="shared" si="91"/>
        <v>78</v>
      </c>
      <c r="J191">
        <f t="shared" si="89"/>
        <v>82</v>
      </c>
      <c r="L191" s="8" t="s">
        <v>100</v>
      </c>
      <c r="M191" s="6"/>
      <c r="N191" s="6" t="s">
        <v>258</v>
      </c>
      <c r="O191" s="6" t="str">
        <f t="shared" si="78"/>
        <v>Grade 4</v>
      </c>
      <c r="P191" s="6">
        <f t="shared" si="79"/>
        <v>77</v>
      </c>
      <c r="Q191" s="6">
        <f t="shared" si="80"/>
        <v>73</v>
      </c>
      <c r="R191" s="6">
        <f t="shared" si="81"/>
        <v>74</v>
      </c>
      <c r="S191" s="6">
        <f t="shared" si="82"/>
        <v>63</v>
      </c>
      <c r="T191" s="6">
        <f t="shared" si="90"/>
        <v>72</v>
      </c>
      <c r="U191" s="10">
        <f t="shared" si="83"/>
        <v>76</v>
      </c>
    </row>
    <row r="192" spans="1:21" x14ac:dyDescent="0.25">
      <c r="A192" t="s">
        <v>100</v>
      </c>
      <c r="C192" t="s">
        <v>258</v>
      </c>
      <c r="D192" t="str">
        <f t="shared" si="84"/>
        <v>Grade 4</v>
      </c>
      <c r="E192">
        <f t="shared" si="85"/>
        <v>77</v>
      </c>
      <c r="F192">
        <f t="shared" si="86"/>
        <v>73</v>
      </c>
      <c r="G192">
        <f t="shared" si="87"/>
        <v>74</v>
      </c>
      <c r="H192">
        <f t="shared" si="88"/>
        <v>63</v>
      </c>
      <c r="I192">
        <f t="shared" si="91"/>
        <v>72</v>
      </c>
      <c r="J192">
        <f t="shared" si="89"/>
        <v>76</v>
      </c>
      <c r="L192" s="9" t="s">
        <v>100</v>
      </c>
      <c r="M192" s="7"/>
      <c r="N192" s="7" t="s">
        <v>111</v>
      </c>
      <c r="O192" s="7" t="str">
        <f t="shared" si="78"/>
        <v>Grade 6</v>
      </c>
      <c r="P192" s="7">
        <f t="shared" si="79"/>
        <v>67</v>
      </c>
      <c r="Q192" s="7">
        <f t="shared" si="80"/>
        <v>63</v>
      </c>
      <c r="R192" s="7">
        <f t="shared" si="81"/>
        <v>64</v>
      </c>
      <c r="S192" s="7">
        <f t="shared" si="82"/>
        <v>53</v>
      </c>
      <c r="T192" s="7">
        <f t="shared" si="90"/>
        <v>62</v>
      </c>
      <c r="U192" s="11">
        <f t="shared" si="83"/>
        <v>66</v>
      </c>
    </row>
    <row r="193" spans="1:21" x14ac:dyDescent="0.25">
      <c r="A193" t="s">
        <v>100</v>
      </c>
      <c r="C193" t="s">
        <v>111</v>
      </c>
      <c r="D193" t="str">
        <f t="shared" si="84"/>
        <v>Grade 6</v>
      </c>
      <c r="E193">
        <f t="shared" si="85"/>
        <v>67</v>
      </c>
      <c r="F193">
        <f t="shared" si="86"/>
        <v>63</v>
      </c>
      <c r="G193">
        <f t="shared" si="87"/>
        <v>64</v>
      </c>
      <c r="H193">
        <f t="shared" si="88"/>
        <v>53</v>
      </c>
      <c r="I193">
        <f t="shared" si="91"/>
        <v>62</v>
      </c>
      <c r="J193">
        <f t="shared" si="89"/>
        <v>66</v>
      </c>
      <c r="L193" s="8" t="s">
        <v>100</v>
      </c>
      <c r="M193" s="6"/>
      <c r="N193" s="6" t="s">
        <v>257</v>
      </c>
      <c r="O193" s="6" t="str">
        <f t="shared" si="78"/>
        <v>Grade 3</v>
      </c>
      <c r="P193" s="6">
        <f t="shared" si="79"/>
        <v>73</v>
      </c>
      <c r="Q193" s="6">
        <f t="shared" si="80"/>
        <v>69</v>
      </c>
      <c r="R193" s="6">
        <f t="shared" si="81"/>
        <v>70</v>
      </c>
      <c r="S193" s="6">
        <f t="shared" si="82"/>
        <v>59</v>
      </c>
      <c r="T193" s="6">
        <f t="shared" si="90"/>
        <v>68</v>
      </c>
      <c r="U193" s="10">
        <f t="shared" si="83"/>
        <v>72</v>
      </c>
    </row>
    <row r="194" spans="1:21" x14ac:dyDescent="0.25">
      <c r="A194" t="s">
        <v>100</v>
      </c>
      <c r="C194" t="s">
        <v>257</v>
      </c>
      <c r="D194" t="str">
        <f t="shared" si="84"/>
        <v>Grade 3</v>
      </c>
      <c r="E194">
        <f t="shared" si="85"/>
        <v>73</v>
      </c>
      <c r="F194">
        <f t="shared" si="86"/>
        <v>69</v>
      </c>
      <c r="G194">
        <f t="shared" si="87"/>
        <v>70</v>
      </c>
      <c r="H194">
        <f t="shared" si="88"/>
        <v>59</v>
      </c>
      <c r="I194">
        <f t="shared" si="91"/>
        <v>68</v>
      </c>
      <c r="J194">
        <f t="shared" si="89"/>
        <v>72</v>
      </c>
      <c r="L194" s="9" t="s">
        <v>100</v>
      </c>
      <c r="M194" s="7"/>
      <c r="N194" s="7" t="s">
        <v>142</v>
      </c>
      <c r="O194" s="7" t="str">
        <f t="shared" si="78"/>
        <v>Grade 1</v>
      </c>
      <c r="P194" s="7">
        <f t="shared" si="79"/>
        <v>57</v>
      </c>
      <c r="Q194" s="7">
        <f t="shared" si="80"/>
        <v>53</v>
      </c>
      <c r="R194" s="7">
        <f t="shared" si="81"/>
        <v>54</v>
      </c>
      <c r="S194" s="7">
        <f t="shared" si="82"/>
        <v>43</v>
      </c>
      <c r="T194" s="7">
        <f t="shared" si="90"/>
        <v>52</v>
      </c>
      <c r="U194" s="11">
        <f t="shared" si="83"/>
        <v>56</v>
      </c>
    </row>
    <row r="195" spans="1:21" x14ac:dyDescent="0.25">
      <c r="A195" t="s">
        <v>100</v>
      </c>
      <c r="C195" t="s">
        <v>142</v>
      </c>
      <c r="D195" t="str">
        <f t="shared" si="84"/>
        <v>Grade 1</v>
      </c>
      <c r="E195">
        <f t="shared" si="85"/>
        <v>57</v>
      </c>
      <c r="F195">
        <f t="shared" si="86"/>
        <v>53</v>
      </c>
      <c r="G195">
        <f t="shared" si="87"/>
        <v>54</v>
      </c>
      <c r="H195">
        <f t="shared" si="88"/>
        <v>43</v>
      </c>
      <c r="I195">
        <f t="shared" si="91"/>
        <v>52</v>
      </c>
      <c r="J195">
        <f t="shared" si="89"/>
        <v>56</v>
      </c>
      <c r="L195" s="8" t="s">
        <v>100</v>
      </c>
      <c r="M195" s="6"/>
      <c r="N195" s="6" t="s">
        <v>256</v>
      </c>
      <c r="O195" s="6" t="str">
        <f t="shared" si="78"/>
        <v>Grade 1</v>
      </c>
      <c r="P195" s="6">
        <f t="shared" si="79"/>
        <v>89</v>
      </c>
      <c r="Q195" s="6">
        <f t="shared" si="80"/>
        <v>85</v>
      </c>
      <c r="R195" s="6">
        <f t="shared" si="81"/>
        <v>86</v>
      </c>
      <c r="S195" s="6">
        <f t="shared" si="82"/>
        <v>75</v>
      </c>
      <c r="T195" s="6">
        <f t="shared" si="90"/>
        <v>84</v>
      </c>
      <c r="U195" s="10">
        <f t="shared" si="83"/>
        <v>88</v>
      </c>
    </row>
    <row r="196" spans="1:21" x14ac:dyDescent="0.25">
      <c r="A196" t="s">
        <v>100</v>
      </c>
      <c r="C196" t="s">
        <v>256</v>
      </c>
      <c r="D196" t="str">
        <f t="shared" si="84"/>
        <v>Grade 1</v>
      </c>
      <c r="E196">
        <f t="shared" si="85"/>
        <v>89</v>
      </c>
      <c r="F196">
        <f t="shared" si="86"/>
        <v>85</v>
      </c>
      <c r="G196">
        <f t="shared" si="87"/>
        <v>86</v>
      </c>
      <c r="H196">
        <f t="shared" si="88"/>
        <v>75</v>
      </c>
      <c r="I196">
        <f t="shared" si="91"/>
        <v>84</v>
      </c>
      <c r="J196">
        <f t="shared" si="89"/>
        <v>88</v>
      </c>
      <c r="L196" s="9" t="s">
        <v>100</v>
      </c>
      <c r="M196" s="7"/>
      <c r="N196" s="7" t="s">
        <v>141</v>
      </c>
      <c r="O196" s="7" t="str">
        <f t="shared" ref="O196:O227" si="92">O55</f>
        <v>Grade 4</v>
      </c>
      <c r="P196" s="7">
        <f t="shared" ref="P196:P227" si="93">Q55+1</f>
        <v>62</v>
      </c>
      <c r="Q196" s="7">
        <f t="shared" ref="Q196:Q227" si="94">P55+1</f>
        <v>58</v>
      </c>
      <c r="R196" s="7">
        <f t="shared" ref="R196:R227" si="95">S55</f>
        <v>59</v>
      </c>
      <c r="S196" s="7">
        <f t="shared" ref="S196:S227" si="96">R55</f>
        <v>48</v>
      </c>
      <c r="T196" s="7">
        <f t="shared" si="90"/>
        <v>57</v>
      </c>
      <c r="U196" s="11">
        <f t="shared" ref="U196:U227" si="97">U55</f>
        <v>61</v>
      </c>
    </row>
    <row r="197" spans="1:21" x14ac:dyDescent="0.25">
      <c r="A197" t="s">
        <v>100</v>
      </c>
      <c r="C197" t="s">
        <v>141</v>
      </c>
      <c r="D197" t="str">
        <f t="shared" ref="D197:D228" si="98">D56</f>
        <v>Grade 4</v>
      </c>
      <c r="E197">
        <f t="shared" ref="E197:E228" si="99">F56+1</f>
        <v>62</v>
      </c>
      <c r="F197">
        <f t="shared" ref="F197:F228" si="100">E56+1</f>
        <v>58</v>
      </c>
      <c r="G197">
        <f t="shared" ref="G197:G228" si="101">H56</f>
        <v>59</v>
      </c>
      <c r="H197">
        <f t="shared" ref="H197:H228" si="102">G56</f>
        <v>48</v>
      </c>
      <c r="I197">
        <f t="shared" si="91"/>
        <v>57</v>
      </c>
      <c r="J197">
        <f t="shared" ref="J197:J228" si="103">J56</f>
        <v>61</v>
      </c>
      <c r="L197" s="8" t="s">
        <v>100</v>
      </c>
      <c r="M197" s="6"/>
      <c r="N197" s="6" t="s">
        <v>295</v>
      </c>
      <c r="O197" s="6" t="str">
        <f t="shared" si="92"/>
        <v>Grade 1</v>
      </c>
      <c r="P197" s="6">
        <f t="shared" si="93"/>
        <v>81</v>
      </c>
      <c r="Q197" s="6">
        <f t="shared" si="94"/>
        <v>77</v>
      </c>
      <c r="R197" s="6">
        <f t="shared" si="95"/>
        <v>78</v>
      </c>
      <c r="S197" s="6">
        <f t="shared" si="96"/>
        <v>67</v>
      </c>
      <c r="T197" s="6">
        <f t="shared" ref="T197:T228" si="104">Q197-1</f>
        <v>76</v>
      </c>
      <c r="U197" s="10">
        <f t="shared" si="97"/>
        <v>80</v>
      </c>
    </row>
    <row r="198" spans="1:21" x14ac:dyDescent="0.25">
      <c r="A198" t="s">
        <v>100</v>
      </c>
      <c r="C198" t="s">
        <v>295</v>
      </c>
      <c r="D198" t="str">
        <f t="shared" si="98"/>
        <v>Grade 1</v>
      </c>
      <c r="E198">
        <f t="shared" si="99"/>
        <v>81</v>
      </c>
      <c r="F198">
        <f t="shared" si="100"/>
        <v>77</v>
      </c>
      <c r="G198">
        <f t="shared" si="101"/>
        <v>78</v>
      </c>
      <c r="H198">
        <f t="shared" si="102"/>
        <v>67</v>
      </c>
      <c r="I198">
        <f t="shared" ref="I198:I229" si="105">F198-1</f>
        <v>76</v>
      </c>
      <c r="J198">
        <f t="shared" si="103"/>
        <v>80</v>
      </c>
      <c r="L198" s="9" t="s">
        <v>100</v>
      </c>
      <c r="M198" s="7"/>
      <c r="N198" s="7" t="s">
        <v>255</v>
      </c>
      <c r="O198" s="7" t="str">
        <f t="shared" si="92"/>
        <v>Grade 6</v>
      </c>
      <c r="P198" s="7">
        <f t="shared" si="93"/>
        <v>61</v>
      </c>
      <c r="Q198" s="7">
        <f t="shared" si="94"/>
        <v>57</v>
      </c>
      <c r="R198" s="7">
        <f t="shared" si="95"/>
        <v>58</v>
      </c>
      <c r="S198" s="7">
        <f t="shared" si="96"/>
        <v>47</v>
      </c>
      <c r="T198" s="7">
        <f t="shared" si="104"/>
        <v>56</v>
      </c>
      <c r="U198" s="11">
        <f t="shared" si="97"/>
        <v>60</v>
      </c>
    </row>
    <row r="199" spans="1:21" x14ac:dyDescent="0.25">
      <c r="A199" t="s">
        <v>100</v>
      </c>
      <c r="C199" t="s">
        <v>255</v>
      </c>
      <c r="D199" t="str">
        <f t="shared" si="98"/>
        <v>Grade 6</v>
      </c>
      <c r="E199">
        <f t="shared" si="99"/>
        <v>61</v>
      </c>
      <c r="F199">
        <f t="shared" si="100"/>
        <v>57</v>
      </c>
      <c r="G199">
        <f t="shared" si="101"/>
        <v>58</v>
      </c>
      <c r="H199">
        <f t="shared" si="102"/>
        <v>47</v>
      </c>
      <c r="I199">
        <f t="shared" si="105"/>
        <v>56</v>
      </c>
      <c r="J199">
        <f t="shared" si="103"/>
        <v>60</v>
      </c>
      <c r="L199" s="8" t="s">
        <v>100</v>
      </c>
      <c r="M199" s="6"/>
      <c r="N199" s="6" t="s">
        <v>296</v>
      </c>
      <c r="O199" s="6" t="str">
        <f t="shared" si="92"/>
        <v>Grade 1</v>
      </c>
      <c r="P199" s="6">
        <f t="shared" si="93"/>
        <v>51</v>
      </c>
      <c r="Q199" s="6">
        <f t="shared" si="94"/>
        <v>47</v>
      </c>
      <c r="R199" s="6">
        <f t="shared" si="95"/>
        <v>48</v>
      </c>
      <c r="S199" s="6">
        <f t="shared" si="96"/>
        <v>37</v>
      </c>
      <c r="T199" s="6">
        <f t="shared" si="104"/>
        <v>46</v>
      </c>
      <c r="U199" s="10">
        <f t="shared" si="97"/>
        <v>50</v>
      </c>
    </row>
    <row r="200" spans="1:21" x14ac:dyDescent="0.25">
      <c r="A200" t="s">
        <v>100</v>
      </c>
      <c r="C200" t="s">
        <v>296</v>
      </c>
      <c r="D200" t="str">
        <f t="shared" si="98"/>
        <v>Grade 1</v>
      </c>
      <c r="E200">
        <f t="shared" si="99"/>
        <v>51</v>
      </c>
      <c r="F200">
        <f t="shared" si="100"/>
        <v>47</v>
      </c>
      <c r="G200">
        <f t="shared" si="101"/>
        <v>48</v>
      </c>
      <c r="H200">
        <f t="shared" si="102"/>
        <v>37</v>
      </c>
      <c r="I200">
        <f t="shared" si="105"/>
        <v>46</v>
      </c>
      <c r="J200">
        <f t="shared" si="103"/>
        <v>50</v>
      </c>
      <c r="L200" s="9" t="s">
        <v>100</v>
      </c>
      <c r="M200" s="7"/>
      <c r="N200" s="7" t="s">
        <v>140</v>
      </c>
      <c r="O200" s="7" t="str">
        <f t="shared" si="92"/>
        <v>Grade 2</v>
      </c>
      <c r="P200" s="7">
        <f t="shared" si="93"/>
        <v>57</v>
      </c>
      <c r="Q200" s="7">
        <f t="shared" si="94"/>
        <v>53</v>
      </c>
      <c r="R200" s="7">
        <f t="shared" si="95"/>
        <v>54</v>
      </c>
      <c r="S200" s="7">
        <f t="shared" si="96"/>
        <v>43</v>
      </c>
      <c r="T200" s="7">
        <f t="shared" si="104"/>
        <v>52</v>
      </c>
      <c r="U200" s="11">
        <f t="shared" si="97"/>
        <v>56</v>
      </c>
    </row>
    <row r="201" spans="1:21" x14ac:dyDescent="0.25">
      <c r="A201" t="s">
        <v>100</v>
      </c>
      <c r="C201" t="s">
        <v>140</v>
      </c>
      <c r="D201" t="str">
        <f t="shared" si="98"/>
        <v>Grade 2</v>
      </c>
      <c r="E201">
        <f t="shared" si="99"/>
        <v>57</v>
      </c>
      <c r="F201">
        <f t="shared" si="100"/>
        <v>53</v>
      </c>
      <c r="G201">
        <f t="shared" si="101"/>
        <v>54</v>
      </c>
      <c r="H201">
        <f t="shared" si="102"/>
        <v>43</v>
      </c>
      <c r="I201">
        <f t="shared" si="105"/>
        <v>52</v>
      </c>
      <c r="J201">
        <f t="shared" si="103"/>
        <v>56</v>
      </c>
      <c r="L201" s="8" t="s">
        <v>100</v>
      </c>
      <c r="M201" s="6"/>
      <c r="N201" s="6" t="s">
        <v>254</v>
      </c>
      <c r="O201" s="6" t="str">
        <f t="shared" si="92"/>
        <v>Grade 1</v>
      </c>
      <c r="P201" s="6">
        <f t="shared" si="93"/>
        <v>41</v>
      </c>
      <c r="Q201" s="6">
        <f t="shared" si="94"/>
        <v>37</v>
      </c>
      <c r="R201" s="6">
        <f t="shared" si="95"/>
        <v>38</v>
      </c>
      <c r="S201" s="6">
        <f t="shared" si="96"/>
        <v>27</v>
      </c>
      <c r="T201" s="6">
        <f t="shared" si="104"/>
        <v>36</v>
      </c>
      <c r="U201" s="10">
        <f t="shared" si="97"/>
        <v>40</v>
      </c>
    </row>
    <row r="202" spans="1:21" x14ac:dyDescent="0.25">
      <c r="A202" t="s">
        <v>100</v>
      </c>
      <c r="C202" t="s">
        <v>254</v>
      </c>
      <c r="D202" t="str">
        <f t="shared" si="98"/>
        <v>Grade 1</v>
      </c>
      <c r="E202">
        <f t="shared" si="99"/>
        <v>41</v>
      </c>
      <c r="F202">
        <f t="shared" si="100"/>
        <v>37</v>
      </c>
      <c r="G202">
        <f t="shared" si="101"/>
        <v>38</v>
      </c>
      <c r="H202">
        <f t="shared" si="102"/>
        <v>27</v>
      </c>
      <c r="I202">
        <f t="shared" si="105"/>
        <v>36</v>
      </c>
      <c r="J202">
        <f t="shared" si="103"/>
        <v>40</v>
      </c>
      <c r="L202" s="9" t="s">
        <v>100</v>
      </c>
      <c r="M202" s="7"/>
      <c r="N202" s="7" t="s">
        <v>253</v>
      </c>
      <c r="O202" s="7" t="str">
        <f t="shared" si="92"/>
        <v>Grade 3</v>
      </c>
      <c r="P202" s="7">
        <f t="shared" si="93"/>
        <v>80</v>
      </c>
      <c r="Q202" s="7">
        <f t="shared" si="94"/>
        <v>76</v>
      </c>
      <c r="R202" s="7">
        <f t="shared" si="95"/>
        <v>77</v>
      </c>
      <c r="S202" s="7">
        <f t="shared" si="96"/>
        <v>66</v>
      </c>
      <c r="T202" s="7">
        <f t="shared" si="104"/>
        <v>75</v>
      </c>
      <c r="U202" s="11">
        <f t="shared" si="97"/>
        <v>79</v>
      </c>
    </row>
    <row r="203" spans="1:21" x14ac:dyDescent="0.25">
      <c r="A203" t="s">
        <v>100</v>
      </c>
      <c r="C203" t="s">
        <v>253</v>
      </c>
      <c r="D203" t="str">
        <f t="shared" si="98"/>
        <v>Grade 3</v>
      </c>
      <c r="E203">
        <f t="shared" si="99"/>
        <v>80</v>
      </c>
      <c r="F203">
        <f t="shared" si="100"/>
        <v>76</v>
      </c>
      <c r="G203">
        <f t="shared" si="101"/>
        <v>77</v>
      </c>
      <c r="H203">
        <f t="shared" si="102"/>
        <v>66</v>
      </c>
      <c r="I203">
        <f t="shared" si="105"/>
        <v>75</v>
      </c>
      <c r="J203">
        <f t="shared" si="103"/>
        <v>79</v>
      </c>
      <c r="L203" s="8" t="s">
        <v>100</v>
      </c>
      <c r="M203" s="6"/>
      <c r="N203" s="6" t="s">
        <v>112</v>
      </c>
      <c r="O203" s="6" t="str">
        <f t="shared" si="92"/>
        <v>Grade 1</v>
      </c>
      <c r="P203" s="6">
        <f t="shared" si="93"/>
        <v>68</v>
      </c>
      <c r="Q203" s="6">
        <f t="shared" si="94"/>
        <v>64</v>
      </c>
      <c r="R203" s="6">
        <f t="shared" si="95"/>
        <v>65</v>
      </c>
      <c r="S203" s="6">
        <f t="shared" si="96"/>
        <v>54</v>
      </c>
      <c r="T203" s="6">
        <f t="shared" si="104"/>
        <v>63</v>
      </c>
      <c r="U203" s="10">
        <f t="shared" si="97"/>
        <v>67</v>
      </c>
    </row>
    <row r="204" spans="1:21" x14ac:dyDescent="0.25">
      <c r="A204" t="s">
        <v>100</v>
      </c>
      <c r="C204" t="s">
        <v>112</v>
      </c>
      <c r="D204" t="str">
        <f t="shared" si="98"/>
        <v>Grade 1</v>
      </c>
      <c r="E204">
        <f t="shared" si="99"/>
        <v>68</v>
      </c>
      <c r="F204">
        <f t="shared" si="100"/>
        <v>64</v>
      </c>
      <c r="G204">
        <f t="shared" si="101"/>
        <v>65</v>
      </c>
      <c r="H204">
        <f t="shared" si="102"/>
        <v>54</v>
      </c>
      <c r="I204">
        <f t="shared" si="105"/>
        <v>63</v>
      </c>
      <c r="J204">
        <f t="shared" si="103"/>
        <v>67</v>
      </c>
      <c r="L204" s="9" t="s">
        <v>100</v>
      </c>
      <c r="M204" s="7"/>
      <c r="N204" s="7" t="s">
        <v>297</v>
      </c>
      <c r="O204" s="7" t="str">
        <f t="shared" si="92"/>
        <v>Grade 3</v>
      </c>
      <c r="P204" s="7">
        <f t="shared" si="93"/>
        <v>37</v>
      </c>
      <c r="Q204" s="7">
        <f t="shared" si="94"/>
        <v>33</v>
      </c>
      <c r="R204" s="7">
        <f t="shared" si="95"/>
        <v>34</v>
      </c>
      <c r="S204" s="7">
        <f t="shared" si="96"/>
        <v>23</v>
      </c>
      <c r="T204" s="7">
        <f t="shared" si="104"/>
        <v>32</v>
      </c>
      <c r="U204" s="11">
        <f t="shared" si="97"/>
        <v>36</v>
      </c>
    </row>
    <row r="205" spans="1:21" x14ac:dyDescent="0.25">
      <c r="A205" t="s">
        <v>100</v>
      </c>
      <c r="C205" t="s">
        <v>297</v>
      </c>
      <c r="D205" t="str">
        <f t="shared" si="98"/>
        <v>Grade 3</v>
      </c>
      <c r="E205">
        <f t="shared" si="99"/>
        <v>37</v>
      </c>
      <c r="F205">
        <f t="shared" si="100"/>
        <v>33</v>
      </c>
      <c r="G205">
        <f t="shared" si="101"/>
        <v>34</v>
      </c>
      <c r="H205">
        <f t="shared" si="102"/>
        <v>23</v>
      </c>
      <c r="I205">
        <f t="shared" si="105"/>
        <v>32</v>
      </c>
      <c r="J205">
        <f t="shared" si="103"/>
        <v>36</v>
      </c>
      <c r="L205" s="8" t="s">
        <v>100</v>
      </c>
      <c r="M205" s="6"/>
      <c r="N205" s="6" t="s">
        <v>139</v>
      </c>
      <c r="O205" s="6" t="str">
        <f t="shared" si="92"/>
        <v>Grade 1</v>
      </c>
      <c r="P205" s="6">
        <f t="shared" si="93"/>
        <v>57</v>
      </c>
      <c r="Q205" s="6">
        <f t="shared" si="94"/>
        <v>53</v>
      </c>
      <c r="R205" s="6">
        <f t="shared" si="95"/>
        <v>54</v>
      </c>
      <c r="S205" s="6">
        <f t="shared" si="96"/>
        <v>43</v>
      </c>
      <c r="T205" s="6">
        <f t="shared" si="104"/>
        <v>52</v>
      </c>
      <c r="U205" s="10">
        <f t="shared" si="97"/>
        <v>56</v>
      </c>
    </row>
    <row r="206" spans="1:21" x14ac:dyDescent="0.25">
      <c r="A206" t="s">
        <v>100</v>
      </c>
      <c r="C206" t="s">
        <v>139</v>
      </c>
      <c r="D206" t="str">
        <f t="shared" si="98"/>
        <v>Grade 1</v>
      </c>
      <c r="E206">
        <f t="shared" si="99"/>
        <v>57</v>
      </c>
      <c r="F206">
        <f t="shared" si="100"/>
        <v>53</v>
      </c>
      <c r="G206">
        <f t="shared" si="101"/>
        <v>54</v>
      </c>
      <c r="H206">
        <f t="shared" si="102"/>
        <v>43</v>
      </c>
      <c r="I206">
        <f t="shared" si="105"/>
        <v>52</v>
      </c>
      <c r="J206">
        <f t="shared" si="103"/>
        <v>56</v>
      </c>
      <c r="L206" s="9" t="s">
        <v>100</v>
      </c>
      <c r="M206" s="7"/>
      <c r="N206" s="7" t="s">
        <v>252</v>
      </c>
      <c r="O206" s="7" t="str">
        <f t="shared" si="92"/>
        <v>Grade 4</v>
      </c>
      <c r="P206" s="7">
        <f t="shared" si="93"/>
        <v>62</v>
      </c>
      <c r="Q206" s="7">
        <f t="shared" si="94"/>
        <v>58</v>
      </c>
      <c r="R206" s="7">
        <f t="shared" si="95"/>
        <v>59</v>
      </c>
      <c r="S206" s="7">
        <f t="shared" si="96"/>
        <v>48</v>
      </c>
      <c r="T206" s="7">
        <f t="shared" si="104"/>
        <v>57</v>
      </c>
      <c r="U206" s="11">
        <f t="shared" si="97"/>
        <v>61</v>
      </c>
    </row>
    <row r="207" spans="1:21" x14ac:dyDescent="0.25">
      <c r="A207" t="s">
        <v>100</v>
      </c>
      <c r="C207" t="s">
        <v>252</v>
      </c>
      <c r="D207" t="str">
        <f t="shared" si="98"/>
        <v>Grade 4</v>
      </c>
      <c r="E207">
        <f t="shared" si="99"/>
        <v>62</v>
      </c>
      <c r="F207">
        <f t="shared" si="100"/>
        <v>58</v>
      </c>
      <c r="G207">
        <f t="shared" si="101"/>
        <v>59</v>
      </c>
      <c r="H207">
        <f t="shared" si="102"/>
        <v>48</v>
      </c>
      <c r="I207">
        <f t="shared" si="105"/>
        <v>57</v>
      </c>
      <c r="J207">
        <f t="shared" si="103"/>
        <v>61</v>
      </c>
      <c r="L207" s="8" t="s">
        <v>100</v>
      </c>
      <c r="M207" s="6"/>
      <c r="N207" s="6" t="s">
        <v>298</v>
      </c>
      <c r="O207" s="6" t="str">
        <f t="shared" si="92"/>
        <v>Grade 6</v>
      </c>
      <c r="P207" s="6">
        <f t="shared" si="93"/>
        <v>75</v>
      </c>
      <c r="Q207" s="6">
        <f t="shared" si="94"/>
        <v>71</v>
      </c>
      <c r="R207" s="6">
        <f t="shared" si="95"/>
        <v>72</v>
      </c>
      <c r="S207" s="6">
        <f t="shared" si="96"/>
        <v>61</v>
      </c>
      <c r="T207" s="6">
        <f t="shared" si="104"/>
        <v>70</v>
      </c>
      <c r="U207" s="10">
        <f t="shared" si="97"/>
        <v>74</v>
      </c>
    </row>
    <row r="208" spans="1:21" x14ac:dyDescent="0.25">
      <c r="A208" t="s">
        <v>100</v>
      </c>
      <c r="C208" t="s">
        <v>298</v>
      </c>
      <c r="D208" t="str">
        <f t="shared" si="98"/>
        <v>Grade 6</v>
      </c>
      <c r="E208">
        <f t="shared" si="99"/>
        <v>75</v>
      </c>
      <c r="F208">
        <f t="shared" si="100"/>
        <v>71</v>
      </c>
      <c r="G208">
        <f t="shared" si="101"/>
        <v>72</v>
      </c>
      <c r="H208">
        <f t="shared" si="102"/>
        <v>61</v>
      </c>
      <c r="I208">
        <f t="shared" si="105"/>
        <v>70</v>
      </c>
      <c r="J208">
        <f t="shared" si="103"/>
        <v>74</v>
      </c>
      <c r="L208" s="9" t="s">
        <v>100</v>
      </c>
      <c r="M208" s="7"/>
      <c r="N208" s="7" t="s">
        <v>138</v>
      </c>
      <c r="O208" s="7" t="str">
        <f t="shared" si="92"/>
        <v>Grade 2</v>
      </c>
      <c r="P208" s="7">
        <f t="shared" si="93"/>
        <v>51</v>
      </c>
      <c r="Q208" s="7">
        <f t="shared" si="94"/>
        <v>47</v>
      </c>
      <c r="R208" s="7">
        <f t="shared" si="95"/>
        <v>48</v>
      </c>
      <c r="S208" s="7">
        <f t="shared" si="96"/>
        <v>37</v>
      </c>
      <c r="T208" s="7">
        <f t="shared" si="104"/>
        <v>46</v>
      </c>
      <c r="U208" s="11">
        <f t="shared" si="97"/>
        <v>50</v>
      </c>
    </row>
    <row r="209" spans="1:21" x14ac:dyDescent="0.25">
      <c r="A209" t="s">
        <v>100</v>
      </c>
      <c r="C209" t="s">
        <v>138</v>
      </c>
      <c r="D209" t="str">
        <f t="shared" si="98"/>
        <v>Grade 2</v>
      </c>
      <c r="E209">
        <f t="shared" si="99"/>
        <v>51</v>
      </c>
      <c r="F209">
        <f t="shared" si="100"/>
        <v>47</v>
      </c>
      <c r="G209">
        <f t="shared" si="101"/>
        <v>48</v>
      </c>
      <c r="H209">
        <f t="shared" si="102"/>
        <v>37</v>
      </c>
      <c r="I209">
        <f t="shared" si="105"/>
        <v>46</v>
      </c>
      <c r="J209">
        <f t="shared" si="103"/>
        <v>50</v>
      </c>
      <c r="L209" s="8" t="s">
        <v>100</v>
      </c>
      <c r="M209" s="6"/>
      <c r="N209" s="6" t="s">
        <v>251</v>
      </c>
      <c r="O209" s="6" t="str">
        <f t="shared" si="92"/>
        <v>Grade 1</v>
      </c>
      <c r="P209" s="6">
        <f t="shared" si="93"/>
        <v>75</v>
      </c>
      <c r="Q209" s="6">
        <f t="shared" si="94"/>
        <v>71</v>
      </c>
      <c r="R209" s="6">
        <f t="shared" si="95"/>
        <v>72</v>
      </c>
      <c r="S209" s="6">
        <f t="shared" si="96"/>
        <v>61</v>
      </c>
      <c r="T209" s="6">
        <f t="shared" si="104"/>
        <v>70</v>
      </c>
      <c r="U209" s="10">
        <f t="shared" si="97"/>
        <v>74</v>
      </c>
    </row>
    <row r="210" spans="1:21" x14ac:dyDescent="0.25">
      <c r="A210" t="s">
        <v>100</v>
      </c>
      <c r="C210" t="s">
        <v>251</v>
      </c>
      <c r="D210" t="str">
        <f t="shared" si="98"/>
        <v>Grade 1</v>
      </c>
      <c r="E210">
        <f t="shared" si="99"/>
        <v>75</v>
      </c>
      <c r="F210">
        <f t="shared" si="100"/>
        <v>71</v>
      </c>
      <c r="G210">
        <f t="shared" si="101"/>
        <v>72</v>
      </c>
      <c r="H210">
        <f t="shared" si="102"/>
        <v>61</v>
      </c>
      <c r="I210">
        <f t="shared" si="105"/>
        <v>70</v>
      </c>
      <c r="J210">
        <f t="shared" si="103"/>
        <v>74</v>
      </c>
      <c r="L210" s="9" t="s">
        <v>100</v>
      </c>
      <c r="M210" s="7"/>
      <c r="N210" s="7" t="s">
        <v>299</v>
      </c>
      <c r="O210" s="7" t="str">
        <f t="shared" si="92"/>
        <v>Grade 4</v>
      </c>
      <c r="P210" s="7">
        <f t="shared" si="93"/>
        <v>69</v>
      </c>
      <c r="Q210" s="7">
        <f t="shared" si="94"/>
        <v>65</v>
      </c>
      <c r="R210" s="7">
        <f t="shared" si="95"/>
        <v>66</v>
      </c>
      <c r="S210" s="7">
        <f t="shared" si="96"/>
        <v>55</v>
      </c>
      <c r="T210" s="7">
        <f t="shared" si="104"/>
        <v>64</v>
      </c>
      <c r="U210" s="11">
        <f t="shared" si="97"/>
        <v>68</v>
      </c>
    </row>
    <row r="211" spans="1:21" x14ac:dyDescent="0.25">
      <c r="A211" t="s">
        <v>100</v>
      </c>
      <c r="C211" t="s">
        <v>299</v>
      </c>
      <c r="D211" t="str">
        <f t="shared" si="98"/>
        <v>Grade 4</v>
      </c>
      <c r="E211">
        <f t="shared" si="99"/>
        <v>69</v>
      </c>
      <c r="F211">
        <f t="shared" si="100"/>
        <v>65</v>
      </c>
      <c r="G211">
        <f t="shared" si="101"/>
        <v>66</v>
      </c>
      <c r="H211">
        <f t="shared" si="102"/>
        <v>55</v>
      </c>
      <c r="I211">
        <f t="shared" si="105"/>
        <v>64</v>
      </c>
      <c r="J211">
        <f t="shared" si="103"/>
        <v>68</v>
      </c>
      <c r="L211" s="8" t="s">
        <v>100</v>
      </c>
      <c r="M211" s="6"/>
      <c r="N211" s="6" t="s">
        <v>137</v>
      </c>
      <c r="O211" s="6" t="str">
        <f t="shared" si="92"/>
        <v>Grade 5</v>
      </c>
      <c r="P211" s="6">
        <f t="shared" si="93"/>
        <v>74</v>
      </c>
      <c r="Q211" s="6">
        <f t="shared" si="94"/>
        <v>70</v>
      </c>
      <c r="R211" s="6">
        <f t="shared" si="95"/>
        <v>71</v>
      </c>
      <c r="S211" s="6">
        <f t="shared" si="96"/>
        <v>60</v>
      </c>
      <c r="T211" s="6">
        <f t="shared" si="104"/>
        <v>69</v>
      </c>
      <c r="U211" s="10">
        <f t="shared" si="97"/>
        <v>73</v>
      </c>
    </row>
    <row r="212" spans="1:21" x14ac:dyDescent="0.25">
      <c r="A212" t="s">
        <v>100</v>
      </c>
      <c r="C212" t="s">
        <v>137</v>
      </c>
      <c r="D212" t="str">
        <f t="shared" si="98"/>
        <v>Grade 5</v>
      </c>
      <c r="E212">
        <f t="shared" si="99"/>
        <v>74</v>
      </c>
      <c r="F212">
        <f t="shared" si="100"/>
        <v>70</v>
      </c>
      <c r="G212">
        <f t="shared" si="101"/>
        <v>71</v>
      </c>
      <c r="H212">
        <f t="shared" si="102"/>
        <v>60</v>
      </c>
      <c r="I212">
        <f t="shared" si="105"/>
        <v>69</v>
      </c>
      <c r="J212">
        <f t="shared" si="103"/>
        <v>73</v>
      </c>
      <c r="L212" s="9" t="s">
        <v>100</v>
      </c>
      <c r="M212" s="7"/>
      <c r="N212" s="7" t="s">
        <v>250</v>
      </c>
      <c r="O212" s="7" t="str">
        <f t="shared" si="92"/>
        <v>Grade 1</v>
      </c>
      <c r="P212" s="7">
        <f t="shared" si="93"/>
        <v>68</v>
      </c>
      <c r="Q212" s="7">
        <f t="shared" si="94"/>
        <v>64</v>
      </c>
      <c r="R212" s="7">
        <f t="shared" si="95"/>
        <v>65</v>
      </c>
      <c r="S212" s="7">
        <f t="shared" si="96"/>
        <v>54</v>
      </c>
      <c r="T212" s="7">
        <f t="shared" si="104"/>
        <v>63</v>
      </c>
      <c r="U212" s="11">
        <f t="shared" si="97"/>
        <v>67</v>
      </c>
    </row>
    <row r="213" spans="1:21" x14ac:dyDescent="0.25">
      <c r="A213" t="s">
        <v>100</v>
      </c>
      <c r="C213" t="s">
        <v>250</v>
      </c>
      <c r="D213" t="str">
        <f t="shared" si="98"/>
        <v>Grade 1</v>
      </c>
      <c r="E213">
        <f t="shared" si="99"/>
        <v>68</v>
      </c>
      <c r="F213">
        <f t="shared" si="100"/>
        <v>64</v>
      </c>
      <c r="G213">
        <f t="shared" si="101"/>
        <v>65</v>
      </c>
      <c r="H213">
        <f t="shared" si="102"/>
        <v>54</v>
      </c>
      <c r="I213">
        <f t="shared" si="105"/>
        <v>63</v>
      </c>
      <c r="J213">
        <f t="shared" si="103"/>
        <v>67</v>
      </c>
      <c r="L213" s="8" t="s">
        <v>100</v>
      </c>
      <c r="M213" s="6"/>
      <c r="N213" s="6" t="s">
        <v>300</v>
      </c>
      <c r="O213" s="6" t="str">
        <f t="shared" si="92"/>
        <v>Grade 2</v>
      </c>
      <c r="P213" s="6">
        <f t="shared" si="93"/>
        <v>58</v>
      </c>
      <c r="Q213" s="6">
        <f t="shared" si="94"/>
        <v>54</v>
      </c>
      <c r="R213" s="6">
        <f t="shared" si="95"/>
        <v>55</v>
      </c>
      <c r="S213" s="6">
        <f t="shared" si="96"/>
        <v>44</v>
      </c>
      <c r="T213" s="6">
        <f t="shared" si="104"/>
        <v>53</v>
      </c>
      <c r="U213" s="10">
        <f t="shared" si="97"/>
        <v>57</v>
      </c>
    </row>
    <row r="214" spans="1:21" x14ac:dyDescent="0.25">
      <c r="A214" t="s">
        <v>100</v>
      </c>
      <c r="C214" t="s">
        <v>300</v>
      </c>
      <c r="D214" t="str">
        <f t="shared" si="98"/>
        <v>Grade 2</v>
      </c>
      <c r="E214">
        <f t="shared" si="99"/>
        <v>58</v>
      </c>
      <c r="F214">
        <f t="shared" si="100"/>
        <v>54</v>
      </c>
      <c r="G214">
        <f t="shared" si="101"/>
        <v>55</v>
      </c>
      <c r="H214">
        <f t="shared" si="102"/>
        <v>44</v>
      </c>
      <c r="I214">
        <f t="shared" si="105"/>
        <v>53</v>
      </c>
      <c r="J214">
        <f t="shared" si="103"/>
        <v>57</v>
      </c>
      <c r="L214" s="9" t="s">
        <v>100</v>
      </c>
      <c r="M214" s="7"/>
      <c r="N214" s="7" t="s">
        <v>136</v>
      </c>
      <c r="O214" s="7" t="str">
        <f t="shared" si="92"/>
        <v>Grade 1</v>
      </c>
      <c r="P214" s="7">
        <f t="shared" si="93"/>
        <v>64</v>
      </c>
      <c r="Q214" s="7">
        <f t="shared" si="94"/>
        <v>60</v>
      </c>
      <c r="R214" s="7">
        <f t="shared" si="95"/>
        <v>61</v>
      </c>
      <c r="S214" s="7">
        <f t="shared" si="96"/>
        <v>50</v>
      </c>
      <c r="T214" s="7">
        <f t="shared" si="104"/>
        <v>59</v>
      </c>
      <c r="U214" s="11">
        <f t="shared" si="97"/>
        <v>63</v>
      </c>
    </row>
    <row r="215" spans="1:21" x14ac:dyDescent="0.25">
      <c r="A215" t="s">
        <v>100</v>
      </c>
      <c r="C215" t="s">
        <v>136</v>
      </c>
      <c r="D215" t="str">
        <f t="shared" si="98"/>
        <v>Grade 1</v>
      </c>
      <c r="E215">
        <f t="shared" si="99"/>
        <v>64</v>
      </c>
      <c r="F215">
        <f t="shared" si="100"/>
        <v>60</v>
      </c>
      <c r="G215">
        <f t="shared" si="101"/>
        <v>61</v>
      </c>
      <c r="H215">
        <f t="shared" si="102"/>
        <v>50</v>
      </c>
      <c r="I215">
        <f t="shared" si="105"/>
        <v>59</v>
      </c>
      <c r="J215">
        <f t="shared" si="103"/>
        <v>63</v>
      </c>
      <c r="L215" s="8" t="s">
        <v>100</v>
      </c>
      <c r="M215" s="6"/>
      <c r="N215" s="6" t="s">
        <v>249</v>
      </c>
      <c r="O215" s="6" t="str">
        <f t="shared" si="92"/>
        <v>Grade 2</v>
      </c>
      <c r="P215" s="6">
        <f t="shared" si="93"/>
        <v>48</v>
      </c>
      <c r="Q215" s="6">
        <f t="shared" si="94"/>
        <v>44</v>
      </c>
      <c r="R215" s="6">
        <f t="shared" si="95"/>
        <v>45</v>
      </c>
      <c r="S215" s="6">
        <f t="shared" si="96"/>
        <v>34</v>
      </c>
      <c r="T215" s="6">
        <f t="shared" si="104"/>
        <v>43</v>
      </c>
      <c r="U215" s="10">
        <f t="shared" si="97"/>
        <v>47</v>
      </c>
    </row>
    <row r="216" spans="1:21" x14ac:dyDescent="0.25">
      <c r="A216" t="s">
        <v>100</v>
      </c>
      <c r="C216" t="s">
        <v>249</v>
      </c>
      <c r="D216" t="str">
        <f t="shared" si="98"/>
        <v>Grade 2</v>
      </c>
      <c r="E216">
        <f t="shared" si="99"/>
        <v>48</v>
      </c>
      <c r="F216">
        <f t="shared" si="100"/>
        <v>44</v>
      </c>
      <c r="G216">
        <f t="shared" si="101"/>
        <v>45</v>
      </c>
      <c r="H216">
        <f t="shared" si="102"/>
        <v>34</v>
      </c>
      <c r="I216">
        <f t="shared" si="105"/>
        <v>43</v>
      </c>
      <c r="J216">
        <f t="shared" si="103"/>
        <v>47</v>
      </c>
      <c r="L216" s="9" t="s">
        <v>100</v>
      </c>
      <c r="M216" s="7"/>
      <c r="N216" s="7" t="s">
        <v>301</v>
      </c>
      <c r="O216" s="7" t="str">
        <f t="shared" si="92"/>
        <v>Grade 1</v>
      </c>
      <c r="P216" s="7">
        <f t="shared" si="93"/>
        <v>80</v>
      </c>
      <c r="Q216" s="7">
        <f t="shared" si="94"/>
        <v>76</v>
      </c>
      <c r="R216" s="7">
        <f t="shared" si="95"/>
        <v>77</v>
      </c>
      <c r="S216" s="7">
        <f t="shared" si="96"/>
        <v>66</v>
      </c>
      <c r="T216" s="7">
        <f t="shared" si="104"/>
        <v>75</v>
      </c>
      <c r="U216" s="11">
        <f t="shared" si="97"/>
        <v>79</v>
      </c>
    </row>
    <row r="217" spans="1:21" x14ac:dyDescent="0.25">
      <c r="A217" t="s">
        <v>100</v>
      </c>
      <c r="C217" t="s">
        <v>301</v>
      </c>
      <c r="D217" t="str">
        <f t="shared" si="98"/>
        <v>Grade 1</v>
      </c>
      <c r="E217">
        <f t="shared" si="99"/>
        <v>80</v>
      </c>
      <c r="F217">
        <f t="shared" si="100"/>
        <v>76</v>
      </c>
      <c r="G217">
        <f t="shared" si="101"/>
        <v>77</v>
      </c>
      <c r="H217">
        <f t="shared" si="102"/>
        <v>66</v>
      </c>
      <c r="I217">
        <f t="shared" si="105"/>
        <v>75</v>
      </c>
      <c r="J217">
        <f t="shared" si="103"/>
        <v>79</v>
      </c>
      <c r="L217" s="8" t="s">
        <v>100</v>
      </c>
      <c r="M217" s="6"/>
      <c r="N217" s="6" t="s">
        <v>113</v>
      </c>
      <c r="O217" s="6" t="str">
        <f t="shared" si="92"/>
        <v>Grade 4</v>
      </c>
      <c r="P217" s="6">
        <f t="shared" si="93"/>
        <v>53</v>
      </c>
      <c r="Q217" s="6">
        <f t="shared" si="94"/>
        <v>49</v>
      </c>
      <c r="R217" s="6">
        <f t="shared" si="95"/>
        <v>50</v>
      </c>
      <c r="S217" s="6">
        <f t="shared" si="96"/>
        <v>39</v>
      </c>
      <c r="T217" s="6">
        <f t="shared" si="104"/>
        <v>48</v>
      </c>
      <c r="U217" s="10">
        <f t="shared" si="97"/>
        <v>52</v>
      </c>
    </row>
    <row r="218" spans="1:21" x14ac:dyDescent="0.25">
      <c r="A218" t="s">
        <v>100</v>
      </c>
      <c r="C218" t="s">
        <v>113</v>
      </c>
      <c r="D218" t="str">
        <f t="shared" si="98"/>
        <v>Grade 4</v>
      </c>
      <c r="E218">
        <f t="shared" si="99"/>
        <v>53</v>
      </c>
      <c r="F218">
        <f t="shared" si="100"/>
        <v>49</v>
      </c>
      <c r="G218">
        <f t="shared" si="101"/>
        <v>50</v>
      </c>
      <c r="H218">
        <f t="shared" si="102"/>
        <v>39</v>
      </c>
      <c r="I218">
        <f t="shared" si="105"/>
        <v>48</v>
      </c>
      <c r="J218">
        <f t="shared" si="103"/>
        <v>52</v>
      </c>
      <c r="L218" s="9" t="s">
        <v>100</v>
      </c>
      <c r="M218" s="7"/>
      <c r="N218" s="7" t="s">
        <v>302</v>
      </c>
      <c r="O218" s="7" t="str">
        <f t="shared" si="92"/>
        <v>Grade 1</v>
      </c>
      <c r="P218" s="7">
        <f t="shared" si="93"/>
        <v>72</v>
      </c>
      <c r="Q218" s="7">
        <f t="shared" si="94"/>
        <v>68</v>
      </c>
      <c r="R218" s="7">
        <f t="shared" si="95"/>
        <v>69</v>
      </c>
      <c r="S218" s="7">
        <f t="shared" si="96"/>
        <v>58</v>
      </c>
      <c r="T218" s="7">
        <f t="shared" si="104"/>
        <v>67</v>
      </c>
      <c r="U218" s="11">
        <f t="shared" si="97"/>
        <v>71</v>
      </c>
    </row>
    <row r="219" spans="1:21" x14ac:dyDescent="0.25">
      <c r="A219" t="s">
        <v>100</v>
      </c>
      <c r="C219" t="s">
        <v>302</v>
      </c>
      <c r="D219" t="str">
        <f t="shared" si="98"/>
        <v>Grade 1</v>
      </c>
      <c r="E219">
        <f t="shared" si="99"/>
        <v>72</v>
      </c>
      <c r="F219">
        <f t="shared" si="100"/>
        <v>68</v>
      </c>
      <c r="G219">
        <f t="shared" si="101"/>
        <v>69</v>
      </c>
      <c r="H219">
        <f t="shared" si="102"/>
        <v>58</v>
      </c>
      <c r="I219">
        <f t="shared" si="105"/>
        <v>67</v>
      </c>
      <c r="J219">
        <f t="shared" si="103"/>
        <v>71</v>
      </c>
      <c r="L219" s="8" t="s">
        <v>100</v>
      </c>
      <c r="M219" s="6"/>
      <c r="N219" s="6" t="s">
        <v>248</v>
      </c>
      <c r="O219" s="6" t="str">
        <f t="shared" si="92"/>
        <v>Grade 6</v>
      </c>
      <c r="P219" s="6">
        <f t="shared" si="93"/>
        <v>52</v>
      </c>
      <c r="Q219" s="6">
        <f t="shared" si="94"/>
        <v>48</v>
      </c>
      <c r="R219" s="6">
        <f t="shared" si="95"/>
        <v>49</v>
      </c>
      <c r="S219" s="6">
        <f t="shared" si="96"/>
        <v>38</v>
      </c>
      <c r="T219" s="6">
        <f t="shared" si="104"/>
        <v>47</v>
      </c>
      <c r="U219" s="10">
        <f t="shared" si="97"/>
        <v>51</v>
      </c>
    </row>
    <row r="220" spans="1:21" x14ac:dyDescent="0.25">
      <c r="A220" t="s">
        <v>100</v>
      </c>
      <c r="C220" t="s">
        <v>248</v>
      </c>
      <c r="D220" t="str">
        <f t="shared" si="98"/>
        <v>Grade 6</v>
      </c>
      <c r="E220">
        <f t="shared" si="99"/>
        <v>52</v>
      </c>
      <c r="F220">
        <f t="shared" si="100"/>
        <v>48</v>
      </c>
      <c r="G220">
        <f t="shared" si="101"/>
        <v>49</v>
      </c>
      <c r="H220">
        <f t="shared" si="102"/>
        <v>38</v>
      </c>
      <c r="I220">
        <f t="shared" si="105"/>
        <v>47</v>
      </c>
      <c r="J220">
        <f t="shared" si="103"/>
        <v>51</v>
      </c>
      <c r="L220" s="9" t="s">
        <v>100</v>
      </c>
      <c r="M220" s="7"/>
      <c r="N220" s="7" t="s">
        <v>303</v>
      </c>
      <c r="O220" s="7" t="str">
        <f t="shared" si="92"/>
        <v>Grade 5</v>
      </c>
      <c r="P220" s="7">
        <f t="shared" si="93"/>
        <v>42</v>
      </c>
      <c r="Q220" s="7">
        <f t="shared" si="94"/>
        <v>38</v>
      </c>
      <c r="R220" s="7">
        <f t="shared" si="95"/>
        <v>39</v>
      </c>
      <c r="S220" s="7">
        <f t="shared" si="96"/>
        <v>28</v>
      </c>
      <c r="T220" s="7">
        <f t="shared" si="104"/>
        <v>37</v>
      </c>
      <c r="U220" s="11">
        <f t="shared" si="97"/>
        <v>41</v>
      </c>
    </row>
    <row r="221" spans="1:21" x14ac:dyDescent="0.25">
      <c r="A221" t="s">
        <v>100</v>
      </c>
      <c r="C221" t="s">
        <v>303</v>
      </c>
      <c r="D221" t="str">
        <f t="shared" si="98"/>
        <v>Grade 5</v>
      </c>
      <c r="E221">
        <f t="shared" si="99"/>
        <v>42</v>
      </c>
      <c r="F221">
        <f t="shared" si="100"/>
        <v>38</v>
      </c>
      <c r="G221">
        <f t="shared" si="101"/>
        <v>39</v>
      </c>
      <c r="H221">
        <f t="shared" si="102"/>
        <v>28</v>
      </c>
      <c r="I221">
        <f t="shared" si="105"/>
        <v>37</v>
      </c>
      <c r="J221">
        <f t="shared" si="103"/>
        <v>41</v>
      </c>
      <c r="L221" s="8" t="s">
        <v>100</v>
      </c>
      <c r="M221" s="6"/>
      <c r="N221" s="6" t="s">
        <v>135</v>
      </c>
      <c r="O221" s="6" t="str">
        <f t="shared" si="92"/>
        <v>Grade 1</v>
      </c>
      <c r="P221" s="6">
        <f t="shared" si="93"/>
        <v>48</v>
      </c>
      <c r="Q221" s="6">
        <f t="shared" si="94"/>
        <v>44</v>
      </c>
      <c r="R221" s="6">
        <f t="shared" si="95"/>
        <v>45</v>
      </c>
      <c r="S221" s="6">
        <f t="shared" si="96"/>
        <v>34</v>
      </c>
      <c r="T221" s="6">
        <f t="shared" si="104"/>
        <v>43</v>
      </c>
      <c r="U221" s="10">
        <f t="shared" si="97"/>
        <v>47</v>
      </c>
    </row>
    <row r="222" spans="1:21" x14ac:dyDescent="0.25">
      <c r="A222" t="s">
        <v>100</v>
      </c>
      <c r="C222" t="s">
        <v>135</v>
      </c>
      <c r="D222" t="str">
        <f t="shared" si="98"/>
        <v>Grade 1</v>
      </c>
      <c r="E222">
        <f t="shared" si="99"/>
        <v>48</v>
      </c>
      <c r="F222">
        <f t="shared" si="100"/>
        <v>44</v>
      </c>
      <c r="G222">
        <f t="shared" si="101"/>
        <v>45</v>
      </c>
      <c r="H222">
        <f t="shared" si="102"/>
        <v>34</v>
      </c>
      <c r="I222">
        <f t="shared" si="105"/>
        <v>43</v>
      </c>
      <c r="J222">
        <f t="shared" si="103"/>
        <v>47</v>
      </c>
      <c r="L222" s="9" t="s">
        <v>100</v>
      </c>
      <c r="M222" s="7"/>
      <c r="N222" s="7" t="s">
        <v>304</v>
      </c>
      <c r="O222" s="7" t="str">
        <f t="shared" si="92"/>
        <v>Grade 3</v>
      </c>
      <c r="P222" s="7">
        <f t="shared" si="93"/>
        <v>32</v>
      </c>
      <c r="Q222" s="7">
        <f t="shared" si="94"/>
        <v>28</v>
      </c>
      <c r="R222" s="7">
        <f t="shared" si="95"/>
        <v>29</v>
      </c>
      <c r="S222" s="7">
        <f t="shared" si="96"/>
        <v>18</v>
      </c>
      <c r="T222" s="7">
        <f t="shared" si="104"/>
        <v>27</v>
      </c>
      <c r="U222" s="11">
        <f t="shared" si="97"/>
        <v>31</v>
      </c>
    </row>
    <row r="223" spans="1:21" x14ac:dyDescent="0.25">
      <c r="A223" t="s">
        <v>100</v>
      </c>
      <c r="C223" t="s">
        <v>304</v>
      </c>
      <c r="D223" t="str">
        <f t="shared" si="98"/>
        <v>Grade 3</v>
      </c>
      <c r="E223">
        <f t="shared" si="99"/>
        <v>32</v>
      </c>
      <c r="F223">
        <f t="shared" si="100"/>
        <v>28</v>
      </c>
      <c r="G223">
        <f t="shared" si="101"/>
        <v>29</v>
      </c>
      <c r="H223">
        <f t="shared" si="102"/>
        <v>18</v>
      </c>
      <c r="I223">
        <f t="shared" si="105"/>
        <v>27</v>
      </c>
      <c r="J223">
        <f t="shared" si="103"/>
        <v>31</v>
      </c>
      <c r="L223" s="8" t="s">
        <v>100</v>
      </c>
      <c r="M223" s="6"/>
      <c r="N223" s="6" t="s">
        <v>247</v>
      </c>
      <c r="O223" s="6" t="str">
        <f t="shared" si="92"/>
        <v>Grade 1</v>
      </c>
      <c r="P223" s="6">
        <f t="shared" si="93"/>
        <v>71</v>
      </c>
      <c r="Q223" s="6">
        <f t="shared" si="94"/>
        <v>67</v>
      </c>
      <c r="R223" s="6">
        <f t="shared" si="95"/>
        <v>68</v>
      </c>
      <c r="S223" s="6">
        <f t="shared" si="96"/>
        <v>57</v>
      </c>
      <c r="T223" s="6">
        <f t="shared" si="104"/>
        <v>66</v>
      </c>
      <c r="U223" s="10">
        <f t="shared" si="97"/>
        <v>70</v>
      </c>
    </row>
    <row r="224" spans="1:21" x14ac:dyDescent="0.25">
      <c r="A224" t="s">
        <v>100</v>
      </c>
      <c r="C224" t="s">
        <v>247</v>
      </c>
      <c r="D224" t="str">
        <f t="shared" si="98"/>
        <v>Grade 1</v>
      </c>
      <c r="E224">
        <f t="shared" si="99"/>
        <v>71</v>
      </c>
      <c r="F224">
        <f t="shared" si="100"/>
        <v>67</v>
      </c>
      <c r="G224">
        <f t="shared" si="101"/>
        <v>68</v>
      </c>
      <c r="H224">
        <f t="shared" si="102"/>
        <v>57</v>
      </c>
      <c r="I224">
        <f t="shared" si="105"/>
        <v>66</v>
      </c>
      <c r="J224">
        <f t="shared" si="103"/>
        <v>70</v>
      </c>
      <c r="L224" s="9" t="s">
        <v>100</v>
      </c>
      <c r="M224" s="7"/>
      <c r="N224" s="7" t="s">
        <v>134</v>
      </c>
      <c r="O224" s="7" t="str">
        <f t="shared" si="92"/>
        <v>Grade 4</v>
      </c>
      <c r="P224" s="7">
        <f t="shared" si="93"/>
        <v>59</v>
      </c>
      <c r="Q224" s="7">
        <f t="shared" si="94"/>
        <v>55</v>
      </c>
      <c r="R224" s="7">
        <f t="shared" si="95"/>
        <v>56</v>
      </c>
      <c r="S224" s="7">
        <f t="shared" si="96"/>
        <v>45</v>
      </c>
      <c r="T224" s="7">
        <f t="shared" si="104"/>
        <v>54</v>
      </c>
      <c r="U224" s="11">
        <f t="shared" si="97"/>
        <v>58</v>
      </c>
    </row>
    <row r="225" spans="1:21" x14ac:dyDescent="0.25">
      <c r="A225" t="s">
        <v>100</v>
      </c>
      <c r="C225" t="s">
        <v>134</v>
      </c>
      <c r="D225" t="str">
        <f t="shared" si="98"/>
        <v>Grade 4</v>
      </c>
      <c r="E225">
        <f t="shared" si="99"/>
        <v>59</v>
      </c>
      <c r="F225">
        <f t="shared" si="100"/>
        <v>55</v>
      </c>
      <c r="G225">
        <f t="shared" si="101"/>
        <v>56</v>
      </c>
      <c r="H225">
        <f t="shared" si="102"/>
        <v>45</v>
      </c>
      <c r="I225">
        <f t="shared" si="105"/>
        <v>54</v>
      </c>
      <c r="J225">
        <f t="shared" si="103"/>
        <v>58</v>
      </c>
      <c r="L225" s="8" t="s">
        <v>100</v>
      </c>
      <c r="M225" s="6"/>
      <c r="N225" s="6" t="s">
        <v>305</v>
      </c>
      <c r="O225" s="6" t="str">
        <f t="shared" si="92"/>
        <v>Grade 1</v>
      </c>
      <c r="P225" s="6">
        <f t="shared" si="93"/>
        <v>71</v>
      </c>
      <c r="Q225" s="6">
        <f t="shared" si="94"/>
        <v>92</v>
      </c>
      <c r="R225" s="6">
        <f t="shared" si="95"/>
        <v>88</v>
      </c>
      <c r="S225" s="6">
        <f t="shared" si="96"/>
        <v>56</v>
      </c>
      <c r="T225" s="6">
        <f t="shared" si="104"/>
        <v>91</v>
      </c>
      <c r="U225" s="10">
        <f t="shared" si="97"/>
        <v>78</v>
      </c>
    </row>
    <row r="226" spans="1:21" x14ac:dyDescent="0.25">
      <c r="A226" t="s">
        <v>100</v>
      </c>
      <c r="C226" t="s">
        <v>305</v>
      </c>
      <c r="D226" t="str">
        <f t="shared" si="98"/>
        <v>Grade 1</v>
      </c>
      <c r="E226">
        <f t="shared" si="99"/>
        <v>71</v>
      </c>
      <c r="F226">
        <f t="shared" si="100"/>
        <v>92</v>
      </c>
      <c r="G226">
        <f t="shared" si="101"/>
        <v>88</v>
      </c>
      <c r="H226">
        <f t="shared" si="102"/>
        <v>56</v>
      </c>
      <c r="I226">
        <f t="shared" si="105"/>
        <v>91</v>
      </c>
      <c r="J226">
        <f t="shared" si="103"/>
        <v>78</v>
      </c>
      <c r="L226" s="9" t="s">
        <v>100</v>
      </c>
      <c r="M226" s="7"/>
      <c r="N226" s="7" t="s">
        <v>246</v>
      </c>
      <c r="O226" s="7" t="str">
        <f t="shared" si="92"/>
        <v>Grade 2</v>
      </c>
      <c r="P226" s="7">
        <f t="shared" si="93"/>
        <v>79</v>
      </c>
      <c r="Q226" s="7">
        <f t="shared" si="94"/>
        <v>80</v>
      </c>
      <c r="R226" s="7">
        <f t="shared" si="95"/>
        <v>78</v>
      </c>
      <c r="S226" s="7">
        <f t="shared" si="96"/>
        <v>78</v>
      </c>
      <c r="T226" s="7">
        <f t="shared" si="104"/>
        <v>79</v>
      </c>
      <c r="U226" s="11">
        <f t="shared" si="97"/>
        <v>78</v>
      </c>
    </row>
    <row r="227" spans="1:21" x14ac:dyDescent="0.25">
      <c r="A227" t="s">
        <v>100</v>
      </c>
      <c r="C227" t="s">
        <v>246</v>
      </c>
      <c r="D227" t="str">
        <f t="shared" si="98"/>
        <v>Grade 2</v>
      </c>
      <c r="E227">
        <f t="shared" si="99"/>
        <v>79</v>
      </c>
      <c r="F227">
        <f t="shared" si="100"/>
        <v>80</v>
      </c>
      <c r="G227">
        <f t="shared" si="101"/>
        <v>78</v>
      </c>
      <c r="H227">
        <f t="shared" si="102"/>
        <v>78</v>
      </c>
      <c r="I227">
        <f t="shared" si="105"/>
        <v>79</v>
      </c>
      <c r="J227">
        <f t="shared" si="103"/>
        <v>78</v>
      </c>
      <c r="L227" s="8" t="s">
        <v>100</v>
      </c>
      <c r="M227" s="6"/>
      <c r="N227" s="6" t="s">
        <v>306</v>
      </c>
      <c r="O227" s="6" t="str">
        <f t="shared" si="92"/>
        <v>Grade 6</v>
      </c>
      <c r="P227" s="6">
        <f t="shared" si="93"/>
        <v>91</v>
      </c>
      <c r="Q227" s="6">
        <f t="shared" si="94"/>
        <v>49</v>
      </c>
      <c r="R227" s="6">
        <f t="shared" si="95"/>
        <v>89</v>
      </c>
      <c r="S227" s="6">
        <f t="shared" si="96"/>
        <v>76</v>
      </c>
      <c r="T227" s="6">
        <f t="shared" si="104"/>
        <v>48</v>
      </c>
      <c r="U227" s="10">
        <f t="shared" si="97"/>
        <v>94</v>
      </c>
    </row>
    <row r="228" spans="1:21" x14ac:dyDescent="0.25">
      <c r="A228" t="s">
        <v>100</v>
      </c>
      <c r="C228" t="s">
        <v>306</v>
      </c>
      <c r="D228" t="str">
        <f t="shared" si="98"/>
        <v>Grade 6</v>
      </c>
      <c r="E228">
        <f t="shared" si="99"/>
        <v>91</v>
      </c>
      <c r="F228">
        <f t="shared" si="100"/>
        <v>49</v>
      </c>
      <c r="G228">
        <f t="shared" si="101"/>
        <v>89</v>
      </c>
      <c r="H228">
        <f t="shared" si="102"/>
        <v>76</v>
      </c>
      <c r="I228">
        <f t="shared" si="105"/>
        <v>48</v>
      </c>
      <c r="J228">
        <f t="shared" si="103"/>
        <v>94</v>
      </c>
      <c r="L228" s="9" t="s">
        <v>100</v>
      </c>
      <c r="M228" s="7"/>
      <c r="N228" s="7" t="s">
        <v>133</v>
      </c>
      <c r="O228" s="7" t="str">
        <f t="shared" ref="O228:O259" si="106">O87</f>
        <v>Grade 6</v>
      </c>
      <c r="P228" s="7">
        <f t="shared" ref="P228:P259" si="107">Q87+1</f>
        <v>90</v>
      </c>
      <c r="Q228" s="7">
        <f t="shared" ref="Q228:Q259" si="108">P87+1</f>
        <v>69</v>
      </c>
      <c r="R228" s="7">
        <f t="shared" ref="R228:R259" si="109">S87</f>
        <v>54</v>
      </c>
      <c r="S228" s="7">
        <f t="shared" ref="S228:S259" si="110">R87</f>
        <v>65</v>
      </c>
      <c r="T228" s="7">
        <f t="shared" si="104"/>
        <v>68</v>
      </c>
      <c r="U228" s="11">
        <f t="shared" ref="U228:U259" si="111">U87</f>
        <v>93</v>
      </c>
    </row>
    <row r="229" spans="1:21" x14ac:dyDescent="0.25">
      <c r="A229" t="s">
        <v>100</v>
      </c>
      <c r="C229" t="s">
        <v>133</v>
      </c>
      <c r="D229" t="str">
        <f t="shared" ref="D229:D260" si="112">D88</f>
        <v>Grade 6</v>
      </c>
      <c r="E229">
        <f t="shared" ref="E229:E260" si="113">F88+1</f>
        <v>90</v>
      </c>
      <c r="F229">
        <f t="shared" ref="F229:F260" si="114">E88+1</f>
        <v>69</v>
      </c>
      <c r="G229">
        <f t="shared" ref="G229:G260" si="115">H88</f>
        <v>54</v>
      </c>
      <c r="H229">
        <f t="shared" ref="H229:H260" si="116">G88</f>
        <v>65</v>
      </c>
      <c r="I229">
        <f t="shared" si="105"/>
        <v>68</v>
      </c>
      <c r="J229">
        <f t="shared" ref="J229:J260" si="117">J88</f>
        <v>93</v>
      </c>
      <c r="L229" s="8" t="s">
        <v>100</v>
      </c>
      <c r="M229" s="6"/>
      <c r="N229" s="6" t="s">
        <v>307</v>
      </c>
      <c r="O229" s="6" t="str">
        <f t="shared" si="106"/>
        <v>Grade 5</v>
      </c>
      <c r="P229" s="6">
        <f t="shared" si="107"/>
        <v>66</v>
      </c>
      <c r="Q229" s="6">
        <f t="shared" si="108"/>
        <v>74</v>
      </c>
      <c r="R229" s="6">
        <f t="shared" si="109"/>
        <v>59</v>
      </c>
      <c r="S229" s="6">
        <f t="shared" si="110"/>
        <v>70</v>
      </c>
      <c r="T229" s="6">
        <f t="shared" ref="T229:T237" si="118">Q229-1</f>
        <v>73</v>
      </c>
      <c r="U229" s="10">
        <f t="shared" si="111"/>
        <v>69</v>
      </c>
    </row>
    <row r="230" spans="1:21" x14ac:dyDescent="0.25">
      <c r="A230" t="s">
        <v>100</v>
      </c>
      <c r="C230" t="s">
        <v>307</v>
      </c>
      <c r="D230" t="str">
        <f t="shared" si="112"/>
        <v>Grade 5</v>
      </c>
      <c r="E230">
        <f t="shared" si="113"/>
        <v>66</v>
      </c>
      <c r="F230">
        <f t="shared" si="114"/>
        <v>74</v>
      </c>
      <c r="G230">
        <f t="shared" si="115"/>
        <v>59</v>
      </c>
      <c r="H230">
        <f t="shared" si="116"/>
        <v>70</v>
      </c>
      <c r="I230">
        <f t="shared" ref="I230:I238" si="119">F230-1</f>
        <v>73</v>
      </c>
      <c r="J230">
        <f t="shared" si="117"/>
        <v>69</v>
      </c>
      <c r="L230" s="9" t="s">
        <v>100</v>
      </c>
      <c r="M230" s="7"/>
      <c r="N230" s="7" t="s">
        <v>245</v>
      </c>
      <c r="O230" s="7" t="str">
        <f t="shared" si="106"/>
        <v>Grade 4</v>
      </c>
      <c r="P230" s="7">
        <f t="shared" si="107"/>
        <v>79</v>
      </c>
      <c r="Q230" s="7">
        <f t="shared" si="108"/>
        <v>87</v>
      </c>
      <c r="R230" s="7">
        <f t="shared" si="109"/>
        <v>72</v>
      </c>
      <c r="S230" s="7">
        <f t="shared" si="110"/>
        <v>83</v>
      </c>
      <c r="T230" s="7">
        <f t="shared" si="118"/>
        <v>86</v>
      </c>
      <c r="U230" s="11">
        <f t="shared" si="111"/>
        <v>82</v>
      </c>
    </row>
    <row r="231" spans="1:21" x14ac:dyDescent="0.25">
      <c r="A231" t="s">
        <v>100</v>
      </c>
      <c r="C231" t="s">
        <v>245</v>
      </c>
      <c r="D231" t="str">
        <f t="shared" si="112"/>
        <v>Grade 4</v>
      </c>
      <c r="E231">
        <f t="shared" si="113"/>
        <v>79</v>
      </c>
      <c r="F231">
        <f t="shared" si="114"/>
        <v>87</v>
      </c>
      <c r="G231">
        <f t="shared" si="115"/>
        <v>72</v>
      </c>
      <c r="H231">
        <f t="shared" si="116"/>
        <v>83</v>
      </c>
      <c r="I231">
        <f t="shared" si="119"/>
        <v>86</v>
      </c>
      <c r="J231">
        <f t="shared" si="117"/>
        <v>82</v>
      </c>
      <c r="L231" s="8" t="s">
        <v>100</v>
      </c>
      <c r="M231" s="6"/>
      <c r="N231" s="6" t="s">
        <v>114</v>
      </c>
      <c r="O231" s="6" t="str">
        <f t="shared" si="106"/>
        <v>Grade 3</v>
      </c>
      <c r="P231" s="6">
        <f t="shared" si="107"/>
        <v>55</v>
      </c>
      <c r="Q231" s="6">
        <f t="shared" si="108"/>
        <v>63</v>
      </c>
      <c r="R231" s="6">
        <f t="shared" si="109"/>
        <v>48</v>
      </c>
      <c r="S231" s="6">
        <f t="shared" si="110"/>
        <v>59</v>
      </c>
      <c r="T231" s="6">
        <f t="shared" si="118"/>
        <v>62</v>
      </c>
      <c r="U231" s="10">
        <f t="shared" si="111"/>
        <v>58</v>
      </c>
    </row>
    <row r="232" spans="1:21" x14ac:dyDescent="0.25">
      <c r="A232" t="s">
        <v>100</v>
      </c>
      <c r="C232" t="s">
        <v>114</v>
      </c>
      <c r="D232" t="str">
        <f t="shared" si="112"/>
        <v>Grade 3</v>
      </c>
      <c r="E232">
        <f t="shared" si="113"/>
        <v>55</v>
      </c>
      <c r="F232">
        <f t="shared" si="114"/>
        <v>63</v>
      </c>
      <c r="G232">
        <f t="shared" si="115"/>
        <v>48</v>
      </c>
      <c r="H232">
        <f t="shared" si="116"/>
        <v>59</v>
      </c>
      <c r="I232">
        <f t="shared" si="119"/>
        <v>62</v>
      </c>
      <c r="J232">
        <f t="shared" si="117"/>
        <v>58</v>
      </c>
      <c r="L232" s="9" t="s">
        <v>100</v>
      </c>
      <c r="M232" s="7"/>
      <c r="N232" s="7" t="s">
        <v>308</v>
      </c>
      <c r="O232" s="7" t="str">
        <f t="shared" si="106"/>
        <v>Grade 1</v>
      </c>
      <c r="P232" s="7">
        <f t="shared" si="107"/>
        <v>79</v>
      </c>
      <c r="Q232" s="7">
        <f t="shared" si="108"/>
        <v>87</v>
      </c>
      <c r="R232" s="7">
        <f t="shared" si="109"/>
        <v>72</v>
      </c>
      <c r="S232" s="7">
        <f t="shared" si="110"/>
        <v>83</v>
      </c>
      <c r="T232" s="7">
        <f t="shared" si="118"/>
        <v>86</v>
      </c>
      <c r="U232" s="11">
        <f t="shared" si="111"/>
        <v>82</v>
      </c>
    </row>
    <row r="233" spans="1:21" x14ac:dyDescent="0.25">
      <c r="A233" t="s">
        <v>100</v>
      </c>
      <c r="C233" t="s">
        <v>308</v>
      </c>
      <c r="D233" t="str">
        <f t="shared" si="112"/>
        <v>Grade 1</v>
      </c>
      <c r="E233">
        <f t="shared" si="113"/>
        <v>79</v>
      </c>
      <c r="F233">
        <f t="shared" si="114"/>
        <v>87</v>
      </c>
      <c r="G233">
        <f t="shared" si="115"/>
        <v>72</v>
      </c>
      <c r="H233">
        <f t="shared" si="116"/>
        <v>83</v>
      </c>
      <c r="I233">
        <f t="shared" si="119"/>
        <v>86</v>
      </c>
      <c r="J233">
        <f t="shared" si="117"/>
        <v>82</v>
      </c>
      <c r="L233" s="8" t="s">
        <v>100</v>
      </c>
      <c r="M233" s="6"/>
      <c r="N233" s="6" t="s">
        <v>132</v>
      </c>
      <c r="O233" s="6" t="str">
        <f t="shared" si="106"/>
        <v>Grade 3</v>
      </c>
      <c r="P233" s="6">
        <f t="shared" si="107"/>
        <v>73</v>
      </c>
      <c r="Q233" s="6">
        <f t="shared" si="108"/>
        <v>81</v>
      </c>
      <c r="R233" s="6">
        <f t="shared" si="109"/>
        <v>66</v>
      </c>
      <c r="S233" s="6">
        <f t="shared" si="110"/>
        <v>77</v>
      </c>
      <c r="T233" s="6">
        <f t="shared" si="118"/>
        <v>80</v>
      </c>
      <c r="U233" s="10">
        <f t="shared" si="111"/>
        <v>76</v>
      </c>
    </row>
    <row r="234" spans="1:21" x14ac:dyDescent="0.25">
      <c r="A234" t="s">
        <v>100</v>
      </c>
      <c r="C234" t="s">
        <v>132</v>
      </c>
      <c r="D234" t="str">
        <f t="shared" si="112"/>
        <v>Grade 3</v>
      </c>
      <c r="E234">
        <f t="shared" si="113"/>
        <v>73</v>
      </c>
      <c r="F234">
        <f t="shared" si="114"/>
        <v>81</v>
      </c>
      <c r="G234">
        <f t="shared" si="115"/>
        <v>66</v>
      </c>
      <c r="H234">
        <f t="shared" si="116"/>
        <v>77</v>
      </c>
      <c r="I234">
        <f t="shared" si="119"/>
        <v>80</v>
      </c>
      <c r="J234">
        <f t="shared" si="117"/>
        <v>76</v>
      </c>
      <c r="L234" s="9" t="s">
        <v>100</v>
      </c>
      <c r="M234" s="7"/>
      <c r="N234" s="7" t="s">
        <v>309</v>
      </c>
      <c r="O234" s="7" t="str">
        <f t="shared" si="106"/>
        <v>Grade 2</v>
      </c>
      <c r="P234" s="7">
        <f t="shared" si="107"/>
        <v>92</v>
      </c>
      <c r="Q234" s="7">
        <f t="shared" si="108"/>
        <v>100</v>
      </c>
      <c r="R234" s="7">
        <f t="shared" si="109"/>
        <v>85</v>
      </c>
      <c r="S234" s="7">
        <f t="shared" si="110"/>
        <v>96</v>
      </c>
      <c r="T234" s="7">
        <f t="shared" si="118"/>
        <v>99</v>
      </c>
      <c r="U234" s="11">
        <f t="shared" si="111"/>
        <v>95</v>
      </c>
    </row>
    <row r="235" spans="1:21" x14ac:dyDescent="0.25">
      <c r="A235" t="s">
        <v>100</v>
      </c>
      <c r="C235" t="s">
        <v>309</v>
      </c>
      <c r="D235" t="str">
        <f t="shared" si="112"/>
        <v>Grade 2</v>
      </c>
      <c r="E235">
        <f t="shared" si="113"/>
        <v>92</v>
      </c>
      <c r="F235">
        <f t="shared" si="114"/>
        <v>100</v>
      </c>
      <c r="G235">
        <f t="shared" si="115"/>
        <v>85</v>
      </c>
      <c r="H235">
        <f t="shared" si="116"/>
        <v>96</v>
      </c>
      <c r="I235">
        <f t="shared" si="119"/>
        <v>99</v>
      </c>
      <c r="J235">
        <f t="shared" si="117"/>
        <v>95</v>
      </c>
      <c r="L235" s="8" t="s">
        <v>100</v>
      </c>
      <c r="M235" s="6"/>
      <c r="N235" s="6" t="s">
        <v>244</v>
      </c>
      <c r="O235" s="6" t="str">
        <f t="shared" si="106"/>
        <v>Grade 5</v>
      </c>
      <c r="P235" s="6">
        <f t="shared" si="107"/>
        <v>72</v>
      </c>
      <c r="Q235" s="6">
        <f t="shared" si="108"/>
        <v>80</v>
      </c>
      <c r="R235" s="6">
        <f t="shared" si="109"/>
        <v>65</v>
      </c>
      <c r="S235" s="6">
        <f t="shared" si="110"/>
        <v>76</v>
      </c>
      <c r="T235" s="6">
        <f t="shared" si="118"/>
        <v>79</v>
      </c>
      <c r="U235" s="10">
        <f t="shared" si="111"/>
        <v>75</v>
      </c>
    </row>
    <row r="236" spans="1:21" x14ac:dyDescent="0.25">
      <c r="A236" t="s">
        <v>100</v>
      </c>
      <c r="C236" t="s">
        <v>244</v>
      </c>
      <c r="D236" t="str">
        <f t="shared" si="112"/>
        <v>Grade 5</v>
      </c>
      <c r="E236">
        <f t="shared" si="113"/>
        <v>72</v>
      </c>
      <c r="F236">
        <f t="shared" si="114"/>
        <v>80</v>
      </c>
      <c r="G236">
        <f t="shared" si="115"/>
        <v>65</v>
      </c>
      <c r="H236">
        <f t="shared" si="116"/>
        <v>76</v>
      </c>
      <c r="I236">
        <f t="shared" si="119"/>
        <v>79</v>
      </c>
      <c r="J236">
        <f t="shared" si="117"/>
        <v>75</v>
      </c>
      <c r="L236" s="9" t="s">
        <v>100</v>
      </c>
      <c r="M236" s="7"/>
      <c r="N236" s="7" t="s">
        <v>310</v>
      </c>
      <c r="O236" s="7" t="str">
        <f t="shared" si="106"/>
        <v>Grade 1</v>
      </c>
      <c r="P236" s="7">
        <f t="shared" si="107"/>
        <v>62</v>
      </c>
      <c r="Q236" s="7">
        <f t="shared" si="108"/>
        <v>70</v>
      </c>
      <c r="R236" s="7">
        <f t="shared" si="109"/>
        <v>55</v>
      </c>
      <c r="S236" s="7">
        <f t="shared" si="110"/>
        <v>66</v>
      </c>
      <c r="T236" s="7">
        <f t="shared" si="118"/>
        <v>69</v>
      </c>
      <c r="U236" s="11">
        <f t="shared" si="111"/>
        <v>65</v>
      </c>
    </row>
    <row r="237" spans="1:21" x14ac:dyDescent="0.25">
      <c r="A237" t="s">
        <v>100</v>
      </c>
      <c r="C237" t="s">
        <v>310</v>
      </c>
      <c r="D237" t="str">
        <f t="shared" si="112"/>
        <v>Grade 1</v>
      </c>
      <c r="E237">
        <f t="shared" si="113"/>
        <v>62</v>
      </c>
      <c r="F237">
        <f t="shared" si="114"/>
        <v>70</v>
      </c>
      <c r="G237">
        <f t="shared" si="115"/>
        <v>55</v>
      </c>
      <c r="H237">
        <f t="shared" si="116"/>
        <v>66</v>
      </c>
      <c r="I237">
        <f t="shared" si="119"/>
        <v>69</v>
      </c>
      <c r="J237">
        <f t="shared" si="117"/>
        <v>65</v>
      </c>
      <c r="L237" s="8" t="s">
        <v>100</v>
      </c>
      <c r="M237" s="6"/>
      <c r="N237" s="6" t="s">
        <v>311</v>
      </c>
      <c r="O237" s="6" t="str">
        <f t="shared" si="106"/>
        <v>Grade 2</v>
      </c>
      <c r="P237" s="6">
        <f t="shared" si="107"/>
        <v>68</v>
      </c>
      <c r="Q237" s="6">
        <f t="shared" si="108"/>
        <v>76</v>
      </c>
      <c r="R237" s="6">
        <f t="shared" si="109"/>
        <v>61</v>
      </c>
      <c r="S237" s="6">
        <f t="shared" si="110"/>
        <v>72</v>
      </c>
      <c r="T237" s="6">
        <f t="shared" si="118"/>
        <v>75</v>
      </c>
      <c r="U237" s="10">
        <f t="shared" si="111"/>
        <v>71</v>
      </c>
    </row>
    <row r="238" spans="1:21" x14ac:dyDescent="0.25">
      <c r="A238" t="s">
        <v>100</v>
      </c>
      <c r="C238" t="s">
        <v>311</v>
      </c>
      <c r="D238" t="str">
        <f t="shared" si="112"/>
        <v>Grade 2</v>
      </c>
      <c r="E238">
        <f t="shared" si="113"/>
        <v>68</v>
      </c>
      <c r="F238">
        <f t="shared" si="114"/>
        <v>76</v>
      </c>
      <c r="G238">
        <f t="shared" si="115"/>
        <v>61</v>
      </c>
      <c r="H238">
        <f t="shared" si="116"/>
        <v>72</v>
      </c>
      <c r="I238">
        <f t="shared" si="119"/>
        <v>75</v>
      </c>
      <c r="J238">
        <f t="shared" si="117"/>
        <v>71</v>
      </c>
      <c r="L238" s="9" t="s">
        <v>101</v>
      </c>
      <c r="M238" s="7"/>
      <c r="N238" s="7" t="s">
        <v>243</v>
      </c>
      <c r="O238" s="7" t="str">
        <f t="shared" si="106"/>
        <v>Grade 3</v>
      </c>
      <c r="P238" s="7">
        <f t="shared" si="107"/>
        <v>52</v>
      </c>
      <c r="Q238" s="7">
        <f t="shared" si="108"/>
        <v>60</v>
      </c>
      <c r="R238" s="7">
        <f t="shared" si="109"/>
        <v>45</v>
      </c>
      <c r="S238" s="7">
        <f t="shared" si="110"/>
        <v>56</v>
      </c>
      <c r="T238" s="7">
        <f t="shared" ref="T238:T269" si="120">P20</f>
        <v>78</v>
      </c>
      <c r="U238" s="11">
        <f t="shared" si="111"/>
        <v>55</v>
      </c>
    </row>
    <row r="239" spans="1:21" x14ac:dyDescent="0.25">
      <c r="A239" t="s">
        <v>101</v>
      </c>
      <c r="C239" t="s">
        <v>243</v>
      </c>
      <c r="D239" t="str">
        <f t="shared" si="112"/>
        <v>Grade 3</v>
      </c>
      <c r="E239">
        <f t="shared" si="113"/>
        <v>52</v>
      </c>
      <c r="F239">
        <f t="shared" si="114"/>
        <v>60</v>
      </c>
      <c r="G239">
        <f t="shared" si="115"/>
        <v>45</v>
      </c>
      <c r="H239">
        <f t="shared" si="116"/>
        <v>56</v>
      </c>
      <c r="I239">
        <f t="shared" ref="I239:I270" si="121">E21</f>
        <v>78</v>
      </c>
      <c r="J239">
        <f t="shared" si="117"/>
        <v>55</v>
      </c>
      <c r="L239" s="8" t="s">
        <v>101</v>
      </c>
      <c r="M239" s="6"/>
      <c r="N239" s="6" t="s">
        <v>312</v>
      </c>
      <c r="O239" s="6" t="str">
        <f t="shared" si="106"/>
        <v>Grade 1</v>
      </c>
      <c r="P239" s="6">
        <f t="shared" si="107"/>
        <v>91</v>
      </c>
      <c r="Q239" s="6">
        <f t="shared" si="108"/>
        <v>99</v>
      </c>
      <c r="R239" s="6">
        <f t="shared" si="109"/>
        <v>84</v>
      </c>
      <c r="S239" s="6">
        <f t="shared" si="110"/>
        <v>95</v>
      </c>
      <c r="T239" s="6">
        <f t="shared" si="120"/>
        <v>47</v>
      </c>
      <c r="U239" s="10">
        <f t="shared" si="111"/>
        <v>94</v>
      </c>
    </row>
    <row r="240" spans="1:21" x14ac:dyDescent="0.25">
      <c r="A240" t="s">
        <v>101</v>
      </c>
      <c r="C240" t="s">
        <v>312</v>
      </c>
      <c r="D240" t="str">
        <f t="shared" si="112"/>
        <v>Grade 1</v>
      </c>
      <c r="E240">
        <f t="shared" si="113"/>
        <v>91</v>
      </c>
      <c r="F240">
        <f t="shared" si="114"/>
        <v>99</v>
      </c>
      <c r="G240">
        <f t="shared" si="115"/>
        <v>84</v>
      </c>
      <c r="H240">
        <f t="shared" si="116"/>
        <v>95</v>
      </c>
      <c r="I240">
        <f t="shared" si="121"/>
        <v>47</v>
      </c>
      <c r="J240">
        <f t="shared" si="117"/>
        <v>94</v>
      </c>
      <c r="L240" s="9" t="s">
        <v>101</v>
      </c>
      <c r="M240" s="7"/>
      <c r="N240" s="7" t="s">
        <v>131</v>
      </c>
      <c r="O240" s="7" t="str">
        <f t="shared" si="106"/>
        <v>Grade 3</v>
      </c>
      <c r="P240" s="7">
        <f t="shared" si="107"/>
        <v>79</v>
      </c>
      <c r="Q240" s="7">
        <f t="shared" si="108"/>
        <v>87</v>
      </c>
      <c r="R240" s="7">
        <f t="shared" si="109"/>
        <v>72</v>
      </c>
      <c r="S240" s="7">
        <f t="shared" si="110"/>
        <v>83</v>
      </c>
      <c r="T240" s="7">
        <f t="shared" si="120"/>
        <v>67</v>
      </c>
      <c r="U240" s="11">
        <f t="shared" si="111"/>
        <v>82</v>
      </c>
    </row>
    <row r="241" spans="1:21" x14ac:dyDescent="0.25">
      <c r="A241" t="s">
        <v>101</v>
      </c>
      <c r="C241" t="s">
        <v>131</v>
      </c>
      <c r="D241" t="str">
        <f t="shared" si="112"/>
        <v>Grade 3</v>
      </c>
      <c r="E241">
        <f t="shared" si="113"/>
        <v>79</v>
      </c>
      <c r="F241">
        <f t="shared" si="114"/>
        <v>87</v>
      </c>
      <c r="G241">
        <f t="shared" si="115"/>
        <v>72</v>
      </c>
      <c r="H241">
        <f t="shared" si="116"/>
        <v>83</v>
      </c>
      <c r="I241">
        <f t="shared" si="121"/>
        <v>67</v>
      </c>
      <c r="J241">
        <f t="shared" si="117"/>
        <v>82</v>
      </c>
      <c r="L241" s="8" t="s">
        <v>101</v>
      </c>
      <c r="M241" s="6"/>
      <c r="N241" s="6" t="s">
        <v>313</v>
      </c>
      <c r="O241" s="6" t="str">
        <f t="shared" si="106"/>
        <v>Grade 4</v>
      </c>
      <c r="P241" s="6">
        <f t="shared" si="107"/>
        <v>48</v>
      </c>
      <c r="Q241" s="6">
        <f t="shared" si="108"/>
        <v>56</v>
      </c>
      <c r="R241" s="6">
        <f t="shared" si="109"/>
        <v>41</v>
      </c>
      <c r="S241" s="6">
        <f t="shared" si="110"/>
        <v>52</v>
      </c>
      <c r="T241" s="6">
        <f t="shared" si="120"/>
        <v>72</v>
      </c>
      <c r="U241" s="10">
        <f t="shared" si="111"/>
        <v>51</v>
      </c>
    </row>
    <row r="242" spans="1:21" x14ac:dyDescent="0.25">
      <c r="A242" t="s">
        <v>101</v>
      </c>
      <c r="C242" t="s">
        <v>313</v>
      </c>
      <c r="D242" t="str">
        <f t="shared" si="112"/>
        <v>Grade 4</v>
      </c>
      <c r="E242">
        <f t="shared" si="113"/>
        <v>48</v>
      </c>
      <c r="F242">
        <f t="shared" si="114"/>
        <v>56</v>
      </c>
      <c r="G242">
        <f t="shared" si="115"/>
        <v>41</v>
      </c>
      <c r="H242">
        <f t="shared" si="116"/>
        <v>52</v>
      </c>
      <c r="I242">
        <f t="shared" si="121"/>
        <v>72</v>
      </c>
      <c r="J242">
        <f t="shared" si="117"/>
        <v>51</v>
      </c>
      <c r="L242" s="9" t="s">
        <v>101</v>
      </c>
      <c r="M242" s="7"/>
      <c r="N242" s="7" t="s">
        <v>242</v>
      </c>
      <c r="O242" s="7" t="str">
        <f t="shared" si="106"/>
        <v>Grade 6</v>
      </c>
      <c r="P242" s="7">
        <f t="shared" si="107"/>
        <v>68</v>
      </c>
      <c r="Q242" s="7">
        <f t="shared" si="108"/>
        <v>76</v>
      </c>
      <c r="R242" s="7">
        <f t="shared" si="109"/>
        <v>61</v>
      </c>
      <c r="S242" s="7">
        <f t="shared" si="110"/>
        <v>72</v>
      </c>
      <c r="T242" s="7">
        <f t="shared" si="120"/>
        <v>85</v>
      </c>
      <c r="U242" s="11">
        <f t="shared" si="111"/>
        <v>71</v>
      </c>
    </row>
    <row r="243" spans="1:21" x14ac:dyDescent="0.25">
      <c r="A243" t="s">
        <v>101</v>
      </c>
      <c r="C243" t="s">
        <v>242</v>
      </c>
      <c r="D243" t="str">
        <f t="shared" si="112"/>
        <v>Grade 6</v>
      </c>
      <c r="E243">
        <f t="shared" si="113"/>
        <v>68</v>
      </c>
      <c r="F243">
        <f t="shared" si="114"/>
        <v>76</v>
      </c>
      <c r="G243">
        <f t="shared" si="115"/>
        <v>61</v>
      </c>
      <c r="H243">
        <f t="shared" si="116"/>
        <v>72</v>
      </c>
      <c r="I243">
        <f t="shared" si="121"/>
        <v>85</v>
      </c>
      <c r="J243">
        <f t="shared" si="117"/>
        <v>71</v>
      </c>
      <c r="L243" s="8" t="s">
        <v>101</v>
      </c>
      <c r="M243" s="6"/>
      <c r="N243" s="6" t="s">
        <v>314</v>
      </c>
      <c r="O243" s="6" t="str">
        <f t="shared" si="106"/>
        <v>Grade 2</v>
      </c>
      <c r="P243" s="6">
        <f t="shared" si="107"/>
        <v>73</v>
      </c>
      <c r="Q243" s="6">
        <f t="shared" si="108"/>
        <v>81</v>
      </c>
      <c r="R243" s="6">
        <f t="shared" si="109"/>
        <v>66</v>
      </c>
      <c r="S243" s="6">
        <f t="shared" si="110"/>
        <v>77</v>
      </c>
      <c r="T243" s="6">
        <f t="shared" si="120"/>
        <v>61</v>
      </c>
      <c r="U243" s="10">
        <f t="shared" si="111"/>
        <v>76</v>
      </c>
    </row>
    <row r="244" spans="1:21" x14ac:dyDescent="0.25">
      <c r="A244" t="s">
        <v>101</v>
      </c>
      <c r="C244" t="s">
        <v>314</v>
      </c>
      <c r="D244" t="str">
        <f t="shared" si="112"/>
        <v>Grade 2</v>
      </c>
      <c r="E244">
        <f t="shared" si="113"/>
        <v>73</v>
      </c>
      <c r="F244">
        <f t="shared" si="114"/>
        <v>81</v>
      </c>
      <c r="G244">
        <f t="shared" si="115"/>
        <v>66</v>
      </c>
      <c r="H244">
        <f t="shared" si="116"/>
        <v>77</v>
      </c>
      <c r="I244">
        <f t="shared" si="121"/>
        <v>61</v>
      </c>
      <c r="J244">
        <f t="shared" si="117"/>
        <v>76</v>
      </c>
      <c r="L244" s="9" t="s">
        <v>101</v>
      </c>
      <c r="M244" s="7"/>
      <c r="N244" s="7" t="s">
        <v>130</v>
      </c>
      <c r="O244" s="7" t="str">
        <f t="shared" si="106"/>
        <v>Grade 5</v>
      </c>
      <c r="P244" s="7">
        <f t="shared" si="107"/>
        <v>86</v>
      </c>
      <c r="Q244" s="7">
        <f t="shared" si="108"/>
        <v>94</v>
      </c>
      <c r="R244" s="7">
        <f t="shared" si="109"/>
        <v>79</v>
      </c>
      <c r="S244" s="7">
        <f t="shared" si="110"/>
        <v>90</v>
      </c>
      <c r="T244" s="7">
        <f t="shared" si="120"/>
        <v>85</v>
      </c>
      <c r="U244" s="11">
        <f t="shared" si="111"/>
        <v>89</v>
      </c>
    </row>
    <row r="245" spans="1:21" x14ac:dyDescent="0.25">
      <c r="A245" t="s">
        <v>101</v>
      </c>
      <c r="C245" t="s">
        <v>130</v>
      </c>
      <c r="D245" t="str">
        <f t="shared" si="112"/>
        <v>Grade 5</v>
      </c>
      <c r="E245">
        <f t="shared" si="113"/>
        <v>86</v>
      </c>
      <c r="F245">
        <f t="shared" si="114"/>
        <v>94</v>
      </c>
      <c r="G245">
        <f t="shared" si="115"/>
        <v>79</v>
      </c>
      <c r="H245">
        <f t="shared" si="116"/>
        <v>90</v>
      </c>
      <c r="I245">
        <f t="shared" si="121"/>
        <v>85</v>
      </c>
      <c r="J245">
        <f t="shared" si="117"/>
        <v>89</v>
      </c>
      <c r="L245" s="8" t="s">
        <v>101</v>
      </c>
      <c r="M245" s="6"/>
      <c r="N245" s="6" t="s">
        <v>323</v>
      </c>
      <c r="O245" s="6" t="str">
        <f t="shared" si="106"/>
        <v>Grade 1</v>
      </c>
      <c r="P245" s="6">
        <f t="shared" si="107"/>
        <v>62</v>
      </c>
      <c r="Q245" s="6">
        <f t="shared" si="108"/>
        <v>70</v>
      </c>
      <c r="R245" s="6">
        <f t="shared" si="109"/>
        <v>55</v>
      </c>
      <c r="S245" s="6">
        <f t="shared" si="110"/>
        <v>66</v>
      </c>
      <c r="T245" s="6">
        <f t="shared" si="120"/>
        <v>79</v>
      </c>
      <c r="U245" s="10">
        <f t="shared" si="111"/>
        <v>65</v>
      </c>
    </row>
    <row r="246" spans="1:21" x14ac:dyDescent="0.25">
      <c r="A246" t="s">
        <v>101</v>
      </c>
      <c r="C246" t="s">
        <v>323</v>
      </c>
      <c r="D246" t="str">
        <f t="shared" si="112"/>
        <v>Grade 1</v>
      </c>
      <c r="E246">
        <f t="shared" si="113"/>
        <v>62</v>
      </c>
      <c r="F246">
        <f t="shared" si="114"/>
        <v>70</v>
      </c>
      <c r="G246">
        <f t="shared" si="115"/>
        <v>55</v>
      </c>
      <c r="H246">
        <f t="shared" si="116"/>
        <v>66</v>
      </c>
      <c r="I246">
        <f t="shared" si="121"/>
        <v>79</v>
      </c>
      <c r="J246">
        <f t="shared" si="117"/>
        <v>65</v>
      </c>
      <c r="L246" s="9" t="s">
        <v>101</v>
      </c>
      <c r="M246" s="7"/>
      <c r="N246" s="7" t="s">
        <v>241</v>
      </c>
      <c r="O246" s="7" t="str">
        <f t="shared" si="106"/>
        <v>Grade 2</v>
      </c>
      <c r="P246" s="7">
        <f t="shared" si="107"/>
        <v>86</v>
      </c>
      <c r="Q246" s="7">
        <f t="shared" si="108"/>
        <v>94</v>
      </c>
      <c r="R246" s="7">
        <f t="shared" si="109"/>
        <v>79</v>
      </c>
      <c r="S246" s="7">
        <f t="shared" si="110"/>
        <v>90</v>
      </c>
      <c r="T246" s="7">
        <f t="shared" si="120"/>
        <v>98</v>
      </c>
      <c r="U246" s="11">
        <f t="shared" si="111"/>
        <v>89</v>
      </c>
    </row>
    <row r="247" spans="1:21" x14ac:dyDescent="0.25">
      <c r="A247" t="s">
        <v>101</v>
      </c>
      <c r="C247" t="s">
        <v>241</v>
      </c>
      <c r="D247" t="str">
        <f t="shared" si="112"/>
        <v>Grade 2</v>
      </c>
      <c r="E247">
        <f t="shared" si="113"/>
        <v>86</v>
      </c>
      <c r="F247">
        <f t="shared" si="114"/>
        <v>94</v>
      </c>
      <c r="G247">
        <f t="shared" si="115"/>
        <v>79</v>
      </c>
      <c r="H247">
        <f t="shared" si="116"/>
        <v>90</v>
      </c>
      <c r="I247">
        <f t="shared" si="121"/>
        <v>98</v>
      </c>
      <c r="J247">
        <f t="shared" si="117"/>
        <v>89</v>
      </c>
      <c r="L247" s="8" t="s">
        <v>101</v>
      </c>
      <c r="M247" s="6"/>
      <c r="N247" s="6" t="s">
        <v>322</v>
      </c>
      <c r="O247" s="6" t="str">
        <f t="shared" si="106"/>
        <v>Grade 1</v>
      </c>
      <c r="P247" s="6">
        <f t="shared" si="107"/>
        <v>80</v>
      </c>
      <c r="Q247" s="6">
        <f t="shared" si="108"/>
        <v>88</v>
      </c>
      <c r="R247" s="6">
        <f t="shared" si="109"/>
        <v>73</v>
      </c>
      <c r="S247" s="6">
        <f t="shared" si="110"/>
        <v>84</v>
      </c>
      <c r="T247" s="6">
        <f t="shared" si="120"/>
        <v>78</v>
      </c>
      <c r="U247" s="10">
        <f t="shared" si="111"/>
        <v>83</v>
      </c>
    </row>
    <row r="248" spans="1:21" x14ac:dyDescent="0.25">
      <c r="A248" t="s">
        <v>101</v>
      </c>
      <c r="C248" t="s">
        <v>322</v>
      </c>
      <c r="D248" t="str">
        <f t="shared" si="112"/>
        <v>Grade 1</v>
      </c>
      <c r="E248">
        <f t="shared" si="113"/>
        <v>80</v>
      </c>
      <c r="F248">
        <f t="shared" si="114"/>
        <v>88</v>
      </c>
      <c r="G248">
        <f t="shared" si="115"/>
        <v>73</v>
      </c>
      <c r="H248">
        <f t="shared" si="116"/>
        <v>84</v>
      </c>
      <c r="I248">
        <f t="shared" si="121"/>
        <v>78</v>
      </c>
      <c r="J248">
        <f t="shared" si="117"/>
        <v>83</v>
      </c>
      <c r="L248" s="9" t="s">
        <v>101</v>
      </c>
      <c r="M248" s="7"/>
      <c r="N248" s="7" t="s">
        <v>115</v>
      </c>
      <c r="O248" s="7" t="str">
        <f t="shared" si="106"/>
        <v>Grade 4</v>
      </c>
      <c r="P248" s="7">
        <f t="shared" si="107"/>
        <v>99</v>
      </c>
      <c r="Q248" s="7">
        <f t="shared" si="108"/>
        <v>93</v>
      </c>
      <c r="R248" s="7">
        <f t="shared" si="109"/>
        <v>78</v>
      </c>
      <c r="S248" s="7">
        <f t="shared" si="110"/>
        <v>89</v>
      </c>
      <c r="T248" s="7">
        <f t="shared" si="120"/>
        <v>68</v>
      </c>
      <c r="U248" s="11">
        <f t="shared" si="111"/>
        <v>87</v>
      </c>
    </row>
    <row r="249" spans="1:21" x14ac:dyDescent="0.25">
      <c r="A249" t="s">
        <v>101</v>
      </c>
      <c r="C249" t="s">
        <v>115</v>
      </c>
      <c r="D249" t="str">
        <f t="shared" si="112"/>
        <v>Grade 4</v>
      </c>
      <c r="E249">
        <f t="shared" si="113"/>
        <v>99</v>
      </c>
      <c r="F249">
        <f t="shared" si="114"/>
        <v>93</v>
      </c>
      <c r="G249">
        <f t="shared" si="115"/>
        <v>78</v>
      </c>
      <c r="H249">
        <f t="shared" si="116"/>
        <v>89</v>
      </c>
      <c r="I249">
        <f t="shared" si="121"/>
        <v>68</v>
      </c>
      <c r="J249">
        <f t="shared" si="117"/>
        <v>87</v>
      </c>
      <c r="L249" s="8" t="s">
        <v>101</v>
      </c>
      <c r="M249" s="6"/>
      <c r="N249" s="6" t="s">
        <v>321</v>
      </c>
      <c r="O249" s="6" t="str">
        <f t="shared" si="106"/>
        <v>Grade 3</v>
      </c>
      <c r="P249" s="6">
        <f t="shared" si="107"/>
        <v>79</v>
      </c>
      <c r="Q249" s="6">
        <f t="shared" si="108"/>
        <v>87</v>
      </c>
      <c r="R249" s="6">
        <f t="shared" si="109"/>
        <v>72</v>
      </c>
      <c r="S249" s="6">
        <f t="shared" si="110"/>
        <v>83</v>
      </c>
      <c r="T249" s="6">
        <f t="shared" si="120"/>
        <v>74</v>
      </c>
      <c r="U249" s="10">
        <f t="shared" si="111"/>
        <v>82</v>
      </c>
    </row>
    <row r="250" spans="1:21" x14ac:dyDescent="0.25">
      <c r="A250" t="s">
        <v>101</v>
      </c>
      <c r="C250" t="s">
        <v>321</v>
      </c>
      <c r="D250" t="str">
        <f t="shared" si="112"/>
        <v>Grade 3</v>
      </c>
      <c r="E250">
        <f t="shared" si="113"/>
        <v>79</v>
      </c>
      <c r="F250">
        <f t="shared" si="114"/>
        <v>87</v>
      </c>
      <c r="G250">
        <f t="shared" si="115"/>
        <v>72</v>
      </c>
      <c r="H250">
        <f t="shared" si="116"/>
        <v>83</v>
      </c>
      <c r="I250">
        <f t="shared" si="121"/>
        <v>74</v>
      </c>
      <c r="J250">
        <f t="shared" si="117"/>
        <v>82</v>
      </c>
      <c r="L250" s="9" t="s">
        <v>101</v>
      </c>
      <c r="M250" s="7"/>
      <c r="N250" s="7" t="s">
        <v>320</v>
      </c>
      <c r="O250" s="7" t="str">
        <f t="shared" si="106"/>
        <v>Grade 2</v>
      </c>
      <c r="P250" s="7">
        <f t="shared" si="107"/>
        <v>69</v>
      </c>
      <c r="Q250" s="7">
        <f t="shared" si="108"/>
        <v>77</v>
      </c>
      <c r="R250" s="7">
        <f t="shared" si="109"/>
        <v>62</v>
      </c>
      <c r="S250" s="7">
        <f t="shared" si="110"/>
        <v>73</v>
      </c>
      <c r="T250" s="7">
        <f t="shared" si="120"/>
        <v>58</v>
      </c>
      <c r="U250" s="11">
        <f t="shared" si="111"/>
        <v>72</v>
      </c>
    </row>
    <row r="251" spans="1:21" x14ac:dyDescent="0.25">
      <c r="A251" t="s">
        <v>101</v>
      </c>
      <c r="C251" t="s">
        <v>320</v>
      </c>
      <c r="D251" t="str">
        <f t="shared" si="112"/>
        <v>Grade 2</v>
      </c>
      <c r="E251">
        <f t="shared" si="113"/>
        <v>69</v>
      </c>
      <c r="F251">
        <f t="shared" si="114"/>
        <v>77</v>
      </c>
      <c r="G251">
        <f t="shared" si="115"/>
        <v>62</v>
      </c>
      <c r="H251">
        <f t="shared" si="116"/>
        <v>73</v>
      </c>
      <c r="I251">
        <f t="shared" si="121"/>
        <v>58</v>
      </c>
      <c r="J251">
        <f t="shared" si="117"/>
        <v>72</v>
      </c>
      <c r="L251" s="8" t="s">
        <v>101</v>
      </c>
      <c r="M251" s="6"/>
      <c r="N251" s="6" t="s">
        <v>129</v>
      </c>
      <c r="O251" s="6" t="str">
        <f t="shared" si="106"/>
        <v>Grade 6</v>
      </c>
      <c r="P251" s="6">
        <f t="shared" si="107"/>
        <v>75</v>
      </c>
      <c r="Q251" s="6">
        <f t="shared" si="108"/>
        <v>83</v>
      </c>
      <c r="R251" s="6">
        <f t="shared" si="109"/>
        <v>68</v>
      </c>
      <c r="S251" s="6">
        <f t="shared" si="110"/>
        <v>79</v>
      </c>
      <c r="T251" s="6">
        <f t="shared" si="120"/>
        <v>90</v>
      </c>
      <c r="U251" s="10">
        <f t="shared" si="111"/>
        <v>78</v>
      </c>
    </row>
    <row r="252" spans="1:21" x14ac:dyDescent="0.25">
      <c r="A252" t="s">
        <v>101</v>
      </c>
      <c r="C252" t="s">
        <v>129</v>
      </c>
      <c r="D252" t="str">
        <f t="shared" si="112"/>
        <v>Grade 6</v>
      </c>
      <c r="E252">
        <f t="shared" si="113"/>
        <v>75</v>
      </c>
      <c r="F252">
        <f t="shared" si="114"/>
        <v>83</v>
      </c>
      <c r="G252">
        <f t="shared" si="115"/>
        <v>68</v>
      </c>
      <c r="H252">
        <f t="shared" si="116"/>
        <v>79</v>
      </c>
      <c r="I252">
        <f t="shared" si="121"/>
        <v>90</v>
      </c>
      <c r="J252">
        <f t="shared" si="117"/>
        <v>78</v>
      </c>
      <c r="L252" s="9" t="s">
        <v>101</v>
      </c>
      <c r="M252" s="7"/>
      <c r="N252" s="7" t="s">
        <v>319</v>
      </c>
      <c r="O252" s="7" t="str">
        <f t="shared" si="106"/>
        <v>Grade 5</v>
      </c>
      <c r="P252" s="7">
        <f t="shared" si="107"/>
        <v>59</v>
      </c>
      <c r="Q252" s="7">
        <f t="shared" si="108"/>
        <v>67</v>
      </c>
      <c r="R252" s="7">
        <f t="shared" si="109"/>
        <v>52</v>
      </c>
      <c r="S252" s="7">
        <f t="shared" si="110"/>
        <v>63</v>
      </c>
      <c r="T252" s="7">
        <f t="shared" si="120"/>
        <v>66</v>
      </c>
      <c r="U252" s="11">
        <f t="shared" si="111"/>
        <v>62</v>
      </c>
    </row>
    <row r="253" spans="1:21" x14ac:dyDescent="0.25">
      <c r="A253" t="s">
        <v>101</v>
      </c>
      <c r="C253" t="s">
        <v>319</v>
      </c>
      <c r="D253" t="str">
        <f t="shared" si="112"/>
        <v>Grade 5</v>
      </c>
      <c r="E253">
        <f t="shared" si="113"/>
        <v>59</v>
      </c>
      <c r="F253">
        <f t="shared" si="114"/>
        <v>67</v>
      </c>
      <c r="G253">
        <f t="shared" si="115"/>
        <v>52</v>
      </c>
      <c r="H253">
        <f t="shared" si="116"/>
        <v>63</v>
      </c>
      <c r="I253">
        <f t="shared" si="121"/>
        <v>66</v>
      </c>
      <c r="J253">
        <f t="shared" si="117"/>
        <v>62</v>
      </c>
      <c r="L253" s="8" t="s">
        <v>101</v>
      </c>
      <c r="M253" s="6"/>
      <c r="N253" s="6" t="s">
        <v>318</v>
      </c>
      <c r="O253" s="6" t="str">
        <f t="shared" si="106"/>
        <v>Grade 6</v>
      </c>
      <c r="P253" s="6">
        <f t="shared" si="107"/>
        <v>91</v>
      </c>
      <c r="Q253" s="6">
        <f t="shared" si="108"/>
        <v>99</v>
      </c>
      <c r="R253" s="6">
        <f t="shared" si="109"/>
        <v>84</v>
      </c>
      <c r="S253" s="6">
        <f t="shared" si="110"/>
        <v>95</v>
      </c>
      <c r="T253" s="6">
        <f t="shared" si="120"/>
        <v>85</v>
      </c>
      <c r="U253" s="10">
        <f t="shared" si="111"/>
        <v>94</v>
      </c>
    </row>
    <row r="254" spans="1:21" x14ac:dyDescent="0.25">
      <c r="A254" t="s">
        <v>101</v>
      </c>
      <c r="C254" t="s">
        <v>318</v>
      </c>
      <c r="D254" t="str">
        <f t="shared" si="112"/>
        <v>Grade 6</v>
      </c>
      <c r="E254">
        <f t="shared" si="113"/>
        <v>91</v>
      </c>
      <c r="F254">
        <f t="shared" si="114"/>
        <v>99</v>
      </c>
      <c r="G254">
        <f t="shared" si="115"/>
        <v>84</v>
      </c>
      <c r="H254">
        <f t="shared" si="116"/>
        <v>95</v>
      </c>
      <c r="I254">
        <f t="shared" si="121"/>
        <v>85</v>
      </c>
      <c r="J254">
        <f t="shared" si="117"/>
        <v>94</v>
      </c>
      <c r="L254" s="9" t="s">
        <v>101</v>
      </c>
      <c r="M254" s="7"/>
      <c r="N254" s="7" t="s">
        <v>128</v>
      </c>
      <c r="O254" s="7" t="str">
        <f t="shared" si="106"/>
        <v>Grade 1</v>
      </c>
      <c r="P254" s="7">
        <f t="shared" si="107"/>
        <v>67</v>
      </c>
      <c r="Q254" s="7">
        <f t="shared" si="108"/>
        <v>72</v>
      </c>
      <c r="R254" s="7">
        <f t="shared" si="109"/>
        <v>57</v>
      </c>
      <c r="S254" s="7">
        <f t="shared" si="110"/>
        <v>68</v>
      </c>
      <c r="T254" s="7">
        <f t="shared" si="120"/>
        <v>65</v>
      </c>
      <c r="U254" s="11">
        <f t="shared" si="111"/>
        <v>70</v>
      </c>
    </row>
    <row r="255" spans="1:21" x14ac:dyDescent="0.25">
      <c r="A255" t="s">
        <v>101</v>
      </c>
      <c r="C255" t="s">
        <v>128</v>
      </c>
      <c r="D255" t="str">
        <f t="shared" si="112"/>
        <v>Grade 1</v>
      </c>
      <c r="E255">
        <f t="shared" si="113"/>
        <v>67</v>
      </c>
      <c r="F255">
        <f t="shared" si="114"/>
        <v>72</v>
      </c>
      <c r="G255">
        <f t="shared" si="115"/>
        <v>57</v>
      </c>
      <c r="H255">
        <f t="shared" si="116"/>
        <v>68</v>
      </c>
      <c r="I255">
        <f t="shared" si="121"/>
        <v>65</v>
      </c>
      <c r="J255">
        <f t="shared" si="117"/>
        <v>70</v>
      </c>
      <c r="L255" s="8" t="s">
        <v>101</v>
      </c>
      <c r="M255" s="6"/>
      <c r="N255" s="6" t="s">
        <v>317</v>
      </c>
      <c r="O255" s="6" t="str">
        <f t="shared" si="106"/>
        <v>Grade 2</v>
      </c>
      <c r="P255" s="6">
        <f t="shared" si="107"/>
        <v>86</v>
      </c>
      <c r="Q255" s="6">
        <f t="shared" si="108"/>
        <v>91</v>
      </c>
      <c r="R255" s="6">
        <f t="shared" si="109"/>
        <v>76</v>
      </c>
      <c r="S255" s="6">
        <f t="shared" si="110"/>
        <v>87</v>
      </c>
      <c r="T255" s="6">
        <f t="shared" si="120"/>
        <v>55</v>
      </c>
      <c r="U255" s="10">
        <f t="shared" si="111"/>
        <v>89</v>
      </c>
    </row>
    <row r="256" spans="1:21" x14ac:dyDescent="0.25">
      <c r="A256" t="s">
        <v>101</v>
      </c>
      <c r="C256" t="s">
        <v>317</v>
      </c>
      <c r="D256" t="str">
        <f t="shared" si="112"/>
        <v>Grade 2</v>
      </c>
      <c r="E256">
        <f t="shared" si="113"/>
        <v>86</v>
      </c>
      <c r="F256">
        <f t="shared" si="114"/>
        <v>91</v>
      </c>
      <c r="G256">
        <f t="shared" si="115"/>
        <v>76</v>
      </c>
      <c r="H256">
        <f t="shared" si="116"/>
        <v>87</v>
      </c>
      <c r="I256">
        <f t="shared" si="121"/>
        <v>55</v>
      </c>
      <c r="J256">
        <f t="shared" si="117"/>
        <v>89</v>
      </c>
      <c r="L256" s="9" t="s">
        <v>101</v>
      </c>
      <c r="M256" s="7"/>
      <c r="N256" s="7" t="s">
        <v>315</v>
      </c>
      <c r="O256" s="7" t="str">
        <f t="shared" si="106"/>
        <v>Grade 3</v>
      </c>
      <c r="P256" s="7">
        <f t="shared" si="107"/>
        <v>66</v>
      </c>
      <c r="Q256" s="7">
        <f t="shared" si="108"/>
        <v>71</v>
      </c>
      <c r="R256" s="7">
        <f t="shared" si="109"/>
        <v>56</v>
      </c>
      <c r="S256" s="7">
        <f t="shared" si="110"/>
        <v>67</v>
      </c>
      <c r="T256" s="7">
        <f t="shared" si="120"/>
        <v>61</v>
      </c>
      <c r="U256" s="11">
        <f t="shared" si="111"/>
        <v>69</v>
      </c>
    </row>
    <row r="257" spans="1:21" x14ac:dyDescent="0.25">
      <c r="A257" t="s">
        <v>101</v>
      </c>
      <c r="C257" t="s">
        <v>315</v>
      </c>
      <c r="D257" t="str">
        <f t="shared" si="112"/>
        <v>Grade 3</v>
      </c>
      <c r="E257">
        <f t="shared" si="113"/>
        <v>66</v>
      </c>
      <c r="F257">
        <f t="shared" si="114"/>
        <v>71</v>
      </c>
      <c r="G257">
        <f t="shared" si="115"/>
        <v>56</v>
      </c>
      <c r="H257">
        <f t="shared" si="116"/>
        <v>67</v>
      </c>
      <c r="I257">
        <f t="shared" si="121"/>
        <v>61</v>
      </c>
      <c r="J257">
        <f t="shared" si="117"/>
        <v>69</v>
      </c>
      <c r="L257" s="8" t="s">
        <v>101</v>
      </c>
      <c r="M257" s="6"/>
      <c r="N257" s="6" t="s">
        <v>316</v>
      </c>
      <c r="O257" s="6" t="str">
        <f t="shared" si="106"/>
        <v>Grade 4</v>
      </c>
      <c r="P257" s="6">
        <f t="shared" si="107"/>
        <v>56</v>
      </c>
      <c r="Q257" s="6">
        <f t="shared" si="108"/>
        <v>61</v>
      </c>
      <c r="R257" s="6">
        <f t="shared" si="109"/>
        <v>46</v>
      </c>
      <c r="S257" s="6">
        <f t="shared" si="110"/>
        <v>57</v>
      </c>
      <c r="T257" s="6">
        <f t="shared" si="120"/>
        <v>45</v>
      </c>
      <c r="U257" s="10">
        <f t="shared" si="111"/>
        <v>59</v>
      </c>
    </row>
    <row r="258" spans="1:21" x14ac:dyDescent="0.25">
      <c r="A258" t="s">
        <v>101</v>
      </c>
      <c r="C258" t="s">
        <v>316</v>
      </c>
      <c r="D258" t="str">
        <f t="shared" si="112"/>
        <v>Grade 4</v>
      </c>
      <c r="E258">
        <f t="shared" si="113"/>
        <v>56</v>
      </c>
      <c r="F258">
        <f t="shared" si="114"/>
        <v>61</v>
      </c>
      <c r="G258">
        <f t="shared" si="115"/>
        <v>46</v>
      </c>
      <c r="H258">
        <f t="shared" si="116"/>
        <v>57</v>
      </c>
      <c r="I258">
        <f t="shared" si="121"/>
        <v>45</v>
      </c>
      <c r="J258">
        <f t="shared" si="117"/>
        <v>59</v>
      </c>
      <c r="L258" s="9" t="s">
        <v>101</v>
      </c>
      <c r="M258" s="7"/>
      <c r="N258" s="7" t="s">
        <v>127</v>
      </c>
      <c r="O258" s="7" t="str">
        <f t="shared" si="106"/>
        <v>Grade 5</v>
      </c>
      <c r="P258" s="7">
        <f t="shared" si="107"/>
        <v>62</v>
      </c>
      <c r="Q258" s="7">
        <f t="shared" si="108"/>
        <v>67</v>
      </c>
      <c r="R258" s="7">
        <f t="shared" si="109"/>
        <v>52</v>
      </c>
      <c r="S258" s="7">
        <f t="shared" si="110"/>
        <v>63</v>
      </c>
      <c r="T258" s="7">
        <f t="shared" si="120"/>
        <v>84</v>
      </c>
      <c r="U258" s="11">
        <f t="shared" si="111"/>
        <v>65</v>
      </c>
    </row>
    <row r="259" spans="1:21" x14ac:dyDescent="0.25">
      <c r="A259" t="s">
        <v>101</v>
      </c>
      <c r="C259" t="s">
        <v>127</v>
      </c>
      <c r="D259" t="str">
        <f t="shared" si="112"/>
        <v>Grade 5</v>
      </c>
      <c r="E259">
        <f t="shared" si="113"/>
        <v>62</v>
      </c>
      <c r="F259">
        <f t="shared" si="114"/>
        <v>67</v>
      </c>
      <c r="G259">
        <f t="shared" si="115"/>
        <v>52</v>
      </c>
      <c r="H259">
        <f t="shared" si="116"/>
        <v>63</v>
      </c>
      <c r="I259">
        <f t="shared" si="121"/>
        <v>84</v>
      </c>
      <c r="J259">
        <f t="shared" si="117"/>
        <v>65</v>
      </c>
      <c r="L259" s="8" t="s">
        <v>101</v>
      </c>
      <c r="M259" s="6"/>
      <c r="N259" s="6" t="s">
        <v>220</v>
      </c>
      <c r="O259" s="6" t="str">
        <f t="shared" si="106"/>
        <v>Grade 6</v>
      </c>
      <c r="P259" s="6">
        <f t="shared" si="107"/>
        <v>46</v>
      </c>
      <c r="Q259" s="6">
        <f t="shared" si="108"/>
        <v>51</v>
      </c>
      <c r="R259" s="6">
        <f t="shared" si="109"/>
        <v>36</v>
      </c>
      <c r="S259" s="6">
        <f t="shared" si="110"/>
        <v>47</v>
      </c>
      <c r="T259" s="6">
        <f t="shared" si="120"/>
        <v>72</v>
      </c>
      <c r="U259" s="10">
        <f t="shared" si="111"/>
        <v>49</v>
      </c>
    </row>
    <row r="260" spans="1:21" x14ac:dyDescent="0.25">
      <c r="A260" t="s">
        <v>101</v>
      </c>
      <c r="C260" t="s">
        <v>220</v>
      </c>
      <c r="D260" t="str">
        <f t="shared" si="112"/>
        <v>Grade 6</v>
      </c>
      <c r="E260">
        <f t="shared" si="113"/>
        <v>46</v>
      </c>
      <c r="F260">
        <f t="shared" si="114"/>
        <v>51</v>
      </c>
      <c r="G260">
        <f t="shared" si="115"/>
        <v>36</v>
      </c>
      <c r="H260">
        <f t="shared" si="116"/>
        <v>47</v>
      </c>
      <c r="I260">
        <f t="shared" si="121"/>
        <v>72</v>
      </c>
      <c r="J260">
        <f t="shared" si="117"/>
        <v>49</v>
      </c>
      <c r="L260" s="9" t="s">
        <v>101</v>
      </c>
      <c r="M260" s="7"/>
      <c r="N260" s="7" t="s">
        <v>219</v>
      </c>
      <c r="O260" s="7" t="str">
        <f t="shared" ref="O260:O291" si="122">O119</f>
        <v>Grade 3</v>
      </c>
      <c r="P260" s="7">
        <f t="shared" ref="P260:P291" si="123">Q119+1</f>
        <v>85</v>
      </c>
      <c r="Q260" s="7">
        <f t="shared" ref="Q260:Q291" si="124">P119+1</f>
        <v>90</v>
      </c>
      <c r="R260" s="7">
        <f t="shared" ref="R260:R291" si="125">S119</f>
        <v>75</v>
      </c>
      <c r="S260" s="7">
        <f t="shared" ref="S260:S291" si="126">R119</f>
        <v>86</v>
      </c>
      <c r="T260" s="7">
        <f t="shared" si="120"/>
        <v>41</v>
      </c>
      <c r="U260" s="11">
        <f t="shared" ref="U260:U291" si="127">U119</f>
        <v>88</v>
      </c>
    </row>
    <row r="261" spans="1:21" x14ac:dyDescent="0.25">
      <c r="A261" t="s">
        <v>101</v>
      </c>
      <c r="C261" t="s">
        <v>219</v>
      </c>
      <c r="D261" t="str">
        <f t="shared" ref="D261:D292" si="128">D120</f>
        <v>Grade 3</v>
      </c>
      <c r="E261">
        <f t="shared" ref="E261:E292" si="129">F120+1</f>
        <v>85</v>
      </c>
      <c r="F261">
        <f t="shared" ref="F261:F292" si="130">E120+1</f>
        <v>90</v>
      </c>
      <c r="G261">
        <f t="shared" ref="G261:G292" si="131">H120</f>
        <v>75</v>
      </c>
      <c r="H261">
        <f t="shared" ref="H261:H292" si="132">G120</f>
        <v>86</v>
      </c>
      <c r="I261">
        <f t="shared" si="121"/>
        <v>41</v>
      </c>
      <c r="J261">
        <f t="shared" ref="J261:J292" si="133">J120</f>
        <v>88</v>
      </c>
      <c r="L261" s="8" t="s">
        <v>101</v>
      </c>
      <c r="M261" s="6"/>
      <c r="N261" s="6" t="s">
        <v>218</v>
      </c>
      <c r="O261" s="6" t="str">
        <f t="shared" si="122"/>
        <v>Grade 1</v>
      </c>
      <c r="P261" s="6">
        <f t="shared" si="123"/>
        <v>73</v>
      </c>
      <c r="Q261" s="6">
        <f t="shared" si="124"/>
        <v>78</v>
      </c>
      <c r="R261" s="6">
        <f t="shared" si="125"/>
        <v>63</v>
      </c>
      <c r="S261" s="6">
        <f t="shared" si="126"/>
        <v>74</v>
      </c>
      <c r="T261" s="6">
        <f t="shared" si="120"/>
        <v>61</v>
      </c>
      <c r="U261" s="10">
        <f t="shared" si="127"/>
        <v>76</v>
      </c>
    </row>
    <row r="262" spans="1:21" x14ac:dyDescent="0.25">
      <c r="A262" t="s">
        <v>101</v>
      </c>
      <c r="C262" t="s">
        <v>218</v>
      </c>
      <c r="D262" t="str">
        <f t="shared" si="128"/>
        <v>Grade 1</v>
      </c>
      <c r="E262">
        <f t="shared" si="129"/>
        <v>73</v>
      </c>
      <c r="F262">
        <f t="shared" si="130"/>
        <v>78</v>
      </c>
      <c r="G262">
        <f t="shared" si="131"/>
        <v>63</v>
      </c>
      <c r="H262">
        <f t="shared" si="132"/>
        <v>74</v>
      </c>
      <c r="I262">
        <f t="shared" si="121"/>
        <v>61</v>
      </c>
      <c r="J262">
        <f t="shared" si="133"/>
        <v>76</v>
      </c>
      <c r="L262" s="9" t="s">
        <v>101</v>
      </c>
      <c r="M262" s="7"/>
      <c r="N262" s="7" t="s">
        <v>116</v>
      </c>
      <c r="O262" s="7" t="str">
        <f t="shared" si="122"/>
        <v>Grade 2</v>
      </c>
      <c r="P262" s="7">
        <f t="shared" si="123"/>
        <v>42</v>
      </c>
      <c r="Q262" s="7">
        <f t="shared" si="124"/>
        <v>47</v>
      </c>
      <c r="R262" s="7">
        <f t="shared" si="125"/>
        <v>32</v>
      </c>
      <c r="S262" s="7">
        <f t="shared" si="126"/>
        <v>43</v>
      </c>
      <c r="T262" s="7">
        <f t="shared" si="120"/>
        <v>66</v>
      </c>
      <c r="U262" s="11">
        <f t="shared" si="127"/>
        <v>45</v>
      </c>
    </row>
    <row r="263" spans="1:21" x14ac:dyDescent="0.25">
      <c r="A263" t="s">
        <v>101</v>
      </c>
      <c r="C263" t="s">
        <v>116</v>
      </c>
      <c r="D263" t="str">
        <f t="shared" si="128"/>
        <v>Grade 2</v>
      </c>
      <c r="E263">
        <f t="shared" si="129"/>
        <v>42</v>
      </c>
      <c r="F263">
        <f t="shared" si="130"/>
        <v>47</v>
      </c>
      <c r="G263">
        <f t="shared" si="131"/>
        <v>32</v>
      </c>
      <c r="H263">
        <f t="shared" si="132"/>
        <v>43</v>
      </c>
      <c r="I263">
        <f t="shared" si="121"/>
        <v>66</v>
      </c>
      <c r="J263">
        <f t="shared" si="133"/>
        <v>45</v>
      </c>
      <c r="L263" s="8" t="s">
        <v>101</v>
      </c>
      <c r="M263" s="6"/>
      <c r="N263" s="6" t="s">
        <v>217</v>
      </c>
      <c r="O263" s="6" t="str">
        <f t="shared" si="122"/>
        <v>Grade 4</v>
      </c>
      <c r="P263" s="6">
        <f t="shared" si="123"/>
        <v>62</v>
      </c>
      <c r="Q263" s="6">
        <f t="shared" si="124"/>
        <v>67</v>
      </c>
      <c r="R263" s="6">
        <f t="shared" si="125"/>
        <v>52</v>
      </c>
      <c r="S263" s="6">
        <f t="shared" si="126"/>
        <v>63</v>
      </c>
      <c r="T263" s="6">
        <f t="shared" si="120"/>
        <v>79</v>
      </c>
      <c r="U263" s="10">
        <f t="shared" si="127"/>
        <v>65</v>
      </c>
    </row>
    <row r="264" spans="1:21" x14ac:dyDescent="0.25">
      <c r="A264" t="s">
        <v>101</v>
      </c>
      <c r="C264" t="s">
        <v>217</v>
      </c>
      <c r="D264" t="str">
        <f t="shared" si="128"/>
        <v>Grade 4</v>
      </c>
      <c r="E264">
        <f t="shared" si="129"/>
        <v>62</v>
      </c>
      <c r="F264">
        <f t="shared" si="130"/>
        <v>67</v>
      </c>
      <c r="G264">
        <f t="shared" si="131"/>
        <v>52</v>
      </c>
      <c r="H264">
        <f t="shared" si="132"/>
        <v>63</v>
      </c>
      <c r="I264">
        <f t="shared" si="121"/>
        <v>79</v>
      </c>
      <c r="J264">
        <f t="shared" si="133"/>
        <v>65</v>
      </c>
      <c r="L264" s="9" t="s">
        <v>102</v>
      </c>
      <c r="M264" s="7"/>
      <c r="N264" s="7" t="s">
        <v>126</v>
      </c>
      <c r="O264" s="7" t="str">
        <f t="shared" si="122"/>
        <v>Grade 6</v>
      </c>
      <c r="P264" s="7">
        <f t="shared" si="123"/>
        <v>67</v>
      </c>
      <c r="Q264" s="7">
        <f t="shared" si="124"/>
        <v>72</v>
      </c>
      <c r="R264" s="7">
        <f t="shared" si="125"/>
        <v>57</v>
      </c>
      <c r="S264" s="7">
        <f t="shared" si="126"/>
        <v>68</v>
      </c>
      <c r="T264" s="7">
        <f t="shared" si="120"/>
        <v>55</v>
      </c>
      <c r="U264" s="11">
        <f t="shared" si="127"/>
        <v>70</v>
      </c>
    </row>
    <row r="265" spans="1:21" x14ac:dyDescent="0.25">
      <c r="A265" t="s">
        <v>102</v>
      </c>
      <c r="C265" t="s">
        <v>126</v>
      </c>
      <c r="D265" t="str">
        <f t="shared" si="128"/>
        <v>Grade 6</v>
      </c>
      <c r="E265">
        <f t="shared" si="129"/>
        <v>67</v>
      </c>
      <c r="F265">
        <f t="shared" si="130"/>
        <v>72</v>
      </c>
      <c r="G265">
        <f t="shared" si="131"/>
        <v>57</v>
      </c>
      <c r="H265">
        <f t="shared" si="132"/>
        <v>68</v>
      </c>
      <c r="I265">
        <f t="shared" si="121"/>
        <v>55</v>
      </c>
      <c r="J265">
        <f t="shared" si="133"/>
        <v>70</v>
      </c>
      <c r="L265" s="8" t="s">
        <v>102</v>
      </c>
      <c r="M265" s="6"/>
      <c r="N265" s="6" t="s">
        <v>216</v>
      </c>
      <c r="O265" s="6" t="str">
        <f t="shared" si="122"/>
        <v>Grade 2</v>
      </c>
      <c r="P265" s="6">
        <f t="shared" si="123"/>
        <v>80</v>
      </c>
      <c r="Q265" s="6">
        <f t="shared" si="124"/>
        <v>85</v>
      </c>
      <c r="R265" s="6">
        <f t="shared" si="125"/>
        <v>70</v>
      </c>
      <c r="S265" s="6">
        <f t="shared" si="126"/>
        <v>81</v>
      </c>
      <c r="T265" s="6">
        <f t="shared" si="120"/>
        <v>79</v>
      </c>
      <c r="U265" s="10">
        <f t="shared" si="127"/>
        <v>83</v>
      </c>
    </row>
    <row r="266" spans="1:21" x14ac:dyDescent="0.25">
      <c r="A266" t="s">
        <v>102</v>
      </c>
      <c r="C266" t="s">
        <v>216</v>
      </c>
      <c r="D266" t="str">
        <f t="shared" si="128"/>
        <v>Grade 2</v>
      </c>
      <c r="E266">
        <f t="shared" si="129"/>
        <v>80</v>
      </c>
      <c r="F266">
        <f t="shared" si="130"/>
        <v>85</v>
      </c>
      <c r="G266">
        <f t="shared" si="131"/>
        <v>70</v>
      </c>
      <c r="H266">
        <f t="shared" si="132"/>
        <v>81</v>
      </c>
      <c r="I266">
        <f t="shared" si="121"/>
        <v>79</v>
      </c>
      <c r="J266">
        <f t="shared" si="133"/>
        <v>83</v>
      </c>
      <c r="L266" s="9" t="s">
        <v>102</v>
      </c>
      <c r="M266" s="7"/>
      <c r="N266" s="7" t="s">
        <v>215</v>
      </c>
      <c r="O266" s="7" t="str">
        <f t="shared" si="122"/>
        <v>Grade 3</v>
      </c>
      <c r="P266" s="7">
        <f t="shared" si="123"/>
        <v>56</v>
      </c>
      <c r="Q266" s="7">
        <f t="shared" si="124"/>
        <v>61</v>
      </c>
      <c r="R266" s="7">
        <f t="shared" si="125"/>
        <v>46</v>
      </c>
      <c r="S266" s="7">
        <f t="shared" si="126"/>
        <v>57</v>
      </c>
      <c r="T266" s="7">
        <f t="shared" si="120"/>
        <v>73</v>
      </c>
      <c r="U266" s="11">
        <f t="shared" si="127"/>
        <v>59</v>
      </c>
    </row>
    <row r="267" spans="1:21" x14ac:dyDescent="0.25">
      <c r="A267" t="s">
        <v>102</v>
      </c>
      <c r="C267" t="s">
        <v>215</v>
      </c>
      <c r="D267" t="str">
        <f t="shared" si="128"/>
        <v>Grade 3</v>
      </c>
      <c r="E267">
        <f t="shared" si="129"/>
        <v>56</v>
      </c>
      <c r="F267">
        <f t="shared" si="130"/>
        <v>61</v>
      </c>
      <c r="G267">
        <f t="shared" si="131"/>
        <v>46</v>
      </c>
      <c r="H267">
        <f t="shared" si="132"/>
        <v>57</v>
      </c>
      <c r="I267">
        <f t="shared" si="121"/>
        <v>73</v>
      </c>
      <c r="J267">
        <f t="shared" si="133"/>
        <v>59</v>
      </c>
      <c r="L267" s="8" t="s">
        <v>102</v>
      </c>
      <c r="M267" s="6"/>
      <c r="N267" s="6" t="s">
        <v>214</v>
      </c>
      <c r="O267" s="6" t="str">
        <f t="shared" si="122"/>
        <v>Grade 5</v>
      </c>
      <c r="P267" s="6">
        <f t="shared" si="123"/>
        <v>80</v>
      </c>
      <c r="Q267" s="6">
        <f t="shared" si="124"/>
        <v>85</v>
      </c>
      <c r="R267" s="6">
        <f t="shared" si="125"/>
        <v>70</v>
      </c>
      <c r="S267" s="6">
        <f t="shared" si="126"/>
        <v>81</v>
      </c>
      <c r="T267" s="6">
        <f t="shared" si="120"/>
        <v>78</v>
      </c>
      <c r="U267" s="10">
        <f t="shared" si="127"/>
        <v>83</v>
      </c>
    </row>
    <row r="268" spans="1:21" x14ac:dyDescent="0.25">
      <c r="A268" t="s">
        <v>102</v>
      </c>
      <c r="C268" t="s">
        <v>214</v>
      </c>
      <c r="D268" t="str">
        <f t="shared" si="128"/>
        <v>Grade 5</v>
      </c>
      <c r="E268">
        <f t="shared" si="129"/>
        <v>80</v>
      </c>
      <c r="F268">
        <f t="shared" si="130"/>
        <v>85</v>
      </c>
      <c r="G268">
        <f t="shared" si="131"/>
        <v>70</v>
      </c>
      <c r="H268">
        <f t="shared" si="132"/>
        <v>81</v>
      </c>
      <c r="I268">
        <f t="shared" si="121"/>
        <v>78</v>
      </c>
      <c r="J268">
        <f t="shared" si="133"/>
        <v>83</v>
      </c>
      <c r="L268" s="9" t="s">
        <v>102</v>
      </c>
      <c r="M268" s="7"/>
      <c r="N268" s="7" t="s">
        <v>213</v>
      </c>
      <c r="O268" s="7" t="str">
        <f t="shared" si="122"/>
        <v>Grade 6</v>
      </c>
      <c r="P268" s="7">
        <f t="shared" si="123"/>
        <v>74</v>
      </c>
      <c r="Q268" s="7">
        <f t="shared" si="124"/>
        <v>79</v>
      </c>
      <c r="R268" s="7">
        <f t="shared" si="125"/>
        <v>64</v>
      </c>
      <c r="S268" s="7">
        <f t="shared" si="126"/>
        <v>75</v>
      </c>
      <c r="T268" s="7">
        <f t="shared" si="120"/>
        <v>72</v>
      </c>
      <c r="U268" s="11">
        <f t="shared" si="127"/>
        <v>77</v>
      </c>
    </row>
    <row r="269" spans="1:21" x14ac:dyDescent="0.25">
      <c r="A269" t="s">
        <v>102</v>
      </c>
      <c r="C269" t="s">
        <v>213</v>
      </c>
      <c r="D269" t="str">
        <f t="shared" si="128"/>
        <v>Grade 6</v>
      </c>
      <c r="E269">
        <f t="shared" si="129"/>
        <v>74</v>
      </c>
      <c r="F269">
        <f t="shared" si="130"/>
        <v>79</v>
      </c>
      <c r="G269">
        <f t="shared" si="131"/>
        <v>64</v>
      </c>
      <c r="H269">
        <f t="shared" si="132"/>
        <v>75</v>
      </c>
      <c r="I269">
        <f t="shared" si="121"/>
        <v>72</v>
      </c>
      <c r="J269">
        <f t="shared" si="133"/>
        <v>77</v>
      </c>
      <c r="L269" s="8" t="s">
        <v>102</v>
      </c>
      <c r="M269" s="6"/>
      <c r="N269" s="6" t="s">
        <v>125</v>
      </c>
      <c r="O269" s="6" t="str">
        <f t="shared" si="122"/>
        <v>Grade 2</v>
      </c>
      <c r="P269" s="6">
        <f t="shared" si="123"/>
        <v>79</v>
      </c>
      <c r="Q269" s="6">
        <f t="shared" si="124"/>
        <v>84</v>
      </c>
      <c r="R269" s="6">
        <f t="shared" si="125"/>
        <v>69</v>
      </c>
      <c r="S269" s="6">
        <f t="shared" si="126"/>
        <v>80</v>
      </c>
      <c r="T269" s="6">
        <f t="shared" si="120"/>
        <v>62</v>
      </c>
      <c r="U269" s="10">
        <f t="shared" si="127"/>
        <v>82</v>
      </c>
    </row>
    <row r="270" spans="1:21" x14ac:dyDescent="0.25">
      <c r="A270" t="s">
        <v>102</v>
      </c>
      <c r="C270" t="s">
        <v>125</v>
      </c>
      <c r="D270" t="str">
        <f t="shared" si="128"/>
        <v>Grade 2</v>
      </c>
      <c r="E270">
        <f t="shared" si="129"/>
        <v>79</v>
      </c>
      <c r="F270">
        <f t="shared" si="130"/>
        <v>84</v>
      </c>
      <c r="G270">
        <f t="shared" si="131"/>
        <v>69</v>
      </c>
      <c r="H270">
        <f t="shared" si="132"/>
        <v>80</v>
      </c>
      <c r="I270">
        <f t="shared" si="121"/>
        <v>62</v>
      </c>
      <c r="J270">
        <f t="shared" si="133"/>
        <v>82</v>
      </c>
      <c r="L270" s="9" t="s">
        <v>102</v>
      </c>
      <c r="M270" s="7"/>
      <c r="N270" s="7" t="s">
        <v>212</v>
      </c>
      <c r="O270" s="7" t="str">
        <f t="shared" si="122"/>
        <v>Grade 4</v>
      </c>
      <c r="P270" s="7">
        <f t="shared" si="123"/>
        <v>73</v>
      </c>
      <c r="Q270" s="7">
        <f t="shared" si="124"/>
        <v>78</v>
      </c>
      <c r="R270" s="7">
        <f t="shared" si="125"/>
        <v>63</v>
      </c>
      <c r="S270" s="7">
        <f t="shared" si="126"/>
        <v>74</v>
      </c>
      <c r="T270" s="7">
        <f t="shared" ref="T270:T301" si="134">P52</f>
        <v>68</v>
      </c>
      <c r="U270" s="11">
        <f t="shared" si="127"/>
        <v>76</v>
      </c>
    </row>
    <row r="271" spans="1:21" x14ac:dyDescent="0.25">
      <c r="A271" t="s">
        <v>102</v>
      </c>
      <c r="C271" t="s">
        <v>212</v>
      </c>
      <c r="D271" t="str">
        <f t="shared" si="128"/>
        <v>Grade 4</v>
      </c>
      <c r="E271">
        <f t="shared" si="129"/>
        <v>73</v>
      </c>
      <c r="F271">
        <f t="shared" si="130"/>
        <v>78</v>
      </c>
      <c r="G271">
        <f t="shared" si="131"/>
        <v>63</v>
      </c>
      <c r="H271">
        <f t="shared" si="132"/>
        <v>74</v>
      </c>
      <c r="I271">
        <f t="shared" ref="I271:I302" si="135">E53</f>
        <v>68</v>
      </c>
      <c r="J271">
        <f t="shared" si="133"/>
        <v>76</v>
      </c>
      <c r="L271" s="8" t="s">
        <v>102</v>
      </c>
      <c r="M271" s="6"/>
      <c r="N271" s="6" t="s">
        <v>211</v>
      </c>
      <c r="O271" s="6" t="str">
        <f t="shared" si="122"/>
        <v>Grade 6</v>
      </c>
      <c r="P271" s="6">
        <f t="shared" si="123"/>
        <v>63</v>
      </c>
      <c r="Q271" s="6">
        <f t="shared" si="124"/>
        <v>68</v>
      </c>
      <c r="R271" s="6">
        <f t="shared" si="125"/>
        <v>53</v>
      </c>
      <c r="S271" s="6">
        <f t="shared" si="126"/>
        <v>64</v>
      </c>
      <c r="T271" s="6">
        <f t="shared" si="134"/>
        <v>52</v>
      </c>
      <c r="U271" s="10">
        <f t="shared" si="127"/>
        <v>66</v>
      </c>
    </row>
    <row r="272" spans="1:21" x14ac:dyDescent="0.25">
      <c r="A272" t="s">
        <v>102</v>
      </c>
      <c r="C272" t="s">
        <v>211</v>
      </c>
      <c r="D272" t="str">
        <f t="shared" si="128"/>
        <v>Grade 6</v>
      </c>
      <c r="E272">
        <f t="shared" si="129"/>
        <v>63</v>
      </c>
      <c r="F272">
        <f t="shared" si="130"/>
        <v>68</v>
      </c>
      <c r="G272">
        <f t="shared" si="131"/>
        <v>53</v>
      </c>
      <c r="H272">
        <f t="shared" si="132"/>
        <v>64</v>
      </c>
      <c r="I272">
        <f t="shared" si="135"/>
        <v>52</v>
      </c>
      <c r="J272">
        <f t="shared" si="133"/>
        <v>66</v>
      </c>
      <c r="L272" s="9" t="s">
        <v>102</v>
      </c>
      <c r="M272" s="7"/>
      <c r="N272" s="7" t="s">
        <v>210</v>
      </c>
      <c r="O272" s="7" t="str">
        <f t="shared" si="122"/>
        <v>Grade 3</v>
      </c>
      <c r="P272" s="7">
        <f t="shared" si="123"/>
        <v>69</v>
      </c>
      <c r="Q272" s="7">
        <f t="shared" si="124"/>
        <v>74</v>
      </c>
      <c r="R272" s="7">
        <f t="shared" si="125"/>
        <v>59</v>
      </c>
      <c r="S272" s="7">
        <f t="shared" si="126"/>
        <v>70</v>
      </c>
      <c r="T272" s="7">
        <f t="shared" si="134"/>
        <v>84</v>
      </c>
      <c r="U272" s="11">
        <f t="shared" si="127"/>
        <v>72</v>
      </c>
    </row>
    <row r="273" spans="1:21" x14ac:dyDescent="0.25">
      <c r="A273" t="s">
        <v>102</v>
      </c>
      <c r="C273" t="s">
        <v>210</v>
      </c>
      <c r="D273" t="str">
        <f t="shared" si="128"/>
        <v>Grade 3</v>
      </c>
      <c r="E273">
        <f t="shared" si="129"/>
        <v>69</v>
      </c>
      <c r="F273">
        <f t="shared" si="130"/>
        <v>74</v>
      </c>
      <c r="G273">
        <f t="shared" si="131"/>
        <v>59</v>
      </c>
      <c r="H273">
        <f t="shared" si="132"/>
        <v>70</v>
      </c>
      <c r="I273">
        <f t="shared" si="135"/>
        <v>84</v>
      </c>
      <c r="J273">
        <f t="shared" si="133"/>
        <v>72</v>
      </c>
      <c r="L273" s="8" t="s">
        <v>102</v>
      </c>
      <c r="M273" s="6"/>
      <c r="N273" s="6" t="s">
        <v>209</v>
      </c>
      <c r="O273" s="6" t="str">
        <f t="shared" si="122"/>
        <v>Grade 1</v>
      </c>
      <c r="P273" s="6">
        <f t="shared" si="123"/>
        <v>53</v>
      </c>
      <c r="Q273" s="6">
        <f t="shared" si="124"/>
        <v>58</v>
      </c>
      <c r="R273" s="6">
        <f t="shared" si="125"/>
        <v>43</v>
      </c>
      <c r="S273" s="6">
        <f t="shared" si="126"/>
        <v>54</v>
      </c>
      <c r="T273" s="6">
        <f t="shared" si="134"/>
        <v>57</v>
      </c>
      <c r="U273" s="10">
        <f t="shared" si="127"/>
        <v>56</v>
      </c>
    </row>
    <row r="274" spans="1:21" x14ac:dyDescent="0.25">
      <c r="A274" t="s">
        <v>102</v>
      </c>
      <c r="C274" t="s">
        <v>209</v>
      </c>
      <c r="D274" t="str">
        <f t="shared" si="128"/>
        <v>Grade 1</v>
      </c>
      <c r="E274">
        <f t="shared" si="129"/>
        <v>53</v>
      </c>
      <c r="F274">
        <f t="shared" si="130"/>
        <v>58</v>
      </c>
      <c r="G274">
        <f t="shared" si="131"/>
        <v>43</v>
      </c>
      <c r="H274">
        <f t="shared" si="132"/>
        <v>54</v>
      </c>
      <c r="I274">
        <f t="shared" si="135"/>
        <v>57</v>
      </c>
      <c r="J274">
        <f t="shared" si="133"/>
        <v>56</v>
      </c>
      <c r="L274" s="9" t="s">
        <v>102</v>
      </c>
      <c r="M274" s="7"/>
      <c r="N274" s="7" t="s">
        <v>117</v>
      </c>
      <c r="O274" s="7" t="str">
        <f t="shared" si="122"/>
        <v>Grade 1</v>
      </c>
      <c r="P274" s="7">
        <f t="shared" si="123"/>
        <v>85</v>
      </c>
      <c r="Q274" s="7">
        <f t="shared" si="124"/>
        <v>90</v>
      </c>
      <c r="R274" s="7">
        <f t="shared" si="125"/>
        <v>75</v>
      </c>
      <c r="S274" s="7">
        <f t="shared" si="126"/>
        <v>86</v>
      </c>
      <c r="T274" s="7">
        <f t="shared" si="134"/>
        <v>76</v>
      </c>
      <c r="U274" s="11">
        <f t="shared" si="127"/>
        <v>88</v>
      </c>
    </row>
    <row r="275" spans="1:21" x14ac:dyDescent="0.25">
      <c r="A275" t="s">
        <v>102</v>
      </c>
      <c r="C275" t="s">
        <v>117</v>
      </c>
      <c r="D275" t="str">
        <f t="shared" si="128"/>
        <v>Grade 1</v>
      </c>
      <c r="E275">
        <f t="shared" si="129"/>
        <v>85</v>
      </c>
      <c r="F275">
        <f t="shared" si="130"/>
        <v>90</v>
      </c>
      <c r="G275">
        <f t="shared" si="131"/>
        <v>75</v>
      </c>
      <c r="H275">
        <f t="shared" si="132"/>
        <v>86</v>
      </c>
      <c r="I275">
        <f t="shared" si="135"/>
        <v>76</v>
      </c>
      <c r="J275">
        <f t="shared" si="133"/>
        <v>88</v>
      </c>
      <c r="L275" s="8" t="s">
        <v>102</v>
      </c>
      <c r="M275" s="6"/>
      <c r="N275" s="6" t="s">
        <v>208</v>
      </c>
      <c r="O275" s="6" t="str">
        <f t="shared" si="122"/>
        <v>Grade 4</v>
      </c>
      <c r="P275" s="6">
        <f t="shared" si="123"/>
        <v>58</v>
      </c>
      <c r="Q275" s="6">
        <f t="shared" si="124"/>
        <v>63</v>
      </c>
      <c r="R275" s="6">
        <f t="shared" si="125"/>
        <v>48</v>
      </c>
      <c r="S275" s="6">
        <f t="shared" si="126"/>
        <v>59</v>
      </c>
      <c r="T275" s="6">
        <f t="shared" si="134"/>
        <v>56</v>
      </c>
      <c r="U275" s="10">
        <f t="shared" si="127"/>
        <v>61</v>
      </c>
    </row>
    <row r="276" spans="1:21" x14ac:dyDescent="0.25">
      <c r="A276" t="s">
        <v>102</v>
      </c>
      <c r="C276" t="s">
        <v>208</v>
      </c>
      <c r="D276" t="str">
        <f t="shared" si="128"/>
        <v>Grade 4</v>
      </c>
      <c r="E276">
        <f t="shared" si="129"/>
        <v>58</v>
      </c>
      <c r="F276">
        <f t="shared" si="130"/>
        <v>63</v>
      </c>
      <c r="G276">
        <f t="shared" si="131"/>
        <v>48</v>
      </c>
      <c r="H276">
        <f t="shared" si="132"/>
        <v>59</v>
      </c>
      <c r="I276">
        <f t="shared" si="135"/>
        <v>56</v>
      </c>
      <c r="J276">
        <f t="shared" si="133"/>
        <v>61</v>
      </c>
      <c r="L276" s="9" t="s">
        <v>102</v>
      </c>
      <c r="M276" s="7"/>
      <c r="N276" s="7" t="s">
        <v>207</v>
      </c>
      <c r="O276" s="7" t="str">
        <f t="shared" si="122"/>
        <v>Grade 1</v>
      </c>
      <c r="P276" s="7">
        <f t="shared" si="123"/>
        <v>77</v>
      </c>
      <c r="Q276" s="7">
        <f t="shared" si="124"/>
        <v>82</v>
      </c>
      <c r="R276" s="7">
        <f t="shared" si="125"/>
        <v>67</v>
      </c>
      <c r="S276" s="7">
        <f t="shared" si="126"/>
        <v>78</v>
      </c>
      <c r="T276" s="7">
        <f t="shared" si="134"/>
        <v>46</v>
      </c>
      <c r="U276" s="11">
        <f t="shared" si="127"/>
        <v>80</v>
      </c>
    </row>
    <row r="277" spans="1:21" x14ac:dyDescent="0.25">
      <c r="A277" t="s">
        <v>102</v>
      </c>
      <c r="C277" t="s">
        <v>207</v>
      </c>
      <c r="D277" t="str">
        <f t="shared" si="128"/>
        <v>Grade 1</v>
      </c>
      <c r="E277">
        <f t="shared" si="129"/>
        <v>77</v>
      </c>
      <c r="F277">
        <f t="shared" si="130"/>
        <v>82</v>
      </c>
      <c r="G277">
        <f t="shared" si="131"/>
        <v>67</v>
      </c>
      <c r="H277">
        <f t="shared" si="132"/>
        <v>78</v>
      </c>
      <c r="I277">
        <f t="shared" si="135"/>
        <v>46</v>
      </c>
      <c r="J277">
        <f t="shared" si="133"/>
        <v>80</v>
      </c>
      <c r="L277" s="8" t="s">
        <v>102</v>
      </c>
      <c r="M277" s="6"/>
      <c r="N277" s="6" t="s">
        <v>206</v>
      </c>
      <c r="O277" s="6" t="str">
        <f t="shared" si="122"/>
        <v>Grade 6</v>
      </c>
      <c r="P277" s="6">
        <f t="shared" si="123"/>
        <v>57</v>
      </c>
      <c r="Q277" s="6">
        <f t="shared" si="124"/>
        <v>62</v>
      </c>
      <c r="R277" s="6">
        <f t="shared" si="125"/>
        <v>47</v>
      </c>
      <c r="S277" s="6">
        <f t="shared" si="126"/>
        <v>58</v>
      </c>
      <c r="T277" s="6">
        <f t="shared" si="134"/>
        <v>52</v>
      </c>
      <c r="U277" s="10">
        <f t="shared" si="127"/>
        <v>60</v>
      </c>
    </row>
    <row r="278" spans="1:21" x14ac:dyDescent="0.25">
      <c r="A278" t="s">
        <v>102</v>
      </c>
      <c r="C278" t="s">
        <v>206</v>
      </c>
      <c r="D278" t="str">
        <f t="shared" si="128"/>
        <v>Grade 6</v>
      </c>
      <c r="E278">
        <f t="shared" si="129"/>
        <v>57</v>
      </c>
      <c r="F278">
        <f t="shared" si="130"/>
        <v>62</v>
      </c>
      <c r="G278">
        <f t="shared" si="131"/>
        <v>47</v>
      </c>
      <c r="H278">
        <f t="shared" si="132"/>
        <v>58</v>
      </c>
      <c r="I278">
        <f t="shared" si="135"/>
        <v>52</v>
      </c>
      <c r="J278">
        <f t="shared" si="133"/>
        <v>60</v>
      </c>
      <c r="L278" s="9" t="s">
        <v>102</v>
      </c>
      <c r="M278" s="7"/>
      <c r="N278" s="7" t="s">
        <v>205</v>
      </c>
      <c r="O278" s="7" t="str">
        <f t="shared" si="122"/>
        <v>Grade 1</v>
      </c>
      <c r="P278" s="7">
        <f t="shared" si="123"/>
        <v>47</v>
      </c>
      <c r="Q278" s="7">
        <f t="shared" si="124"/>
        <v>52</v>
      </c>
      <c r="R278" s="7">
        <f t="shared" si="125"/>
        <v>37</v>
      </c>
      <c r="S278" s="7">
        <f t="shared" si="126"/>
        <v>48</v>
      </c>
      <c r="T278" s="7">
        <f t="shared" si="134"/>
        <v>36</v>
      </c>
      <c r="U278" s="11">
        <f t="shared" si="127"/>
        <v>50</v>
      </c>
    </row>
    <row r="279" spans="1:21" x14ac:dyDescent="0.25">
      <c r="A279" t="s">
        <v>102</v>
      </c>
      <c r="C279" t="s">
        <v>205</v>
      </c>
      <c r="D279" t="str">
        <f t="shared" si="128"/>
        <v>Grade 1</v>
      </c>
      <c r="E279">
        <f t="shared" si="129"/>
        <v>47</v>
      </c>
      <c r="F279">
        <f t="shared" si="130"/>
        <v>52</v>
      </c>
      <c r="G279">
        <f t="shared" si="131"/>
        <v>37</v>
      </c>
      <c r="H279">
        <f t="shared" si="132"/>
        <v>48</v>
      </c>
      <c r="I279">
        <f t="shared" si="135"/>
        <v>36</v>
      </c>
      <c r="J279">
        <f t="shared" si="133"/>
        <v>50</v>
      </c>
      <c r="L279" s="8" t="s">
        <v>102</v>
      </c>
      <c r="M279" s="6"/>
      <c r="N279" s="6" t="s">
        <v>204</v>
      </c>
      <c r="O279" s="6" t="str">
        <f t="shared" si="122"/>
        <v>Grade 2</v>
      </c>
      <c r="P279" s="6">
        <f t="shared" si="123"/>
        <v>53</v>
      </c>
      <c r="Q279" s="6">
        <f t="shared" si="124"/>
        <v>58</v>
      </c>
      <c r="R279" s="6">
        <f t="shared" si="125"/>
        <v>43</v>
      </c>
      <c r="S279" s="6">
        <f t="shared" si="126"/>
        <v>54</v>
      </c>
      <c r="T279" s="6">
        <f t="shared" si="134"/>
        <v>75</v>
      </c>
      <c r="U279" s="10">
        <f t="shared" si="127"/>
        <v>56</v>
      </c>
    </row>
    <row r="280" spans="1:21" x14ac:dyDescent="0.25">
      <c r="A280" t="s">
        <v>102</v>
      </c>
      <c r="C280" t="s">
        <v>204</v>
      </c>
      <c r="D280" t="str">
        <f t="shared" si="128"/>
        <v>Grade 2</v>
      </c>
      <c r="E280">
        <f t="shared" si="129"/>
        <v>53</v>
      </c>
      <c r="F280">
        <f t="shared" si="130"/>
        <v>58</v>
      </c>
      <c r="G280">
        <f t="shared" si="131"/>
        <v>43</v>
      </c>
      <c r="H280">
        <f t="shared" si="132"/>
        <v>54</v>
      </c>
      <c r="I280">
        <f t="shared" si="135"/>
        <v>75</v>
      </c>
      <c r="J280">
        <f t="shared" si="133"/>
        <v>56</v>
      </c>
      <c r="L280" s="9" t="s">
        <v>102</v>
      </c>
      <c r="M280" s="7"/>
      <c r="N280" s="7" t="s">
        <v>124</v>
      </c>
      <c r="O280" s="7" t="str">
        <f t="shared" si="122"/>
        <v>Grade 1</v>
      </c>
      <c r="P280" s="7">
        <f t="shared" si="123"/>
        <v>37</v>
      </c>
      <c r="Q280" s="7">
        <f t="shared" si="124"/>
        <v>42</v>
      </c>
      <c r="R280" s="7">
        <f t="shared" si="125"/>
        <v>27</v>
      </c>
      <c r="S280" s="7">
        <f t="shared" si="126"/>
        <v>38</v>
      </c>
      <c r="T280" s="7">
        <f t="shared" si="134"/>
        <v>63</v>
      </c>
      <c r="U280" s="11">
        <f t="shared" si="127"/>
        <v>40</v>
      </c>
    </row>
    <row r="281" spans="1:21" x14ac:dyDescent="0.25">
      <c r="A281" t="s">
        <v>102</v>
      </c>
      <c r="C281" t="s">
        <v>124</v>
      </c>
      <c r="D281" t="str">
        <f t="shared" si="128"/>
        <v>Grade 1</v>
      </c>
      <c r="E281">
        <f t="shared" si="129"/>
        <v>37</v>
      </c>
      <c r="F281">
        <f t="shared" si="130"/>
        <v>42</v>
      </c>
      <c r="G281">
        <f t="shared" si="131"/>
        <v>27</v>
      </c>
      <c r="H281">
        <f t="shared" si="132"/>
        <v>38</v>
      </c>
      <c r="I281">
        <f t="shared" si="135"/>
        <v>63</v>
      </c>
      <c r="J281">
        <f t="shared" si="133"/>
        <v>40</v>
      </c>
      <c r="L281" s="8" t="s">
        <v>102</v>
      </c>
      <c r="M281" s="6"/>
      <c r="N281" s="6" t="s">
        <v>203</v>
      </c>
      <c r="O281" s="6" t="str">
        <f t="shared" si="122"/>
        <v>Grade 3</v>
      </c>
      <c r="P281" s="6">
        <f t="shared" si="123"/>
        <v>76</v>
      </c>
      <c r="Q281" s="6">
        <f t="shared" si="124"/>
        <v>81</v>
      </c>
      <c r="R281" s="6">
        <f t="shared" si="125"/>
        <v>66</v>
      </c>
      <c r="S281" s="6">
        <f t="shared" si="126"/>
        <v>77</v>
      </c>
      <c r="T281" s="6">
        <f t="shared" si="134"/>
        <v>32</v>
      </c>
      <c r="U281" s="10">
        <f t="shared" si="127"/>
        <v>79</v>
      </c>
    </row>
    <row r="282" spans="1:21" x14ac:dyDescent="0.25">
      <c r="A282" t="s">
        <v>102</v>
      </c>
      <c r="C282" t="s">
        <v>203</v>
      </c>
      <c r="D282" t="str">
        <f t="shared" si="128"/>
        <v>Grade 3</v>
      </c>
      <c r="E282">
        <f t="shared" si="129"/>
        <v>76</v>
      </c>
      <c r="F282">
        <f t="shared" si="130"/>
        <v>81</v>
      </c>
      <c r="G282">
        <f t="shared" si="131"/>
        <v>66</v>
      </c>
      <c r="H282">
        <f t="shared" si="132"/>
        <v>77</v>
      </c>
      <c r="I282">
        <f t="shared" si="135"/>
        <v>32</v>
      </c>
      <c r="J282">
        <f t="shared" si="133"/>
        <v>79</v>
      </c>
      <c r="L282" s="9" t="s">
        <v>102</v>
      </c>
      <c r="M282" s="7"/>
      <c r="N282" s="7" t="s">
        <v>202</v>
      </c>
      <c r="O282" s="7" t="str">
        <f t="shared" si="122"/>
        <v>Grade 1</v>
      </c>
      <c r="P282" s="7">
        <f t="shared" si="123"/>
        <v>64</v>
      </c>
      <c r="Q282" s="7">
        <f t="shared" si="124"/>
        <v>69</v>
      </c>
      <c r="R282" s="7">
        <f t="shared" si="125"/>
        <v>54</v>
      </c>
      <c r="S282" s="7">
        <f t="shared" si="126"/>
        <v>65</v>
      </c>
      <c r="T282" s="7">
        <f t="shared" si="134"/>
        <v>52</v>
      </c>
      <c r="U282" s="11">
        <f t="shared" si="127"/>
        <v>67</v>
      </c>
    </row>
    <row r="283" spans="1:21" x14ac:dyDescent="0.25">
      <c r="A283" t="s">
        <v>102</v>
      </c>
      <c r="C283" t="s">
        <v>202</v>
      </c>
      <c r="D283" t="str">
        <f t="shared" si="128"/>
        <v>Grade 1</v>
      </c>
      <c r="E283">
        <f t="shared" si="129"/>
        <v>64</v>
      </c>
      <c r="F283">
        <f t="shared" si="130"/>
        <v>69</v>
      </c>
      <c r="G283">
        <f t="shared" si="131"/>
        <v>54</v>
      </c>
      <c r="H283">
        <f t="shared" si="132"/>
        <v>65</v>
      </c>
      <c r="I283">
        <f t="shared" si="135"/>
        <v>52</v>
      </c>
      <c r="J283">
        <f t="shared" si="133"/>
        <v>67</v>
      </c>
      <c r="L283" s="8" t="s">
        <v>102</v>
      </c>
      <c r="M283" s="6"/>
      <c r="N283" s="6" t="s">
        <v>118</v>
      </c>
      <c r="O283" s="6" t="str">
        <f t="shared" si="122"/>
        <v>Grade 3</v>
      </c>
      <c r="P283" s="6">
        <f t="shared" si="123"/>
        <v>33</v>
      </c>
      <c r="Q283" s="6">
        <f t="shared" si="124"/>
        <v>38</v>
      </c>
      <c r="R283" s="6">
        <f t="shared" si="125"/>
        <v>23</v>
      </c>
      <c r="S283" s="6">
        <f t="shared" si="126"/>
        <v>34</v>
      </c>
      <c r="T283" s="6">
        <f t="shared" si="134"/>
        <v>57</v>
      </c>
      <c r="U283" s="10">
        <f t="shared" si="127"/>
        <v>36</v>
      </c>
    </row>
    <row r="284" spans="1:21" x14ac:dyDescent="0.25">
      <c r="A284" t="s">
        <v>102</v>
      </c>
      <c r="C284" t="s">
        <v>118</v>
      </c>
      <c r="D284" t="str">
        <f t="shared" si="128"/>
        <v>Grade 3</v>
      </c>
      <c r="E284">
        <f t="shared" si="129"/>
        <v>33</v>
      </c>
      <c r="F284">
        <f t="shared" si="130"/>
        <v>38</v>
      </c>
      <c r="G284">
        <f t="shared" si="131"/>
        <v>23</v>
      </c>
      <c r="H284">
        <f t="shared" si="132"/>
        <v>34</v>
      </c>
      <c r="I284">
        <f t="shared" si="135"/>
        <v>57</v>
      </c>
      <c r="J284">
        <f t="shared" si="133"/>
        <v>36</v>
      </c>
      <c r="L284" s="9" t="s">
        <v>103</v>
      </c>
      <c r="M284" s="7"/>
      <c r="N284" s="7" t="s">
        <v>201</v>
      </c>
      <c r="O284" s="7" t="str">
        <f t="shared" si="122"/>
        <v>Grade 1</v>
      </c>
      <c r="P284" s="7">
        <f t="shared" si="123"/>
        <v>53</v>
      </c>
      <c r="Q284" s="7">
        <f t="shared" si="124"/>
        <v>58</v>
      </c>
      <c r="R284" s="7">
        <f t="shared" si="125"/>
        <v>43</v>
      </c>
      <c r="S284" s="7">
        <f t="shared" si="126"/>
        <v>54</v>
      </c>
      <c r="T284" s="7">
        <f t="shared" si="134"/>
        <v>70</v>
      </c>
      <c r="U284" s="11">
        <f t="shared" si="127"/>
        <v>56</v>
      </c>
    </row>
    <row r="285" spans="1:21" x14ac:dyDescent="0.25">
      <c r="A285" t="s">
        <v>103</v>
      </c>
      <c r="C285" t="s">
        <v>201</v>
      </c>
      <c r="D285" t="str">
        <f t="shared" si="128"/>
        <v>Grade 1</v>
      </c>
      <c r="E285">
        <f t="shared" si="129"/>
        <v>53</v>
      </c>
      <c r="F285">
        <f t="shared" si="130"/>
        <v>58</v>
      </c>
      <c r="G285">
        <f t="shared" si="131"/>
        <v>43</v>
      </c>
      <c r="H285">
        <f t="shared" si="132"/>
        <v>54</v>
      </c>
      <c r="I285">
        <f t="shared" si="135"/>
        <v>70</v>
      </c>
      <c r="J285">
        <f t="shared" si="133"/>
        <v>56</v>
      </c>
      <c r="L285" s="8" t="s">
        <v>103</v>
      </c>
      <c r="M285" s="6"/>
      <c r="N285" s="6" t="s">
        <v>200</v>
      </c>
      <c r="O285" s="6" t="str">
        <f t="shared" si="122"/>
        <v>Grade 4</v>
      </c>
      <c r="P285" s="6">
        <f t="shared" si="123"/>
        <v>58</v>
      </c>
      <c r="Q285" s="6">
        <f t="shared" si="124"/>
        <v>63</v>
      </c>
      <c r="R285" s="6">
        <f t="shared" si="125"/>
        <v>48</v>
      </c>
      <c r="S285" s="6">
        <f t="shared" si="126"/>
        <v>59</v>
      </c>
      <c r="T285" s="6">
        <f t="shared" si="134"/>
        <v>46</v>
      </c>
      <c r="U285" s="10">
        <f t="shared" si="127"/>
        <v>61</v>
      </c>
    </row>
    <row r="286" spans="1:21" x14ac:dyDescent="0.25">
      <c r="A286" t="s">
        <v>103</v>
      </c>
      <c r="C286" t="s">
        <v>200</v>
      </c>
      <c r="D286" t="str">
        <f t="shared" si="128"/>
        <v>Grade 4</v>
      </c>
      <c r="E286">
        <f t="shared" si="129"/>
        <v>58</v>
      </c>
      <c r="F286">
        <f t="shared" si="130"/>
        <v>63</v>
      </c>
      <c r="G286">
        <f t="shared" si="131"/>
        <v>48</v>
      </c>
      <c r="H286">
        <f t="shared" si="132"/>
        <v>59</v>
      </c>
      <c r="I286">
        <f t="shared" si="135"/>
        <v>46</v>
      </c>
      <c r="J286">
        <f t="shared" si="133"/>
        <v>61</v>
      </c>
      <c r="L286" s="9" t="s">
        <v>103</v>
      </c>
      <c r="M286" s="7"/>
      <c r="N286" s="7" t="s">
        <v>199</v>
      </c>
      <c r="O286" s="7" t="str">
        <f t="shared" si="122"/>
        <v>Grade 6</v>
      </c>
      <c r="P286" s="7">
        <f t="shared" si="123"/>
        <v>71</v>
      </c>
      <c r="Q286" s="7">
        <f t="shared" si="124"/>
        <v>76</v>
      </c>
      <c r="R286" s="7">
        <f t="shared" si="125"/>
        <v>61</v>
      </c>
      <c r="S286" s="7">
        <f t="shared" si="126"/>
        <v>72</v>
      </c>
      <c r="T286" s="7">
        <f t="shared" si="134"/>
        <v>70</v>
      </c>
      <c r="U286" s="11">
        <f t="shared" si="127"/>
        <v>74</v>
      </c>
    </row>
    <row r="287" spans="1:21" x14ac:dyDescent="0.25">
      <c r="A287" t="s">
        <v>103</v>
      </c>
      <c r="C287" t="s">
        <v>199</v>
      </c>
      <c r="D287" t="str">
        <f t="shared" si="128"/>
        <v>Grade 6</v>
      </c>
      <c r="E287">
        <f t="shared" si="129"/>
        <v>71</v>
      </c>
      <c r="F287">
        <f t="shared" si="130"/>
        <v>76</v>
      </c>
      <c r="G287">
        <f t="shared" si="131"/>
        <v>61</v>
      </c>
      <c r="H287">
        <f t="shared" si="132"/>
        <v>72</v>
      </c>
      <c r="I287">
        <f t="shared" si="135"/>
        <v>70</v>
      </c>
      <c r="J287">
        <f t="shared" si="133"/>
        <v>74</v>
      </c>
      <c r="L287" s="8" t="s">
        <v>103</v>
      </c>
      <c r="M287" s="6"/>
      <c r="N287" s="6" t="s">
        <v>123</v>
      </c>
      <c r="O287" s="6" t="str">
        <f t="shared" si="122"/>
        <v>Grade 2</v>
      </c>
      <c r="P287" s="6">
        <f t="shared" si="123"/>
        <v>47</v>
      </c>
      <c r="Q287" s="6">
        <f t="shared" si="124"/>
        <v>52</v>
      </c>
      <c r="R287" s="6">
        <f t="shared" si="125"/>
        <v>37</v>
      </c>
      <c r="S287" s="6">
        <f t="shared" si="126"/>
        <v>48</v>
      </c>
      <c r="T287" s="6">
        <f t="shared" si="134"/>
        <v>64</v>
      </c>
      <c r="U287" s="10">
        <f t="shared" si="127"/>
        <v>50</v>
      </c>
    </row>
    <row r="288" spans="1:21" x14ac:dyDescent="0.25">
      <c r="A288" t="s">
        <v>103</v>
      </c>
      <c r="C288" t="s">
        <v>123</v>
      </c>
      <c r="D288" t="str">
        <f t="shared" si="128"/>
        <v>Grade 2</v>
      </c>
      <c r="E288">
        <f t="shared" si="129"/>
        <v>47</v>
      </c>
      <c r="F288">
        <f t="shared" si="130"/>
        <v>52</v>
      </c>
      <c r="G288">
        <f t="shared" si="131"/>
        <v>37</v>
      </c>
      <c r="H288">
        <f t="shared" si="132"/>
        <v>48</v>
      </c>
      <c r="I288">
        <f t="shared" si="135"/>
        <v>64</v>
      </c>
      <c r="J288">
        <f t="shared" si="133"/>
        <v>50</v>
      </c>
      <c r="L288" s="9" t="s">
        <v>103</v>
      </c>
      <c r="M288" s="7"/>
      <c r="N288" s="7" t="s">
        <v>198</v>
      </c>
      <c r="O288" s="7" t="str">
        <f t="shared" si="122"/>
        <v>Grade 1</v>
      </c>
      <c r="P288" s="7">
        <f t="shared" si="123"/>
        <v>71</v>
      </c>
      <c r="Q288" s="7">
        <f t="shared" si="124"/>
        <v>76</v>
      </c>
      <c r="R288" s="7">
        <f t="shared" si="125"/>
        <v>61</v>
      </c>
      <c r="S288" s="7">
        <f t="shared" si="126"/>
        <v>72</v>
      </c>
      <c r="T288" s="7">
        <f t="shared" si="134"/>
        <v>69</v>
      </c>
      <c r="U288" s="11">
        <f t="shared" si="127"/>
        <v>74</v>
      </c>
    </row>
    <row r="289" spans="1:21" x14ac:dyDescent="0.25">
      <c r="A289" t="s">
        <v>103</v>
      </c>
      <c r="C289" t="s">
        <v>198</v>
      </c>
      <c r="D289" t="str">
        <f t="shared" si="128"/>
        <v>Grade 1</v>
      </c>
      <c r="E289">
        <f t="shared" si="129"/>
        <v>71</v>
      </c>
      <c r="F289">
        <f t="shared" si="130"/>
        <v>76</v>
      </c>
      <c r="G289">
        <f t="shared" si="131"/>
        <v>61</v>
      </c>
      <c r="H289">
        <f t="shared" si="132"/>
        <v>72</v>
      </c>
      <c r="I289">
        <f t="shared" si="135"/>
        <v>69</v>
      </c>
      <c r="J289">
        <f t="shared" si="133"/>
        <v>74</v>
      </c>
      <c r="L289" s="8" t="s">
        <v>103</v>
      </c>
      <c r="M289" s="6"/>
      <c r="N289" s="6" t="s">
        <v>197</v>
      </c>
      <c r="O289" s="6" t="str">
        <f t="shared" si="122"/>
        <v>Grade 4</v>
      </c>
      <c r="P289" s="6">
        <f t="shared" si="123"/>
        <v>65</v>
      </c>
      <c r="Q289" s="6">
        <f t="shared" si="124"/>
        <v>70</v>
      </c>
      <c r="R289" s="6">
        <f t="shared" si="125"/>
        <v>55</v>
      </c>
      <c r="S289" s="6">
        <f t="shared" si="126"/>
        <v>66</v>
      </c>
      <c r="T289" s="6">
        <f t="shared" si="134"/>
        <v>63</v>
      </c>
      <c r="U289" s="10">
        <f t="shared" si="127"/>
        <v>68</v>
      </c>
    </row>
    <row r="290" spans="1:21" x14ac:dyDescent="0.25">
      <c r="A290" t="s">
        <v>103</v>
      </c>
      <c r="C290" t="s">
        <v>197</v>
      </c>
      <c r="D290" t="str">
        <f t="shared" si="128"/>
        <v>Grade 4</v>
      </c>
      <c r="E290">
        <f t="shared" si="129"/>
        <v>65</v>
      </c>
      <c r="F290">
        <f t="shared" si="130"/>
        <v>70</v>
      </c>
      <c r="G290">
        <f t="shared" si="131"/>
        <v>55</v>
      </c>
      <c r="H290">
        <f t="shared" si="132"/>
        <v>66</v>
      </c>
      <c r="I290">
        <f t="shared" si="135"/>
        <v>63</v>
      </c>
      <c r="J290">
        <f t="shared" si="133"/>
        <v>68</v>
      </c>
      <c r="L290" s="9" t="s">
        <v>103</v>
      </c>
      <c r="M290" s="7"/>
      <c r="N290" s="7" t="s">
        <v>196</v>
      </c>
      <c r="O290" s="7" t="str">
        <f t="shared" si="122"/>
        <v>Grade 5</v>
      </c>
      <c r="P290" s="7">
        <f t="shared" si="123"/>
        <v>70</v>
      </c>
      <c r="Q290" s="7">
        <f t="shared" si="124"/>
        <v>75</v>
      </c>
      <c r="R290" s="7">
        <f t="shared" si="125"/>
        <v>60</v>
      </c>
      <c r="S290" s="7">
        <f t="shared" si="126"/>
        <v>71</v>
      </c>
      <c r="T290" s="7">
        <f t="shared" si="134"/>
        <v>53</v>
      </c>
      <c r="U290" s="11">
        <f t="shared" si="127"/>
        <v>73</v>
      </c>
    </row>
    <row r="291" spans="1:21" x14ac:dyDescent="0.25">
      <c r="A291" t="s">
        <v>103</v>
      </c>
      <c r="C291" t="s">
        <v>196</v>
      </c>
      <c r="D291" t="str">
        <f t="shared" si="128"/>
        <v>Grade 5</v>
      </c>
      <c r="E291">
        <f t="shared" si="129"/>
        <v>70</v>
      </c>
      <c r="F291">
        <f t="shared" si="130"/>
        <v>75</v>
      </c>
      <c r="G291">
        <f t="shared" si="131"/>
        <v>60</v>
      </c>
      <c r="H291">
        <f t="shared" si="132"/>
        <v>71</v>
      </c>
      <c r="I291">
        <f t="shared" si="135"/>
        <v>53</v>
      </c>
      <c r="J291">
        <f t="shared" si="133"/>
        <v>73</v>
      </c>
      <c r="L291" s="8" t="s">
        <v>103</v>
      </c>
      <c r="M291" s="6"/>
      <c r="N291" s="6" t="s">
        <v>122</v>
      </c>
      <c r="O291" s="6" t="str">
        <f t="shared" si="122"/>
        <v>Grade 1</v>
      </c>
      <c r="P291" s="6">
        <f t="shared" si="123"/>
        <v>64</v>
      </c>
      <c r="Q291" s="6">
        <f t="shared" si="124"/>
        <v>69</v>
      </c>
      <c r="R291" s="6">
        <f t="shared" si="125"/>
        <v>54</v>
      </c>
      <c r="S291" s="6">
        <f t="shared" si="126"/>
        <v>65</v>
      </c>
      <c r="T291" s="6">
        <f t="shared" si="134"/>
        <v>59</v>
      </c>
      <c r="U291" s="10">
        <f t="shared" si="127"/>
        <v>67</v>
      </c>
    </row>
    <row r="292" spans="1:21" x14ac:dyDescent="0.25">
      <c r="A292" t="s">
        <v>103</v>
      </c>
      <c r="C292" t="s">
        <v>122</v>
      </c>
      <c r="D292" t="str">
        <f t="shared" si="128"/>
        <v>Grade 1</v>
      </c>
      <c r="E292">
        <f t="shared" si="129"/>
        <v>64</v>
      </c>
      <c r="F292">
        <f t="shared" si="130"/>
        <v>69</v>
      </c>
      <c r="G292">
        <f t="shared" si="131"/>
        <v>54</v>
      </c>
      <c r="H292">
        <f t="shared" si="132"/>
        <v>65</v>
      </c>
      <c r="I292">
        <f t="shared" si="135"/>
        <v>59</v>
      </c>
      <c r="J292">
        <f t="shared" si="133"/>
        <v>67</v>
      </c>
      <c r="L292" s="9" t="s">
        <v>103</v>
      </c>
      <c r="M292" s="7"/>
      <c r="N292" s="7" t="s">
        <v>195</v>
      </c>
      <c r="O292" s="7" t="str">
        <f t="shared" ref="O292:O323" si="136">O151</f>
        <v>Grade 2</v>
      </c>
      <c r="P292" s="7">
        <f t="shared" ref="P292:P323" si="137">Q151+1</f>
        <v>54</v>
      </c>
      <c r="Q292" s="7">
        <f t="shared" ref="Q292:Q323" si="138">P151+1</f>
        <v>59</v>
      </c>
      <c r="R292" s="7">
        <f t="shared" ref="R292:R323" si="139">S151</f>
        <v>44</v>
      </c>
      <c r="S292" s="7">
        <f t="shared" ref="S292:S323" si="140">R151</f>
        <v>55</v>
      </c>
      <c r="T292" s="7">
        <f t="shared" si="134"/>
        <v>43</v>
      </c>
      <c r="U292" s="11">
        <f t="shared" ref="U292:U323" si="141">U151</f>
        <v>57</v>
      </c>
    </row>
    <row r="293" spans="1:21" x14ac:dyDescent="0.25">
      <c r="A293" t="s">
        <v>103</v>
      </c>
      <c r="C293" t="s">
        <v>195</v>
      </c>
      <c r="D293" t="str">
        <f t="shared" ref="D293:D324" si="142">D152</f>
        <v>Grade 2</v>
      </c>
      <c r="E293">
        <f t="shared" ref="E293:E324" si="143">F152+1</f>
        <v>54</v>
      </c>
      <c r="F293">
        <f t="shared" ref="F293:F324" si="144">E152+1</f>
        <v>59</v>
      </c>
      <c r="G293">
        <f t="shared" ref="G293:G324" si="145">H152</f>
        <v>44</v>
      </c>
      <c r="H293">
        <f t="shared" ref="H293:H324" si="146">G152</f>
        <v>55</v>
      </c>
      <c r="I293">
        <f t="shared" si="135"/>
        <v>43</v>
      </c>
      <c r="J293">
        <f t="shared" ref="J293:J324" si="147">J152</f>
        <v>57</v>
      </c>
      <c r="L293" s="8" t="s">
        <v>103</v>
      </c>
      <c r="M293" s="6"/>
      <c r="N293" s="6" t="s">
        <v>194</v>
      </c>
      <c r="O293" s="6" t="str">
        <f t="shared" si="136"/>
        <v>Grade 1</v>
      </c>
      <c r="P293" s="6">
        <f t="shared" si="137"/>
        <v>60</v>
      </c>
      <c r="Q293" s="6">
        <f t="shared" si="138"/>
        <v>65</v>
      </c>
      <c r="R293" s="6">
        <f t="shared" si="139"/>
        <v>50</v>
      </c>
      <c r="S293" s="6">
        <f t="shared" si="140"/>
        <v>61</v>
      </c>
      <c r="T293" s="6">
        <f t="shared" si="134"/>
        <v>75</v>
      </c>
      <c r="U293" s="10">
        <f t="shared" si="141"/>
        <v>63</v>
      </c>
    </row>
    <row r="294" spans="1:21" x14ac:dyDescent="0.25">
      <c r="A294" t="s">
        <v>103</v>
      </c>
      <c r="C294" t="s">
        <v>194</v>
      </c>
      <c r="D294" t="str">
        <f t="shared" si="142"/>
        <v>Grade 1</v>
      </c>
      <c r="E294">
        <f t="shared" si="143"/>
        <v>60</v>
      </c>
      <c r="F294">
        <f t="shared" si="144"/>
        <v>65</v>
      </c>
      <c r="G294">
        <f t="shared" si="145"/>
        <v>50</v>
      </c>
      <c r="H294">
        <f t="shared" si="146"/>
        <v>61</v>
      </c>
      <c r="I294">
        <f t="shared" si="135"/>
        <v>75</v>
      </c>
      <c r="J294">
        <f t="shared" si="147"/>
        <v>63</v>
      </c>
      <c r="L294" s="9" t="s">
        <v>103</v>
      </c>
      <c r="M294" s="7"/>
      <c r="N294" s="7" t="s">
        <v>193</v>
      </c>
      <c r="O294" s="7" t="str">
        <f t="shared" si="136"/>
        <v>Grade 2</v>
      </c>
      <c r="P294" s="7">
        <f t="shared" si="137"/>
        <v>44</v>
      </c>
      <c r="Q294" s="7">
        <f t="shared" si="138"/>
        <v>49</v>
      </c>
      <c r="R294" s="7">
        <f t="shared" si="139"/>
        <v>34</v>
      </c>
      <c r="S294" s="7">
        <f t="shared" si="140"/>
        <v>45</v>
      </c>
      <c r="T294" s="7">
        <f t="shared" si="134"/>
        <v>48</v>
      </c>
      <c r="U294" s="11">
        <f t="shared" si="141"/>
        <v>47</v>
      </c>
    </row>
    <row r="295" spans="1:21" x14ac:dyDescent="0.25">
      <c r="A295" t="s">
        <v>103</v>
      </c>
      <c r="C295" t="s">
        <v>193</v>
      </c>
      <c r="D295" t="str">
        <f t="shared" si="142"/>
        <v>Grade 2</v>
      </c>
      <c r="E295">
        <f t="shared" si="143"/>
        <v>44</v>
      </c>
      <c r="F295">
        <f t="shared" si="144"/>
        <v>49</v>
      </c>
      <c r="G295">
        <f t="shared" si="145"/>
        <v>34</v>
      </c>
      <c r="H295">
        <f t="shared" si="146"/>
        <v>45</v>
      </c>
      <c r="I295">
        <f t="shared" si="135"/>
        <v>48</v>
      </c>
      <c r="J295">
        <f t="shared" si="147"/>
        <v>47</v>
      </c>
      <c r="L295" s="8" t="s">
        <v>103</v>
      </c>
      <c r="M295" s="6"/>
      <c r="N295" s="6" t="s">
        <v>121</v>
      </c>
      <c r="O295" s="6" t="str">
        <f t="shared" si="136"/>
        <v>Grade 1</v>
      </c>
      <c r="P295" s="6">
        <f t="shared" si="137"/>
        <v>76</v>
      </c>
      <c r="Q295" s="6">
        <f t="shared" si="138"/>
        <v>81</v>
      </c>
      <c r="R295" s="6">
        <f t="shared" si="139"/>
        <v>66</v>
      </c>
      <c r="S295" s="6">
        <f t="shared" si="140"/>
        <v>77</v>
      </c>
      <c r="T295" s="6">
        <f t="shared" si="134"/>
        <v>67</v>
      </c>
      <c r="U295" s="10">
        <f t="shared" si="141"/>
        <v>79</v>
      </c>
    </row>
    <row r="296" spans="1:21" x14ac:dyDescent="0.25">
      <c r="A296" t="s">
        <v>103</v>
      </c>
      <c r="C296" t="s">
        <v>121</v>
      </c>
      <c r="D296" t="str">
        <f t="shared" si="142"/>
        <v>Grade 1</v>
      </c>
      <c r="E296">
        <f t="shared" si="143"/>
        <v>76</v>
      </c>
      <c r="F296">
        <f t="shared" si="144"/>
        <v>81</v>
      </c>
      <c r="G296">
        <f t="shared" si="145"/>
        <v>66</v>
      </c>
      <c r="H296">
        <f t="shared" si="146"/>
        <v>77</v>
      </c>
      <c r="I296">
        <f t="shared" si="135"/>
        <v>67</v>
      </c>
      <c r="J296">
        <f t="shared" si="147"/>
        <v>79</v>
      </c>
      <c r="L296" s="9" t="s">
        <v>103</v>
      </c>
      <c r="M296" s="7"/>
      <c r="N296" s="7" t="s">
        <v>192</v>
      </c>
      <c r="O296" s="7" t="str">
        <f t="shared" si="136"/>
        <v>Grade 4</v>
      </c>
      <c r="P296" s="7">
        <f t="shared" si="137"/>
        <v>49</v>
      </c>
      <c r="Q296" s="7">
        <f t="shared" si="138"/>
        <v>54</v>
      </c>
      <c r="R296" s="7">
        <f t="shared" si="139"/>
        <v>39</v>
      </c>
      <c r="S296" s="7">
        <f t="shared" si="140"/>
        <v>50</v>
      </c>
      <c r="T296" s="7">
        <f t="shared" si="134"/>
        <v>47</v>
      </c>
      <c r="U296" s="11">
        <f t="shared" si="141"/>
        <v>52</v>
      </c>
    </row>
    <row r="297" spans="1:21" x14ac:dyDescent="0.25">
      <c r="A297" t="s">
        <v>103</v>
      </c>
      <c r="C297" t="s">
        <v>192</v>
      </c>
      <c r="D297" t="str">
        <f t="shared" si="142"/>
        <v>Grade 4</v>
      </c>
      <c r="E297">
        <f t="shared" si="143"/>
        <v>49</v>
      </c>
      <c r="F297">
        <f t="shared" si="144"/>
        <v>54</v>
      </c>
      <c r="G297">
        <f t="shared" si="145"/>
        <v>39</v>
      </c>
      <c r="H297">
        <f t="shared" si="146"/>
        <v>50</v>
      </c>
      <c r="I297">
        <f t="shared" si="135"/>
        <v>47</v>
      </c>
      <c r="J297">
        <f t="shared" si="147"/>
        <v>52</v>
      </c>
      <c r="L297" s="8" t="s">
        <v>103</v>
      </c>
      <c r="M297" s="6"/>
      <c r="N297" s="6" t="s">
        <v>191</v>
      </c>
      <c r="O297" s="6" t="str">
        <f t="shared" si="136"/>
        <v>Grade 1</v>
      </c>
      <c r="P297" s="6">
        <f t="shared" si="137"/>
        <v>68</v>
      </c>
      <c r="Q297" s="6">
        <f t="shared" si="138"/>
        <v>73</v>
      </c>
      <c r="R297" s="6">
        <f t="shared" si="139"/>
        <v>58</v>
      </c>
      <c r="S297" s="6">
        <f t="shared" si="140"/>
        <v>69</v>
      </c>
      <c r="T297" s="6">
        <f t="shared" si="134"/>
        <v>37</v>
      </c>
      <c r="U297" s="10">
        <f t="shared" si="141"/>
        <v>71</v>
      </c>
    </row>
    <row r="298" spans="1:21" x14ac:dyDescent="0.25">
      <c r="A298" t="s">
        <v>103</v>
      </c>
      <c r="C298" t="s">
        <v>191</v>
      </c>
      <c r="D298" t="str">
        <f t="shared" si="142"/>
        <v>Grade 1</v>
      </c>
      <c r="E298">
        <f t="shared" si="143"/>
        <v>68</v>
      </c>
      <c r="F298">
        <f t="shared" si="144"/>
        <v>73</v>
      </c>
      <c r="G298">
        <f t="shared" si="145"/>
        <v>58</v>
      </c>
      <c r="H298">
        <f t="shared" si="146"/>
        <v>69</v>
      </c>
      <c r="I298">
        <f t="shared" si="135"/>
        <v>37</v>
      </c>
      <c r="J298">
        <f t="shared" si="147"/>
        <v>71</v>
      </c>
      <c r="L298" s="9" t="s">
        <v>103</v>
      </c>
      <c r="M298" s="7"/>
      <c r="N298" s="7" t="s">
        <v>190</v>
      </c>
      <c r="O298" s="7" t="str">
        <f t="shared" si="136"/>
        <v>Grade 6</v>
      </c>
      <c r="P298" s="7">
        <f t="shared" si="137"/>
        <v>48</v>
      </c>
      <c r="Q298" s="7">
        <f t="shared" si="138"/>
        <v>53</v>
      </c>
      <c r="R298" s="7">
        <f t="shared" si="139"/>
        <v>38</v>
      </c>
      <c r="S298" s="7">
        <f t="shared" si="140"/>
        <v>49</v>
      </c>
      <c r="T298" s="7">
        <f t="shared" si="134"/>
        <v>43</v>
      </c>
      <c r="U298" s="11">
        <f t="shared" si="141"/>
        <v>51</v>
      </c>
    </row>
    <row r="299" spans="1:21" x14ac:dyDescent="0.25">
      <c r="A299" t="s">
        <v>103</v>
      </c>
      <c r="C299" t="s">
        <v>190</v>
      </c>
      <c r="D299" t="str">
        <f t="shared" si="142"/>
        <v>Grade 6</v>
      </c>
      <c r="E299">
        <f t="shared" si="143"/>
        <v>48</v>
      </c>
      <c r="F299">
        <f t="shared" si="144"/>
        <v>53</v>
      </c>
      <c r="G299">
        <f t="shared" si="145"/>
        <v>38</v>
      </c>
      <c r="H299">
        <f t="shared" si="146"/>
        <v>49</v>
      </c>
      <c r="I299">
        <f t="shared" si="135"/>
        <v>43</v>
      </c>
      <c r="J299">
        <f t="shared" si="147"/>
        <v>51</v>
      </c>
      <c r="L299" s="8" t="s">
        <v>103</v>
      </c>
      <c r="M299" s="6"/>
      <c r="N299" s="6" t="s">
        <v>120</v>
      </c>
      <c r="O299" s="6" t="str">
        <f t="shared" si="136"/>
        <v>Grade 5</v>
      </c>
      <c r="P299" s="6">
        <f t="shared" si="137"/>
        <v>38</v>
      </c>
      <c r="Q299" s="6">
        <f t="shared" si="138"/>
        <v>43</v>
      </c>
      <c r="R299" s="6">
        <f t="shared" si="139"/>
        <v>28</v>
      </c>
      <c r="S299" s="6">
        <f t="shared" si="140"/>
        <v>39</v>
      </c>
      <c r="T299" s="6">
        <f t="shared" si="134"/>
        <v>27</v>
      </c>
      <c r="U299" s="10">
        <f t="shared" si="141"/>
        <v>41</v>
      </c>
    </row>
    <row r="300" spans="1:21" x14ac:dyDescent="0.25">
      <c r="A300" t="s">
        <v>103</v>
      </c>
      <c r="C300" t="s">
        <v>120</v>
      </c>
      <c r="D300" t="str">
        <f t="shared" si="142"/>
        <v>Grade 5</v>
      </c>
      <c r="E300">
        <f t="shared" si="143"/>
        <v>38</v>
      </c>
      <c r="F300">
        <f t="shared" si="144"/>
        <v>43</v>
      </c>
      <c r="G300">
        <f t="shared" si="145"/>
        <v>28</v>
      </c>
      <c r="H300">
        <f t="shared" si="146"/>
        <v>39</v>
      </c>
      <c r="I300">
        <f t="shared" si="135"/>
        <v>27</v>
      </c>
      <c r="J300">
        <f t="shared" si="147"/>
        <v>41</v>
      </c>
      <c r="L300" s="9" t="s">
        <v>103</v>
      </c>
      <c r="M300" s="7"/>
      <c r="N300" s="7" t="s">
        <v>189</v>
      </c>
      <c r="O300" s="7" t="str">
        <f t="shared" si="136"/>
        <v>Grade 1</v>
      </c>
      <c r="P300" s="7">
        <f t="shared" si="137"/>
        <v>44</v>
      </c>
      <c r="Q300" s="7">
        <f t="shared" si="138"/>
        <v>49</v>
      </c>
      <c r="R300" s="7">
        <f t="shared" si="139"/>
        <v>34</v>
      </c>
      <c r="S300" s="7">
        <f t="shared" si="140"/>
        <v>45</v>
      </c>
      <c r="T300" s="7">
        <f t="shared" si="134"/>
        <v>66</v>
      </c>
      <c r="U300" s="11">
        <f t="shared" si="141"/>
        <v>47</v>
      </c>
    </row>
    <row r="301" spans="1:21" x14ac:dyDescent="0.25">
      <c r="A301" t="s">
        <v>103</v>
      </c>
      <c r="C301" t="s">
        <v>189</v>
      </c>
      <c r="D301" t="str">
        <f t="shared" si="142"/>
        <v>Grade 1</v>
      </c>
      <c r="E301">
        <f t="shared" si="143"/>
        <v>44</v>
      </c>
      <c r="F301">
        <f t="shared" si="144"/>
        <v>49</v>
      </c>
      <c r="G301">
        <f t="shared" si="145"/>
        <v>34</v>
      </c>
      <c r="H301">
        <f t="shared" si="146"/>
        <v>45</v>
      </c>
      <c r="I301">
        <f t="shared" si="135"/>
        <v>66</v>
      </c>
      <c r="J301">
        <f t="shared" si="147"/>
        <v>47</v>
      </c>
      <c r="L301" s="8" t="s">
        <v>103</v>
      </c>
      <c r="M301" s="6"/>
      <c r="N301" s="6" t="s">
        <v>188</v>
      </c>
      <c r="O301" s="6" t="str">
        <f t="shared" si="136"/>
        <v>Grade 3</v>
      </c>
      <c r="P301" s="6">
        <f t="shared" si="137"/>
        <v>28</v>
      </c>
      <c r="Q301" s="6">
        <f t="shared" si="138"/>
        <v>33</v>
      </c>
      <c r="R301" s="6">
        <f t="shared" si="139"/>
        <v>18</v>
      </c>
      <c r="S301" s="6">
        <f t="shared" si="140"/>
        <v>29</v>
      </c>
      <c r="T301" s="6">
        <f t="shared" si="134"/>
        <v>54</v>
      </c>
      <c r="U301" s="10">
        <f t="shared" si="141"/>
        <v>31</v>
      </c>
    </row>
    <row r="302" spans="1:21" x14ac:dyDescent="0.25">
      <c r="A302" t="s">
        <v>103</v>
      </c>
      <c r="C302" t="s">
        <v>188</v>
      </c>
      <c r="D302" t="str">
        <f t="shared" si="142"/>
        <v>Grade 3</v>
      </c>
      <c r="E302">
        <f t="shared" si="143"/>
        <v>28</v>
      </c>
      <c r="F302">
        <f t="shared" si="144"/>
        <v>33</v>
      </c>
      <c r="G302">
        <f t="shared" si="145"/>
        <v>18</v>
      </c>
      <c r="H302">
        <f t="shared" si="146"/>
        <v>29</v>
      </c>
      <c r="I302">
        <f t="shared" si="135"/>
        <v>54</v>
      </c>
      <c r="J302">
        <f t="shared" si="147"/>
        <v>31</v>
      </c>
      <c r="L302" s="9" t="s">
        <v>103</v>
      </c>
      <c r="M302" s="7"/>
      <c r="N302" s="7" t="s">
        <v>187</v>
      </c>
      <c r="O302" s="7" t="str">
        <f t="shared" si="136"/>
        <v>Grade 1</v>
      </c>
      <c r="P302" s="7">
        <f t="shared" si="137"/>
        <v>67</v>
      </c>
      <c r="Q302" s="7">
        <f t="shared" si="138"/>
        <v>72</v>
      </c>
      <c r="R302" s="7">
        <f t="shared" si="139"/>
        <v>57</v>
      </c>
      <c r="S302" s="7">
        <f t="shared" si="140"/>
        <v>68</v>
      </c>
      <c r="T302" s="7">
        <f t="shared" ref="T302:T333" si="148">P84</f>
        <v>91</v>
      </c>
      <c r="U302" s="11">
        <f t="shared" si="141"/>
        <v>70</v>
      </c>
    </row>
    <row r="303" spans="1:21" x14ac:dyDescent="0.25">
      <c r="A303" t="s">
        <v>103</v>
      </c>
      <c r="C303" t="s">
        <v>187</v>
      </c>
      <c r="D303" t="str">
        <f t="shared" si="142"/>
        <v>Grade 1</v>
      </c>
      <c r="E303">
        <f t="shared" si="143"/>
        <v>67</v>
      </c>
      <c r="F303">
        <f t="shared" si="144"/>
        <v>72</v>
      </c>
      <c r="G303">
        <f t="shared" si="145"/>
        <v>57</v>
      </c>
      <c r="H303">
        <f t="shared" si="146"/>
        <v>68</v>
      </c>
      <c r="I303">
        <f t="shared" ref="I303:I334" si="149">E85</f>
        <v>91</v>
      </c>
      <c r="J303">
        <f t="shared" si="147"/>
        <v>70</v>
      </c>
      <c r="L303" s="15" t="s">
        <v>103</v>
      </c>
      <c r="M303" s="16"/>
      <c r="N303" s="16" t="s">
        <v>119</v>
      </c>
      <c r="O303" s="16" t="str">
        <f t="shared" si="136"/>
        <v>Grade 4</v>
      </c>
      <c r="P303" s="16">
        <f t="shared" si="137"/>
        <v>55</v>
      </c>
      <c r="Q303" s="16">
        <f t="shared" si="138"/>
        <v>60</v>
      </c>
      <c r="R303" s="16">
        <f t="shared" si="139"/>
        <v>45</v>
      </c>
      <c r="S303" s="16">
        <f t="shared" si="140"/>
        <v>56</v>
      </c>
      <c r="T303" s="16">
        <f t="shared" si="148"/>
        <v>79</v>
      </c>
      <c r="U303" s="17">
        <f t="shared" si="141"/>
        <v>58</v>
      </c>
    </row>
    <row r="304" spans="1:21" x14ac:dyDescent="0.25">
      <c r="A304" t="s">
        <v>103</v>
      </c>
      <c r="C304" t="s">
        <v>119</v>
      </c>
      <c r="D304" t="str">
        <f t="shared" si="142"/>
        <v>Grade 4</v>
      </c>
      <c r="E304">
        <f t="shared" si="143"/>
        <v>55</v>
      </c>
      <c r="F304">
        <f t="shared" si="144"/>
        <v>60</v>
      </c>
      <c r="G304">
        <f t="shared" si="145"/>
        <v>45</v>
      </c>
      <c r="H304">
        <f t="shared" si="146"/>
        <v>56</v>
      </c>
      <c r="I304">
        <f t="shared" si="149"/>
        <v>79</v>
      </c>
      <c r="J304">
        <f t="shared" si="147"/>
        <v>58</v>
      </c>
    </row>
  </sheetData>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AFAD-EB33-475B-9F76-CEABA5578E6B}">
  <dimension ref="A1:Q307"/>
  <sheetViews>
    <sheetView showGridLines="0" tabSelected="1" zoomScale="90" zoomScaleNormal="90" workbookViewId="0">
      <selection activeCell="K18" sqref="K18"/>
    </sheetView>
  </sheetViews>
  <sheetFormatPr defaultRowHeight="15" x14ac:dyDescent="0.25"/>
  <cols>
    <col min="1" max="1" width="19.42578125" bestFit="1" customWidth="1"/>
    <col min="2" max="2" width="13.5703125" bestFit="1" customWidth="1"/>
    <col min="3" max="3" width="14.42578125" bestFit="1" customWidth="1"/>
    <col min="4" max="4" width="11.28515625" bestFit="1" customWidth="1"/>
    <col min="5" max="5" width="7" bestFit="1" customWidth="1"/>
    <col min="6" max="6" width="7.7109375" bestFit="1" customWidth="1"/>
    <col min="7" max="7" width="8.140625" bestFit="1" customWidth="1"/>
    <col min="8" max="8" width="6.7109375" bestFit="1" customWidth="1"/>
    <col min="9" max="9" width="9.42578125" bestFit="1" customWidth="1"/>
    <col min="10" max="10" width="6.7109375" bestFit="1" customWidth="1"/>
    <col min="11" max="11" width="10.7109375" bestFit="1" customWidth="1"/>
    <col min="12" max="12" width="7.7109375" bestFit="1" customWidth="1"/>
  </cols>
  <sheetData>
    <row r="1" spans="1:12" ht="29.25" customHeight="1" x14ac:dyDescent="0.25"/>
    <row r="7" spans="1:12" x14ac:dyDescent="0.25">
      <c r="A7" s="2" t="s">
        <v>9</v>
      </c>
      <c r="B7" s="2" t="s">
        <v>6</v>
      </c>
      <c r="C7" s="2" t="s">
        <v>0</v>
      </c>
      <c r="D7" s="2" t="s">
        <v>326</v>
      </c>
      <c r="E7" t="s">
        <v>335</v>
      </c>
      <c r="F7" t="s">
        <v>334</v>
      </c>
      <c r="G7" t="s">
        <v>329</v>
      </c>
      <c r="H7" t="s">
        <v>330</v>
      </c>
      <c r="I7" t="s">
        <v>331</v>
      </c>
      <c r="J7" t="s">
        <v>332</v>
      </c>
      <c r="K7" t="s">
        <v>333</v>
      </c>
      <c r="L7" t="s">
        <v>341</v>
      </c>
    </row>
    <row r="8" spans="1:12" x14ac:dyDescent="0.25">
      <c r="A8" t="s">
        <v>97</v>
      </c>
      <c r="B8" t="s">
        <v>273</v>
      </c>
      <c r="C8" t="s">
        <v>10</v>
      </c>
      <c r="D8" t="s">
        <v>324</v>
      </c>
      <c r="E8" s="4">
        <v>68</v>
      </c>
      <c r="F8" s="4">
        <v>63</v>
      </c>
      <c r="G8" s="4">
        <v>65</v>
      </c>
      <c r="H8" s="4">
        <v>54</v>
      </c>
      <c r="I8" s="4">
        <v>62</v>
      </c>
      <c r="J8" s="4">
        <v>67</v>
      </c>
      <c r="K8" s="4">
        <v>4497</v>
      </c>
      <c r="L8" s="4">
        <v>379</v>
      </c>
    </row>
    <row r="9" spans="1:12" x14ac:dyDescent="0.25">
      <c r="B9" t="s">
        <v>161</v>
      </c>
      <c r="C9" t="s">
        <v>17</v>
      </c>
      <c r="D9" t="s">
        <v>324</v>
      </c>
      <c r="E9" s="4">
        <v>84</v>
      </c>
      <c r="F9" s="4">
        <v>79</v>
      </c>
      <c r="G9" s="4">
        <v>81</v>
      </c>
      <c r="H9" s="4">
        <v>70</v>
      </c>
      <c r="I9" s="4">
        <v>93</v>
      </c>
      <c r="J9" s="4">
        <v>83</v>
      </c>
      <c r="K9" s="4">
        <v>4422</v>
      </c>
      <c r="L9" s="4">
        <v>490</v>
      </c>
    </row>
    <row r="10" spans="1:12" x14ac:dyDescent="0.25">
      <c r="B10" t="s">
        <v>160</v>
      </c>
      <c r="C10" t="s">
        <v>18</v>
      </c>
      <c r="D10" t="s">
        <v>324</v>
      </c>
      <c r="E10" s="4">
        <v>77</v>
      </c>
      <c r="F10" s="4">
        <v>72</v>
      </c>
      <c r="G10" s="4">
        <v>74</v>
      </c>
      <c r="H10" s="4">
        <v>63</v>
      </c>
      <c r="I10" s="4">
        <v>87</v>
      </c>
      <c r="J10" s="4">
        <v>76</v>
      </c>
      <c r="K10" s="4">
        <v>4437</v>
      </c>
      <c r="L10" s="4">
        <v>449</v>
      </c>
    </row>
    <row r="11" spans="1:12" x14ac:dyDescent="0.25">
      <c r="B11" t="s">
        <v>233</v>
      </c>
      <c r="C11" t="s">
        <v>19</v>
      </c>
      <c r="D11" t="s">
        <v>324</v>
      </c>
      <c r="E11" s="4">
        <v>60</v>
      </c>
      <c r="F11" s="4">
        <v>55</v>
      </c>
      <c r="G11" s="4">
        <v>57</v>
      </c>
      <c r="H11" s="4">
        <v>46</v>
      </c>
      <c r="I11" s="4">
        <v>80</v>
      </c>
      <c r="J11" s="4">
        <v>59</v>
      </c>
      <c r="K11" s="4">
        <v>4417</v>
      </c>
      <c r="L11" s="4">
        <v>357</v>
      </c>
    </row>
    <row r="12" spans="1:12" x14ac:dyDescent="0.25">
      <c r="B12" t="s">
        <v>232</v>
      </c>
      <c r="C12" t="s">
        <v>13</v>
      </c>
      <c r="D12" t="s">
        <v>324</v>
      </c>
      <c r="E12" s="4">
        <v>84</v>
      </c>
      <c r="F12" s="4">
        <v>79</v>
      </c>
      <c r="G12" s="4">
        <v>81</v>
      </c>
      <c r="H12" s="4">
        <v>70</v>
      </c>
      <c r="I12" s="4">
        <v>75</v>
      </c>
      <c r="J12" s="4">
        <v>83</v>
      </c>
      <c r="K12" s="4">
        <v>4412</v>
      </c>
      <c r="L12" s="4">
        <v>472</v>
      </c>
    </row>
    <row r="13" spans="1:12" x14ac:dyDescent="0.25">
      <c r="B13" t="s">
        <v>235</v>
      </c>
      <c r="C13" t="s">
        <v>13</v>
      </c>
      <c r="D13" t="s">
        <v>324</v>
      </c>
      <c r="E13" s="4">
        <v>83</v>
      </c>
      <c r="F13" s="4">
        <v>78</v>
      </c>
      <c r="G13" s="4">
        <v>80</v>
      </c>
      <c r="H13" s="4">
        <v>69</v>
      </c>
      <c r="I13" s="4">
        <v>93</v>
      </c>
      <c r="J13" s="4">
        <v>82</v>
      </c>
      <c r="K13" s="4">
        <v>4432</v>
      </c>
      <c r="L13" s="4">
        <v>485</v>
      </c>
    </row>
    <row r="14" spans="1:12" x14ac:dyDescent="0.25">
      <c r="B14" t="s">
        <v>234</v>
      </c>
      <c r="C14" t="s">
        <v>15</v>
      </c>
      <c r="D14" t="s">
        <v>324</v>
      </c>
      <c r="E14" s="4">
        <v>78</v>
      </c>
      <c r="F14" s="4">
        <v>73</v>
      </c>
      <c r="G14" s="4">
        <v>75</v>
      </c>
      <c r="H14" s="4">
        <v>64</v>
      </c>
      <c r="I14" s="4">
        <v>69</v>
      </c>
      <c r="J14" s="4">
        <v>77</v>
      </c>
      <c r="K14" s="4">
        <v>4427</v>
      </c>
      <c r="L14" s="4">
        <v>436</v>
      </c>
    </row>
    <row r="15" spans="1:12" x14ac:dyDescent="0.25">
      <c r="B15" t="s">
        <v>236</v>
      </c>
      <c r="C15" t="s">
        <v>15</v>
      </c>
      <c r="D15" t="s">
        <v>324</v>
      </c>
      <c r="E15" s="4">
        <v>67</v>
      </c>
      <c r="F15" s="4">
        <v>62</v>
      </c>
      <c r="G15" s="4">
        <v>64</v>
      </c>
      <c r="H15" s="4">
        <v>53</v>
      </c>
      <c r="I15" s="4">
        <v>92</v>
      </c>
      <c r="J15" s="4">
        <v>66</v>
      </c>
      <c r="K15" s="4">
        <v>4442</v>
      </c>
      <c r="L15" s="4">
        <v>404</v>
      </c>
    </row>
    <row r="16" spans="1:12" x14ac:dyDescent="0.25">
      <c r="B16" t="s">
        <v>240</v>
      </c>
      <c r="C16" t="s">
        <v>15</v>
      </c>
      <c r="D16" t="s">
        <v>324</v>
      </c>
      <c r="E16" s="4">
        <v>61</v>
      </c>
      <c r="F16" s="4">
        <v>56</v>
      </c>
      <c r="G16" s="4">
        <v>58</v>
      </c>
      <c r="H16" s="4">
        <v>47</v>
      </c>
      <c r="I16" s="4">
        <v>55</v>
      </c>
      <c r="J16" s="4">
        <v>60</v>
      </c>
      <c r="K16" s="4">
        <v>4472</v>
      </c>
      <c r="L16" s="4">
        <v>337</v>
      </c>
    </row>
    <row r="17" spans="1:17" x14ac:dyDescent="0.25">
      <c r="B17" t="s">
        <v>238</v>
      </c>
      <c r="C17" t="s">
        <v>10</v>
      </c>
      <c r="D17" t="s">
        <v>324</v>
      </c>
      <c r="E17" s="4">
        <v>89</v>
      </c>
      <c r="F17" s="4">
        <v>84</v>
      </c>
      <c r="G17" s="4">
        <v>86</v>
      </c>
      <c r="H17" s="4">
        <v>75</v>
      </c>
      <c r="I17" s="4">
        <v>83</v>
      </c>
      <c r="J17" s="4">
        <v>88</v>
      </c>
      <c r="K17" s="4">
        <v>4457</v>
      </c>
      <c r="L17" s="4">
        <v>505</v>
      </c>
    </row>
    <row r="18" spans="1:17" x14ac:dyDescent="0.25">
      <c r="B18" t="s">
        <v>239</v>
      </c>
      <c r="C18" t="s">
        <v>18</v>
      </c>
      <c r="D18" t="s">
        <v>324</v>
      </c>
      <c r="E18" s="4">
        <v>62</v>
      </c>
      <c r="F18" s="4">
        <v>57</v>
      </c>
      <c r="G18" s="4">
        <v>59</v>
      </c>
      <c r="H18" s="4">
        <v>48</v>
      </c>
      <c r="I18" s="4">
        <v>56</v>
      </c>
      <c r="J18" s="4">
        <v>61</v>
      </c>
      <c r="K18" s="4">
        <v>4462</v>
      </c>
      <c r="L18" s="4">
        <v>343</v>
      </c>
    </row>
    <row r="19" spans="1:17" x14ac:dyDescent="0.25">
      <c r="B19" t="s">
        <v>157</v>
      </c>
      <c r="C19" t="s">
        <v>10</v>
      </c>
      <c r="D19" t="s">
        <v>324</v>
      </c>
      <c r="E19" s="4">
        <v>41</v>
      </c>
      <c r="F19" s="4">
        <v>36</v>
      </c>
      <c r="G19" s="4">
        <v>38</v>
      </c>
      <c r="H19" s="4">
        <v>27</v>
      </c>
      <c r="I19" s="4">
        <v>35</v>
      </c>
      <c r="J19" s="4">
        <v>40</v>
      </c>
      <c r="K19" s="4">
        <v>4487</v>
      </c>
      <c r="L19" s="4">
        <v>217</v>
      </c>
    </row>
    <row r="20" spans="1:17" x14ac:dyDescent="0.25">
      <c r="B20" t="s">
        <v>158</v>
      </c>
      <c r="C20" t="s">
        <v>10</v>
      </c>
      <c r="D20" t="s">
        <v>324</v>
      </c>
      <c r="E20" s="4">
        <v>51</v>
      </c>
      <c r="F20" s="4">
        <v>46</v>
      </c>
      <c r="G20" s="4">
        <v>48</v>
      </c>
      <c r="H20" s="4">
        <v>37</v>
      </c>
      <c r="I20" s="4">
        <v>45</v>
      </c>
      <c r="J20" s="4">
        <v>50</v>
      </c>
      <c r="K20" s="4">
        <v>4477</v>
      </c>
      <c r="L20" s="4">
        <v>277</v>
      </c>
    </row>
    <row r="21" spans="1:17" x14ac:dyDescent="0.25">
      <c r="B21" t="s">
        <v>237</v>
      </c>
      <c r="C21" t="s">
        <v>19</v>
      </c>
      <c r="D21" t="s">
        <v>324</v>
      </c>
      <c r="E21" s="4">
        <v>73</v>
      </c>
      <c r="F21" s="4">
        <v>68</v>
      </c>
      <c r="G21" s="4">
        <v>70</v>
      </c>
      <c r="H21" s="4">
        <v>59</v>
      </c>
      <c r="I21" s="4">
        <v>86</v>
      </c>
      <c r="J21" s="4">
        <v>72</v>
      </c>
      <c r="K21" s="4">
        <v>4447</v>
      </c>
      <c r="L21" s="4">
        <v>428</v>
      </c>
    </row>
    <row r="22" spans="1:17" x14ac:dyDescent="0.25">
      <c r="B22" t="s">
        <v>159</v>
      </c>
      <c r="C22" t="s">
        <v>10</v>
      </c>
      <c r="D22" t="s">
        <v>324</v>
      </c>
      <c r="E22" s="4">
        <v>57</v>
      </c>
      <c r="F22" s="4">
        <v>52</v>
      </c>
      <c r="G22" s="4">
        <v>54</v>
      </c>
      <c r="H22" s="4">
        <v>43</v>
      </c>
      <c r="I22" s="4">
        <v>76</v>
      </c>
      <c r="J22" s="4">
        <v>56</v>
      </c>
      <c r="K22" s="4">
        <v>4452</v>
      </c>
      <c r="L22" s="4">
        <v>338</v>
      </c>
    </row>
    <row r="23" spans="1:17" x14ac:dyDescent="0.25">
      <c r="B23" t="s">
        <v>276</v>
      </c>
      <c r="C23" t="s">
        <v>10</v>
      </c>
      <c r="D23" t="s">
        <v>324</v>
      </c>
      <c r="E23" s="4">
        <v>57</v>
      </c>
      <c r="F23" s="4">
        <v>52</v>
      </c>
      <c r="G23" s="4">
        <v>54</v>
      </c>
      <c r="H23" s="4">
        <v>43</v>
      </c>
      <c r="I23" s="4">
        <v>51</v>
      </c>
      <c r="J23" s="4">
        <v>56</v>
      </c>
      <c r="K23" s="4">
        <v>4507</v>
      </c>
      <c r="L23" s="4">
        <v>313</v>
      </c>
    </row>
    <row r="24" spans="1:17" x14ac:dyDescent="0.25">
      <c r="B24" t="s">
        <v>108</v>
      </c>
      <c r="C24" t="s">
        <v>10</v>
      </c>
      <c r="D24" t="s">
        <v>324</v>
      </c>
      <c r="E24" s="4">
        <v>81</v>
      </c>
      <c r="F24" s="4">
        <v>76</v>
      </c>
      <c r="G24" s="4">
        <v>78</v>
      </c>
      <c r="H24" s="4">
        <v>67</v>
      </c>
      <c r="I24" s="4">
        <v>75</v>
      </c>
      <c r="J24" s="4">
        <v>80</v>
      </c>
      <c r="K24" s="4">
        <v>4467</v>
      </c>
      <c r="L24" s="4">
        <v>457</v>
      </c>
    </row>
    <row r="25" spans="1:17" x14ac:dyDescent="0.25">
      <c r="B25" t="s">
        <v>274</v>
      </c>
      <c r="C25" t="s">
        <v>13</v>
      </c>
      <c r="D25" t="s">
        <v>324</v>
      </c>
      <c r="E25" s="4">
        <v>57</v>
      </c>
      <c r="F25" s="4">
        <v>52</v>
      </c>
      <c r="G25" s="4">
        <v>54</v>
      </c>
      <c r="H25" s="4">
        <v>43</v>
      </c>
      <c r="I25" s="4">
        <v>51</v>
      </c>
      <c r="J25" s="4">
        <v>56</v>
      </c>
      <c r="K25" s="4">
        <v>4482</v>
      </c>
      <c r="L25" s="4">
        <v>313</v>
      </c>
    </row>
    <row r="26" spans="1:17" x14ac:dyDescent="0.25">
      <c r="B26" t="s">
        <v>275</v>
      </c>
      <c r="C26" t="s">
        <v>19</v>
      </c>
      <c r="D26" t="s">
        <v>324</v>
      </c>
      <c r="E26" s="4">
        <v>80</v>
      </c>
      <c r="F26" s="4">
        <v>75</v>
      </c>
      <c r="G26" s="4">
        <v>77</v>
      </c>
      <c r="H26" s="4">
        <v>66</v>
      </c>
      <c r="I26" s="4">
        <v>74</v>
      </c>
      <c r="J26" s="4">
        <v>79</v>
      </c>
      <c r="K26" s="4">
        <v>4492</v>
      </c>
      <c r="L26" s="4">
        <v>451</v>
      </c>
    </row>
    <row r="27" spans="1:17" x14ac:dyDescent="0.25">
      <c r="B27" t="s">
        <v>156</v>
      </c>
      <c r="C27" t="s">
        <v>19</v>
      </c>
      <c r="D27" t="s">
        <v>324</v>
      </c>
      <c r="E27" s="4">
        <v>37</v>
      </c>
      <c r="F27" s="4">
        <v>32</v>
      </c>
      <c r="G27" s="4">
        <v>34</v>
      </c>
      <c r="H27" s="4">
        <v>23</v>
      </c>
      <c r="I27" s="4">
        <v>31</v>
      </c>
      <c r="J27" s="4">
        <v>36</v>
      </c>
      <c r="K27" s="4">
        <v>4502</v>
      </c>
      <c r="L27" s="4">
        <v>193</v>
      </c>
    </row>
    <row r="28" spans="1:17" x14ac:dyDescent="0.25">
      <c r="A28" t="s">
        <v>8</v>
      </c>
      <c r="B28" t="s">
        <v>26</v>
      </c>
      <c r="C28" t="s">
        <v>13</v>
      </c>
      <c r="D28" t="s">
        <v>324</v>
      </c>
      <c r="E28" s="4">
        <v>91</v>
      </c>
      <c r="F28" s="4">
        <v>98</v>
      </c>
      <c r="G28" s="4">
        <v>85</v>
      </c>
      <c r="H28" s="4">
        <v>96</v>
      </c>
      <c r="I28" s="4">
        <v>75</v>
      </c>
      <c r="J28" s="4">
        <v>95</v>
      </c>
      <c r="K28" s="4">
        <v>3862</v>
      </c>
      <c r="L28" s="4">
        <v>540</v>
      </c>
    </row>
    <row r="29" spans="1:17" x14ac:dyDescent="0.25">
      <c r="B29" t="s">
        <v>25</v>
      </c>
      <c r="C29" t="s">
        <v>10</v>
      </c>
      <c r="D29" t="s">
        <v>324</v>
      </c>
      <c r="E29" s="4">
        <v>61</v>
      </c>
      <c r="F29" s="4">
        <v>68</v>
      </c>
      <c r="G29" s="4">
        <v>55</v>
      </c>
      <c r="H29" s="4">
        <v>66</v>
      </c>
      <c r="I29" s="4">
        <v>93</v>
      </c>
      <c r="J29" s="4">
        <v>65</v>
      </c>
      <c r="K29" s="4">
        <v>3872</v>
      </c>
      <c r="L29" s="4">
        <v>408</v>
      </c>
      <c r="Q29" t="s">
        <v>337</v>
      </c>
    </row>
    <row r="30" spans="1:17" x14ac:dyDescent="0.25">
      <c r="B30" t="s">
        <v>28</v>
      </c>
      <c r="C30" t="s">
        <v>13</v>
      </c>
      <c r="D30" t="s">
        <v>324</v>
      </c>
      <c r="E30" s="4">
        <v>67</v>
      </c>
      <c r="F30" s="4">
        <v>74</v>
      </c>
      <c r="G30" s="4">
        <v>61</v>
      </c>
      <c r="H30" s="4">
        <v>72</v>
      </c>
      <c r="I30" s="4">
        <v>69</v>
      </c>
      <c r="J30" s="4">
        <v>71</v>
      </c>
      <c r="K30" s="4">
        <v>3877</v>
      </c>
      <c r="L30" s="4">
        <v>414</v>
      </c>
    </row>
    <row r="31" spans="1:17" x14ac:dyDescent="0.25">
      <c r="B31" t="s">
        <v>14</v>
      </c>
      <c r="C31" t="s">
        <v>17</v>
      </c>
      <c r="D31" t="s">
        <v>324</v>
      </c>
      <c r="E31" s="4">
        <v>71</v>
      </c>
      <c r="F31" s="4">
        <v>78</v>
      </c>
      <c r="G31" s="4">
        <v>65</v>
      </c>
      <c r="H31" s="4">
        <v>76</v>
      </c>
      <c r="I31" s="4">
        <v>80</v>
      </c>
      <c r="J31" s="4">
        <v>75</v>
      </c>
      <c r="K31" s="4">
        <v>3867</v>
      </c>
      <c r="L31" s="4">
        <v>445</v>
      </c>
    </row>
    <row r="32" spans="1:17" x14ac:dyDescent="0.25">
      <c r="C32" t="s">
        <v>15</v>
      </c>
      <c r="D32" t="s">
        <v>324</v>
      </c>
      <c r="E32" s="4">
        <v>90</v>
      </c>
      <c r="F32" s="4">
        <v>47</v>
      </c>
      <c r="G32" s="4">
        <v>89</v>
      </c>
      <c r="H32" s="4">
        <v>76</v>
      </c>
      <c r="I32" s="4">
        <v>79</v>
      </c>
      <c r="J32" s="4">
        <v>94</v>
      </c>
      <c r="K32" s="4">
        <v>3827</v>
      </c>
      <c r="L32" s="4">
        <v>475</v>
      </c>
    </row>
    <row r="33" spans="1:12" x14ac:dyDescent="0.25">
      <c r="B33" t="s">
        <v>20</v>
      </c>
      <c r="C33" t="s">
        <v>15</v>
      </c>
      <c r="D33" t="s">
        <v>324</v>
      </c>
      <c r="E33" s="4">
        <v>89</v>
      </c>
      <c r="F33" s="4">
        <v>67</v>
      </c>
      <c r="G33" s="4">
        <v>54</v>
      </c>
      <c r="H33" s="4">
        <v>65</v>
      </c>
      <c r="I33" s="4">
        <v>69</v>
      </c>
      <c r="J33" s="4">
        <v>93</v>
      </c>
      <c r="K33" s="4">
        <v>3832</v>
      </c>
      <c r="L33" s="4">
        <v>437</v>
      </c>
    </row>
    <row r="34" spans="1:12" x14ac:dyDescent="0.25">
      <c r="B34" t="s">
        <v>12</v>
      </c>
      <c r="C34" t="s">
        <v>13</v>
      </c>
      <c r="D34" t="s">
        <v>324</v>
      </c>
      <c r="E34" s="4">
        <v>78</v>
      </c>
      <c r="F34" s="4">
        <v>78</v>
      </c>
      <c r="G34" s="4">
        <v>78</v>
      </c>
      <c r="H34" s="4">
        <v>78</v>
      </c>
      <c r="I34" s="4">
        <v>99</v>
      </c>
      <c r="J34" s="4">
        <v>78</v>
      </c>
      <c r="K34" s="4">
        <v>3822</v>
      </c>
      <c r="L34" s="4">
        <v>489</v>
      </c>
    </row>
    <row r="35" spans="1:12" x14ac:dyDescent="0.25">
      <c r="B35" t="s">
        <v>21</v>
      </c>
      <c r="C35" t="s">
        <v>17</v>
      </c>
      <c r="D35" t="s">
        <v>324</v>
      </c>
      <c r="E35" s="4">
        <v>65</v>
      </c>
      <c r="F35" s="4">
        <v>72</v>
      </c>
      <c r="G35" s="4">
        <v>59</v>
      </c>
      <c r="H35" s="4">
        <v>70</v>
      </c>
      <c r="I35" s="4">
        <v>75</v>
      </c>
      <c r="J35" s="4">
        <v>69</v>
      </c>
      <c r="K35" s="4">
        <v>3837</v>
      </c>
      <c r="L35" s="4">
        <v>410</v>
      </c>
    </row>
    <row r="36" spans="1:12" x14ac:dyDescent="0.25">
      <c r="B36" t="s">
        <v>24</v>
      </c>
      <c r="C36" t="s">
        <v>19</v>
      </c>
      <c r="D36" t="s">
        <v>324</v>
      </c>
      <c r="E36" s="4">
        <v>51</v>
      </c>
      <c r="F36" s="4">
        <v>58</v>
      </c>
      <c r="G36" s="4">
        <v>45</v>
      </c>
      <c r="H36" s="4">
        <v>56</v>
      </c>
      <c r="I36" s="4">
        <v>93</v>
      </c>
      <c r="J36" s="4">
        <v>55</v>
      </c>
      <c r="K36" s="4">
        <v>3882</v>
      </c>
      <c r="L36" s="4">
        <v>358</v>
      </c>
    </row>
    <row r="37" spans="1:12" x14ac:dyDescent="0.25">
      <c r="B37" t="s">
        <v>7</v>
      </c>
      <c r="C37" t="s">
        <v>10</v>
      </c>
      <c r="D37" t="s">
        <v>324</v>
      </c>
      <c r="E37" s="4">
        <v>70</v>
      </c>
      <c r="F37" s="4">
        <v>90</v>
      </c>
      <c r="G37" s="4">
        <v>88</v>
      </c>
      <c r="H37" s="4">
        <v>56</v>
      </c>
      <c r="I37" s="4">
        <v>80</v>
      </c>
      <c r="J37" s="4">
        <v>78</v>
      </c>
      <c r="K37" s="4">
        <v>3817</v>
      </c>
      <c r="L37" s="4">
        <v>462</v>
      </c>
    </row>
    <row r="38" spans="1:12" x14ac:dyDescent="0.25">
      <c r="C38" t="s">
        <v>18</v>
      </c>
      <c r="D38" t="s">
        <v>324</v>
      </c>
      <c r="E38" s="4">
        <v>78</v>
      </c>
      <c r="F38" s="4">
        <v>85</v>
      </c>
      <c r="G38" s="4">
        <v>72</v>
      </c>
      <c r="H38" s="4">
        <v>83</v>
      </c>
      <c r="I38" s="4">
        <v>59</v>
      </c>
      <c r="J38" s="4">
        <v>82</v>
      </c>
      <c r="K38" s="4">
        <v>3842</v>
      </c>
      <c r="L38" s="4">
        <v>459</v>
      </c>
    </row>
    <row r="39" spans="1:12" x14ac:dyDescent="0.25">
      <c r="B39" t="s">
        <v>22</v>
      </c>
      <c r="C39" t="s">
        <v>19</v>
      </c>
      <c r="D39" t="s">
        <v>324</v>
      </c>
      <c r="E39" s="4">
        <v>54</v>
      </c>
      <c r="F39" s="4">
        <v>61</v>
      </c>
      <c r="G39" s="4">
        <v>48</v>
      </c>
      <c r="H39" s="4">
        <v>59</v>
      </c>
      <c r="I39" s="4">
        <v>98</v>
      </c>
      <c r="J39" s="4">
        <v>58</v>
      </c>
      <c r="K39" s="4">
        <v>3847</v>
      </c>
      <c r="L39" s="4">
        <v>378</v>
      </c>
    </row>
    <row r="40" spans="1:12" x14ac:dyDescent="0.25">
      <c r="B40" t="s">
        <v>23</v>
      </c>
      <c r="C40" t="s">
        <v>10</v>
      </c>
      <c r="D40" t="s">
        <v>324</v>
      </c>
      <c r="E40" s="4">
        <v>78</v>
      </c>
      <c r="F40" s="4">
        <v>85</v>
      </c>
      <c r="G40" s="4">
        <v>72</v>
      </c>
      <c r="H40" s="4">
        <v>83</v>
      </c>
      <c r="I40" s="4">
        <v>86</v>
      </c>
      <c r="J40" s="4">
        <v>82</v>
      </c>
      <c r="K40" s="4">
        <v>3852</v>
      </c>
      <c r="L40" s="4">
        <v>486</v>
      </c>
    </row>
    <row r="41" spans="1:12" x14ac:dyDescent="0.25">
      <c r="B41" t="s">
        <v>27</v>
      </c>
      <c r="C41" t="s">
        <v>19</v>
      </c>
      <c r="D41" t="s">
        <v>324</v>
      </c>
      <c r="E41" s="4">
        <v>72</v>
      </c>
      <c r="F41" s="4">
        <v>79</v>
      </c>
      <c r="G41" s="4">
        <v>66</v>
      </c>
      <c r="H41" s="4">
        <v>77</v>
      </c>
      <c r="I41" s="4">
        <v>55</v>
      </c>
      <c r="J41" s="4">
        <v>76</v>
      </c>
      <c r="K41" s="4">
        <v>3857</v>
      </c>
      <c r="L41" s="4">
        <v>425</v>
      </c>
    </row>
    <row r="42" spans="1:12" x14ac:dyDescent="0.25">
      <c r="A42" t="s">
        <v>45</v>
      </c>
      <c r="B42" t="s">
        <v>57</v>
      </c>
      <c r="C42" t="s">
        <v>19</v>
      </c>
      <c r="D42" t="s">
        <v>324</v>
      </c>
      <c r="E42" s="4">
        <v>55</v>
      </c>
      <c r="F42" s="4">
        <v>59</v>
      </c>
      <c r="G42" s="4">
        <v>46</v>
      </c>
      <c r="H42" s="4">
        <v>57</v>
      </c>
      <c r="I42" s="4">
        <v>89</v>
      </c>
      <c r="J42" s="4">
        <v>59</v>
      </c>
      <c r="K42" s="4">
        <v>4022</v>
      </c>
      <c r="L42" s="4">
        <v>365</v>
      </c>
    </row>
    <row r="43" spans="1:12" x14ac:dyDescent="0.25">
      <c r="B43" t="s">
        <v>58</v>
      </c>
      <c r="C43" t="s">
        <v>17</v>
      </c>
      <c r="D43" t="s">
        <v>324</v>
      </c>
      <c r="E43" s="4">
        <v>79</v>
      </c>
      <c r="F43" s="4">
        <v>83</v>
      </c>
      <c r="G43" s="4">
        <v>70</v>
      </c>
      <c r="H43" s="4">
        <v>81</v>
      </c>
      <c r="I43" s="4">
        <v>62</v>
      </c>
      <c r="J43" s="4">
        <v>83</v>
      </c>
      <c r="K43" s="4">
        <v>4027</v>
      </c>
      <c r="L43" s="4">
        <v>458</v>
      </c>
    </row>
    <row r="44" spans="1:12" x14ac:dyDescent="0.25">
      <c r="B44" t="s">
        <v>55</v>
      </c>
      <c r="C44" t="s">
        <v>15</v>
      </c>
      <c r="D44" t="s">
        <v>324</v>
      </c>
      <c r="E44" s="4">
        <v>66</v>
      </c>
      <c r="F44" s="4">
        <v>70</v>
      </c>
      <c r="G44" s="4">
        <v>57</v>
      </c>
      <c r="H44" s="4">
        <v>68</v>
      </c>
      <c r="I44" s="4">
        <v>73</v>
      </c>
      <c r="J44" s="4">
        <v>70</v>
      </c>
      <c r="K44" s="4">
        <v>4012</v>
      </c>
      <c r="L44" s="4">
        <v>404</v>
      </c>
    </row>
    <row r="45" spans="1:12" x14ac:dyDescent="0.25">
      <c r="B45" t="s">
        <v>54</v>
      </c>
      <c r="C45" t="s">
        <v>18</v>
      </c>
      <c r="D45" t="s">
        <v>324</v>
      </c>
      <c r="E45" s="4">
        <v>61</v>
      </c>
      <c r="F45" s="4">
        <v>65</v>
      </c>
      <c r="G45" s="4">
        <v>52</v>
      </c>
      <c r="H45" s="4">
        <v>63</v>
      </c>
      <c r="I45" s="4">
        <v>67</v>
      </c>
      <c r="J45" s="4">
        <v>65</v>
      </c>
      <c r="K45" s="4">
        <v>4007</v>
      </c>
      <c r="L45" s="4">
        <v>373</v>
      </c>
    </row>
    <row r="46" spans="1:12" x14ac:dyDescent="0.25">
      <c r="B46" t="s">
        <v>48</v>
      </c>
      <c r="C46" t="s">
        <v>19</v>
      </c>
      <c r="D46" t="s">
        <v>324</v>
      </c>
      <c r="E46" s="4">
        <v>65</v>
      </c>
      <c r="F46" s="4">
        <v>69</v>
      </c>
      <c r="G46" s="4">
        <v>56</v>
      </c>
      <c r="H46" s="4">
        <v>67</v>
      </c>
      <c r="I46" s="4">
        <v>71</v>
      </c>
      <c r="J46" s="4">
        <v>69</v>
      </c>
      <c r="K46" s="4">
        <v>3972</v>
      </c>
      <c r="L46" s="4">
        <v>397</v>
      </c>
    </row>
    <row r="47" spans="1:12" x14ac:dyDescent="0.25">
      <c r="B47" t="s">
        <v>46</v>
      </c>
      <c r="C47" t="s">
        <v>10</v>
      </c>
      <c r="D47" t="s">
        <v>324</v>
      </c>
      <c r="E47" s="4">
        <v>66</v>
      </c>
      <c r="F47" s="4">
        <v>70</v>
      </c>
      <c r="G47" s="4">
        <v>57</v>
      </c>
      <c r="H47" s="4">
        <v>68</v>
      </c>
      <c r="I47" s="4">
        <v>46</v>
      </c>
      <c r="J47" s="4">
        <v>70</v>
      </c>
      <c r="K47" s="4">
        <v>3962</v>
      </c>
      <c r="L47" s="4">
        <v>377</v>
      </c>
    </row>
    <row r="48" spans="1:12" x14ac:dyDescent="0.25">
      <c r="B48" t="s">
        <v>47</v>
      </c>
      <c r="C48" t="s">
        <v>13</v>
      </c>
      <c r="D48" t="s">
        <v>324</v>
      </c>
      <c r="E48" s="4">
        <v>85</v>
      </c>
      <c r="F48" s="4">
        <v>89</v>
      </c>
      <c r="G48" s="4">
        <v>76</v>
      </c>
      <c r="H48" s="4">
        <v>87</v>
      </c>
      <c r="I48" s="4">
        <v>66</v>
      </c>
      <c r="J48" s="4">
        <v>89</v>
      </c>
      <c r="K48" s="4">
        <v>3967</v>
      </c>
      <c r="L48" s="4">
        <v>492</v>
      </c>
    </row>
    <row r="49" spans="1:12" x14ac:dyDescent="0.25">
      <c r="B49" t="s">
        <v>64</v>
      </c>
      <c r="C49" t="s">
        <v>10</v>
      </c>
      <c r="D49" t="s">
        <v>324</v>
      </c>
      <c r="E49" s="4">
        <v>52</v>
      </c>
      <c r="F49" s="4">
        <v>56</v>
      </c>
      <c r="G49" s="4">
        <v>43</v>
      </c>
      <c r="H49" s="4">
        <v>54</v>
      </c>
      <c r="I49" s="4">
        <v>80</v>
      </c>
      <c r="J49" s="4">
        <v>56</v>
      </c>
      <c r="K49" s="4">
        <v>4057</v>
      </c>
      <c r="L49" s="4">
        <v>341</v>
      </c>
    </row>
    <row r="50" spans="1:12" x14ac:dyDescent="0.25">
      <c r="B50" t="s">
        <v>63</v>
      </c>
      <c r="C50" t="s">
        <v>19</v>
      </c>
      <c r="D50" t="s">
        <v>324</v>
      </c>
      <c r="E50" s="4">
        <v>68</v>
      </c>
      <c r="F50" s="4">
        <v>72</v>
      </c>
      <c r="G50" s="4">
        <v>59</v>
      </c>
      <c r="H50" s="4">
        <v>70</v>
      </c>
      <c r="I50" s="4">
        <v>41</v>
      </c>
      <c r="J50" s="4">
        <v>72</v>
      </c>
      <c r="K50" s="4">
        <v>4052</v>
      </c>
      <c r="L50" s="4">
        <v>382</v>
      </c>
    </row>
    <row r="51" spans="1:12" x14ac:dyDescent="0.25">
      <c r="B51" t="s">
        <v>60</v>
      </c>
      <c r="C51" t="s">
        <v>13</v>
      </c>
      <c r="D51" t="s">
        <v>324</v>
      </c>
      <c r="E51" s="4">
        <v>78</v>
      </c>
      <c r="F51" s="4">
        <v>82</v>
      </c>
      <c r="G51" s="4">
        <v>69</v>
      </c>
      <c r="H51" s="4">
        <v>80</v>
      </c>
      <c r="I51" s="4">
        <v>61</v>
      </c>
      <c r="J51" s="4">
        <v>82</v>
      </c>
      <c r="K51" s="4">
        <v>4037</v>
      </c>
      <c r="L51" s="4">
        <v>452</v>
      </c>
    </row>
    <row r="52" spans="1:12" x14ac:dyDescent="0.25">
      <c r="B52" t="s">
        <v>52</v>
      </c>
      <c r="C52" t="s">
        <v>19</v>
      </c>
      <c r="D52" t="s">
        <v>324</v>
      </c>
      <c r="E52" s="4">
        <v>84</v>
      </c>
      <c r="F52" s="4">
        <v>88</v>
      </c>
      <c r="G52" s="4">
        <v>75</v>
      </c>
      <c r="H52" s="4">
        <v>86</v>
      </c>
      <c r="I52" s="4">
        <v>78</v>
      </c>
      <c r="J52" s="4">
        <v>88</v>
      </c>
      <c r="K52" s="4">
        <v>3992</v>
      </c>
      <c r="L52" s="4">
        <v>499</v>
      </c>
    </row>
    <row r="53" spans="1:12" x14ac:dyDescent="0.25">
      <c r="B53" t="s">
        <v>59</v>
      </c>
      <c r="C53" t="s">
        <v>15</v>
      </c>
      <c r="D53" t="s">
        <v>324</v>
      </c>
      <c r="E53" s="4">
        <v>73</v>
      </c>
      <c r="F53" s="4">
        <v>77</v>
      </c>
      <c r="G53" s="4">
        <v>64</v>
      </c>
      <c r="H53" s="4">
        <v>75</v>
      </c>
      <c r="I53" s="4">
        <v>81</v>
      </c>
      <c r="J53" s="4">
        <v>77</v>
      </c>
      <c r="K53" s="4">
        <v>4032</v>
      </c>
      <c r="L53" s="4">
        <v>447</v>
      </c>
    </row>
    <row r="54" spans="1:12" x14ac:dyDescent="0.25">
      <c r="B54" t="s">
        <v>56</v>
      </c>
      <c r="C54" t="s">
        <v>13</v>
      </c>
      <c r="D54" t="s">
        <v>324</v>
      </c>
      <c r="E54" s="4">
        <v>79</v>
      </c>
      <c r="F54" s="4">
        <v>83</v>
      </c>
      <c r="G54" s="4">
        <v>70</v>
      </c>
      <c r="H54" s="4">
        <v>81</v>
      </c>
      <c r="I54" s="4">
        <v>57</v>
      </c>
      <c r="J54" s="4">
        <v>83</v>
      </c>
      <c r="K54" s="4">
        <v>4017</v>
      </c>
      <c r="L54" s="4">
        <v>453</v>
      </c>
    </row>
    <row r="55" spans="1:12" x14ac:dyDescent="0.25">
      <c r="B55" t="s">
        <v>22</v>
      </c>
      <c r="C55" t="s">
        <v>10</v>
      </c>
      <c r="D55" t="s">
        <v>324</v>
      </c>
      <c r="E55" s="4">
        <v>72</v>
      </c>
      <c r="F55" s="4">
        <v>76</v>
      </c>
      <c r="G55" s="4">
        <v>63</v>
      </c>
      <c r="H55" s="4">
        <v>74</v>
      </c>
      <c r="I55" s="4">
        <v>83</v>
      </c>
      <c r="J55" s="4">
        <v>76</v>
      </c>
      <c r="K55" s="4">
        <v>3997</v>
      </c>
      <c r="L55" s="4">
        <v>444</v>
      </c>
    </row>
    <row r="56" spans="1:12" x14ac:dyDescent="0.25">
      <c r="B56" t="s">
        <v>50</v>
      </c>
      <c r="C56" t="s">
        <v>17</v>
      </c>
      <c r="D56" t="s">
        <v>324</v>
      </c>
      <c r="E56" s="4">
        <v>61</v>
      </c>
      <c r="F56" s="4">
        <v>65</v>
      </c>
      <c r="G56" s="4">
        <v>52</v>
      </c>
      <c r="H56" s="4">
        <v>63</v>
      </c>
      <c r="I56" s="4">
        <v>60</v>
      </c>
      <c r="J56" s="4">
        <v>65</v>
      </c>
      <c r="K56" s="4">
        <v>3982</v>
      </c>
      <c r="L56" s="4">
        <v>366</v>
      </c>
    </row>
    <row r="57" spans="1:12" x14ac:dyDescent="0.25">
      <c r="B57" t="s">
        <v>49</v>
      </c>
      <c r="C57" t="s">
        <v>18</v>
      </c>
      <c r="D57" t="s">
        <v>324</v>
      </c>
      <c r="E57" s="4">
        <v>55</v>
      </c>
      <c r="F57" s="4">
        <v>59</v>
      </c>
      <c r="G57" s="4">
        <v>46</v>
      </c>
      <c r="H57" s="4">
        <v>57</v>
      </c>
      <c r="I57" s="4">
        <v>84</v>
      </c>
      <c r="J57" s="4">
        <v>59</v>
      </c>
      <c r="K57" s="4">
        <v>3977</v>
      </c>
      <c r="L57" s="4">
        <v>360</v>
      </c>
    </row>
    <row r="58" spans="1:12" x14ac:dyDescent="0.25">
      <c r="B58" t="s">
        <v>61</v>
      </c>
      <c r="C58" t="s">
        <v>18</v>
      </c>
      <c r="D58" t="s">
        <v>324</v>
      </c>
      <c r="E58" s="4">
        <v>72</v>
      </c>
      <c r="F58" s="4">
        <v>76</v>
      </c>
      <c r="G58" s="4">
        <v>63</v>
      </c>
      <c r="H58" s="4">
        <v>74</v>
      </c>
      <c r="I58" s="4">
        <v>51</v>
      </c>
      <c r="J58" s="4">
        <v>76</v>
      </c>
      <c r="K58" s="4">
        <v>4042</v>
      </c>
      <c r="L58" s="4">
        <v>412</v>
      </c>
    </row>
    <row r="59" spans="1:12" x14ac:dyDescent="0.25">
      <c r="B59" t="s">
        <v>62</v>
      </c>
      <c r="C59" t="s">
        <v>15</v>
      </c>
      <c r="D59" t="s">
        <v>324</v>
      </c>
      <c r="E59" s="4">
        <v>62</v>
      </c>
      <c r="F59" s="4">
        <v>66</v>
      </c>
      <c r="G59" s="4">
        <v>53</v>
      </c>
      <c r="H59" s="4">
        <v>64</v>
      </c>
      <c r="I59" s="4">
        <v>57</v>
      </c>
      <c r="J59" s="4">
        <v>66</v>
      </c>
      <c r="K59" s="4">
        <v>4047</v>
      </c>
      <c r="L59" s="4">
        <v>368</v>
      </c>
    </row>
    <row r="60" spans="1:12" x14ac:dyDescent="0.25">
      <c r="B60" t="s">
        <v>53</v>
      </c>
      <c r="C60" t="s">
        <v>13</v>
      </c>
      <c r="D60" t="s">
        <v>324</v>
      </c>
      <c r="E60" s="4">
        <v>41</v>
      </c>
      <c r="F60" s="4">
        <v>45</v>
      </c>
      <c r="G60" s="4">
        <v>32</v>
      </c>
      <c r="H60" s="4">
        <v>43</v>
      </c>
      <c r="I60" s="4">
        <v>77</v>
      </c>
      <c r="J60" s="4">
        <v>45</v>
      </c>
      <c r="K60" s="4">
        <v>4002</v>
      </c>
      <c r="L60" s="4">
        <v>283</v>
      </c>
    </row>
    <row r="61" spans="1:12" x14ac:dyDescent="0.25">
      <c r="B61" t="s">
        <v>51</v>
      </c>
      <c r="C61" t="s">
        <v>15</v>
      </c>
      <c r="D61" t="s">
        <v>324</v>
      </c>
      <c r="E61" s="4">
        <v>45</v>
      </c>
      <c r="F61" s="4">
        <v>49</v>
      </c>
      <c r="G61" s="4">
        <v>36</v>
      </c>
      <c r="H61" s="4">
        <v>47</v>
      </c>
      <c r="I61" s="4">
        <v>84</v>
      </c>
      <c r="J61" s="4">
        <v>49</v>
      </c>
      <c r="K61" s="4">
        <v>3987</v>
      </c>
      <c r="L61" s="4">
        <v>310</v>
      </c>
    </row>
    <row r="62" spans="1:12" x14ac:dyDescent="0.25">
      <c r="A62" t="s">
        <v>100</v>
      </c>
      <c r="B62" t="s">
        <v>258</v>
      </c>
      <c r="C62" t="s">
        <v>18</v>
      </c>
      <c r="D62" t="s">
        <v>325</v>
      </c>
      <c r="E62" s="4">
        <v>77</v>
      </c>
      <c r="F62" s="4">
        <v>73</v>
      </c>
      <c r="G62" s="4">
        <v>74</v>
      </c>
      <c r="H62" s="4">
        <v>63</v>
      </c>
      <c r="I62" s="4">
        <v>72</v>
      </c>
      <c r="J62" s="4">
        <v>76</v>
      </c>
      <c r="K62" s="4">
        <v>4747</v>
      </c>
      <c r="L62" s="4">
        <v>435</v>
      </c>
    </row>
    <row r="63" spans="1:12" x14ac:dyDescent="0.25">
      <c r="B63" t="s">
        <v>257</v>
      </c>
      <c r="C63" t="s">
        <v>19</v>
      </c>
      <c r="D63" t="s">
        <v>325</v>
      </c>
      <c r="E63" s="4">
        <v>73</v>
      </c>
      <c r="F63" s="4">
        <v>69</v>
      </c>
      <c r="G63" s="4">
        <v>70</v>
      </c>
      <c r="H63" s="4">
        <v>59</v>
      </c>
      <c r="I63" s="4">
        <v>68</v>
      </c>
      <c r="J63" s="4">
        <v>72</v>
      </c>
      <c r="K63" s="4">
        <v>4757</v>
      </c>
      <c r="L63" s="4">
        <v>411</v>
      </c>
    </row>
    <row r="64" spans="1:12" x14ac:dyDescent="0.25">
      <c r="B64" t="s">
        <v>253</v>
      </c>
      <c r="C64" t="s">
        <v>19</v>
      </c>
      <c r="D64" t="s">
        <v>325</v>
      </c>
      <c r="E64" s="4">
        <v>80</v>
      </c>
      <c r="F64" s="4">
        <v>76</v>
      </c>
      <c r="G64" s="4">
        <v>77</v>
      </c>
      <c r="H64" s="4">
        <v>66</v>
      </c>
      <c r="I64" s="4">
        <v>75</v>
      </c>
      <c r="J64" s="4">
        <v>79</v>
      </c>
      <c r="K64" s="4">
        <v>4802</v>
      </c>
      <c r="L64" s="4">
        <v>453</v>
      </c>
    </row>
    <row r="65" spans="2:12" x14ac:dyDescent="0.25">
      <c r="B65" t="s">
        <v>255</v>
      </c>
      <c r="C65" t="s">
        <v>15</v>
      </c>
      <c r="D65" t="s">
        <v>325</v>
      </c>
      <c r="E65" s="4">
        <v>61</v>
      </c>
      <c r="F65" s="4">
        <v>57</v>
      </c>
      <c r="G65" s="4">
        <v>58</v>
      </c>
      <c r="H65" s="4">
        <v>47</v>
      </c>
      <c r="I65" s="4">
        <v>56</v>
      </c>
      <c r="J65" s="4">
        <v>60</v>
      </c>
      <c r="K65" s="4">
        <v>4782</v>
      </c>
      <c r="L65" s="4">
        <v>339</v>
      </c>
    </row>
    <row r="66" spans="2:12" x14ac:dyDescent="0.25">
      <c r="B66" t="s">
        <v>256</v>
      </c>
      <c r="C66" t="s">
        <v>10</v>
      </c>
      <c r="D66" t="s">
        <v>325</v>
      </c>
      <c r="E66" s="4">
        <v>89</v>
      </c>
      <c r="F66" s="4">
        <v>85</v>
      </c>
      <c r="G66" s="4">
        <v>86</v>
      </c>
      <c r="H66" s="4">
        <v>75</v>
      </c>
      <c r="I66" s="4">
        <v>84</v>
      </c>
      <c r="J66" s="4">
        <v>88</v>
      </c>
      <c r="K66" s="4">
        <v>4767</v>
      </c>
      <c r="L66" s="4">
        <v>507</v>
      </c>
    </row>
    <row r="67" spans="2:12" x14ac:dyDescent="0.25">
      <c r="B67" t="s">
        <v>259</v>
      </c>
      <c r="C67" t="s">
        <v>13</v>
      </c>
      <c r="D67" t="s">
        <v>325</v>
      </c>
      <c r="E67" s="4">
        <v>83</v>
      </c>
      <c r="F67" s="4">
        <v>79</v>
      </c>
      <c r="G67" s="4">
        <v>80</v>
      </c>
      <c r="H67" s="4">
        <v>69</v>
      </c>
      <c r="I67" s="4">
        <v>78</v>
      </c>
      <c r="J67" s="4">
        <v>82</v>
      </c>
      <c r="K67" s="4">
        <v>4742</v>
      </c>
      <c r="L67" s="4">
        <v>471</v>
      </c>
    </row>
    <row r="68" spans="2:12" x14ac:dyDescent="0.25">
      <c r="B68" t="s">
        <v>252</v>
      </c>
      <c r="C68" t="s">
        <v>18</v>
      </c>
      <c r="D68" t="s">
        <v>325</v>
      </c>
      <c r="E68" s="4">
        <v>62</v>
      </c>
      <c r="F68" s="4">
        <v>58</v>
      </c>
      <c r="G68" s="4">
        <v>59</v>
      </c>
      <c r="H68" s="4">
        <v>48</v>
      </c>
      <c r="I68" s="4">
        <v>57</v>
      </c>
      <c r="J68" s="4">
        <v>61</v>
      </c>
      <c r="K68" s="4">
        <v>4822</v>
      </c>
      <c r="L68" s="4">
        <v>345</v>
      </c>
    </row>
    <row r="69" spans="2:12" x14ac:dyDescent="0.25">
      <c r="B69" t="s">
        <v>310</v>
      </c>
      <c r="C69" t="s">
        <v>10</v>
      </c>
      <c r="D69" t="s">
        <v>325</v>
      </c>
      <c r="E69" s="4">
        <v>62</v>
      </c>
      <c r="F69" s="4">
        <v>70</v>
      </c>
      <c r="G69" s="4">
        <v>55</v>
      </c>
      <c r="H69" s="4">
        <v>66</v>
      </c>
      <c r="I69" s="4">
        <v>69</v>
      </c>
      <c r="J69" s="4">
        <v>65</v>
      </c>
      <c r="K69" s="4">
        <v>4972</v>
      </c>
      <c r="L69" s="4">
        <v>387</v>
      </c>
    </row>
    <row r="70" spans="2:12" x14ac:dyDescent="0.25">
      <c r="B70" t="s">
        <v>298</v>
      </c>
      <c r="C70" t="s">
        <v>15</v>
      </c>
      <c r="D70" t="s">
        <v>325</v>
      </c>
      <c r="E70" s="4">
        <v>75</v>
      </c>
      <c r="F70" s="4">
        <v>71</v>
      </c>
      <c r="G70" s="4">
        <v>72</v>
      </c>
      <c r="H70" s="4">
        <v>61</v>
      </c>
      <c r="I70" s="4">
        <v>70</v>
      </c>
      <c r="J70" s="4">
        <v>74</v>
      </c>
      <c r="K70" s="4">
        <v>4827</v>
      </c>
      <c r="L70" s="4">
        <v>423</v>
      </c>
    </row>
    <row r="71" spans="2:12" x14ac:dyDescent="0.25">
      <c r="B71" t="s">
        <v>302</v>
      </c>
      <c r="C71" t="s">
        <v>10</v>
      </c>
      <c r="D71" t="s">
        <v>325</v>
      </c>
      <c r="E71" s="4">
        <v>72</v>
      </c>
      <c r="F71" s="4">
        <v>68</v>
      </c>
      <c r="G71" s="4">
        <v>69</v>
      </c>
      <c r="H71" s="4">
        <v>58</v>
      </c>
      <c r="I71" s="4">
        <v>67</v>
      </c>
      <c r="J71" s="4">
        <v>71</v>
      </c>
      <c r="K71" s="4">
        <v>4882</v>
      </c>
      <c r="L71" s="4">
        <v>405</v>
      </c>
    </row>
    <row r="72" spans="2:12" x14ac:dyDescent="0.25">
      <c r="B72" t="s">
        <v>300</v>
      </c>
      <c r="C72" t="s">
        <v>13</v>
      </c>
      <c r="D72" t="s">
        <v>325</v>
      </c>
      <c r="E72" s="4">
        <v>58</v>
      </c>
      <c r="F72" s="4">
        <v>54</v>
      </c>
      <c r="G72" s="4">
        <v>55</v>
      </c>
      <c r="H72" s="4">
        <v>44</v>
      </c>
      <c r="I72" s="4">
        <v>53</v>
      </c>
      <c r="J72" s="4">
        <v>57</v>
      </c>
      <c r="K72" s="4">
        <v>4857</v>
      </c>
      <c r="L72" s="4">
        <v>321</v>
      </c>
    </row>
    <row r="73" spans="2:12" x14ac:dyDescent="0.25">
      <c r="B73" t="s">
        <v>299</v>
      </c>
      <c r="C73" t="s">
        <v>18</v>
      </c>
      <c r="D73" t="s">
        <v>325</v>
      </c>
      <c r="E73" s="4">
        <v>69</v>
      </c>
      <c r="F73" s="4">
        <v>65</v>
      </c>
      <c r="G73" s="4">
        <v>66</v>
      </c>
      <c r="H73" s="4">
        <v>55</v>
      </c>
      <c r="I73" s="4">
        <v>64</v>
      </c>
      <c r="J73" s="4">
        <v>68</v>
      </c>
      <c r="K73" s="4">
        <v>4842</v>
      </c>
      <c r="L73" s="4">
        <v>387</v>
      </c>
    </row>
    <row r="74" spans="2:12" x14ac:dyDescent="0.25">
      <c r="B74" t="s">
        <v>251</v>
      </c>
      <c r="C74" t="s">
        <v>10</v>
      </c>
      <c r="D74" t="s">
        <v>325</v>
      </c>
      <c r="E74" s="4">
        <v>75</v>
      </c>
      <c r="F74" s="4">
        <v>71</v>
      </c>
      <c r="G74" s="4">
        <v>72</v>
      </c>
      <c r="H74" s="4">
        <v>61</v>
      </c>
      <c r="I74" s="4">
        <v>70</v>
      </c>
      <c r="J74" s="4">
        <v>74</v>
      </c>
      <c r="K74" s="4">
        <v>4837</v>
      </c>
      <c r="L74" s="4">
        <v>423</v>
      </c>
    </row>
    <row r="75" spans="2:12" x14ac:dyDescent="0.25">
      <c r="B75" t="s">
        <v>301</v>
      </c>
      <c r="C75" t="s">
        <v>10</v>
      </c>
      <c r="D75" t="s">
        <v>325</v>
      </c>
      <c r="E75" s="4">
        <v>80</v>
      </c>
      <c r="F75" s="4">
        <v>76</v>
      </c>
      <c r="G75" s="4">
        <v>77</v>
      </c>
      <c r="H75" s="4">
        <v>66</v>
      </c>
      <c r="I75" s="4">
        <v>75</v>
      </c>
      <c r="J75" s="4">
        <v>79</v>
      </c>
      <c r="K75" s="4">
        <v>4872</v>
      </c>
      <c r="L75" s="4">
        <v>453</v>
      </c>
    </row>
    <row r="76" spans="2:12" x14ac:dyDescent="0.25">
      <c r="B76" t="s">
        <v>254</v>
      </c>
      <c r="C76" t="s">
        <v>10</v>
      </c>
      <c r="D76" t="s">
        <v>325</v>
      </c>
      <c r="E76" s="4">
        <v>41</v>
      </c>
      <c r="F76" s="4">
        <v>37</v>
      </c>
      <c r="G76" s="4">
        <v>38</v>
      </c>
      <c r="H76" s="4">
        <v>27</v>
      </c>
      <c r="I76" s="4">
        <v>36</v>
      </c>
      <c r="J76" s="4">
        <v>40</v>
      </c>
      <c r="K76" s="4">
        <v>4797</v>
      </c>
      <c r="L76" s="4">
        <v>219</v>
      </c>
    </row>
    <row r="77" spans="2:12" x14ac:dyDescent="0.25">
      <c r="B77" t="s">
        <v>112</v>
      </c>
      <c r="C77" t="s">
        <v>10</v>
      </c>
      <c r="D77" t="s">
        <v>325</v>
      </c>
      <c r="E77" s="4">
        <v>68</v>
      </c>
      <c r="F77" s="4">
        <v>64</v>
      </c>
      <c r="G77" s="4">
        <v>65</v>
      </c>
      <c r="H77" s="4">
        <v>54</v>
      </c>
      <c r="I77" s="4">
        <v>63</v>
      </c>
      <c r="J77" s="4">
        <v>67</v>
      </c>
      <c r="K77" s="4">
        <v>4807</v>
      </c>
      <c r="L77" s="4">
        <v>381</v>
      </c>
    </row>
    <row r="78" spans="2:12" x14ac:dyDescent="0.25">
      <c r="B78" t="s">
        <v>304</v>
      </c>
      <c r="C78" t="s">
        <v>19</v>
      </c>
      <c r="D78" t="s">
        <v>325</v>
      </c>
      <c r="E78" s="4">
        <v>32</v>
      </c>
      <c r="F78" s="4">
        <v>28</v>
      </c>
      <c r="G78" s="4">
        <v>29</v>
      </c>
      <c r="H78" s="4">
        <v>18</v>
      </c>
      <c r="I78" s="4">
        <v>27</v>
      </c>
      <c r="J78" s="4">
        <v>31</v>
      </c>
      <c r="K78" s="4">
        <v>4902</v>
      </c>
      <c r="L78" s="4">
        <v>165</v>
      </c>
    </row>
    <row r="79" spans="2:12" x14ac:dyDescent="0.25">
      <c r="B79" t="s">
        <v>246</v>
      </c>
      <c r="C79" t="s">
        <v>13</v>
      </c>
      <c r="D79" t="s">
        <v>325</v>
      </c>
      <c r="E79" s="4">
        <v>79</v>
      </c>
      <c r="F79" s="4">
        <v>80</v>
      </c>
      <c r="G79" s="4">
        <v>78</v>
      </c>
      <c r="H79" s="4">
        <v>78</v>
      </c>
      <c r="I79" s="4">
        <v>79</v>
      </c>
      <c r="J79" s="4">
        <v>78</v>
      </c>
      <c r="K79" s="4">
        <v>4922</v>
      </c>
      <c r="L79" s="4">
        <v>472</v>
      </c>
    </row>
    <row r="80" spans="2:12" x14ac:dyDescent="0.25">
      <c r="B80" t="s">
        <v>305</v>
      </c>
      <c r="C80" t="s">
        <v>10</v>
      </c>
      <c r="D80" t="s">
        <v>325</v>
      </c>
      <c r="E80" s="4">
        <v>71</v>
      </c>
      <c r="F80" s="4">
        <v>92</v>
      </c>
      <c r="G80" s="4">
        <v>88</v>
      </c>
      <c r="H80" s="4">
        <v>56</v>
      </c>
      <c r="I80" s="4">
        <v>91</v>
      </c>
      <c r="J80" s="4">
        <v>78</v>
      </c>
      <c r="K80" s="4">
        <v>4917</v>
      </c>
      <c r="L80" s="4">
        <v>476</v>
      </c>
    </row>
    <row r="81" spans="2:12" x14ac:dyDescent="0.25">
      <c r="B81" t="s">
        <v>114</v>
      </c>
      <c r="C81" t="s">
        <v>19</v>
      </c>
      <c r="D81" t="s">
        <v>325</v>
      </c>
      <c r="E81" s="4">
        <v>55</v>
      </c>
      <c r="F81" s="4">
        <v>63</v>
      </c>
      <c r="G81" s="4">
        <v>48</v>
      </c>
      <c r="H81" s="4">
        <v>59</v>
      </c>
      <c r="I81" s="4">
        <v>62</v>
      </c>
      <c r="J81" s="4">
        <v>58</v>
      </c>
      <c r="K81" s="4">
        <v>4947</v>
      </c>
      <c r="L81" s="4">
        <v>345</v>
      </c>
    </row>
    <row r="82" spans="2:12" x14ac:dyDescent="0.25">
      <c r="B82" t="s">
        <v>113</v>
      </c>
      <c r="C82" t="s">
        <v>18</v>
      </c>
      <c r="D82" t="s">
        <v>325</v>
      </c>
      <c r="E82" s="4">
        <v>53</v>
      </c>
      <c r="F82" s="4">
        <v>49</v>
      </c>
      <c r="G82" s="4">
        <v>50</v>
      </c>
      <c r="H82" s="4">
        <v>39</v>
      </c>
      <c r="I82" s="4">
        <v>48</v>
      </c>
      <c r="J82" s="4">
        <v>52</v>
      </c>
      <c r="K82" s="4">
        <v>4877</v>
      </c>
      <c r="L82" s="4">
        <v>291</v>
      </c>
    </row>
    <row r="83" spans="2:12" x14ac:dyDescent="0.25">
      <c r="B83" t="s">
        <v>134</v>
      </c>
      <c r="C83" t="s">
        <v>18</v>
      </c>
      <c r="D83" t="s">
        <v>325</v>
      </c>
      <c r="E83" s="4">
        <v>59</v>
      </c>
      <c r="F83" s="4">
        <v>55</v>
      </c>
      <c r="G83" s="4">
        <v>56</v>
      </c>
      <c r="H83" s="4">
        <v>45</v>
      </c>
      <c r="I83" s="4">
        <v>54</v>
      </c>
      <c r="J83" s="4">
        <v>58</v>
      </c>
      <c r="K83" s="4">
        <v>4912</v>
      </c>
      <c r="L83" s="4">
        <v>327</v>
      </c>
    </row>
    <row r="84" spans="2:12" x14ac:dyDescent="0.25">
      <c r="B84" t="s">
        <v>143</v>
      </c>
      <c r="C84" t="s">
        <v>15</v>
      </c>
      <c r="D84" t="s">
        <v>325</v>
      </c>
      <c r="E84" s="4">
        <v>78</v>
      </c>
      <c r="F84" s="4">
        <v>74</v>
      </c>
      <c r="G84" s="4">
        <v>75</v>
      </c>
      <c r="H84" s="4">
        <v>64</v>
      </c>
      <c r="I84" s="4">
        <v>73</v>
      </c>
      <c r="J84" s="4">
        <v>77</v>
      </c>
      <c r="K84" s="4">
        <v>4737</v>
      </c>
      <c r="L84" s="4">
        <v>441</v>
      </c>
    </row>
    <row r="85" spans="2:12" x14ac:dyDescent="0.25">
      <c r="B85" t="s">
        <v>136</v>
      </c>
      <c r="C85" t="s">
        <v>10</v>
      </c>
      <c r="D85" t="s">
        <v>325</v>
      </c>
      <c r="E85" s="4">
        <v>64</v>
      </c>
      <c r="F85" s="4">
        <v>60</v>
      </c>
      <c r="G85" s="4">
        <v>61</v>
      </c>
      <c r="H85" s="4">
        <v>50</v>
      </c>
      <c r="I85" s="4">
        <v>59</v>
      </c>
      <c r="J85" s="4">
        <v>63</v>
      </c>
      <c r="K85" s="4">
        <v>4862</v>
      </c>
      <c r="L85" s="4">
        <v>357</v>
      </c>
    </row>
    <row r="86" spans="2:12" x14ac:dyDescent="0.25">
      <c r="B86" t="s">
        <v>247</v>
      </c>
      <c r="C86" t="s">
        <v>10</v>
      </c>
      <c r="D86" t="s">
        <v>325</v>
      </c>
      <c r="E86" s="4">
        <v>71</v>
      </c>
      <c r="F86" s="4">
        <v>67</v>
      </c>
      <c r="G86" s="4">
        <v>68</v>
      </c>
      <c r="H86" s="4">
        <v>57</v>
      </c>
      <c r="I86" s="4">
        <v>66</v>
      </c>
      <c r="J86" s="4">
        <v>70</v>
      </c>
      <c r="K86" s="4">
        <v>4907</v>
      </c>
      <c r="L86" s="4">
        <v>399</v>
      </c>
    </row>
    <row r="87" spans="2:12" x14ac:dyDescent="0.25">
      <c r="B87" t="s">
        <v>249</v>
      </c>
      <c r="C87" t="s">
        <v>13</v>
      </c>
      <c r="D87" t="s">
        <v>325</v>
      </c>
      <c r="E87" s="4">
        <v>48</v>
      </c>
      <c r="F87" s="4">
        <v>44</v>
      </c>
      <c r="G87" s="4">
        <v>45</v>
      </c>
      <c r="H87" s="4">
        <v>34</v>
      </c>
      <c r="I87" s="4">
        <v>43</v>
      </c>
      <c r="J87" s="4">
        <v>47</v>
      </c>
      <c r="K87" s="4">
        <v>4867</v>
      </c>
      <c r="L87" s="4">
        <v>261</v>
      </c>
    </row>
    <row r="88" spans="2:12" x14ac:dyDescent="0.25">
      <c r="B88" t="s">
        <v>135</v>
      </c>
      <c r="C88" t="s">
        <v>10</v>
      </c>
      <c r="D88" t="s">
        <v>325</v>
      </c>
      <c r="E88" s="4">
        <v>48</v>
      </c>
      <c r="F88" s="4">
        <v>44</v>
      </c>
      <c r="G88" s="4">
        <v>45</v>
      </c>
      <c r="H88" s="4">
        <v>34</v>
      </c>
      <c r="I88" s="4">
        <v>43</v>
      </c>
      <c r="J88" s="4">
        <v>47</v>
      </c>
      <c r="K88" s="4">
        <v>4897</v>
      </c>
      <c r="L88" s="4">
        <v>261</v>
      </c>
    </row>
    <row r="89" spans="2:12" x14ac:dyDescent="0.25">
      <c r="B89" t="s">
        <v>306</v>
      </c>
      <c r="C89" t="s">
        <v>15</v>
      </c>
      <c r="D89" t="s">
        <v>325</v>
      </c>
      <c r="E89" s="4">
        <v>91</v>
      </c>
      <c r="F89" s="4">
        <v>49</v>
      </c>
      <c r="G89" s="4">
        <v>89</v>
      </c>
      <c r="H89" s="4">
        <v>76</v>
      </c>
      <c r="I89" s="4">
        <v>48</v>
      </c>
      <c r="J89" s="4">
        <v>94</v>
      </c>
      <c r="K89" s="4">
        <v>4927</v>
      </c>
      <c r="L89" s="4">
        <v>447</v>
      </c>
    </row>
    <row r="90" spans="2:12" x14ac:dyDescent="0.25">
      <c r="B90" t="s">
        <v>248</v>
      </c>
      <c r="C90" t="s">
        <v>15</v>
      </c>
      <c r="D90" t="s">
        <v>325</v>
      </c>
      <c r="E90" s="4">
        <v>52</v>
      </c>
      <c r="F90" s="4">
        <v>48</v>
      </c>
      <c r="G90" s="4">
        <v>49</v>
      </c>
      <c r="H90" s="4">
        <v>38</v>
      </c>
      <c r="I90" s="4">
        <v>47</v>
      </c>
      <c r="J90" s="4">
        <v>51</v>
      </c>
      <c r="K90" s="4">
        <v>4887</v>
      </c>
      <c r="L90" s="4">
        <v>285</v>
      </c>
    </row>
    <row r="91" spans="2:12" x14ac:dyDescent="0.25">
      <c r="B91" t="s">
        <v>303</v>
      </c>
      <c r="C91" t="s">
        <v>17</v>
      </c>
      <c r="D91" t="s">
        <v>325</v>
      </c>
      <c r="E91" s="4">
        <v>42</v>
      </c>
      <c r="F91" s="4">
        <v>38</v>
      </c>
      <c r="G91" s="4">
        <v>39</v>
      </c>
      <c r="H91" s="4">
        <v>28</v>
      </c>
      <c r="I91" s="4">
        <v>37</v>
      </c>
      <c r="J91" s="4">
        <v>41</v>
      </c>
      <c r="K91" s="4">
        <v>4892</v>
      </c>
      <c r="L91" s="4">
        <v>225</v>
      </c>
    </row>
    <row r="92" spans="2:12" x14ac:dyDescent="0.25">
      <c r="B92" t="s">
        <v>141</v>
      </c>
      <c r="C92" t="s">
        <v>18</v>
      </c>
      <c r="D92" t="s">
        <v>325</v>
      </c>
      <c r="E92" s="4">
        <v>62</v>
      </c>
      <c r="F92" s="4">
        <v>58</v>
      </c>
      <c r="G92" s="4">
        <v>59</v>
      </c>
      <c r="H92" s="4">
        <v>48</v>
      </c>
      <c r="I92" s="4">
        <v>57</v>
      </c>
      <c r="J92" s="4">
        <v>61</v>
      </c>
      <c r="K92" s="4">
        <v>4772</v>
      </c>
      <c r="L92" s="4">
        <v>345</v>
      </c>
    </row>
    <row r="93" spans="2:12" x14ac:dyDescent="0.25">
      <c r="B93" t="s">
        <v>111</v>
      </c>
      <c r="C93" t="s">
        <v>15</v>
      </c>
      <c r="D93" t="s">
        <v>325</v>
      </c>
      <c r="E93" s="4">
        <v>67</v>
      </c>
      <c r="F93" s="4">
        <v>63</v>
      </c>
      <c r="G93" s="4">
        <v>64</v>
      </c>
      <c r="H93" s="4">
        <v>53</v>
      </c>
      <c r="I93" s="4">
        <v>62</v>
      </c>
      <c r="J93" s="4">
        <v>66</v>
      </c>
      <c r="K93" s="4">
        <v>4752</v>
      </c>
      <c r="L93" s="4">
        <v>375</v>
      </c>
    </row>
    <row r="94" spans="2:12" x14ac:dyDescent="0.25">
      <c r="B94" t="s">
        <v>250</v>
      </c>
      <c r="C94" t="s">
        <v>10</v>
      </c>
      <c r="D94" t="s">
        <v>325</v>
      </c>
      <c r="E94" s="4">
        <v>68</v>
      </c>
      <c r="F94" s="4">
        <v>64</v>
      </c>
      <c r="G94" s="4">
        <v>65</v>
      </c>
      <c r="H94" s="4">
        <v>54</v>
      </c>
      <c r="I94" s="4">
        <v>63</v>
      </c>
      <c r="J94" s="4">
        <v>67</v>
      </c>
      <c r="K94" s="4">
        <v>4852</v>
      </c>
      <c r="L94" s="4">
        <v>381</v>
      </c>
    </row>
    <row r="95" spans="2:12" x14ac:dyDescent="0.25">
      <c r="B95" t="s">
        <v>142</v>
      </c>
      <c r="C95" t="s">
        <v>10</v>
      </c>
      <c r="D95" t="s">
        <v>325</v>
      </c>
      <c r="E95" s="4">
        <v>57</v>
      </c>
      <c r="F95" s="4">
        <v>53</v>
      </c>
      <c r="G95" s="4">
        <v>54</v>
      </c>
      <c r="H95" s="4">
        <v>43</v>
      </c>
      <c r="I95" s="4">
        <v>52</v>
      </c>
      <c r="J95" s="4">
        <v>56</v>
      </c>
      <c r="K95" s="4">
        <v>4762</v>
      </c>
      <c r="L95" s="4">
        <v>315</v>
      </c>
    </row>
    <row r="96" spans="2:12" x14ac:dyDescent="0.25">
      <c r="B96" t="s">
        <v>297</v>
      </c>
      <c r="C96" t="s">
        <v>19</v>
      </c>
      <c r="D96" t="s">
        <v>325</v>
      </c>
      <c r="E96" s="4">
        <v>37</v>
      </c>
      <c r="F96" s="4">
        <v>33</v>
      </c>
      <c r="G96" s="4">
        <v>34</v>
      </c>
      <c r="H96" s="4">
        <v>23</v>
      </c>
      <c r="I96" s="4">
        <v>32</v>
      </c>
      <c r="J96" s="4">
        <v>36</v>
      </c>
      <c r="K96" s="4">
        <v>4812</v>
      </c>
      <c r="L96" s="4">
        <v>195</v>
      </c>
    </row>
    <row r="97" spans="1:12" x14ac:dyDescent="0.25">
      <c r="B97" t="s">
        <v>137</v>
      </c>
      <c r="C97" t="s">
        <v>17</v>
      </c>
      <c r="D97" t="s">
        <v>325</v>
      </c>
      <c r="E97" s="4">
        <v>74</v>
      </c>
      <c r="F97" s="4">
        <v>70</v>
      </c>
      <c r="G97" s="4">
        <v>71</v>
      </c>
      <c r="H97" s="4">
        <v>60</v>
      </c>
      <c r="I97" s="4">
        <v>69</v>
      </c>
      <c r="J97" s="4">
        <v>73</v>
      </c>
      <c r="K97" s="4">
        <v>4847</v>
      </c>
      <c r="L97" s="4">
        <v>417</v>
      </c>
    </row>
    <row r="98" spans="1:12" x14ac:dyDescent="0.25">
      <c r="B98" t="s">
        <v>139</v>
      </c>
      <c r="C98" t="s">
        <v>10</v>
      </c>
      <c r="D98" t="s">
        <v>325</v>
      </c>
      <c r="E98" s="4">
        <v>57</v>
      </c>
      <c r="F98" s="4">
        <v>53</v>
      </c>
      <c r="G98" s="4">
        <v>54</v>
      </c>
      <c r="H98" s="4">
        <v>43</v>
      </c>
      <c r="I98" s="4">
        <v>52</v>
      </c>
      <c r="J98" s="4">
        <v>56</v>
      </c>
      <c r="K98" s="4">
        <v>4817</v>
      </c>
      <c r="L98" s="4">
        <v>315</v>
      </c>
    </row>
    <row r="99" spans="1:12" x14ac:dyDescent="0.25">
      <c r="B99" t="s">
        <v>138</v>
      </c>
      <c r="C99" t="s">
        <v>13</v>
      </c>
      <c r="D99" t="s">
        <v>325</v>
      </c>
      <c r="E99" s="4">
        <v>51</v>
      </c>
      <c r="F99" s="4">
        <v>47</v>
      </c>
      <c r="G99" s="4">
        <v>48</v>
      </c>
      <c r="H99" s="4">
        <v>37</v>
      </c>
      <c r="I99" s="4">
        <v>46</v>
      </c>
      <c r="J99" s="4">
        <v>50</v>
      </c>
      <c r="K99" s="4">
        <v>4832</v>
      </c>
      <c r="L99" s="4">
        <v>279</v>
      </c>
    </row>
    <row r="100" spans="1:12" x14ac:dyDescent="0.25">
      <c r="B100" t="s">
        <v>309</v>
      </c>
      <c r="C100" t="s">
        <v>13</v>
      </c>
      <c r="D100" t="s">
        <v>325</v>
      </c>
      <c r="E100" s="4">
        <v>92</v>
      </c>
      <c r="F100" s="4">
        <v>100</v>
      </c>
      <c r="G100" s="4">
        <v>85</v>
      </c>
      <c r="H100" s="4">
        <v>96</v>
      </c>
      <c r="I100" s="4">
        <v>99</v>
      </c>
      <c r="J100" s="4">
        <v>95</v>
      </c>
      <c r="K100" s="4">
        <v>4962</v>
      </c>
      <c r="L100" s="4">
        <v>567</v>
      </c>
    </row>
    <row r="101" spans="1:12" x14ac:dyDescent="0.25">
      <c r="B101" t="s">
        <v>311</v>
      </c>
      <c r="C101" t="s">
        <v>13</v>
      </c>
      <c r="D101" t="s">
        <v>325</v>
      </c>
      <c r="E101" s="4">
        <v>68</v>
      </c>
      <c r="F101" s="4">
        <v>76</v>
      </c>
      <c r="G101" s="4">
        <v>61</v>
      </c>
      <c r="H101" s="4">
        <v>72</v>
      </c>
      <c r="I101" s="4">
        <v>75</v>
      </c>
      <c r="J101" s="4">
        <v>71</v>
      </c>
      <c r="K101" s="4">
        <v>4977</v>
      </c>
      <c r="L101" s="4">
        <v>423</v>
      </c>
    </row>
    <row r="102" spans="1:12" x14ac:dyDescent="0.25">
      <c r="B102" t="s">
        <v>308</v>
      </c>
      <c r="C102" t="s">
        <v>10</v>
      </c>
      <c r="D102" t="s">
        <v>325</v>
      </c>
      <c r="E102" s="4">
        <v>79</v>
      </c>
      <c r="F102" s="4">
        <v>87</v>
      </c>
      <c r="G102" s="4">
        <v>72</v>
      </c>
      <c r="H102" s="4">
        <v>83</v>
      </c>
      <c r="I102" s="4">
        <v>86</v>
      </c>
      <c r="J102" s="4">
        <v>82</v>
      </c>
      <c r="K102" s="4">
        <v>4952</v>
      </c>
      <c r="L102" s="4">
        <v>489</v>
      </c>
    </row>
    <row r="103" spans="1:12" x14ac:dyDescent="0.25">
      <c r="B103" t="s">
        <v>307</v>
      </c>
      <c r="C103" t="s">
        <v>17</v>
      </c>
      <c r="D103" t="s">
        <v>325</v>
      </c>
      <c r="E103" s="4">
        <v>66</v>
      </c>
      <c r="F103" s="4">
        <v>74</v>
      </c>
      <c r="G103" s="4">
        <v>59</v>
      </c>
      <c r="H103" s="4">
        <v>70</v>
      </c>
      <c r="I103" s="4">
        <v>73</v>
      </c>
      <c r="J103" s="4">
        <v>69</v>
      </c>
      <c r="K103" s="4">
        <v>4937</v>
      </c>
      <c r="L103" s="4">
        <v>411</v>
      </c>
    </row>
    <row r="104" spans="1:12" x14ac:dyDescent="0.25">
      <c r="B104" t="s">
        <v>295</v>
      </c>
      <c r="C104" t="s">
        <v>10</v>
      </c>
      <c r="D104" t="s">
        <v>325</v>
      </c>
      <c r="E104" s="4">
        <v>81</v>
      </c>
      <c r="F104" s="4">
        <v>77</v>
      </c>
      <c r="G104" s="4">
        <v>78</v>
      </c>
      <c r="H104" s="4">
        <v>67</v>
      </c>
      <c r="I104" s="4">
        <v>76</v>
      </c>
      <c r="J104" s="4">
        <v>80</v>
      </c>
      <c r="K104" s="4">
        <v>4777</v>
      </c>
      <c r="L104" s="4">
        <v>459</v>
      </c>
    </row>
    <row r="105" spans="1:12" x14ac:dyDescent="0.25">
      <c r="B105" t="s">
        <v>296</v>
      </c>
      <c r="C105" t="s">
        <v>10</v>
      </c>
      <c r="D105" t="s">
        <v>325</v>
      </c>
      <c r="E105" s="4">
        <v>51</v>
      </c>
      <c r="F105" s="4">
        <v>47</v>
      </c>
      <c r="G105" s="4">
        <v>48</v>
      </c>
      <c r="H105" s="4">
        <v>37</v>
      </c>
      <c r="I105" s="4">
        <v>46</v>
      </c>
      <c r="J105" s="4">
        <v>50</v>
      </c>
      <c r="K105" s="4">
        <v>4787</v>
      </c>
      <c r="L105" s="4">
        <v>279</v>
      </c>
    </row>
    <row r="106" spans="1:12" x14ac:dyDescent="0.25">
      <c r="B106" t="s">
        <v>133</v>
      </c>
      <c r="C106" t="s">
        <v>15</v>
      </c>
      <c r="D106" t="s">
        <v>325</v>
      </c>
      <c r="E106" s="4">
        <v>90</v>
      </c>
      <c r="F106" s="4">
        <v>69</v>
      </c>
      <c r="G106" s="4">
        <v>54</v>
      </c>
      <c r="H106" s="4">
        <v>65</v>
      </c>
      <c r="I106" s="4">
        <v>68</v>
      </c>
      <c r="J106" s="4">
        <v>93</v>
      </c>
      <c r="K106" s="4">
        <v>4932</v>
      </c>
      <c r="L106" s="4">
        <v>439</v>
      </c>
    </row>
    <row r="107" spans="1:12" x14ac:dyDescent="0.25">
      <c r="B107" t="s">
        <v>132</v>
      </c>
      <c r="C107" t="s">
        <v>19</v>
      </c>
      <c r="D107" t="s">
        <v>325</v>
      </c>
      <c r="E107" s="4">
        <v>73</v>
      </c>
      <c r="F107" s="4">
        <v>81</v>
      </c>
      <c r="G107" s="4">
        <v>66</v>
      </c>
      <c r="H107" s="4">
        <v>77</v>
      </c>
      <c r="I107" s="4">
        <v>80</v>
      </c>
      <c r="J107" s="4">
        <v>76</v>
      </c>
      <c r="K107" s="4">
        <v>4957</v>
      </c>
      <c r="L107" s="4">
        <v>453</v>
      </c>
    </row>
    <row r="108" spans="1:12" x14ac:dyDescent="0.25">
      <c r="B108" t="s">
        <v>244</v>
      </c>
      <c r="C108" t="s">
        <v>17</v>
      </c>
      <c r="D108" t="s">
        <v>325</v>
      </c>
      <c r="E108" s="4">
        <v>72</v>
      </c>
      <c r="F108" s="4">
        <v>80</v>
      </c>
      <c r="G108" s="4">
        <v>65</v>
      </c>
      <c r="H108" s="4">
        <v>76</v>
      </c>
      <c r="I108" s="4">
        <v>79</v>
      </c>
      <c r="J108" s="4">
        <v>75</v>
      </c>
      <c r="K108" s="4">
        <v>4967</v>
      </c>
      <c r="L108" s="4">
        <v>447</v>
      </c>
    </row>
    <row r="109" spans="1:12" x14ac:dyDescent="0.25">
      <c r="B109" t="s">
        <v>245</v>
      </c>
      <c r="C109" t="s">
        <v>18</v>
      </c>
      <c r="D109" t="s">
        <v>325</v>
      </c>
      <c r="E109" s="4">
        <v>79</v>
      </c>
      <c r="F109" s="4">
        <v>87</v>
      </c>
      <c r="G109" s="4">
        <v>72</v>
      </c>
      <c r="H109" s="4">
        <v>83</v>
      </c>
      <c r="I109" s="4">
        <v>86</v>
      </c>
      <c r="J109" s="4">
        <v>82</v>
      </c>
      <c r="K109" s="4">
        <v>4942</v>
      </c>
      <c r="L109" s="4">
        <v>489</v>
      </c>
    </row>
    <row r="110" spans="1:12" x14ac:dyDescent="0.25">
      <c r="B110" t="s">
        <v>140</v>
      </c>
      <c r="C110" t="s">
        <v>13</v>
      </c>
      <c r="D110" t="s">
        <v>325</v>
      </c>
      <c r="E110" s="4">
        <v>57</v>
      </c>
      <c r="F110" s="4">
        <v>53</v>
      </c>
      <c r="G110" s="4">
        <v>54</v>
      </c>
      <c r="H110" s="4">
        <v>43</v>
      </c>
      <c r="I110" s="4">
        <v>52</v>
      </c>
      <c r="J110" s="4">
        <v>56</v>
      </c>
      <c r="K110" s="4">
        <v>4792</v>
      </c>
      <c r="L110" s="4">
        <v>315</v>
      </c>
    </row>
    <row r="111" spans="1:12" x14ac:dyDescent="0.25">
      <c r="A111" t="s">
        <v>101</v>
      </c>
      <c r="B111" t="s">
        <v>127</v>
      </c>
      <c r="C111" t="s">
        <v>17</v>
      </c>
      <c r="D111" t="s">
        <v>325</v>
      </c>
      <c r="E111" s="4">
        <v>62</v>
      </c>
      <c r="F111" s="4">
        <v>67</v>
      </c>
      <c r="G111" s="4">
        <v>52</v>
      </c>
      <c r="H111" s="4">
        <v>63</v>
      </c>
      <c r="I111" s="4">
        <v>84</v>
      </c>
      <c r="J111" s="4">
        <v>65</v>
      </c>
      <c r="K111" s="4">
        <v>5082</v>
      </c>
      <c r="L111" s="4">
        <v>393</v>
      </c>
    </row>
    <row r="112" spans="1:12" x14ac:dyDescent="0.25">
      <c r="B112" t="s">
        <v>128</v>
      </c>
      <c r="C112" t="s">
        <v>10</v>
      </c>
      <c r="D112" t="s">
        <v>325</v>
      </c>
      <c r="E112" s="4">
        <v>67</v>
      </c>
      <c r="F112" s="4">
        <v>72</v>
      </c>
      <c r="G112" s="4">
        <v>57</v>
      </c>
      <c r="H112" s="4">
        <v>68</v>
      </c>
      <c r="I112" s="4">
        <v>65</v>
      </c>
      <c r="J112" s="4">
        <v>70</v>
      </c>
      <c r="K112" s="4">
        <v>5062</v>
      </c>
      <c r="L112" s="4">
        <v>399</v>
      </c>
    </row>
    <row r="113" spans="2:12" x14ac:dyDescent="0.25">
      <c r="B113" t="s">
        <v>129</v>
      </c>
      <c r="C113" t="s">
        <v>15</v>
      </c>
      <c r="D113" t="s">
        <v>325</v>
      </c>
      <c r="E113" s="4">
        <v>75</v>
      </c>
      <c r="F113" s="4">
        <v>83</v>
      </c>
      <c r="G113" s="4">
        <v>68</v>
      </c>
      <c r="H113" s="4">
        <v>79</v>
      </c>
      <c r="I113" s="4">
        <v>90</v>
      </c>
      <c r="J113" s="4">
        <v>78</v>
      </c>
      <c r="K113" s="4">
        <v>5047</v>
      </c>
      <c r="L113" s="4">
        <v>473</v>
      </c>
    </row>
    <row r="114" spans="2:12" x14ac:dyDescent="0.25">
      <c r="B114" t="s">
        <v>313</v>
      </c>
      <c r="C114" t="s">
        <v>18</v>
      </c>
      <c r="D114" t="s">
        <v>325</v>
      </c>
      <c r="E114" s="4">
        <v>48</v>
      </c>
      <c r="F114" s="4">
        <v>56</v>
      </c>
      <c r="G114" s="4">
        <v>41</v>
      </c>
      <c r="H114" s="4">
        <v>52</v>
      </c>
      <c r="I114" s="4">
        <v>72</v>
      </c>
      <c r="J114" s="4">
        <v>51</v>
      </c>
      <c r="K114" s="4">
        <v>4997</v>
      </c>
      <c r="L114" s="4">
        <v>320</v>
      </c>
    </row>
    <row r="115" spans="2:12" x14ac:dyDescent="0.25">
      <c r="B115" t="s">
        <v>314</v>
      </c>
      <c r="C115" t="s">
        <v>13</v>
      </c>
      <c r="D115" t="s">
        <v>325</v>
      </c>
      <c r="E115" s="4">
        <v>73</v>
      </c>
      <c r="F115" s="4">
        <v>81</v>
      </c>
      <c r="G115" s="4">
        <v>66</v>
      </c>
      <c r="H115" s="4">
        <v>77</v>
      </c>
      <c r="I115" s="4">
        <v>61</v>
      </c>
      <c r="J115" s="4">
        <v>76</v>
      </c>
      <c r="K115" s="4">
        <v>5007</v>
      </c>
      <c r="L115" s="4">
        <v>434</v>
      </c>
    </row>
    <row r="116" spans="2:12" x14ac:dyDescent="0.25">
      <c r="B116" t="s">
        <v>321</v>
      </c>
      <c r="C116" t="s">
        <v>19</v>
      </c>
      <c r="D116" t="s">
        <v>325</v>
      </c>
      <c r="E116" s="4">
        <v>79</v>
      </c>
      <c r="F116" s="4">
        <v>87</v>
      </c>
      <c r="G116" s="4">
        <v>72</v>
      </c>
      <c r="H116" s="4">
        <v>83</v>
      </c>
      <c r="I116" s="4">
        <v>74</v>
      </c>
      <c r="J116" s="4">
        <v>82</v>
      </c>
      <c r="K116" s="4">
        <v>5037</v>
      </c>
      <c r="L116" s="4">
        <v>477</v>
      </c>
    </row>
    <row r="117" spans="2:12" x14ac:dyDescent="0.25">
      <c r="B117" t="s">
        <v>130</v>
      </c>
      <c r="C117" t="s">
        <v>17</v>
      </c>
      <c r="D117" t="s">
        <v>325</v>
      </c>
      <c r="E117" s="4">
        <v>86</v>
      </c>
      <c r="F117" s="4">
        <v>94</v>
      </c>
      <c r="G117" s="4">
        <v>79</v>
      </c>
      <c r="H117" s="4">
        <v>90</v>
      </c>
      <c r="I117" s="4">
        <v>85</v>
      </c>
      <c r="J117" s="4">
        <v>89</v>
      </c>
      <c r="K117" s="4">
        <v>5012</v>
      </c>
      <c r="L117" s="4">
        <v>523</v>
      </c>
    </row>
    <row r="118" spans="2:12" x14ac:dyDescent="0.25">
      <c r="B118" t="s">
        <v>116</v>
      </c>
      <c r="C118" t="s">
        <v>13</v>
      </c>
      <c r="D118" t="s">
        <v>325</v>
      </c>
      <c r="E118" s="4">
        <v>42</v>
      </c>
      <c r="F118" s="4">
        <v>47</v>
      </c>
      <c r="G118" s="4">
        <v>32</v>
      </c>
      <c r="H118" s="4">
        <v>43</v>
      </c>
      <c r="I118" s="4">
        <v>66</v>
      </c>
      <c r="J118" s="4">
        <v>45</v>
      </c>
      <c r="K118" s="4">
        <v>5102</v>
      </c>
      <c r="L118" s="4">
        <v>275</v>
      </c>
    </row>
    <row r="119" spans="2:12" x14ac:dyDescent="0.25">
      <c r="B119" t="s">
        <v>115</v>
      </c>
      <c r="C119" t="s">
        <v>18</v>
      </c>
      <c r="D119" t="s">
        <v>325</v>
      </c>
      <c r="E119" s="4">
        <v>99</v>
      </c>
      <c r="F119" s="4">
        <v>93</v>
      </c>
      <c r="G119" s="4">
        <v>78</v>
      </c>
      <c r="H119" s="4">
        <v>89</v>
      </c>
      <c r="I119" s="4">
        <v>68</v>
      </c>
      <c r="J119" s="4">
        <v>87</v>
      </c>
      <c r="K119" s="4">
        <v>5032</v>
      </c>
      <c r="L119" s="4">
        <v>514</v>
      </c>
    </row>
    <row r="120" spans="2:12" x14ac:dyDescent="0.25">
      <c r="B120" t="s">
        <v>319</v>
      </c>
      <c r="C120" t="s">
        <v>17</v>
      </c>
      <c r="D120" t="s">
        <v>325</v>
      </c>
      <c r="E120" s="4">
        <v>59</v>
      </c>
      <c r="F120" s="4">
        <v>67</v>
      </c>
      <c r="G120" s="4">
        <v>52</v>
      </c>
      <c r="H120" s="4">
        <v>63</v>
      </c>
      <c r="I120" s="4">
        <v>66</v>
      </c>
      <c r="J120" s="4">
        <v>62</v>
      </c>
      <c r="K120" s="4">
        <v>5052</v>
      </c>
      <c r="L120" s="4">
        <v>369</v>
      </c>
    </row>
    <row r="121" spans="2:12" x14ac:dyDescent="0.25">
      <c r="B121" t="s">
        <v>315</v>
      </c>
      <c r="C121" t="s">
        <v>19</v>
      </c>
      <c r="D121" t="s">
        <v>325</v>
      </c>
      <c r="E121" s="4">
        <v>66</v>
      </c>
      <c r="F121" s="4">
        <v>71</v>
      </c>
      <c r="G121" s="4">
        <v>56</v>
      </c>
      <c r="H121" s="4">
        <v>67</v>
      </c>
      <c r="I121" s="4">
        <v>61</v>
      </c>
      <c r="J121" s="4">
        <v>69</v>
      </c>
      <c r="K121" s="4">
        <v>5072</v>
      </c>
      <c r="L121" s="4">
        <v>390</v>
      </c>
    </row>
    <row r="122" spans="2:12" x14ac:dyDescent="0.25">
      <c r="B122" t="s">
        <v>317</v>
      </c>
      <c r="C122" t="s">
        <v>13</v>
      </c>
      <c r="D122" t="s">
        <v>325</v>
      </c>
      <c r="E122" s="4">
        <v>86</v>
      </c>
      <c r="F122" s="4">
        <v>91</v>
      </c>
      <c r="G122" s="4">
        <v>76</v>
      </c>
      <c r="H122" s="4">
        <v>87</v>
      </c>
      <c r="I122" s="4">
        <v>55</v>
      </c>
      <c r="J122" s="4">
        <v>89</v>
      </c>
      <c r="K122" s="4">
        <v>5067</v>
      </c>
      <c r="L122" s="4">
        <v>484</v>
      </c>
    </row>
    <row r="123" spans="2:12" x14ac:dyDescent="0.25">
      <c r="B123" t="s">
        <v>316</v>
      </c>
      <c r="C123" t="s">
        <v>18</v>
      </c>
      <c r="D123" t="s">
        <v>325</v>
      </c>
      <c r="E123" s="4">
        <v>56</v>
      </c>
      <c r="F123" s="4">
        <v>61</v>
      </c>
      <c r="G123" s="4">
        <v>46</v>
      </c>
      <c r="H123" s="4">
        <v>57</v>
      </c>
      <c r="I123" s="4">
        <v>45</v>
      </c>
      <c r="J123" s="4">
        <v>59</v>
      </c>
      <c r="K123" s="4">
        <v>5077</v>
      </c>
      <c r="L123" s="4">
        <v>324</v>
      </c>
    </row>
    <row r="124" spans="2:12" x14ac:dyDescent="0.25">
      <c r="B124" t="s">
        <v>323</v>
      </c>
      <c r="C124" t="s">
        <v>10</v>
      </c>
      <c r="D124" t="s">
        <v>325</v>
      </c>
      <c r="E124" s="4">
        <v>62</v>
      </c>
      <c r="F124" s="4">
        <v>70</v>
      </c>
      <c r="G124" s="4">
        <v>55</v>
      </c>
      <c r="H124" s="4">
        <v>66</v>
      </c>
      <c r="I124" s="4">
        <v>79</v>
      </c>
      <c r="J124" s="4">
        <v>65</v>
      </c>
      <c r="K124" s="4">
        <v>5017</v>
      </c>
      <c r="L124" s="4">
        <v>397</v>
      </c>
    </row>
    <row r="125" spans="2:12" x14ac:dyDescent="0.25">
      <c r="B125" t="s">
        <v>322</v>
      </c>
      <c r="C125" t="s">
        <v>10</v>
      </c>
      <c r="D125" t="s">
        <v>325</v>
      </c>
      <c r="E125" s="4">
        <v>80</v>
      </c>
      <c r="F125" s="4">
        <v>88</v>
      </c>
      <c r="G125" s="4">
        <v>73</v>
      </c>
      <c r="H125" s="4">
        <v>84</v>
      </c>
      <c r="I125" s="4">
        <v>78</v>
      </c>
      <c r="J125" s="4">
        <v>83</v>
      </c>
      <c r="K125" s="4">
        <v>5027</v>
      </c>
      <c r="L125" s="4">
        <v>486</v>
      </c>
    </row>
    <row r="126" spans="2:12" x14ac:dyDescent="0.25">
      <c r="B126" t="s">
        <v>220</v>
      </c>
      <c r="C126" t="s">
        <v>15</v>
      </c>
      <c r="D126" t="s">
        <v>325</v>
      </c>
      <c r="E126" s="4">
        <v>46</v>
      </c>
      <c r="F126" s="4">
        <v>51</v>
      </c>
      <c r="G126" s="4">
        <v>36</v>
      </c>
      <c r="H126" s="4">
        <v>47</v>
      </c>
      <c r="I126" s="4">
        <v>72</v>
      </c>
      <c r="J126" s="4">
        <v>49</v>
      </c>
      <c r="K126" s="4">
        <v>5087</v>
      </c>
      <c r="L126" s="4">
        <v>301</v>
      </c>
    </row>
    <row r="127" spans="2:12" x14ac:dyDescent="0.25">
      <c r="B127" t="s">
        <v>217</v>
      </c>
      <c r="C127" t="s">
        <v>18</v>
      </c>
      <c r="D127" t="s">
        <v>325</v>
      </c>
      <c r="E127" s="4">
        <v>62</v>
      </c>
      <c r="F127" s="4">
        <v>67</v>
      </c>
      <c r="G127" s="4">
        <v>52</v>
      </c>
      <c r="H127" s="4">
        <v>63</v>
      </c>
      <c r="I127" s="4">
        <v>79</v>
      </c>
      <c r="J127" s="4">
        <v>65</v>
      </c>
      <c r="K127" s="4">
        <v>5107</v>
      </c>
      <c r="L127" s="4">
        <v>388</v>
      </c>
    </row>
    <row r="128" spans="2:12" x14ac:dyDescent="0.25">
      <c r="B128" t="s">
        <v>219</v>
      </c>
      <c r="C128" t="s">
        <v>19</v>
      </c>
      <c r="D128" t="s">
        <v>325</v>
      </c>
      <c r="E128" s="4">
        <v>85</v>
      </c>
      <c r="F128" s="4">
        <v>90</v>
      </c>
      <c r="G128" s="4">
        <v>75</v>
      </c>
      <c r="H128" s="4">
        <v>86</v>
      </c>
      <c r="I128" s="4">
        <v>41</v>
      </c>
      <c r="J128" s="4">
        <v>88</v>
      </c>
      <c r="K128" s="4">
        <v>5092</v>
      </c>
      <c r="L128" s="4">
        <v>465</v>
      </c>
    </row>
    <row r="129" spans="1:12" x14ac:dyDescent="0.25">
      <c r="B129" t="s">
        <v>218</v>
      </c>
      <c r="C129" t="s">
        <v>10</v>
      </c>
      <c r="D129" t="s">
        <v>325</v>
      </c>
      <c r="E129" s="4">
        <v>73</v>
      </c>
      <c r="F129" s="4">
        <v>78</v>
      </c>
      <c r="G129" s="4">
        <v>63</v>
      </c>
      <c r="H129" s="4">
        <v>74</v>
      </c>
      <c r="I129" s="4">
        <v>61</v>
      </c>
      <c r="J129" s="4">
        <v>76</v>
      </c>
      <c r="K129" s="4">
        <v>5097</v>
      </c>
      <c r="L129" s="4">
        <v>425</v>
      </c>
    </row>
    <row r="130" spans="1:12" x14ac:dyDescent="0.25">
      <c r="B130" t="s">
        <v>320</v>
      </c>
      <c r="C130" t="s">
        <v>13</v>
      </c>
      <c r="D130" t="s">
        <v>325</v>
      </c>
      <c r="E130" s="4">
        <v>69</v>
      </c>
      <c r="F130" s="4">
        <v>77</v>
      </c>
      <c r="G130" s="4">
        <v>62</v>
      </c>
      <c r="H130" s="4">
        <v>73</v>
      </c>
      <c r="I130" s="4">
        <v>58</v>
      </c>
      <c r="J130" s="4">
        <v>72</v>
      </c>
      <c r="K130" s="4">
        <v>5042</v>
      </c>
      <c r="L130" s="4">
        <v>411</v>
      </c>
    </row>
    <row r="131" spans="1:12" x14ac:dyDescent="0.25">
      <c r="B131" t="s">
        <v>241</v>
      </c>
      <c r="C131" t="s">
        <v>13</v>
      </c>
      <c r="D131" t="s">
        <v>325</v>
      </c>
      <c r="E131" s="4">
        <v>86</v>
      </c>
      <c r="F131" s="4">
        <v>94</v>
      </c>
      <c r="G131" s="4">
        <v>79</v>
      </c>
      <c r="H131" s="4">
        <v>90</v>
      </c>
      <c r="I131" s="4">
        <v>98</v>
      </c>
      <c r="J131" s="4">
        <v>89</v>
      </c>
      <c r="K131" s="4">
        <v>5022</v>
      </c>
      <c r="L131" s="4">
        <v>536</v>
      </c>
    </row>
    <row r="132" spans="1:12" x14ac:dyDescent="0.25">
      <c r="B132" t="s">
        <v>131</v>
      </c>
      <c r="C132" t="s">
        <v>19</v>
      </c>
      <c r="D132" t="s">
        <v>325</v>
      </c>
      <c r="E132" s="4">
        <v>79</v>
      </c>
      <c r="F132" s="4">
        <v>87</v>
      </c>
      <c r="G132" s="4">
        <v>72</v>
      </c>
      <c r="H132" s="4">
        <v>83</v>
      </c>
      <c r="I132" s="4">
        <v>67</v>
      </c>
      <c r="J132" s="4">
        <v>82</v>
      </c>
      <c r="K132" s="4">
        <v>4992</v>
      </c>
      <c r="L132" s="4">
        <v>470</v>
      </c>
    </row>
    <row r="133" spans="1:12" x14ac:dyDescent="0.25">
      <c r="B133" t="s">
        <v>312</v>
      </c>
      <c r="C133" t="s">
        <v>10</v>
      </c>
      <c r="D133" t="s">
        <v>325</v>
      </c>
      <c r="E133" s="4">
        <v>91</v>
      </c>
      <c r="F133" s="4">
        <v>99</v>
      </c>
      <c r="G133" s="4">
        <v>84</v>
      </c>
      <c r="H133" s="4">
        <v>95</v>
      </c>
      <c r="I133" s="4">
        <v>47</v>
      </c>
      <c r="J133" s="4">
        <v>94</v>
      </c>
      <c r="K133" s="4">
        <v>4987</v>
      </c>
      <c r="L133" s="4">
        <v>510</v>
      </c>
    </row>
    <row r="134" spans="1:12" x14ac:dyDescent="0.25">
      <c r="B134" t="s">
        <v>243</v>
      </c>
      <c r="C134" t="s">
        <v>19</v>
      </c>
      <c r="D134" t="s">
        <v>325</v>
      </c>
      <c r="E134" s="4">
        <v>52</v>
      </c>
      <c r="F134" s="4">
        <v>60</v>
      </c>
      <c r="G134" s="4">
        <v>45</v>
      </c>
      <c r="H134" s="4">
        <v>56</v>
      </c>
      <c r="I134" s="4">
        <v>78</v>
      </c>
      <c r="J134" s="4">
        <v>55</v>
      </c>
      <c r="K134" s="4">
        <v>4982</v>
      </c>
      <c r="L134" s="4">
        <v>346</v>
      </c>
    </row>
    <row r="135" spans="1:12" x14ac:dyDescent="0.25">
      <c r="B135" t="s">
        <v>242</v>
      </c>
      <c r="C135" t="s">
        <v>15</v>
      </c>
      <c r="D135" t="s">
        <v>325</v>
      </c>
      <c r="E135" s="4">
        <v>68</v>
      </c>
      <c r="F135" s="4">
        <v>76</v>
      </c>
      <c r="G135" s="4">
        <v>61</v>
      </c>
      <c r="H135" s="4">
        <v>72</v>
      </c>
      <c r="I135" s="4">
        <v>85</v>
      </c>
      <c r="J135" s="4">
        <v>71</v>
      </c>
      <c r="K135" s="4">
        <v>5002</v>
      </c>
      <c r="L135" s="4">
        <v>433</v>
      </c>
    </row>
    <row r="136" spans="1:12" x14ac:dyDescent="0.25">
      <c r="B136" t="s">
        <v>318</v>
      </c>
      <c r="C136" t="s">
        <v>15</v>
      </c>
      <c r="D136" t="s">
        <v>325</v>
      </c>
      <c r="E136" s="4">
        <v>91</v>
      </c>
      <c r="F136" s="4">
        <v>99</v>
      </c>
      <c r="G136" s="4">
        <v>84</v>
      </c>
      <c r="H136" s="4">
        <v>95</v>
      </c>
      <c r="I136" s="4">
        <v>85</v>
      </c>
      <c r="J136" s="4">
        <v>94</v>
      </c>
      <c r="K136" s="4">
        <v>5057</v>
      </c>
      <c r="L136" s="4">
        <v>548</v>
      </c>
    </row>
    <row r="137" spans="1:12" x14ac:dyDescent="0.25">
      <c r="A137" t="s">
        <v>99</v>
      </c>
      <c r="B137" t="s">
        <v>262</v>
      </c>
      <c r="C137" t="s">
        <v>10</v>
      </c>
      <c r="D137" t="s">
        <v>325</v>
      </c>
      <c r="E137" s="4">
        <v>77</v>
      </c>
      <c r="F137" s="4">
        <v>73</v>
      </c>
      <c r="G137" s="4">
        <v>74</v>
      </c>
      <c r="H137" s="4">
        <v>63</v>
      </c>
      <c r="I137" s="4">
        <v>72</v>
      </c>
      <c r="J137" s="4">
        <v>76</v>
      </c>
      <c r="K137" s="4">
        <v>4702</v>
      </c>
      <c r="L137" s="4">
        <v>435</v>
      </c>
    </row>
    <row r="138" spans="1:12" x14ac:dyDescent="0.25">
      <c r="B138" t="s">
        <v>263</v>
      </c>
      <c r="C138" t="s">
        <v>17</v>
      </c>
      <c r="D138" t="s">
        <v>325</v>
      </c>
      <c r="E138" s="4">
        <v>66</v>
      </c>
      <c r="F138" s="4">
        <v>62</v>
      </c>
      <c r="G138" s="4">
        <v>63</v>
      </c>
      <c r="H138" s="4">
        <v>52</v>
      </c>
      <c r="I138" s="4">
        <v>61</v>
      </c>
      <c r="J138" s="4">
        <v>65</v>
      </c>
      <c r="K138" s="4">
        <v>4687</v>
      </c>
      <c r="L138" s="4">
        <v>369</v>
      </c>
    </row>
    <row r="139" spans="1:12" x14ac:dyDescent="0.25">
      <c r="B139" t="s">
        <v>260</v>
      </c>
      <c r="C139" t="s">
        <v>17</v>
      </c>
      <c r="D139" t="s">
        <v>325</v>
      </c>
      <c r="E139" s="4">
        <v>84</v>
      </c>
      <c r="F139" s="4">
        <v>80</v>
      </c>
      <c r="G139" s="4">
        <v>81</v>
      </c>
      <c r="H139" s="4">
        <v>70</v>
      </c>
      <c r="I139" s="4">
        <v>79</v>
      </c>
      <c r="J139" s="4">
        <v>83</v>
      </c>
      <c r="K139" s="4">
        <v>4732</v>
      </c>
      <c r="L139" s="4">
        <v>477</v>
      </c>
    </row>
    <row r="140" spans="1:12" x14ac:dyDescent="0.25">
      <c r="B140" t="s">
        <v>148</v>
      </c>
      <c r="C140" t="s">
        <v>19</v>
      </c>
      <c r="D140" t="s">
        <v>325</v>
      </c>
      <c r="E140" s="4">
        <v>86</v>
      </c>
      <c r="F140" s="4">
        <v>79</v>
      </c>
      <c r="G140" s="4">
        <v>83</v>
      </c>
      <c r="H140" s="4">
        <v>72</v>
      </c>
      <c r="I140" s="4">
        <v>78</v>
      </c>
      <c r="J140" s="4">
        <v>82</v>
      </c>
      <c r="K140" s="4">
        <v>4642</v>
      </c>
      <c r="L140" s="4">
        <v>480</v>
      </c>
    </row>
    <row r="141" spans="1:12" x14ac:dyDescent="0.25">
      <c r="B141" t="s">
        <v>264</v>
      </c>
      <c r="C141" t="s">
        <v>15</v>
      </c>
      <c r="D141" t="s">
        <v>325</v>
      </c>
      <c r="E141" s="4">
        <v>82</v>
      </c>
      <c r="F141" s="4">
        <v>75</v>
      </c>
      <c r="G141" s="4">
        <v>79</v>
      </c>
      <c r="H141" s="4">
        <v>68</v>
      </c>
      <c r="I141" s="4">
        <v>74</v>
      </c>
      <c r="J141" s="4">
        <v>78</v>
      </c>
      <c r="K141" s="4">
        <v>4652</v>
      </c>
      <c r="L141" s="4">
        <v>456</v>
      </c>
    </row>
    <row r="142" spans="1:12" x14ac:dyDescent="0.25">
      <c r="B142" t="s">
        <v>265</v>
      </c>
      <c r="C142" t="s">
        <v>18</v>
      </c>
      <c r="D142" t="s">
        <v>325</v>
      </c>
      <c r="E142" s="4">
        <v>92</v>
      </c>
      <c r="F142" s="4">
        <v>99</v>
      </c>
      <c r="G142" s="4">
        <v>89</v>
      </c>
      <c r="H142" s="4">
        <v>78</v>
      </c>
      <c r="I142" s="4">
        <v>98</v>
      </c>
      <c r="J142" s="4">
        <v>87</v>
      </c>
      <c r="K142" s="4">
        <v>4637</v>
      </c>
      <c r="L142" s="4">
        <v>543</v>
      </c>
    </row>
    <row r="143" spans="1:12" x14ac:dyDescent="0.25">
      <c r="B143" t="s">
        <v>261</v>
      </c>
      <c r="C143" t="s">
        <v>15</v>
      </c>
      <c r="D143" t="s">
        <v>325</v>
      </c>
      <c r="E143" s="4">
        <v>71</v>
      </c>
      <c r="F143" s="4">
        <v>67</v>
      </c>
      <c r="G143" s="4">
        <v>68</v>
      </c>
      <c r="H143" s="4">
        <v>57</v>
      </c>
      <c r="I143" s="4">
        <v>66</v>
      </c>
      <c r="J143" s="4">
        <v>70</v>
      </c>
      <c r="K143" s="4">
        <v>4717</v>
      </c>
      <c r="L143" s="4">
        <v>399</v>
      </c>
    </row>
    <row r="144" spans="1:12" x14ac:dyDescent="0.25">
      <c r="B144" t="s">
        <v>290</v>
      </c>
      <c r="C144" t="s">
        <v>18</v>
      </c>
      <c r="D144" t="s">
        <v>325</v>
      </c>
      <c r="E144" s="4">
        <v>60</v>
      </c>
      <c r="F144" s="4">
        <v>56</v>
      </c>
      <c r="G144" s="4">
        <v>57</v>
      </c>
      <c r="H144" s="4">
        <v>46</v>
      </c>
      <c r="I144" s="4">
        <v>55</v>
      </c>
      <c r="J144" s="4">
        <v>59</v>
      </c>
      <c r="K144" s="4">
        <v>4682</v>
      </c>
      <c r="L144" s="4">
        <v>333</v>
      </c>
    </row>
    <row r="145" spans="2:12" x14ac:dyDescent="0.25">
      <c r="B145" t="s">
        <v>147</v>
      </c>
      <c r="C145" t="s">
        <v>17</v>
      </c>
      <c r="D145" t="s">
        <v>325</v>
      </c>
      <c r="E145" s="4">
        <v>66</v>
      </c>
      <c r="F145" s="4">
        <v>59</v>
      </c>
      <c r="G145" s="4">
        <v>63</v>
      </c>
      <c r="H145" s="4">
        <v>52</v>
      </c>
      <c r="I145" s="4">
        <v>58</v>
      </c>
      <c r="J145" s="4">
        <v>62</v>
      </c>
      <c r="K145" s="4">
        <v>4657</v>
      </c>
      <c r="L145" s="4">
        <v>360</v>
      </c>
    </row>
    <row r="146" spans="2:12" x14ac:dyDescent="0.25">
      <c r="B146" t="s">
        <v>144</v>
      </c>
      <c r="C146" t="s">
        <v>13</v>
      </c>
      <c r="D146" t="s">
        <v>325</v>
      </c>
      <c r="E146" s="4">
        <v>84</v>
      </c>
      <c r="F146" s="4">
        <v>80</v>
      </c>
      <c r="G146" s="4">
        <v>81</v>
      </c>
      <c r="H146" s="4">
        <v>70</v>
      </c>
      <c r="I146" s="4">
        <v>79</v>
      </c>
      <c r="J146" s="4">
        <v>83</v>
      </c>
      <c r="K146" s="4">
        <v>4722</v>
      </c>
      <c r="L146" s="4">
        <v>477</v>
      </c>
    </row>
    <row r="147" spans="2:12" x14ac:dyDescent="0.25">
      <c r="B147" t="s">
        <v>110</v>
      </c>
      <c r="C147" t="s">
        <v>10</v>
      </c>
      <c r="D147" t="s">
        <v>325</v>
      </c>
      <c r="E147" s="4">
        <v>71</v>
      </c>
      <c r="F147" s="4">
        <v>67</v>
      </c>
      <c r="G147" s="4">
        <v>68</v>
      </c>
      <c r="H147" s="4">
        <v>57</v>
      </c>
      <c r="I147" s="4">
        <v>66</v>
      </c>
      <c r="J147" s="4">
        <v>70</v>
      </c>
      <c r="K147" s="4">
        <v>4667</v>
      </c>
      <c r="L147" s="4">
        <v>399</v>
      </c>
    </row>
    <row r="148" spans="2:12" x14ac:dyDescent="0.25">
      <c r="B148" t="s">
        <v>145</v>
      </c>
      <c r="C148" t="s">
        <v>15</v>
      </c>
      <c r="D148" t="s">
        <v>325</v>
      </c>
      <c r="E148" s="4">
        <v>50</v>
      </c>
      <c r="F148" s="4">
        <v>46</v>
      </c>
      <c r="G148" s="4">
        <v>47</v>
      </c>
      <c r="H148" s="4">
        <v>36</v>
      </c>
      <c r="I148" s="4">
        <v>45</v>
      </c>
      <c r="J148" s="4">
        <v>49</v>
      </c>
      <c r="K148" s="4">
        <v>4692</v>
      </c>
      <c r="L148" s="4">
        <v>273</v>
      </c>
    </row>
    <row r="149" spans="2:12" x14ac:dyDescent="0.25">
      <c r="B149" t="s">
        <v>146</v>
      </c>
      <c r="C149" t="s">
        <v>19</v>
      </c>
      <c r="D149" t="s">
        <v>325</v>
      </c>
      <c r="E149" s="4">
        <v>70</v>
      </c>
      <c r="F149" s="4">
        <v>66</v>
      </c>
      <c r="G149" s="4">
        <v>67</v>
      </c>
      <c r="H149" s="4">
        <v>56</v>
      </c>
      <c r="I149" s="4">
        <v>65</v>
      </c>
      <c r="J149" s="4">
        <v>69</v>
      </c>
      <c r="K149" s="4">
        <v>4677</v>
      </c>
      <c r="L149" s="4">
        <v>393</v>
      </c>
    </row>
    <row r="150" spans="2:12" x14ac:dyDescent="0.25">
      <c r="B150" t="s">
        <v>292</v>
      </c>
      <c r="C150" t="s">
        <v>13</v>
      </c>
      <c r="D150" t="s">
        <v>325</v>
      </c>
      <c r="E150" s="4">
        <v>46</v>
      </c>
      <c r="F150" s="4">
        <v>42</v>
      </c>
      <c r="G150" s="4">
        <v>43</v>
      </c>
      <c r="H150" s="4">
        <v>32</v>
      </c>
      <c r="I150" s="4">
        <v>41</v>
      </c>
      <c r="J150" s="4">
        <v>45</v>
      </c>
      <c r="K150" s="4">
        <v>4707</v>
      </c>
      <c r="L150" s="4">
        <v>249</v>
      </c>
    </row>
    <row r="151" spans="2:12" x14ac:dyDescent="0.25">
      <c r="B151" t="s">
        <v>293</v>
      </c>
      <c r="C151" t="s">
        <v>18</v>
      </c>
      <c r="D151" t="s">
        <v>325</v>
      </c>
      <c r="E151" s="4">
        <v>66</v>
      </c>
      <c r="F151" s="4">
        <v>62</v>
      </c>
      <c r="G151" s="4">
        <v>63</v>
      </c>
      <c r="H151" s="4">
        <v>52</v>
      </c>
      <c r="I151" s="4">
        <v>61</v>
      </c>
      <c r="J151" s="4">
        <v>65</v>
      </c>
      <c r="K151" s="4">
        <v>4712</v>
      </c>
      <c r="L151" s="4">
        <v>369</v>
      </c>
    </row>
    <row r="152" spans="2:12" x14ac:dyDescent="0.25">
      <c r="B152" t="s">
        <v>294</v>
      </c>
      <c r="C152" t="s">
        <v>19</v>
      </c>
      <c r="D152" t="s">
        <v>325</v>
      </c>
      <c r="E152" s="4">
        <v>60</v>
      </c>
      <c r="F152" s="4">
        <v>56</v>
      </c>
      <c r="G152" s="4">
        <v>57</v>
      </c>
      <c r="H152" s="4">
        <v>46</v>
      </c>
      <c r="I152" s="4">
        <v>55</v>
      </c>
      <c r="J152" s="4">
        <v>59</v>
      </c>
      <c r="K152" s="4">
        <v>4727</v>
      </c>
      <c r="L152" s="4">
        <v>333</v>
      </c>
    </row>
    <row r="153" spans="2:12" x14ac:dyDescent="0.25">
      <c r="B153" t="s">
        <v>291</v>
      </c>
      <c r="C153" t="s">
        <v>19</v>
      </c>
      <c r="D153" t="s">
        <v>325</v>
      </c>
      <c r="E153" s="4">
        <v>89</v>
      </c>
      <c r="F153" s="4">
        <v>85</v>
      </c>
      <c r="G153" s="4">
        <v>86</v>
      </c>
      <c r="H153" s="4">
        <v>75</v>
      </c>
      <c r="I153" s="4">
        <v>84</v>
      </c>
      <c r="J153" s="4">
        <v>88</v>
      </c>
      <c r="K153" s="4">
        <v>4697</v>
      </c>
      <c r="L153" s="4">
        <v>507</v>
      </c>
    </row>
    <row r="154" spans="2:12" x14ac:dyDescent="0.25">
      <c r="B154" t="s">
        <v>266</v>
      </c>
      <c r="C154" t="s">
        <v>10</v>
      </c>
      <c r="D154" t="s">
        <v>325</v>
      </c>
      <c r="E154" s="4">
        <v>69</v>
      </c>
      <c r="F154" s="4">
        <v>62</v>
      </c>
      <c r="G154" s="4">
        <v>66</v>
      </c>
      <c r="H154" s="4">
        <v>55</v>
      </c>
      <c r="I154" s="4">
        <v>61</v>
      </c>
      <c r="J154" s="4">
        <v>65</v>
      </c>
      <c r="K154" s="4">
        <v>4622</v>
      </c>
      <c r="L154" s="4">
        <v>378</v>
      </c>
    </row>
    <row r="155" spans="2:12" x14ac:dyDescent="0.25">
      <c r="B155" t="s">
        <v>285</v>
      </c>
      <c r="C155" t="s">
        <v>17</v>
      </c>
      <c r="D155" t="s">
        <v>325</v>
      </c>
      <c r="E155" s="4">
        <v>93</v>
      </c>
      <c r="F155" s="4">
        <v>86</v>
      </c>
      <c r="G155" s="4">
        <v>90</v>
      </c>
      <c r="H155" s="4">
        <v>79</v>
      </c>
      <c r="I155" s="4">
        <v>85</v>
      </c>
      <c r="J155" s="4">
        <v>89</v>
      </c>
      <c r="K155" s="4">
        <v>4617</v>
      </c>
      <c r="L155" s="4">
        <v>522</v>
      </c>
    </row>
    <row r="156" spans="2:12" x14ac:dyDescent="0.25">
      <c r="B156" t="s">
        <v>286</v>
      </c>
      <c r="C156" t="s">
        <v>10</v>
      </c>
      <c r="D156" t="s">
        <v>325</v>
      </c>
      <c r="E156" s="4">
        <v>87</v>
      </c>
      <c r="F156" s="4">
        <v>80</v>
      </c>
      <c r="G156" s="4">
        <v>84</v>
      </c>
      <c r="H156" s="4">
        <v>73</v>
      </c>
      <c r="I156" s="4">
        <v>79</v>
      </c>
      <c r="J156" s="4">
        <v>83</v>
      </c>
      <c r="K156" s="4">
        <v>4632</v>
      </c>
      <c r="L156" s="4">
        <v>486</v>
      </c>
    </row>
    <row r="157" spans="2:12" x14ac:dyDescent="0.25">
      <c r="B157" t="s">
        <v>149</v>
      </c>
      <c r="C157" t="s">
        <v>13</v>
      </c>
      <c r="D157" t="s">
        <v>325</v>
      </c>
      <c r="E157" s="4">
        <v>93</v>
      </c>
      <c r="F157" s="4">
        <v>86</v>
      </c>
      <c r="G157" s="4">
        <v>90</v>
      </c>
      <c r="H157" s="4">
        <v>79</v>
      </c>
      <c r="I157" s="4">
        <v>85</v>
      </c>
      <c r="J157" s="4">
        <v>89</v>
      </c>
      <c r="K157" s="4">
        <v>4627</v>
      </c>
      <c r="L157" s="4">
        <v>522</v>
      </c>
    </row>
    <row r="158" spans="2:12" x14ac:dyDescent="0.25">
      <c r="B158" t="s">
        <v>289</v>
      </c>
      <c r="C158" t="s">
        <v>13</v>
      </c>
      <c r="D158" t="s">
        <v>325</v>
      </c>
      <c r="E158" s="4">
        <v>90</v>
      </c>
      <c r="F158" s="4">
        <v>86</v>
      </c>
      <c r="G158" s="4">
        <v>87</v>
      </c>
      <c r="H158" s="4">
        <v>76</v>
      </c>
      <c r="I158" s="4">
        <v>85</v>
      </c>
      <c r="J158" s="4">
        <v>89</v>
      </c>
      <c r="K158" s="4">
        <v>4672</v>
      </c>
      <c r="L158" s="4">
        <v>513</v>
      </c>
    </row>
    <row r="159" spans="2:12" x14ac:dyDescent="0.25">
      <c r="B159" t="s">
        <v>150</v>
      </c>
      <c r="C159" t="s">
        <v>13</v>
      </c>
      <c r="D159" t="s">
        <v>325</v>
      </c>
      <c r="E159" s="4">
        <v>80</v>
      </c>
      <c r="F159" s="4">
        <v>73</v>
      </c>
      <c r="G159" s="4">
        <v>77</v>
      </c>
      <c r="H159" s="4">
        <v>66</v>
      </c>
      <c r="I159" s="4">
        <v>72</v>
      </c>
      <c r="J159" s="4">
        <v>76</v>
      </c>
      <c r="K159" s="4">
        <v>4612</v>
      </c>
      <c r="L159" s="4">
        <v>444</v>
      </c>
    </row>
    <row r="160" spans="2:12" x14ac:dyDescent="0.25">
      <c r="B160" t="s">
        <v>287</v>
      </c>
      <c r="C160" t="s">
        <v>13</v>
      </c>
      <c r="D160" t="s">
        <v>325</v>
      </c>
      <c r="E160" s="4">
        <v>76</v>
      </c>
      <c r="F160" s="4">
        <v>69</v>
      </c>
      <c r="G160" s="4">
        <v>73</v>
      </c>
      <c r="H160" s="4">
        <v>62</v>
      </c>
      <c r="I160" s="4">
        <v>68</v>
      </c>
      <c r="J160" s="4">
        <v>72</v>
      </c>
      <c r="K160" s="4">
        <v>4647</v>
      </c>
      <c r="L160" s="4">
        <v>420</v>
      </c>
    </row>
    <row r="161" spans="1:12" x14ac:dyDescent="0.25">
      <c r="B161" t="s">
        <v>288</v>
      </c>
      <c r="C161" t="s">
        <v>15</v>
      </c>
      <c r="D161" t="s">
        <v>325</v>
      </c>
      <c r="E161" s="4">
        <v>98</v>
      </c>
      <c r="F161" s="4">
        <v>91</v>
      </c>
      <c r="G161" s="4">
        <v>95</v>
      </c>
      <c r="H161" s="4">
        <v>84</v>
      </c>
      <c r="I161" s="4">
        <v>90</v>
      </c>
      <c r="J161" s="4">
        <v>94</v>
      </c>
      <c r="K161" s="4">
        <v>4662</v>
      </c>
      <c r="L161" s="4">
        <v>552</v>
      </c>
    </row>
    <row r="162" spans="1:12" x14ac:dyDescent="0.25">
      <c r="A162" t="s">
        <v>29</v>
      </c>
      <c r="B162" t="s">
        <v>41</v>
      </c>
      <c r="C162" t="s">
        <v>15</v>
      </c>
      <c r="D162" t="s">
        <v>324</v>
      </c>
      <c r="E162" s="4">
        <v>67</v>
      </c>
      <c r="F162" s="4">
        <v>74</v>
      </c>
      <c r="G162" s="4">
        <v>61</v>
      </c>
      <c r="H162" s="4">
        <v>72</v>
      </c>
      <c r="I162" s="4">
        <v>76</v>
      </c>
      <c r="J162" s="4">
        <v>71</v>
      </c>
      <c r="K162" s="4">
        <v>3902</v>
      </c>
      <c r="L162" s="4">
        <v>421</v>
      </c>
    </row>
    <row r="163" spans="1:12" x14ac:dyDescent="0.25">
      <c r="B163" t="s">
        <v>30</v>
      </c>
      <c r="C163" t="s">
        <v>10</v>
      </c>
      <c r="D163" t="s">
        <v>324</v>
      </c>
      <c r="E163" s="4">
        <v>90</v>
      </c>
      <c r="F163" s="4">
        <v>97</v>
      </c>
      <c r="G163" s="4">
        <v>84</v>
      </c>
      <c r="H163" s="4">
        <v>95</v>
      </c>
      <c r="I163" s="4">
        <v>87</v>
      </c>
      <c r="J163" s="4">
        <v>94</v>
      </c>
      <c r="K163" s="4">
        <v>3887</v>
      </c>
      <c r="L163" s="4">
        <v>547</v>
      </c>
    </row>
    <row r="164" spans="1:12" x14ac:dyDescent="0.25">
      <c r="B164" t="s">
        <v>40</v>
      </c>
      <c r="C164" t="s">
        <v>13</v>
      </c>
      <c r="D164" t="s">
        <v>324</v>
      </c>
      <c r="E164" s="4">
        <v>85</v>
      </c>
      <c r="F164" s="4">
        <v>92</v>
      </c>
      <c r="G164" s="4">
        <v>79</v>
      </c>
      <c r="H164" s="4">
        <v>90</v>
      </c>
      <c r="I164" s="4">
        <v>71</v>
      </c>
      <c r="J164" s="4">
        <v>89</v>
      </c>
      <c r="K164" s="4">
        <v>3922</v>
      </c>
      <c r="L164" s="4">
        <v>506</v>
      </c>
    </row>
    <row r="165" spans="1:12" x14ac:dyDescent="0.25">
      <c r="B165" t="s">
        <v>39</v>
      </c>
      <c r="C165" t="s">
        <v>13</v>
      </c>
      <c r="D165" t="s">
        <v>324</v>
      </c>
      <c r="E165" s="4">
        <v>68</v>
      </c>
      <c r="F165" s="4">
        <v>75</v>
      </c>
      <c r="G165" s="4">
        <v>62</v>
      </c>
      <c r="H165" s="4">
        <v>73</v>
      </c>
      <c r="I165" s="4">
        <v>66</v>
      </c>
      <c r="J165" s="4">
        <v>72</v>
      </c>
      <c r="K165" s="4">
        <v>3942</v>
      </c>
      <c r="L165" s="4">
        <v>416</v>
      </c>
    </row>
    <row r="166" spans="1:12" x14ac:dyDescent="0.25">
      <c r="B166" t="s">
        <v>44</v>
      </c>
      <c r="C166" t="s">
        <v>17</v>
      </c>
      <c r="D166" t="s">
        <v>324</v>
      </c>
      <c r="E166" s="4">
        <v>58</v>
      </c>
      <c r="F166" s="4">
        <v>65</v>
      </c>
      <c r="G166" s="4">
        <v>52</v>
      </c>
      <c r="H166" s="4">
        <v>63</v>
      </c>
      <c r="I166" s="4">
        <v>89</v>
      </c>
      <c r="J166" s="4">
        <v>62</v>
      </c>
      <c r="K166" s="4">
        <v>3952</v>
      </c>
      <c r="L166" s="4">
        <v>389</v>
      </c>
    </row>
    <row r="167" spans="1:12" x14ac:dyDescent="0.25">
      <c r="B167" t="s">
        <v>43</v>
      </c>
      <c r="C167" t="s">
        <v>10</v>
      </c>
      <c r="D167" t="s">
        <v>324</v>
      </c>
      <c r="E167" s="4">
        <v>79</v>
      </c>
      <c r="F167" s="4">
        <v>86</v>
      </c>
      <c r="G167" s="4">
        <v>73</v>
      </c>
      <c r="H167" s="4">
        <v>84</v>
      </c>
      <c r="I167" s="4">
        <v>90</v>
      </c>
      <c r="J167" s="4">
        <v>83</v>
      </c>
      <c r="K167" s="4">
        <v>3927</v>
      </c>
      <c r="L167" s="4">
        <v>495</v>
      </c>
    </row>
    <row r="168" spans="1:12" x14ac:dyDescent="0.25">
      <c r="B168" t="s">
        <v>36</v>
      </c>
      <c r="C168" t="s">
        <v>15</v>
      </c>
      <c r="D168" t="s">
        <v>324</v>
      </c>
      <c r="E168" s="4">
        <v>74</v>
      </c>
      <c r="F168" s="4">
        <v>81</v>
      </c>
      <c r="G168" s="4">
        <v>68</v>
      </c>
      <c r="H168" s="4">
        <v>79</v>
      </c>
      <c r="I168" s="4">
        <v>50</v>
      </c>
      <c r="J168" s="4">
        <v>78</v>
      </c>
      <c r="K168" s="4">
        <v>3947</v>
      </c>
      <c r="L168" s="4">
        <v>430</v>
      </c>
    </row>
    <row r="169" spans="1:12" x14ac:dyDescent="0.25">
      <c r="B169" t="s">
        <v>34</v>
      </c>
      <c r="C169" t="s">
        <v>10</v>
      </c>
      <c r="D169" t="s">
        <v>324</v>
      </c>
      <c r="E169" s="4">
        <v>61</v>
      </c>
      <c r="F169" s="4">
        <v>68</v>
      </c>
      <c r="G169" s="4">
        <v>55</v>
      </c>
      <c r="H169" s="4">
        <v>66</v>
      </c>
      <c r="I169" s="4">
        <v>98</v>
      </c>
      <c r="J169" s="4">
        <v>65</v>
      </c>
      <c r="K169" s="4">
        <v>3917</v>
      </c>
      <c r="L169" s="4">
        <v>413</v>
      </c>
    </row>
    <row r="170" spans="1:12" x14ac:dyDescent="0.25">
      <c r="B170" t="s">
        <v>35</v>
      </c>
      <c r="C170" t="s">
        <v>18</v>
      </c>
      <c r="D170" t="s">
        <v>324</v>
      </c>
      <c r="E170" s="4">
        <v>98</v>
      </c>
      <c r="F170" s="4">
        <v>91</v>
      </c>
      <c r="G170" s="4">
        <v>78</v>
      </c>
      <c r="H170" s="4">
        <v>89</v>
      </c>
      <c r="I170" s="4">
        <v>70</v>
      </c>
      <c r="J170" s="4">
        <v>87</v>
      </c>
      <c r="K170" s="4">
        <v>3932</v>
      </c>
      <c r="L170" s="4">
        <v>513</v>
      </c>
    </row>
    <row r="171" spans="1:12" x14ac:dyDescent="0.25">
      <c r="B171" t="s">
        <v>42</v>
      </c>
      <c r="C171" t="s">
        <v>17</v>
      </c>
      <c r="D171" t="s">
        <v>324</v>
      </c>
      <c r="E171" s="4">
        <v>85</v>
      </c>
      <c r="F171" s="4">
        <v>92</v>
      </c>
      <c r="G171" s="4">
        <v>79</v>
      </c>
      <c r="H171" s="4">
        <v>90</v>
      </c>
      <c r="I171" s="4">
        <v>66</v>
      </c>
      <c r="J171" s="4">
        <v>89</v>
      </c>
      <c r="K171" s="4">
        <v>3912</v>
      </c>
      <c r="L171" s="4">
        <v>501</v>
      </c>
    </row>
    <row r="172" spans="1:12" x14ac:dyDescent="0.25">
      <c r="B172" t="s">
        <v>37</v>
      </c>
      <c r="C172" t="s">
        <v>15</v>
      </c>
      <c r="D172" t="s">
        <v>324</v>
      </c>
      <c r="E172" s="4">
        <v>90</v>
      </c>
      <c r="F172" s="4">
        <v>97</v>
      </c>
      <c r="G172" s="4">
        <v>84</v>
      </c>
      <c r="H172" s="4">
        <v>95</v>
      </c>
      <c r="I172" s="4">
        <v>77</v>
      </c>
      <c r="J172" s="4">
        <v>94</v>
      </c>
      <c r="K172" s="4">
        <v>3957</v>
      </c>
      <c r="L172" s="4">
        <v>537</v>
      </c>
    </row>
    <row r="173" spans="1:12" x14ac:dyDescent="0.25">
      <c r="B173" t="s">
        <v>38</v>
      </c>
      <c r="C173" t="s">
        <v>19</v>
      </c>
      <c r="D173" t="s">
        <v>324</v>
      </c>
      <c r="E173" s="4">
        <v>78</v>
      </c>
      <c r="F173" s="4">
        <v>85</v>
      </c>
      <c r="G173" s="4">
        <v>72</v>
      </c>
      <c r="H173" s="4">
        <v>83</v>
      </c>
      <c r="I173" s="4">
        <v>60</v>
      </c>
      <c r="J173" s="4">
        <v>82</v>
      </c>
      <c r="K173" s="4">
        <v>3937</v>
      </c>
      <c r="L173" s="4">
        <v>460</v>
      </c>
    </row>
    <row r="174" spans="1:12" x14ac:dyDescent="0.25">
      <c r="B174" t="s">
        <v>32</v>
      </c>
      <c r="C174" t="s">
        <v>18</v>
      </c>
      <c r="D174" t="s">
        <v>324</v>
      </c>
      <c r="E174" s="4">
        <v>47</v>
      </c>
      <c r="F174" s="4">
        <v>54</v>
      </c>
      <c r="G174" s="4">
        <v>41</v>
      </c>
      <c r="H174" s="4">
        <v>52</v>
      </c>
      <c r="I174" s="4">
        <v>86</v>
      </c>
      <c r="J174" s="4">
        <v>51</v>
      </c>
      <c r="K174" s="4">
        <v>3897</v>
      </c>
      <c r="L174" s="4">
        <v>331</v>
      </c>
    </row>
    <row r="175" spans="1:12" x14ac:dyDescent="0.25">
      <c r="B175" t="s">
        <v>33</v>
      </c>
      <c r="C175" t="s">
        <v>13</v>
      </c>
      <c r="D175" t="s">
        <v>324</v>
      </c>
      <c r="E175" s="4">
        <v>72</v>
      </c>
      <c r="F175" s="4">
        <v>79</v>
      </c>
      <c r="G175" s="4">
        <v>66</v>
      </c>
      <c r="H175" s="4">
        <v>77</v>
      </c>
      <c r="I175" s="4">
        <v>82</v>
      </c>
      <c r="J175" s="4">
        <v>76</v>
      </c>
      <c r="K175" s="4">
        <v>3907</v>
      </c>
      <c r="L175" s="4">
        <v>452</v>
      </c>
    </row>
    <row r="176" spans="1:12" x14ac:dyDescent="0.25">
      <c r="B176" t="s">
        <v>343</v>
      </c>
      <c r="C176" t="s">
        <v>19</v>
      </c>
      <c r="D176" t="s">
        <v>324</v>
      </c>
      <c r="E176" s="4">
        <v>78</v>
      </c>
      <c r="F176" s="4">
        <v>85</v>
      </c>
      <c r="G176" s="4">
        <v>72</v>
      </c>
      <c r="H176" s="4">
        <v>83</v>
      </c>
      <c r="I176" s="4">
        <v>92</v>
      </c>
      <c r="J176" s="4">
        <v>82</v>
      </c>
      <c r="K176" s="4">
        <v>3892</v>
      </c>
      <c r="L176" s="4">
        <v>492</v>
      </c>
    </row>
    <row r="177" spans="1:12" x14ac:dyDescent="0.25">
      <c r="A177" t="s">
        <v>96</v>
      </c>
      <c r="B177" t="s">
        <v>229</v>
      </c>
      <c r="C177" t="s">
        <v>19</v>
      </c>
      <c r="D177" t="s">
        <v>324</v>
      </c>
      <c r="E177" s="4">
        <v>89</v>
      </c>
      <c r="F177" s="4">
        <v>84</v>
      </c>
      <c r="G177" s="4">
        <v>86</v>
      </c>
      <c r="H177" s="4">
        <v>75</v>
      </c>
      <c r="I177" s="4">
        <v>75</v>
      </c>
      <c r="J177" s="4">
        <v>88</v>
      </c>
      <c r="K177" s="4">
        <v>4387</v>
      </c>
      <c r="L177" s="4">
        <v>497</v>
      </c>
    </row>
    <row r="178" spans="1:12" x14ac:dyDescent="0.25">
      <c r="B178" t="s">
        <v>230</v>
      </c>
      <c r="C178" t="s">
        <v>13</v>
      </c>
      <c r="D178" t="s">
        <v>324</v>
      </c>
      <c r="E178" s="4">
        <v>46</v>
      </c>
      <c r="F178" s="4">
        <v>41</v>
      </c>
      <c r="G178" s="4">
        <v>43</v>
      </c>
      <c r="H178" s="4">
        <v>32</v>
      </c>
      <c r="I178" s="4">
        <v>98</v>
      </c>
      <c r="J178" s="4">
        <v>45</v>
      </c>
      <c r="K178" s="4">
        <v>4397</v>
      </c>
      <c r="L178" s="4">
        <v>305</v>
      </c>
    </row>
    <row r="179" spans="1:12" x14ac:dyDescent="0.25">
      <c r="B179" t="s">
        <v>231</v>
      </c>
      <c r="C179" t="s">
        <v>18</v>
      </c>
      <c r="D179" t="s">
        <v>324</v>
      </c>
      <c r="E179" s="4">
        <v>66</v>
      </c>
      <c r="F179" s="4">
        <v>61</v>
      </c>
      <c r="G179" s="4">
        <v>63</v>
      </c>
      <c r="H179" s="4">
        <v>52</v>
      </c>
      <c r="I179" s="4">
        <v>86</v>
      </c>
      <c r="J179" s="4">
        <v>65</v>
      </c>
      <c r="K179" s="4">
        <v>4402</v>
      </c>
      <c r="L179" s="4">
        <v>393</v>
      </c>
    </row>
    <row r="180" spans="1:12" x14ac:dyDescent="0.25">
      <c r="B180" t="s">
        <v>162</v>
      </c>
      <c r="C180" t="s">
        <v>15</v>
      </c>
      <c r="D180" t="s">
        <v>324</v>
      </c>
      <c r="E180" s="4">
        <v>71</v>
      </c>
      <c r="F180" s="4">
        <v>66</v>
      </c>
      <c r="G180" s="4">
        <v>68</v>
      </c>
      <c r="H180" s="4">
        <v>57</v>
      </c>
      <c r="I180" s="4">
        <v>55</v>
      </c>
      <c r="J180" s="4">
        <v>70</v>
      </c>
      <c r="K180" s="4">
        <v>4407</v>
      </c>
      <c r="L180" s="4">
        <v>387</v>
      </c>
    </row>
    <row r="181" spans="1:12" x14ac:dyDescent="0.25">
      <c r="B181" t="s">
        <v>227</v>
      </c>
      <c r="C181" t="s">
        <v>18</v>
      </c>
      <c r="D181" t="s">
        <v>324</v>
      </c>
      <c r="E181" s="4">
        <v>60</v>
      </c>
      <c r="F181" s="4">
        <v>55</v>
      </c>
      <c r="G181" s="4">
        <v>57</v>
      </c>
      <c r="H181" s="4">
        <v>46</v>
      </c>
      <c r="I181" s="4">
        <v>99</v>
      </c>
      <c r="J181" s="4">
        <v>59</v>
      </c>
      <c r="K181" s="4">
        <v>4372</v>
      </c>
      <c r="L181" s="4">
        <v>376</v>
      </c>
    </row>
    <row r="182" spans="1:12" x14ac:dyDescent="0.25">
      <c r="B182" t="s">
        <v>226</v>
      </c>
      <c r="C182" t="s">
        <v>13</v>
      </c>
      <c r="D182" t="s">
        <v>324</v>
      </c>
      <c r="E182" s="4">
        <v>90</v>
      </c>
      <c r="F182" s="4">
        <v>85</v>
      </c>
      <c r="G182" s="4">
        <v>87</v>
      </c>
      <c r="H182" s="4">
        <v>76</v>
      </c>
      <c r="I182" s="4">
        <v>86</v>
      </c>
      <c r="J182" s="4">
        <v>89</v>
      </c>
      <c r="K182" s="4">
        <v>4362</v>
      </c>
      <c r="L182" s="4">
        <v>513</v>
      </c>
    </row>
    <row r="183" spans="1:12" x14ac:dyDescent="0.25">
      <c r="B183" t="s">
        <v>228</v>
      </c>
      <c r="C183" t="s">
        <v>15</v>
      </c>
      <c r="D183" t="s">
        <v>324</v>
      </c>
      <c r="E183" s="4">
        <v>50</v>
      </c>
      <c r="F183" s="4">
        <v>45</v>
      </c>
      <c r="G183" s="4">
        <v>47</v>
      </c>
      <c r="H183" s="4">
        <v>36</v>
      </c>
      <c r="I183" s="4">
        <v>69</v>
      </c>
      <c r="J183" s="4">
        <v>49</v>
      </c>
      <c r="K183" s="4">
        <v>4382</v>
      </c>
      <c r="L183" s="4">
        <v>296</v>
      </c>
    </row>
    <row r="184" spans="1:12" x14ac:dyDescent="0.25">
      <c r="B184" t="s">
        <v>168</v>
      </c>
      <c r="C184" t="s">
        <v>10</v>
      </c>
      <c r="D184" t="s">
        <v>324</v>
      </c>
      <c r="E184" s="4">
        <v>69</v>
      </c>
      <c r="F184" s="4">
        <v>61</v>
      </c>
      <c r="G184" s="4">
        <v>66</v>
      </c>
      <c r="H184" s="4">
        <v>55</v>
      </c>
      <c r="I184" s="4">
        <v>27</v>
      </c>
      <c r="J184" s="4">
        <v>65</v>
      </c>
      <c r="K184" s="4">
        <v>4312</v>
      </c>
      <c r="L184" s="4">
        <v>343</v>
      </c>
    </row>
    <row r="185" spans="1:12" x14ac:dyDescent="0.25">
      <c r="B185" t="s">
        <v>186</v>
      </c>
      <c r="C185" t="s">
        <v>13</v>
      </c>
      <c r="D185" t="s">
        <v>324</v>
      </c>
      <c r="E185" s="4">
        <v>93</v>
      </c>
      <c r="F185" s="4">
        <v>85</v>
      </c>
      <c r="G185" s="4">
        <v>90</v>
      </c>
      <c r="H185" s="4">
        <v>79</v>
      </c>
      <c r="I185" s="4">
        <v>66</v>
      </c>
      <c r="J185" s="4">
        <v>89</v>
      </c>
      <c r="K185" s="4">
        <v>4317</v>
      </c>
      <c r="L185" s="4">
        <v>502</v>
      </c>
    </row>
    <row r="186" spans="1:12" x14ac:dyDescent="0.25">
      <c r="B186" t="s">
        <v>225</v>
      </c>
      <c r="C186" t="s">
        <v>10</v>
      </c>
      <c r="D186" t="s">
        <v>324</v>
      </c>
      <c r="E186" s="4">
        <v>71</v>
      </c>
      <c r="F186" s="4">
        <v>66</v>
      </c>
      <c r="G186" s="4">
        <v>68</v>
      </c>
      <c r="H186" s="4">
        <v>57</v>
      </c>
      <c r="I186" s="4">
        <v>62</v>
      </c>
      <c r="J186" s="4">
        <v>70</v>
      </c>
      <c r="K186" s="4">
        <v>4357</v>
      </c>
      <c r="L186" s="4">
        <v>394</v>
      </c>
    </row>
    <row r="187" spans="1:12" x14ac:dyDescent="0.25">
      <c r="B187" t="s">
        <v>223</v>
      </c>
      <c r="C187" t="s">
        <v>15</v>
      </c>
      <c r="D187" t="s">
        <v>324</v>
      </c>
      <c r="E187" s="4">
        <v>82</v>
      </c>
      <c r="F187" s="4">
        <v>74</v>
      </c>
      <c r="G187" s="4">
        <v>79</v>
      </c>
      <c r="H187" s="4">
        <v>68</v>
      </c>
      <c r="I187" s="4">
        <v>68</v>
      </c>
      <c r="J187" s="4">
        <v>78</v>
      </c>
      <c r="K187" s="4">
        <v>4342</v>
      </c>
      <c r="L187" s="4">
        <v>449</v>
      </c>
    </row>
    <row r="188" spans="1:12" x14ac:dyDescent="0.25">
      <c r="B188" t="s">
        <v>224</v>
      </c>
      <c r="C188" t="s">
        <v>17</v>
      </c>
      <c r="D188" t="s">
        <v>324</v>
      </c>
      <c r="E188" s="4">
        <v>66</v>
      </c>
      <c r="F188" s="4">
        <v>58</v>
      </c>
      <c r="G188" s="4">
        <v>63</v>
      </c>
      <c r="H188" s="4">
        <v>52</v>
      </c>
      <c r="I188" s="4">
        <v>73</v>
      </c>
      <c r="J188" s="4">
        <v>62</v>
      </c>
      <c r="K188" s="4">
        <v>4347</v>
      </c>
      <c r="L188" s="4">
        <v>374</v>
      </c>
    </row>
    <row r="189" spans="1:12" x14ac:dyDescent="0.25">
      <c r="B189" t="s">
        <v>163</v>
      </c>
      <c r="C189" t="s">
        <v>10</v>
      </c>
      <c r="D189" t="s">
        <v>324</v>
      </c>
      <c r="E189" s="4">
        <v>77</v>
      </c>
      <c r="F189" s="4">
        <v>72</v>
      </c>
      <c r="G189" s="4">
        <v>74</v>
      </c>
      <c r="H189" s="4">
        <v>63</v>
      </c>
      <c r="I189" s="4">
        <v>59</v>
      </c>
      <c r="J189" s="4">
        <v>76</v>
      </c>
      <c r="K189" s="4">
        <v>4392</v>
      </c>
      <c r="L189" s="4">
        <v>421</v>
      </c>
    </row>
    <row r="190" spans="1:12" x14ac:dyDescent="0.25">
      <c r="B190" t="s">
        <v>107</v>
      </c>
      <c r="C190" t="s">
        <v>19</v>
      </c>
      <c r="D190" t="s">
        <v>324</v>
      </c>
      <c r="E190" s="4">
        <v>70</v>
      </c>
      <c r="F190" s="4">
        <v>65</v>
      </c>
      <c r="G190" s="4">
        <v>67</v>
      </c>
      <c r="H190" s="4">
        <v>56</v>
      </c>
      <c r="I190" s="4">
        <v>80</v>
      </c>
      <c r="J190" s="4">
        <v>69</v>
      </c>
      <c r="K190" s="4">
        <v>4367</v>
      </c>
      <c r="L190" s="4">
        <v>407</v>
      </c>
    </row>
    <row r="191" spans="1:12" x14ac:dyDescent="0.25">
      <c r="B191" t="s">
        <v>167</v>
      </c>
      <c r="C191" t="s">
        <v>10</v>
      </c>
      <c r="D191" t="s">
        <v>324</v>
      </c>
      <c r="E191" s="4">
        <v>87</v>
      </c>
      <c r="F191" s="4">
        <v>79</v>
      </c>
      <c r="G191" s="4">
        <v>84</v>
      </c>
      <c r="H191" s="4">
        <v>73</v>
      </c>
      <c r="I191" s="4">
        <v>54</v>
      </c>
      <c r="J191" s="4">
        <v>83</v>
      </c>
      <c r="K191" s="4">
        <v>4322</v>
      </c>
      <c r="L191" s="4">
        <v>460</v>
      </c>
    </row>
    <row r="192" spans="1:12" x14ac:dyDescent="0.25">
      <c r="B192" t="s">
        <v>165</v>
      </c>
      <c r="C192" t="s">
        <v>15</v>
      </c>
      <c r="D192" t="s">
        <v>324</v>
      </c>
      <c r="E192" s="4">
        <v>98</v>
      </c>
      <c r="F192" s="4">
        <v>90</v>
      </c>
      <c r="G192" s="4">
        <v>95</v>
      </c>
      <c r="H192" s="4">
        <v>84</v>
      </c>
      <c r="I192" s="4">
        <v>86</v>
      </c>
      <c r="J192" s="4">
        <v>94</v>
      </c>
      <c r="K192" s="4">
        <v>4352</v>
      </c>
      <c r="L192" s="4">
        <v>547</v>
      </c>
    </row>
    <row r="193" spans="1:12" x14ac:dyDescent="0.25">
      <c r="B193" t="s">
        <v>166</v>
      </c>
      <c r="C193" t="s">
        <v>13</v>
      </c>
      <c r="D193" t="s">
        <v>324</v>
      </c>
      <c r="E193" s="4">
        <v>76</v>
      </c>
      <c r="F193" s="4">
        <v>68</v>
      </c>
      <c r="G193" s="4">
        <v>73</v>
      </c>
      <c r="H193" s="4">
        <v>62</v>
      </c>
      <c r="I193" s="4">
        <v>48</v>
      </c>
      <c r="J193" s="4">
        <v>72</v>
      </c>
      <c r="K193" s="4">
        <v>4337</v>
      </c>
      <c r="L193" s="4">
        <v>399</v>
      </c>
    </row>
    <row r="194" spans="1:12" x14ac:dyDescent="0.25">
      <c r="B194" t="s">
        <v>164</v>
      </c>
      <c r="C194" t="s">
        <v>17</v>
      </c>
      <c r="D194" t="s">
        <v>324</v>
      </c>
      <c r="E194" s="4">
        <v>66</v>
      </c>
      <c r="F194" s="4">
        <v>61</v>
      </c>
      <c r="G194" s="4">
        <v>63</v>
      </c>
      <c r="H194" s="4">
        <v>52</v>
      </c>
      <c r="I194" s="4">
        <v>79</v>
      </c>
      <c r="J194" s="4">
        <v>65</v>
      </c>
      <c r="K194" s="4">
        <v>4377</v>
      </c>
      <c r="L194" s="4">
        <v>386</v>
      </c>
    </row>
    <row r="195" spans="1:12" x14ac:dyDescent="0.25">
      <c r="B195" t="s">
        <v>221</v>
      </c>
      <c r="C195" t="s">
        <v>18</v>
      </c>
      <c r="D195" t="s">
        <v>324</v>
      </c>
      <c r="E195" s="4">
        <v>92</v>
      </c>
      <c r="F195" s="4">
        <v>98</v>
      </c>
      <c r="G195" s="4">
        <v>89</v>
      </c>
      <c r="H195" s="4">
        <v>78</v>
      </c>
      <c r="I195" s="4">
        <v>91</v>
      </c>
      <c r="J195" s="4">
        <v>87</v>
      </c>
      <c r="K195" s="4">
        <v>4327</v>
      </c>
      <c r="L195" s="4">
        <v>535</v>
      </c>
    </row>
    <row r="196" spans="1:12" x14ac:dyDescent="0.25">
      <c r="B196" t="s">
        <v>222</v>
      </c>
      <c r="C196" t="s">
        <v>19</v>
      </c>
      <c r="D196" t="s">
        <v>324</v>
      </c>
      <c r="E196" s="4">
        <v>86</v>
      </c>
      <c r="F196" s="4">
        <v>78</v>
      </c>
      <c r="G196" s="4">
        <v>83</v>
      </c>
      <c r="H196" s="4">
        <v>72</v>
      </c>
      <c r="I196" s="4">
        <v>79</v>
      </c>
      <c r="J196" s="4">
        <v>82</v>
      </c>
      <c r="K196" s="4">
        <v>4332</v>
      </c>
      <c r="L196" s="4">
        <v>480</v>
      </c>
    </row>
    <row r="197" spans="1:12" x14ac:dyDescent="0.25">
      <c r="A197" t="s">
        <v>103</v>
      </c>
      <c r="B197" t="s">
        <v>121</v>
      </c>
      <c r="C197" t="s">
        <v>10</v>
      </c>
      <c r="D197" t="s">
        <v>325</v>
      </c>
      <c r="E197" s="4">
        <v>76</v>
      </c>
      <c r="F197" s="4">
        <v>81</v>
      </c>
      <c r="G197" s="4">
        <v>66</v>
      </c>
      <c r="H197" s="4">
        <v>77</v>
      </c>
      <c r="I197" s="4">
        <v>67</v>
      </c>
      <c r="J197" s="4">
        <v>79</v>
      </c>
      <c r="K197" s="4">
        <v>5267</v>
      </c>
      <c r="L197" s="4">
        <v>446</v>
      </c>
    </row>
    <row r="198" spans="1:12" x14ac:dyDescent="0.25">
      <c r="B198" t="s">
        <v>122</v>
      </c>
      <c r="C198" t="s">
        <v>10</v>
      </c>
      <c r="D198" t="s">
        <v>325</v>
      </c>
      <c r="E198" s="4">
        <v>64</v>
      </c>
      <c r="F198" s="4">
        <v>69</v>
      </c>
      <c r="G198" s="4">
        <v>54</v>
      </c>
      <c r="H198" s="4">
        <v>65</v>
      </c>
      <c r="I198" s="4">
        <v>59</v>
      </c>
      <c r="J198" s="4">
        <v>67</v>
      </c>
      <c r="K198" s="4">
        <v>5247</v>
      </c>
      <c r="L198" s="4">
        <v>378</v>
      </c>
    </row>
    <row r="199" spans="1:12" x14ac:dyDescent="0.25">
      <c r="B199" t="s">
        <v>123</v>
      </c>
      <c r="C199" t="s">
        <v>13</v>
      </c>
      <c r="D199" t="s">
        <v>325</v>
      </c>
      <c r="E199" s="4">
        <v>47</v>
      </c>
      <c r="F199" s="4">
        <v>52</v>
      </c>
      <c r="G199" s="4">
        <v>37</v>
      </c>
      <c r="H199" s="4">
        <v>48</v>
      </c>
      <c r="I199" s="4">
        <v>64</v>
      </c>
      <c r="J199" s="4">
        <v>50</v>
      </c>
      <c r="K199" s="4">
        <v>5227</v>
      </c>
      <c r="L199" s="4">
        <v>298</v>
      </c>
    </row>
    <row r="200" spans="1:12" x14ac:dyDescent="0.25">
      <c r="B200" t="s">
        <v>201</v>
      </c>
      <c r="C200" t="s">
        <v>10</v>
      </c>
      <c r="D200" t="s">
        <v>325</v>
      </c>
      <c r="E200" s="4">
        <v>53</v>
      </c>
      <c r="F200" s="4">
        <v>58</v>
      </c>
      <c r="G200" s="4">
        <v>43</v>
      </c>
      <c r="H200" s="4">
        <v>54</v>
      </c>
      <c r="I200" s="4">
        <v>70</v>
      </c>
      <c r="J200" s="4">
        <v>56</v>
      </c>
      <c r="K200" s="4">
        <v>5212</v>
      </c>
      <c r="L200" s="4">
        <v>334</v>
      </c>
    </row>
    <row r="201" spans="1:12" x14ac:dyDescent="0.25">
      <c r="B201" t="s">
        <v>199</v>
      </c>
      <c r="C201" t="s">
        <v>15</v>
      </c>
      <c r="D201" t="s">
        <v>325</v>
      </c>
      <c r="E201" s="4">
        <v>71</v>
      </c>
      <c r="F201" s="4">
        <v>76</v>
      </c>
      <c r="G201" s="4">
        <v>61</v>
      </c>
      <c r="H201" s="4">
        <v>72</v>
      </c>
      <c r="I201" s="4">
        <v>70</v>
      </c>
      <c r="J201" s="4">
        <v>74</v>
      </c>
      <c r="K201" s="4">
        <v>5222</v>
      </c>
      <c r="L201" s="4">
        <v>424</v>
      </c>
    </row>
    <row r="202" spans="1:12" x14ac:dyDescent="0.25">
      <c r="B202" t="s">
        <v>198</v>
      </c>
      <c r="C202" t="s">
        <v>10</v>
      </c>
      <c r="D202" t="s">
        <v>325</v>
      </c>
      <c r="E202" s="4">
        <v>71</v>
      </c>
      <c r="F202" s="4">
        <v>76</v>
      </c>
      <c r="G202" s="4">
        <v>61</v>
      </c>
      <c r="H202" s="4">
        <v>72</v>
      </c>
      <c r="I202" s="4">
        <v>69</v>
      </c>
      <c r="J202" s="4">
        <v>74</v>
      </c>
      <c r="K202" s="4">
        <v>5232</v>
      </c>
      <c r="L202" s="4">
        <v>423</v>
      </c>
    </row>
    <row r="203" spans="1:12" x14ac:dyDescent="0.25">
      <c r="B203" t="s">
        <v>200</v>
      </c>
      <c r="C203" t="s">
        <v>18</v>
      </c>
      <c r="D203" t="s">
        <v>325</v>
      </c>
      <c r="E203" s="4">
        <v>58</v>
      </c>
      <c r="F203" s="4">
        <v>63</v>
      </c>
      <c r="G203" s="4">
        <v>48</v>
      </c>
      <c r="H203" s="4">
        <v>59</v>
      </c>
      <c r="I203" s="4">
        <v>46</v>
      </c>
      <c r="J203" s="4">
        <v>61</v>
      </c>
      <c r="K203" s="4">
        <v>5217</v>
      </c>
      <c r="L203" s="4">
        <v>335</v>
      </c>
    </row>
    <row r="204" spans="1:12" x14ac:dyDescent="0.25">
      <c r="B204" t="s">
        <v>197</v>
      </c>
      <c r="C204" t="s">
        <v>18</v>
      </c>
      <c r="D204" t="s">
        <v>325</v>
      </c>
      <c r="E204" s="4">
        <v>65</v>
      </c>
      <c r="F204" s="4">
        <v>70</v>
      </c>
      <c r="G204" s="4">
        <v>55</v>
      </c>
      <c r="H204" s="4">
        <v>66</v>
      </c>
      <c r="I204" s="4">
        <v>63</v>
      </c>
      <c r="J204" s="4">
        <v>68</v>
      </c>
      <c r="K204" s="4">
        <v>5237</v>
      </c>
      <c r="L204" s="4">
        <v>387</v>
      </c>
    </row>
    <row r="205" spans="1:12" x14ac:dyDescent="0.25">
      <c r="B205" t="s">
        <v>120</v>
      </c>
      <c r="C205" t="s">
        <v>17</v>
      </c>
      <c r="D205" t="s">
        <v>325</v>
      </c>
      <c r="E205" s="4">
        <v>38</v>
      </c>
      <c r="F205" s="4">
        <v>43</v>
      </c>
      <c r="G205" s="4">
        <v>28</v>
      </c>
      <c r="H205" s="4">
        <v>39</v>
      </c>
      <c r="I205" s="4">
        <v>27</v>
      </c>
      <c r="J205" s="4">
        <v>41</v>
      </c>
      <c r="K205" s="4">
        <v>5287</v>
      </c>
      <c r="L205" s="4">
        <v>216</v>
      </c>
    </row>
    <row r="206" spans="1:12" x14ac:dyDescent="0.25">
      <c r="B206" t="s">
        <v>119</v>
      </c>
      <c r="C206" t="s">
        <v>18</v>
      </c>
      <c r="D206" t="s">
        <v>325</v>
      </c>
      <c r="E206" s="4">
        <v>55</v>
      </c>
      <c r="F206" s="4">
        <v>60</v>
      </c>
      <c r="G206" s="4">
        <v>45</v>
      </c>
      <c r="H206" s="4">
        <v>56</v>
      </c>
      <c r="I206" s="4">
        <v>79</v>
      </c>
      <c r="J206" s="4">
        <v>58</v>
      </c>
      <c r="K206" s="4">
        <v>5307</v>
      </c>
      <c r="L206" s="4">
        <v>353</v>
      </c>
    </row>
    <row r="207" spans="1:12" x14ac:dyDescent="0.25">
      <c r="B207" t="s">
        <v>188</v>
      </c>
      <c r="C207" t="s">
        <v>19</v>
      </c>
      <c r="D207" t="s">
        <v>325</v>
      </c>
      <c r="E207" s="4">
        <v>28</v>
      </c>
      <c r="F207" s="4">
        <v>33</v>
      </c>
      <c r="G207" s="4">
        <v>18</v>
      </c>
      <c r="H207" s="4">
        <v>29</v>
      </c>
      <c r="I207" s="4">
        <v>54</v>
      </c>
      <c r="J207" s="4">
        <v>31</v>
      </c>
      <c r="K207" s="4">
        <v>5297</v>
      </c>
      <c r="L207" s="4">
        <v>193</v>
      </c>
    </row>
    <row r="208" spans="1:12" x14ac:dyDescent="0.25">
      <c r="B208" t="s">
        <v>187</v>
      </c>
      <c r="C208" t="s">
        <v>10</v>
      </c>
      <c r="D208" t="s">
        <v>325</v>
      </c>
      <c r="E208" s="4">
        <v>67</v>
      </c>
      <c r="F208" s="4">
        <v>72</v>
      </c>
      <c r="G208" s="4">
        <v>57</v>
      </c>
      <c r="H208" s="4">
        <v>68</v>
      </c>
      <c r="I208" s="4">
        <v>91</v>
      </c>
      <c r="J208" s="4">
        <v>70</v>
      </c>
      <c r="K208" s="4">
        <v>5302</v>
      </c>
      <c r="L208" s="4">
        <v>425</v>
      </c>
    </row>
    <row r="209" spans="1:12" x14ac:dyDescent="0.25">
      <c r="B209" t="s">
        <v>196</v>
      </c>
      <c r="C209" t="s">
        <v>17</v>
      </c>
      <c r="D209" t="s">
        <v>325</v>
      </c>
      <c r="E209" s="4">
        <v>70</v>
      </c>
      <c r="F209" s="4">
        <v>75</v>
      </c>
      <c r="G209" s="4">
        <v>60</v>
      </c>
      <c r="H209" s="4">
        <v>71</v>
      </c>
      <c r="I209" s="4">
        <v>53</v>
      </c>
      <c r="J209" s="4">
        <v>73</v>
      </c>
      <c r="K209" s="4">
        <v>5242</v>
      </c>
      <c r="L209" s="4">
        <v>402</v>
      </c>
    </row>
    <row r="210" spans="1:12" x14ac:dyDescent="0.25">
      <c r="B210" t="s">
        <v>189</v>
      </c>
      <c r="C210" t="s">
        <v>10</v>
      </c>
      <c r="D210" t="s">
        <v>325</v>
      </c>
      <c r="E210" s="4">
        <v>44</v>
      </c>
      <c r="F210" s="4">
        <v>49</v>
      </c>
      <c r="G210" s="4">
        <v>34</v>
      </c>
      <c r="H210" s="4">
        <v>45</v>
      </c>
      <c r="I210" s="4">
        <v>66</v>
      </c>
      <c r="J210" s="4">
        <v>47</v>
      </c>
      <c r="K210" s="4">
        <v>5292</v>
      </c>
      <c r="L210" s="4">
        <v>285</v>
      </c>
    </row>
    <row r="211" spans="1:12" x14ac:dyDescent="0.25">
      <c r="B211" t="s">
        <v>192</v>
      </c>
      <c r="C211" t="s">
        <v>18</v>
      </c>
      <c r="D211" t="s">
        <v>325</v>
      </c>
      <c r="E211" s="4">
        <v>49</v>
      </c>
      <c r="F211" s="4">
        <v>54</v>
      </c>
      <c r="G211" s="4">
        <v>39</v>
      </c>
      <c r="H211" s="4">
        <v>50</v>
      </c>
      <c r="I211" s="4">
        <v>47</v>
      </c>
      <c r="J211" s="4">
        <v>52</v>
      </c>
      <c r="K211" s="4">
        <v>5272</v>
      </c>
      <c r="L211" s="4">
        <v>291</v>
      </c>
    </row>
    <row r="212" spans="1:12" x14ac:dyDescent="0.25">
      <c r="B212" t="s">
        <v>190</v>
      </c>
      <c r="C212" t="s">
        <v>15</v>
      </c>
      <c r="D212" t="s">
        <v>325</v>
      </c>
      <c r="E212" s="4">
        <v>48</v>
      </c>
      <c r="F212" s="4">
        <v>53</v>
      </c>
      <c r="G212" s="4">
        <v>38</v>
      </c>
      <c r="H212" s="4">
        <v>49</v>
      </c>
      <c r="I212" s="4">
        <v>43</v>
      </c>
      <c r="J212" s="4">
        <v>51</v>
      </c>
      <c r="K212" s="4">
        <v>5282</v>
      </c>
      <c r="L212" s="4">
        <v>282</v>
      </c>
    </row>
    <row r="213" spans="1:12" x14ac:dyDescent="0.25">
      <c r="B213" t="s">
        <v>194</v>
      </c>
      <c r="C213" t="s">
        <v>10</v>
      </c>
      <c r="D213" t="s">
        <v>325</v>
      </c>
      <c r="E213" s="4">
        <v>60</v>
      </c>
      <c r="F213" s="4">
        <v>65</v>
      </c>
      <c r="G213" s="4">
        <v>50</v>
      </c>
      <c r="H213" s="4">
        <v>61</v>
      </c>
      <c r="I213" s="4">
        <v>75</v>
      </c>
      <c r="J213" s="4">
        <v>63</v>
      </c>
      <c r="K213" s="4">
        <v>5257</v>
      </c>
      <c r="L213" s="4">
        <v>374</v>
      </c>
    </row>
    <row r="214" spans="1:12" x14ac:dyDescent="0.25">
      <c r="B214" t="s">
        <v>195</v>
      </c>
      <c r="C214" t="s">
        <v>13</v>
      </c>
      <c r="D214" t="s">
        <v>325</v>
      </c>
      <c r="E214" s="4">
        <v>54</v>
      </c>
      <c r="F214" s="4">
        <v>59</v>
      </c>
      <c r="G214" s="4">
        <v>44</v>
      </c>
      <c r="H214" s="4">
        <v>55</v>
      </c>
      <c r="I214" s="4">
        <v>43</v>
      </c>
      <c r="J214" s="4">
        <v>57</v>
      </c>
      <c r="K214" s="4">
        <v>5252</v>
      </c>
      <c r="L214" s="4">
        <v>312</v>
      </c>
    </row>
    <row r="215" spans="1:12" x14ac:dyDescent="0.25">
      <c r="B215" t="s">
        <v>193</v>
      </c>
      <c r="C215" t="s">
        <v>13</v>
      </c>
      <c r="D215" t="s">
        <v>325</v>
      </c>
      <c r="E215" s="4">
        <v>44</v>
      </c>
      <c r="F215" s="4">
        <v>49</v>
      </c>
      <c r="G215" s="4">
        <v>34</v>
      </c>
      <c r="H215" s="4">
        <v>45</v>
      </c>
      <c r="I215" s="4">
        <v>48</v>
      </c>
      <c r="J215" s="4">
        <v>47</v>
      </c>
      <c r="K215" s="4">
        <v>5262</v>
      </c>
      <c r="L215" s="4">
        <v>267</v>
      </c>
    </row>
    <row r="216" spans="1:12" x14ac:dyDescent="0.25">
      <c r="B216" t="s">
        <v>191</v>
      </c>
      <c r="C216" t="s">
        <v>10</v>
      </c>
      <c r="D216" t="s">
        <v>325</v>
      </c>
      <c r="E216" s="4">
        <v>68</v>
      </c>
      <c r="F216" s="4">
        <v>73</v>
      </c>
      <c r="G216" s="4">
        <v>58</v>
      </c>
      <c r="H216" s="4">
        <v>69</v>
      </c>
      <c r="I216" s="4">
        <v>37</v>
      </c>
      <c r="J216" s="4">
        <v>71</v>
      </c>
      <c r="K216" s="4">
        <v>5277</v>
      </c>
      <c r="L216" s="4">
        <v>376</v>
      </c>
    </row>
    <row r="217" spans="1:12" x14ac:dyDescent="0.25">
      <c r="A217" t="s">
        <v>95</v>
      </c>
      <c r="B217" t="s">
        <v>104</v>
      </c>
      <c r="C217" t="s">
        <v>10</v>
      </c>
      <c r="D217" t="s">
        <v>324</v>
      </c>
      <c r="E217" s="4">
        <v>91</v>
      </c>
      <c r="F217" s="4">
        <v>70</v>
      </c>
      <c r="G217" s="4">
        <v>56</v>
      </c>
      <c r="H217" s="4">
        <v>88</v>
      </c>
      <c r="I217" s="4">
        <v>75</v>
      </c>
      <c r="J217" s="4">
        <v>78</v>
      </c>
      <c r="K217" s="4">
        <v>4212</v>
      </c>
      <c r="L217" s="4">
        <v>458</v>
      </c>
    </row>
    <row r="218" spans="1:12" x14ac:dyDescent="0.25">
      <c r="B218" t="s">
        <v>106</v>
      </c>
      <c r="C218" t="s">
        <v>13</v>
      </c>
      <c r="D218" t="s">
        <v>324</v>
      </c>
      <c r="E218" s="4">
        <v>80</v>
      </c>
      <c r="F218" s="4">
        <v>72</v>
      </c>
      <c r="G218" s="4">
        <v>77</v>
      </c>
      <c r="H218" s="4">
        <v>66</v>
      </c>
      <c r="I218" s="4">
        <v>37</v>
      </c>
      <c r="J218" s="4">
        <v>76</v>
      </c>
      <c r="K218" s="4">
        <v>4302</v>
      </c>
      <c r="L218" s="4">
        <v>408</v>
      </c>
    </row>
    <row r="219" spans="1:12" x14ac:dyDescent="0.25">
      <c r="B219" t="s">
        <v>105</v>
      </c>
      <c r="C219" t="s">
        <v>17</v>
      </c>
      <c r="D219" t="s">
        <v>324</v>
      </c>
      <c r="E219" s="4">
        <v>79</v>
      </c>
      <c r="F219" s="4">
        <v>71</v>
      </c>
      <c r="G219" s="4">
        <v>76</v>
      </c>
      <c r="H219" s="4">
        <v>65</v>
      </c>
      <c r="I219" s="4">
        <v>63</v>
      </c>
      <c r="J219" s="4">
        <v>75</v>
      </c>
      <c r="K219" s="4">
        <v>4262</v>
      </c>
      <c r="L219" s="4">
        <v>429</v>
      </c>
    </row>
    <row r="220" spans="1:12" x14ac:dyDescent="0.25">
      <c r="B220" t="s">
        <v>184</v>
      </c>
      <c r="C220" t="s">
        <v>15</v>
      </c>
      <c r="D220" t="s">
        <v>324</v>
      </c>
      <c r="E220" s="4">
        <v>75</v>
      </c>
      <c r="F220" s="4">
        <v>67</v>
      </c>
      <c r="G220" s="4">
        <v>72</v>
      </c>
      <c r="H220" s="4">
        <v>61</v>
      </c>
      <c r="I220" s="4">
        <v>47</v>
      </c>
      <c r="J220" s="4">
        <v>71</v>
      </c>
      <c r="K220" s="4">
        <v>4297</v>
      </c>
      <c r="L220" s="4">
        <v>393</v>
      </c>
    </row>
    <row r="221" spans="1:12" x14ac:dyDescent="0.25">
      <c r="B221" t="s">
        <v>169</v>
      </c>
      <c r="C221" t="s">
        <v>18</v>
      </c>
      <c r="D221" t="s">
        <v>324</v>
      </c>
      <c r="E221" s="4">
        <v>55</v>
      </c>
      <c r="F221" s="4">
        <v>47</v>
      </c>
      <c r="G221" s="4">
        <v>52</v>
      </c>
      <c r="H221" s="4">
        <v>41</v>
      </c>
      <c r="I221" s="4">
        <v>67</v>
      </c>
      <c r="J221" s="4">
        <v>51</v>
      </c>
      <c r="K221" s="4">
        <v>4292</v>
      </c>
      <c r="L221" s="4">
        <v>313</v>
      </c>
    </row>
    <row r="222" spans="1:12" x14ac:dyDescent="0.25">
      <c r="B222" t="s">
        <v>185</v>
      </c>
      <c r="C222" t="s">
        <v>17</v>
      </c>
      <c r="D222" t="s">
        <v>324</v>
      </c>
      <c r="E222" s="4">
        <v>93</v>
      </c>
      <c r="F222" s="4">
        <v>85</v>
      </c>
      <c r="G222" s="4">
        <v>90</v>
      </c>
      <c r="H222" s="4">
        <v>79</v>
      </c>
      <c r="I222" s="4">
        <v>43</v>
      </c>
      <c r="J222" s="4">
        <v>89</v>
      </c>
      <c r="K222" s="4">
        <v>4307</v>
      </c>
      <c r="L222" s="4">
        <v>479</v>
      </c>
    </row>
    <row r="223" spans="1:12" x14ac:dyDescent="0.25">
      <c r="B223" t="s">
        <v>170</v>
      </c>
      <c r="C223" t="s">
        <v>19</v>
      </c>
      <c r="D223" t="s">
        <v>324</v>
      </c>
      <c r="E223" s="4">
        <v>59</v>
      </c>
      <c r="F223" s="4">
        <v>51</v>
      </c>
      <c r="G223" s="4">
        <v>56</v>
      </c>
      <c r="H223" s="4">
        <v>45</v>
      </c>
      <c r="I223" s="4">
        <v>43</v>
      </c>
      <c r="J223" s="4">
        <v>55</v>
      </c>
      <c r="K223" s="4">
        <v>4277</v>
      </c>
      <c r="L223" s="4">
        <v>309</v>
      </c>
    </row>
    <row r="224" spans="1:12" x14ac:dyDescent="0.25">
      <c r="B224" t="s">
        <v>174</v>
      </c>
      <c r="C224" t="s">
        <v>13</v>
      </c>
      <c r="D224" t="s">
        <v>324</v>
      </c>
      <c r="E224" s="4">
        <v>79</v>
      </c>
      <c r="F224" s="4">
        <v>78</v>
      </c>
      <c r="G224" s="4">
        <v>78</v>
      </c>
      <c r="H224" s="4">
        <v>78</v>
      </c>
      <c r="I224" s="4">
        <v>63</v>
      </c>
      <c r="J224" s="4">
        <v>78</v>
      </c>
      <c r="K224" s="4">
        <v>4217</v>
      </c>
      <c r="L224" s="4">
        <v>454</v>
      </c>
    </row>
    <row r="225" spans="1:12" x14ac:dyDescent="0.25">
      <c r="B225" t="s">
        <v>172</v>
      </c>
      <c r="C225" t="s">
        <v>18</v>
      </c>
      <c r="D225" t="s">
        <v>324</v>
      </c>
      <c r="E225" s="4">
        <v>86</v>
      </c>
      <c r="F225" s="4">
        <v>78</v>
      </c>
      <c r="G225" s="4">
        <v>83</v>
      </c>
      <c r="H225" s="4">
        <v>72</v>
      </c>
      <c r="I225" s="4">
        <v>70</v>
      </c>
      <c r="J225" s="4">
        <v>82</v>
      </c>
      <c r="K225" s="4">
        <v>4237</v>
      </c>
      <c r="L225" s="4">
        <v>471</v>
      </c>
    </row>
    <row r="226" spans="1:12" x14ac:dyDescent="0.25">
      <c r="B226" t="s">
        <v>173</v>
      </c>
      <c r="C226" t="s">
        <v>15</v>
      </c>
      <c r="D226" t="s">
        <v>324</v>
      </c>
      <c r="E226" s="4">
        <v>68</v>
      </c>
      <c r="F226" s="4">
        <v>89</v>
      </c>
      <c r="G226" s="4">
        <v>65</v>
      </c>
      <c r="H226" s="4">
        <v>54</v>
      </c>
      <c r="I226" s="4">
        <v>52</v>
      </c>
      <c r="J226" s="4">
        <v>93</v>
      </c>
      <c r="K226" s="4">
        <v>4227</v>
      </c>
      <c r="L226" s="4">
        <v>421</v>
      </c>
    </row>
    <row r="227" spans="1:12" x14ac:dyDescent="0.25">
      <c r="B227" t="s">
        <v>171</v>
      </c>
      <c r="C227" t="s">
        <v>19</v>
      </c>
      <c r="D227" t="s">
        <v>324</v>
      </c>
      <c r="E227" s="4">
        <v>80</v>
      </c>
      <c r="F227" s="4">
        <v>72</v>
      </c>
      <c r="G227" s="4">
        <v>77</v>
      </c>
      <c r="H227" s="4">
        <v>66</v>
      </c>
      <c r="I227" s="4">
        <v>64</v>
      </c>
      <c r="J227" s="4">
        <v>76</v>
      </c>
      <c r="K227" s="4">
        <v>4252</v>
      </c>
      <c r="L227" s="4">
        <v>435</v>
      </c>
    </row>
    <row r="228" spans="1:12" x14ac:dyDescent="0.25">
      <c r="B228" t="s">
        <v>182</v>
      </c>
      <c r="C228" t="s">
        <v>19</v>
      </c>
      <c r="D228" t="s">
        <v>324</v>
      </c>
      <c r="E228" s="4">
        <v>62</v>
      </c>
      <c r="F228" s="4">
        <v>54</v>
      </c>
      <c r="G228" s="4">
        <v>59</v>
      </c>
      <c r="H228" s="4">
        <v>48</v>
      </c>
      <c r="I228" s="4">
        <v>46</v>
      </c>
      <c r="J228" s="4">
        <v>58</v>
      </c>
      <c r="K228" s="4">
        <v>4242</v>
      </c>
      <c r="L228" s="4">
        <v>327</v>
      </c>
    </row>
    <row r="229" spans="1:12" x14ac:dyDescent="0.25">
      <c r="B229" t="s">
        <v>176</v>
      </c>
      <c r="C229" t="s">
        <v>17</v>
      </c>
      <c r="D229" t="s">
        <v>324</v>
      </c>
      <c r="E229" s="4">
        <v>73</v>
      </c>
      <c r="F229" s="4">
        <v>65</v>
      </c>
      <c r="G229" s="4">
        <v>70</v>
      </c>
      <c r="H229" s="4">
        <v>59</v>
      </c>
      <c r="I229" s="4">
        <v>57</v>
      </c>
      <c r="J229" s="4">
        <v>69</v>
      </c>
      <c r="K229" s="4">
        <v>4232</v>
      </c>
      <c r="L229" s="4">
        <v>393</v>
      </c>
    </row>
    <row r="230" spans="1:12" x14ac:dyDescent="0.25">
      <c r="B230" t="s">
        <v>177</v>
      </c>
      <c r="C230" t="s">
        <v>10</v>
      </c>
      <c r="D230" t="s">
        <v>324</v>
      </c>
      <c r="E230" s="4">
        <v>86</v>
      </c>
      <c r="F230" s="4">
        <v>78</v>
      </c>
      <c r="G230" s="4">
        <v>83</v>
      </c>
      <c r="H230" s="4">
        <v>72</v>
      </c>
      <c r="I230" s="4">
        <v>70</v>
      </c>
      <c r="J230" s="4">
        <v>82</v>
      </c>
      <c r="K230" s="4">
        <v>4247</v>
      </c>
      <c r="L230" s="4">
        <v>471</v>
      </c>
    </row>
    <row r="231" spans="1:12" x14ac:dyDescent="0.25">
      <c r="B231" t="s">
        <v>183</v>
      </c>
      <c r="C231" t="s">
        <v>10</v>
      </c>
      <c r="D231" t="s">
        <v>324</v>
      </c>
      <c r="E231" s="4">
        <v>98</v>
      </c>
      <c r="F231" s="4">
        <v>90</v>
      </c>
      <c r="G231" s="4">
        <v>95</v>
      </c>
      <c r="H231" s="4">
        <v>84</v>
      </c>
      <c r="I231" s="4">
        <v>75</v>
      </c>
      <c r="J231" s="4">
        <v>94</v>
      </c>
      <c r="K231" s="4">
        <v>4282</v>
      </c>
      <c r="L231" s="4">
        <v>536</v>
      </c>
    </row>
    <row r="232" spans="1:12" x14ac:dyDescent="0.25">
      <c r="B232" t="s">
        <v>175</v>
      </c>
      <c r="C232" t="s">
        <v>15</v>
      </c>
      <c r="D232" t="s">
        <v>324</v>
      </c>
      <c r="E232" s="4">
        <v>48</v>
      </c>
      <c r="F232" s="4">
        <v>90</v>
      </c>
      <c r="G232" s="4">
        <v>76</v>
      </c>
      <c r="H232" s="4">
        <v>89</v>
      </c>
      <c r="I232" s="4">
        <v>32</v>
      </c>
      <c r="J232" s="4">
        <v>94</v>
      </c>
      <c r="K232" s="4">
        <v>4222</v>
      </c>
      <c r="L232" s="4">
        <v>429</v>
      </c>
    </row>
    <row r="233" spans="1:12" x14ac:dyDescent="0.25">
      <c r="B233" t="s">
        <v>179</v>
      </c>
      <c r="C233" t="s">
        <v>13</v>
      </c>
      <c r="D233" t="s">
        <v>324</v>
      </c>
      <c r="E233" s="4">
        <v>75</v>
      </c>
      <c r="F233" s="4">
        <v>67</v>
      </c>
      <c r="G233" s="4">
        <v>72</v>
      </c>
      <c r="H233" s="4">
        <v>61</v>
      </c>
      <c r="I233" s="4">
        <v>59</v>
      </c>
      <c r="J233" s="4">
        <v>71</v>
      </c>
      <c r="K233" s="4">
        <v>4272</v>
      </c>
      <c r="L233" s="4">
        <v>405</v>
      </c>
    </row>
    <row r="234" spans="1:12" x14ac:dyDescent="0.25">
      <c r="B234" t="s">
        <v>180</v>
      </c>
      <c r="C234" t="s">
        <v>10</v>
      </c>
      <c r="D234" t="s">
        <v>324</v>
      </c>
      <c r="E234" s="4">
        <v>69</v>
      </c>
      <c r="F234" s="4">
        <v>61</v>
      </c>
      <c r="G234" s="4">
        <v>66</v>
      </c>
      <c r="H234" s="4">
        <v>55</v>
      </c>
      <c r="I234" s="4">
        <v>53</v>
      </c>
      <c r="J234" s="4">
        <v>65</v>
      </c>
      <c r="K234" s="4">
        <v>4267</v>
      </c>
      <c r="L234" s="4">
        <v>369</v>
      </c>
    </row>
    <row r="235" spans="1:12" x14ac:dyDescent="0.25">
      <c r="B235" t="s">
        <v>181</v>
      </c>
      <c r="C235" t="s">
        <v>13</v>
      </c>
      <c r="D235" t="s">
        <v>324</v>
      </c>
      <c r="E235" s="4">
        <v>99</v>
      </c>
      <c r="F235" s="4">
        <v>91</v>
      </c>
      <c r="G235" s="4">
        <v>96</v>
      </c>
      <c r="H235" s="4">
        <v>85</v>
      </c>
      <c r="I235" s="4">
        <v>69</v>
      </c>
      <c r="J235" s="4">
        <v>95</v>
      </c>
      <c r="K235" s="4">
        <v>4257</v>
      </c>
      <c r="L235" s="4">
        <v>535</v>
      </c>
    </row>
    <row r="236" spans="1:12" x14ac:dyDescent="0.25">
      <c r="B236" t="s">
        <v>178</v>
      </c>
      <c r="C236" t="s">
        <v>19</v>
      </c>
      <c r="D236" t="s">
        <v>324</v>
      </c>
      <c r="E236" s="4">
        <v>86</v>
      </c>
      <c r="F236" s="4">
        <v>78</v>
      </c>
      <c r="G236" s="4">
        <v>83</v>
      </c>
      <c r="H236" s="4">
        <v>72</v>
      </c>
      <c r="I236" s="4">
        <v>48</v>
      </c>
      <c r="J236" s="4">
        <v>82</v>
      </c>
      <c r="K236" s="4">
        <v>4287</v>
      </c>
      <c r="L236" s="4">
        <v>449</v>
      </c>
    </row>
    <row r="237" spans="1:12" x14ac:dyDescent="0.25">
      <c r="A237" t="s">
        <v>98</v>
      </c>
      <c r="B237" t="s">
        <v>272</v>
      </c>
      <c r="C237" t="s">
        <v>18</v>
      </c>
      <c r="D237" t="s">
        <v>324</v>
      </c>
      <c r="E237" s="4">
        <v>62</v>
      </c>
      <c r="F237" s="4">
        <v>57</v>
      </c>
      <c r="G237" s="4">
        <v>59</v>
      </c>
      <c r="H237" s="4">
        <v>48</v>
      </c>
      <c r="I237" s="4">
        <v>56</v>
      </c>
      <c r="J237" s="4">
        <v>61</v>
      </c>
      <c r="K237" s="4">
        <v>4512</v>
      </c>
      <c r="L237" s="4">
        <v>343</v>
      </c>
    </row>
    <row r="238" spans="1:12" x14ac:dyDescent="0.25">
      <c r="B238" t="s">
        <v>271</v>
      </c>
      <c r="C238" t="s">
        <v>13</v>
      </c>
      <c r="D238" t="s">
        <v>324</v>
      </c>
      <c r="E238" s="4">
        <v>51</v>
      </c>
      <c r="F238" s="4">
        <v>46</v>
      </c>
      <c r="G238" s="4">
        <v>48</v>
      </c>
      <c r="H238" s="4">
        <v>37</v>
      </c>
      <c r="I238" s="4">
        <v>45</v>
      </c>
      <c r="J238" s="4">
        <v>50</v>
      </c>
      <c r="K238" s="4">
        <v>4522</v>
      </c>
      <c r="L238" s="4">
        <v>277</v>
      </c>
    </row>
    <row r="239" spans="1:12" x14ac:dyDescent="0.25">
      <c r="B239" t="s">
        <v>267</v>
      </c>
      <c r="C239" t="s">
        <v>18</v>
      </c>
      <c r="D239" t="s">
        <v>325</v>
      </c>
      <c r="E239" s="4">
        <v>59</v>
      </c>
      <c r="F239" s="4">
        <v>54</v>
      </c>
      <c r="G239" s="4">
        <v>56</v>
      </c>
      <c r="H239" s="4">
        <v>45</v>
      </c>
      <c r="I239" s="4">
        <v>53</v>
      </c>
      <c r="J239" s="4">
        <v>58</v>
      </c>
      <c r="K239" s="4">
        <v>4602</v>
      </c>
      <c r="L239" s="4">
        <v>325</v>
      </c>
    </row>
    <row r="240" spans="1:12" x14ac:dyDescent="0.25">
      <c r="B240" t="s">
        <v>283</v>
      </c>
      <c r="C240" t="s">
        <v>19</v>
      </c>
      <c r="D240" t="s">
        <v>325</v>
      </c>
      <c r="E240" s="4">
        <v>32</v>
      </c>
      <c r="F240" s="4">
        <v>27</v>
      </c>
      <c r="G240" s="4">
        <v>29</v>
      </c>
      <c r="H240" s="4">
        <v>18</v>
      </c>
      <c r="I240" s="4">
        <v>26</v>
      </c>
      <c r="J240" s="4">
        <v>31</v>
      </c>
      <c r="K240" s="4">
        <v>4592</v>
      </c>
      <c r="L240" s="4">
        <v>163</v>
      </c>
    </row>
    <row r="241" spans="2:12" x14ac:dyDescent="0.25">
      <c r="B241" t="s">
        <v>153</v>
      </c>
      <c r="C241" t="s">
        <v>10</v>
      </c>
      <c r="D241" t="s">
        <v>325</v>
      </c>
      <c r="E241" s="4">
        <v>80</v>
      </c>
      <c r="F241" s="4">
        <v>75</v>
      </c>
      <c r="G241" s="4">
        <v>77</v>
      </c>
      <c r="H241" s="4">
        <v>66</v>
      </c>
      <c r="I241" s="4">
        <v>74</v>
      </c>
      <c r="J241" s="4">
        <v>79</v>
      </c>
      <c r="K241" s="4">
        <v>4562</v>
      </c>
      <c r="L241" s="4">
        <v>451</v>
      </c>
    </row>
    <row r="242" spans="2:12" x14ac:dyDescent="0.25">
      <c r="B242" t="s">
        <v>151</v>
      </c>
      <c r="C242" t="s">
        <v>10</v>
      </c>
      <c r="D242" t="s">
        <v>325</v>
      </c>
      <c r="E242" s="4">
        <v>71</v>
      </c>
      <c r="F242" s="4">
        <v>66</v>
      </c>
      <c r="G242" s="4">
        <v>68</v>
      </c>
      <c r="H242" s="4">
        <v>57</v>
      </c>
      <c r="I242" s="4">
        <v>65</v>
      </c>
      <c r="J242" s="4">
        <v>70</v>
      </c>
      <c r="K242" s="4">
        <v>4597</v>
      </c>
      <c r="L242" s="4">
        <v>397</v>
      </c>
    </row>
    <row r="243" spans="2:12" x14ac:dyDescent="0.25">
      <c r="B243" t="s">
        <v>152</v>
      </c>
      <c r="C243" t="s">
        <v>10</v>
      </c>
      <c r="D243" t="s">
        <v>325</v>
      </c>
      <c r="E243" s="4">
        <v>48</v>
      </c>
      <c r="F243" s="4">
        <v>43</v>
      </c>
      <c r="G243" s="4">
        <v>45</v>
      </c>
      <c r="H243" s="4">
        <v>34</v>
      </c>
      <c r="I243" s="4">
        <v>42</v>
      </c>
      <c r="J243" s="4">
        <v>47</v>
      </c>
      <c r="K243" s="4">
        <v>4587</v>
      </c>
      <c r="L243" s="4">
        <v>259</v>
      </c>
    </row>
    <row r="244" spans="2:12" x14ac:dyDescent="0.25">
      <c r="B244" t="s">
        <v>155</v>
      </c>
      <c r="C244" t="s">
        <v>15</v>
      </c>
      <c r="D244" t="s">
        <v>324</v>
      </c>
      <c r="E244" s="4">
        <v>75</v>
      </c>
      <c r="F244" s="4">
        <v>70</v>
      </c>
      <c r="G244" s="4">
        <v>72</v>
      </c>
      <c r="H244" s="4">
        <v>61</v>
      </c>
      <c r="I244" s="4">
        <v>69</v>
      </c>
      <c r="J244" s="4">
        <v>74</v>
      </c>
      <c r="K244" s="4">
        <v>4517</v>
      </c>
      <c r="L244" s="4">
        <v>421</v>
      </c>
    </row>
    <row r="245" spans="2:12" x14ac:dyDescent="0.25">
      <c r="B245" t="s">
        <v>154</v>
      </c>
      <c r="C245" t="s">
        <v>10</v>
      </c>
      <c r="D245" t="s">
        <v>324</v>
      </c>
      <c r="E245" s="4">
        <v>68</v>
      </c>
      <c r="F245" s="4">
        <v>63</v>
      </c>
      <c r="G245" s="4">
        <v>65</v>
      </c>
      <c r="H245" s="4">
        <v>54</v>
      </c>
      <c r="I245" s="4">
        <v>62</v>
      </c>
      <c r="J245" s="4">
        <v>67</v>
      </c>
      <c r="K245" s="4">
        <v>4542</v>
      </c>
      <c r="L245" s="4">
        <v>379</v>
      </c>
    </row>
    <row r="246" spans="2:12" x14ac:dyDescent="0.25">
      <c r="B246" t="s">
        <v>280</v>
      </c>
      <c r="C246" t="s">
        <v>13</v>
      </c>
      <c r="D246" t="s">
        <v>324</v>
      </c>
      <c r="E246" s="4">
        <v>48</v>
      </c>
      <c r="F246" s="4">
        <v>43</v>
      </c>
      <c r="G246" s="4">
        <v>45</v>
      </c>
      <c r="H246" s="4">
        <v>34</v>
      </c>
      <c r="I246" s="4">
        <v>42</v>
      </c>
      <c r="J246" s="4">
        <v>47</v>
      </c>
      <c r="K246" s="4">
        <v>4557</v>
      </c>
      <c r="L246" s="4">
        <v>259</v>
      </c>
    </row>
    <row r="247" spans="2:12" x14ac:dyDescent="0.25">
      <c r="B247" t="s">
        <v>279</v>
      </c>
      <c r="C247" t="s">
        <v>13</v>
      </c>
      <c r="D247" t="s">
        <v>324</v>
      </c>
      <c r="E247" s="4">
        <v>58</v>
      </c>
      <c r="F247" s="4">
        <v>53</v>
      </c>
      <c r="G247" s="4">
        <v>55</v>
      </c>
      <c r="H247" s="4">
        <v>44</v>
      </c>
      <c r="I247" s="4">
        <v>52</v>
      </c>
      <c r="J247" s="4">
        <v>57</v>
      </c>
      <c r="K247" s="4">
        <v>4547</v>
      </c>
      <c r="L247" s="4">
        <v>319</v>
      </c>
    </row>
    <row r="248" spans="2:12" x14ac:dyDescent="0.25">
      <c r="B248" t="s">
        <v>277</v>
      </c>
      <c r="C248" t="s">
        <v>10</v>
      </c>
      <c r="D248" t="s">
        <v>324</v>
      </c>
      <c r="E248" s="4">
        <v>75</v>
      </c>
      <c r="F248" s="4">
        <v>70</v>
      </c>
      <c r="G248" s="4">
        <v>72</v>
      </c>
      <c r="H248" s="4">
        <v>61</v>
      </c>
      <c r="I248" s="4">
        <v>69</v>
      </c>
      <c r="J248" s="4">
        <v>74</v>
      </c>
      <c r="K248" s="4">
        <v>4527</v>
      </c>
      <c r="L248" s="4">
        <v>421</v>
      </c>
    </row>
    <row r="249" spans="2:12" x14ac:dyDescent="0.25">
      <c r="B249" t="s">
        <v>278</v>
      </c>
      <c r="C249" t="s">
        <v>17</v>
      </c>
      <c r="D249" t="s">
        <v>324</v>
      </c>
      <c r="E249" s="4">
        <v>74</v>
      </c>
      <c r="F249" s="4">
        <v>69</v>
      </c>
      <c r="G249" s="4">
        <v>71</v>
      </c>
      <c r="H249" s="4">
        <v>60</v>
      </c>
      <c r="I249" s="4">
        <v>68</v>
      </c>
      <c r="J249" s="4">
        <v>73</v>
      </c>
      <c r="K249" s="4">
        <v>4537</v>
      </c>
      <c r="L249" s="4">
        <v>415</v>
      </c>
    </row>
    <row r="250" spans="2:12" x14ac:dyDescent="0.25">
      <c r="B250" t="s">
        <v>109</v>
      </c>
      <c r="C250" t="s">
        <v>10</v>
      </c>
      <c r="D250" t="s">
        <v>325</v>
      </c>
      <c r="E250" s="4">
        <v>72</v>
      </c>
      <c r="F250" s="4">
        <v>67</v>
      </c>
      <c r="G250" s="4">
        <v>69</v>
      </c>
      <c r="H250" s="4">
        <v>58</v>
      </c>
      <c r="I250" s="4">
        <v>66</v>
      </c>
      <c r="J250" s="4">
        <v>71</v>
      </c>
      <c r="K250" s="4">
        <v>4572</v>
      </c>
      <c r="L250" s="4">
        <v>403</v>
      </c>
    </row>
    <row r="251" spans="2:12" x14ac:dyDescent="0.25">
      <c r="B251" t="s">
        <v>284</v>
      </c>
      <c r="C251" t="s">
        <v>10</v>
      </c>
      <c r="D251" t="s">
        <v>325</v>
      </c>
      <c r="E251" s="4">
        <v>71</v>
      </c>
      <c r="F251" s="4">
        <v>91</v>
      </c>
      <c r="G251" s="4">
        <v>88</v>
      </c>
      <c r="H251" s="4">
        <v>56</v>
      </c>
      <c r="I251" s="4">
        <v>90</v>
      </c>
      <c r="J251" s="4">
        <v>78</v>
      </c>
      <c r="K251" s="4">
        <v>4607</v>
      </c>
      <c r="L251" s="4">
        <v>474</v>
      </c>
    </row>
    <row r="252" spans="2:12" x14ac:dyDescent="0.25">
      <c r="B252" t="s">
        <v>281</v>
      </c>
      <c r="C252" t="s">
        <v>18</v>
      </c>
      <c r="D252" t="s">
        <v>325</v>
      </c>
      <c r="E252" s="4">
        <v>53</v>
      </c>
      <c r="F252" s="4">
        <v>48</v>
      </c>
      <c r="G252" s="4">
        <v>50</v>
      </c>
      <c r="H252" s="4">
        <v>39</v>
      </c>
      <c r="I252" s="4">
        <v>47</v>
      </c>
      <c r="J252" s="4">
        <v>52</v>
      </c>
      <c r="K252" s="4">
        <v>4567</v>
      </c>
      <c r="L252" s="4">
        <v>289</v>
      </c>
    </row>
    <row r="253" spans="2:12" x14ac:dyDescent="0.25">
      <c r="B253" t="s">
        <v>282</v>
      </c>
      <c r="C253" t="s">
        <v>15</v>
      </c>
      <c r="D253" t="s">
        <v>325</v>
      </c>
      <c r="E253" s="4">
        <v>52</v>
      </c>
      <c r="F253" s="4">
        <v>47</v>
      </c>
      <c r="G253" s="4">
        <v>49</v>
      </c>
      <c r="H253" s="4">
        <v>38</v>
      </c>
      <c r="I253" s="4">
        <v>46</v>
      </c>
      <c r="J253" s="4">
        <v>51</v>
      </c>
      <c r="K253" s="4">
        <v>4577</v>
      </c>
      <c r="L253" s="4">
        <v>283</v>
      </c>
    </row>
    <row r="254" spans="2:12" x14ac:dyDescent="0.25">
      <c r="B254" t="s">
        <v>268</v>
      </c>
      <c r="C254" t="s">
        <v>17</v>
      </c>
      <c r="D254" t="s">
        <v>325</v>
      </c>
      <c r="E254" s="4">
        <v>42</v>
      </c>
      <c r="F254" s="4">
        <v>37</v>
      </c>
      <c r="G254" s="4">
        <v>39</v>
      </c>
      <c r="H254" s="4">
        <v>28</v>
      </c>
      <c r="I254" s="4">
        <v>36</v>
      </c>
      <c r="J254" s="4">
        <v>41</v>
      </c>
      <c r="K254" s="4">
        <v>4582</v>
      </c>
      <c r="L254" s="4">
        <v>223</v>
      </c>
    </row>
    <row r="255" spans="2:12" x14ac:dyDescent="0.25">
      <c r="B255" t="s">
        <v>269</v>
      </c>
      <c r="C255" t="s">
        <v>10</v>
      </c>
      <c r="D255" t="s">
        <v>324</v>
      </c>
      <c r="E255" s="4">
        <v>64</v>
      </c>
      <c r="F255" s="4">
        <v>59</v>
      </c>
      <c r="G255" s="4">
        <v>61</v>
      </c>
      <c r="H255" s="4">
        <v>50</v>
      </c>
      <c r="I255" s="4">
        <v>58</v>
      </c>
      <c r="J255" s="4">
        <v>63</v>
      </c>
      <c r="K255" s="4">
        <v>4552</v>
      </c>
      <c r="L255" s="4">
        <v>355</v>
      </c>
    </row>
    <row r="256" spans="2:12" x14ac:dyDescent="0.25">
      <c r="B256" t="s">
        <v>270</v>
      </c>
      <c r="C256" t="s">
        <v>18</v>
      </c>
      <c r="D256" t="s">
        <v>324</v>
      </c>
      <c r="E256" s="4">
        <v>69</v>
      </c>
      <c r="F256" s="4">
        <v>64</v>
      </c>
      <c r="G256" s="4">
        <v>66</v>
      </c>
      <c r="H256" s="4">
        <v>55</v>
      </c>
      <c r="I256" s="4">
        <v>63</v>
      </c>
      <c r="J256" s="4">
        <v>68</v>
      </c>
      <c r="K256" s="4">
        <v>4532</v>
      </c>
      <c r="L256" s="4">
        <v>385</v>
      </c>
    </row>
    <row r="257" spans="1:12" x14ac:dyDescent="0.25">
      <c r="A257" t="s">
        <v>102</v>
      </c>
      <c r="B257" t="s">
        <v>215</v>
      </c>
      <c r="C257" t="s">
        <v>19</v>
      </c>
      <c r="D257" t="s">
        <v>325</v>
      </c>
      <c r="E257" s="4">
        <v>56</v>
      </c>
      <c r="F257" s="4">
        <v>61</v>
      </c>
      <c r="G257" s="4">
        <v>46</v>
      </c>
      <c r="H257" s="4">
        <v>57</v>
      </c>
      <c r="I257" s="4">
        <v>73</v>
      </c>
      <c r="J257" s="4">
        <v>59</v>
      </c>
      <c r="K257" s="4">
        <v>5122</v>
      </c>
      <c r="L257" s="4">
        <v>352</v>
      </c>
    </row>
    <row r="258" spans="1:12" x14ac:dyDescent="0.25">
      <c r="B258" t="s">
        <v>117</v>
      </c>
      <c r="C258" t="s">
        <v>10</v>
      </c>
      <c r="D258" t="s">
        <v>325</v>
      </c>
      <c r="E258" s="4">
        <v>85</v>
      </c>
      <c r="F258" s="4">
        <v>90</v>
      </c>
      <c r="G258" s="4">
        <v>75</v>
      </c>
      <c r="H258" s="4">
        <v>86</v>
      </c>
      <c r="I258" s="4">
        <v>76</v>
      </c>
      <c r="J258" s="4">
        <v>88</v>
      </c>
      <c r="K258" s="4">
        <v>5162</v>
      </c>
      <c r="L258" s="4">
        <v>500</v>
      </c>
    </row>
    <row r="259" spans="1:12" x14ac:dyDescent="0.25">
      <c r="B259" t="s">
        <v>208</v>
      </c>
      <c r="C259" t="s">
        <v>18</v>
      </c>
      <c r="D259" t="s">
        <v>325</v>
      </c>
      <c r="E259" s="4">
        <v>58</v>
      </c>
      <c r="F259" s="4">
        <v>63</v>
      </c>
      <c r="G259" s="4">
        <v>48</v>
      </c>
      <c r="H259" s="4">
        <v>59</v>
      </c>
      <c r="I259" s="4">
        <v>56</v>
      </c>
      <c r="J259" s="4">
        <v>61</v>
      </c>
      <c r="K259" s="4">
        <v>5167</v>
      </c>
      <c r="L259" s="4">
        <v>345</v>
      </c>
    </row>
    <row r="260" spans="1:12" x14ac:dyDescent="0.25">
      <c r="B260" t="s">
        <v>209</v>
      </c>
      <c r="C260" t="s">
        <v>10</v>
      </c>
      <c r="D260" t="s">
        <v>325</v>
      </c>
      <c r="E260" s="4">
        <v>53</v>
      </c>
      <c r="F260" s="4">
        <v>58</v>
      </c>
      <c r="G260" s="4">
        <v>43</v>
      </c>
      <c r="H260" s="4">
        <v>54</v>
      </c>
      <c r="I260" s="4">
        <v>57</v>
      </c>
      <c r="J260" s="4">
        <v>56</v>
      </c>
      <c r="K260" s="4">
        <v>5157</v>
      </c>
      <c r="L260" s="4">
        <v>321</v>
      </c>
    </row>
    <row r="261" spans="1:12" x14ac:dyDescent="0.25">
      <c r="B261" t="s">
        <v>118</v>
      </c>
      <c r="C261" t="s">
        <v>19</v>
      </c>
      <c r="D261" t="s">
        <v>325</v>
      </c>
      <c r="E261" s="4">
        <v>33</v>
      </c>
      <c r="F261" s="4">
        <v>38</v>
      </c>
      <c r="G261" s="4">
        <v>23</v>
      </c>
      <c r="H261" s="4">
        <v>34</v>
      </c>
      <c r="I261" s="4">
        <v>57</v>
      </c>
      <c r="J261" s="4">
        <v>36</v>
      </c>
      <c r="K261" s="4">
        <v>5207</v>
      </c>
      <c r="L261" s="4">
        <v>221</v>
      </c>
    </row>
    <row r="262" spans="1:12" x14ac:dyDescent="0.25">
      <c r="B262" t="s">
        <v>203</v>
      </c>
      <c r="C262" t="s">
        <v>19</v>
      </c>
      <c r="D262" t="s">
        <v>325</v>
      </c>
      <c r="E262" s="4">
        <v>76</v>
      </c>
      <c r="F262" s="4">
        <v>81</v>
      </c>
      <c r="G262" s="4">
        <v>66</v>
      </c>
      <c r="H262" s="4">
        <v>77</v>
      </c>
      <c r="I262" s="4">
        <v>32</v>
      </c>
      <c r="J262" s="4">
        <v>79</v>
      </c>
      <c r="K262" s="4">
        <v>5197</v>
      </c>
      <c r="L262" s="4">
        <v>411</v>
      </c>
    </row>
    <row r="263" spans="1:12" x14ac:dyDescent="0.25">
      <c r="B263" t="s">
        <v>202</v>
      </c>
      <c r="C263" t="s">
        <v>10</v>
      </c>
      <c r="D263" t="s">
        <v>325</v>
      </c>
      <c r="E263" s="4">
        <v>64</v>
      </c>
      <c r="F263" s="4">
        <v>69</v>
      </c>
      <c r="G263" s="4">
        <v>54</v>
      </c>
      <c r="H263" s="4">
        <v>65</v>
      </c>
      <c r="I263" s="4">
        <v>52</v>
      </c>
      <c r="J263" s="4">
        <v>67</v>
      </c>
      <c r="K263" s="4">
        <v>5202</v>
      </c>
      <c r="L263" s="4">
        <v>371</v>
      </c>
    </row>
    <row r="264" spans="1:12" x14ac:dyDescent="0.25">
      <c r="B264" t="s">
        <v>204</v>
      </c>
      <c r="C264" t="s">
        <v>13</v>
      </c>
      <c r="D264" t="s">
        <v>325</v>
      </c>
      <c r="E264" s="4">
        <v>53</v>
      </c>
      <c r="F264" s="4">
        <v>58</v>
      </c>
      <c r="G264" s="4">
        <v>43</v>
      </c>
      <c r="H264" s="4">
        <v>54</v>
      </c>
      <c r="I264" s="4">
        <v>75</v>
      </c>
      <c r="J264" s="4">
        <v>56</v>
      </c>
      <c r="K264" s="4">
        <v>5187</v>
      </c>
      <c r="L264" s="4">
        <v>339</v>
      </c>
    </row>
    <row r="265" spans="1:12" x14ac:dyDescent="0.25">
      <c r="B265" t="s">
        <v>207</v>
      </c>
      <c r="C265" t="s">
        <v>10</v>
      </c>
      <c r="D265" t="s">
        <v>325</v>
      </c>
      <c r="E265" s="4">
        <v>77</v>
      </c>
      <c r="F265" s="4">
        <v>82</v>
      </c>
      <c r="G265" s="4">
        <v>67</v>
      </c>
      <c r="H265" s="4">
        <v>78</v>
      </c>
      <c r="I265" s="4">
        <v>46</v>
      </c>
      <c r="J265" s="4">
        <v>80</v>
      </c>
      <c r="K265" s="4">
        <v>5172</v>
      </c>
      <c r="L265" s="4">
        <v>430</v>
      </c>
    </row>
    <row r="266" spans="1:12" x14ac:dyDescent="0.25">
      <c r="B266" t="s">
        <v>205</v>
      </c>
      <c r="C266" t="s">
        <v>10</v>
      </c>
      <c r="D266" t="s">
        <v>325</v>
      </c>
      <c r="E266" s="4">
        <v>47</v>
      </c>
      <c r="F266" s="4">
        <v>52</v>
      </c>
      <c r="G266" s="4">
        <v>37</v>
      </c>
      <c r="H266" s="4">
        <v>48</v>
      </c>
      <c r="I266" s="4">
        <v>36</v>
      </c>
      <c r="J266" s="4">
        <v>50</v>
      </c>
      <c r="K266" s="4">
        <v>5182</v>
      </c>
      <c r="L266" s="4">
        <v>270</v>
      </c>
    </row>
    <row r="267" spans="1:12" x14ac:dyDescent="0.25">
      <c r="B267" t="s">
        <v>206</v>
      </c>
      <c r="C267" t="s">
        <v>15</v>
      </c>
      <c r="D267" t="s">
        <v>325</v>
      </c>
      <c r="E267" s="4">
        <v>57</v>
      </c>
      <c r="F267" s="4">
        <v>62</v>
      </c>
      <c r="G267" s="4">
        <v>47</v>
      </c>
      <c r="H267" s="4">
        <v>58</v>
      </c>
      <c r="I267" s="4">
        <v>52</v>
      </c>
      <c r="J267" s="4">
        <v>60</v>
      </c>
      <c r="K267" s="4">
        <v>5177</v>
      </c>
      <c r="L267" s="4">
        <v>336</v>
      </c>
    </row>
    <row r="268" spans="1:12" x14ac:dyDescent="0.25">
      <c r="B268" t="s">
        <v>211</v>
      </c>
      <c r="C268" t="s">
        <v>15</v>
      </c>
      <c r="D268" t="s">
        <v>325</v>
      </c>
      <c r="E268" s="4">
        <v>63</v>
      </c>
      <c r="F268" s="4">
        <v>68</v>
      </c>
      <c r="G268" s="4">
        <v>53</v>
      </c>
      <c r="H268" s="4">
        <v>64</v>
      </c>
      <c r="I268" s="4">
        <v>52</v>
      </c>
      <c r="J268" s="4">
        <v>66</v>
      </c>
      <c r="K268" s="4">
        <v>5147</v>
      </c>
      <c r="L268" s="4">
        <v>366</v>
      </c>
    </row>
    <row r="269" spans="1:12" x14ac:dyDescent="0.25">
      <c r="B269" t="s">
        <v>125</v>
      </c>
      <c r="C269" t="s">
        <v>13</v>
      </c>
      <c r="D269" t="s">
        <v>325</v>
      </c>
      <c r="E269" s="4">
        <v>79</v>
      </c>
      <c r="F269" s="4">
        <v>84</v>
      </c>
      <c r="G269" s="4">
        <v>69</v>
      </c>
      <c r="H269" s="4">
        <v>80</v>
      </c>
      <c r="I269" s="4">
        <v>62</v>
      </c>
      <c r="J269" s="4">
        <v>82</v>
      </c>
      <c r="K269" s="4">
        <v>5137</v>
      </c>
      <c r="L269" s="4">
        <v>456</v>
      </c>
    </row>
    <row r="270" spans="1:12" x14ac:dyDescent="0.25">
      <c r="B270" t="s">
        <v>126</v>
      </c>
      <c r="C270" t="s">
        <v>15</v>
      </c>
      <c r="D270" t="s">
        <v>325</v>
      </c>
      <c r="E270" s="4">
        <v>67</v>
      </c>
      <c r="F270" s="4">
        <v>72</v>
      </c>
      <c r="G270" s="4">
        <v>57</v>
      </c>
      <c r="H270" s="4">
        <v>68</v>
      </c>
      <c r="I270" s="4">
        <v>55</v>
      </c>
      <c r="J270" s="4">
        <v>70</v>
      </c>
      <c r="K270" s="4">
        <v>5112</v>
      </c>
      <c r="L270" s="4">
        <v>389</v>
      </c>
    </row>
    <row r="271" spans="1:12" x14ac:dyDescent="0.25">
      <c r="B271" t="s">
        <v>216</v>
      </c>
      <c r="C271" t="s">
        <v>13</v>
      </c>
      <c r="D271" t="s">
        <v>325</v>
      </c>
      <c r="E271" s="4">
        <v>80</v>
      </c>
      <c r="F271" s="4">
        <v>85</v>
      </c>
      <c r="G271" s="4">
        <v>70</v>
      </c>
      <c r="H271" s="4">
        <v>81</v>
      </c>
      <c r="I271" s="4">
        <v>79</v>
      </c>
      <c r="J271" s="4">
        <v>83</v>
      </c>
      <c r="K271" s="4">
        <v>5117</v>
      </c>
      <c r="L271" s="4">
        <v>478</v>
      </c>
    </row>
    <row r="272" spans="1:12" x14ac:dyDescent="0.25">
      <c r="B272" t="s">
        <v>213</v>
      </c>
      <c r="C272" t="s">
        <v>15</v>
      </c>
      <c r="D272" t="s">
        <v>325</v>
      </c>
      <c r="E272" s="4">
        <v>74</v>
      </c>
      <c r="F272" s="4">
        <v>79</v>
      </c>
      <c r="G272" s="4">
        <v>64</v>
      </c>
      <c r="H272" s="4">
        <v>75</v>
      </c>
      <c r="I272" s="4">
        <v>72</v>
      </c>
      <c r="J272" s="4">
        <v>77</v>
      </c>
      <c r="K272" s="4">
        <v>5132</v>
      </c>
      <c r="L272" s="4">
        <v>441</v>
      </c>
    </row>
    <row r="273" spans="1:12" x14ac:dyDescent="0.25">
      <c r="B273" t="s">
        <v>210</v>
      </c>
      <c r="C273" t="s">
        <v>19</v>
      </c>
      <c r="D273" t="s">
        <v>325</v>
      </c>
      <c r="E273" s="4">
        <v>69</v>
      </c>
      <c r="F273" s="4">
        <v>74</v>
      </c>
      <c r="G273" s="4">
        <v>59</v>
      </c>
      <c r="H273" s="4">
        <v>70</v>
      </c>
      <c r="I273" s="4">
        <v>84</v>
      </c>
      <c r="J273" s="4">
        <v>72</v>
      </c>
      <c r="K273" s="4">
        <v>5152</v>
      </c>
      <c r="L273" s="4">
        <v>428</v>
      </c>
    </row>
    <row r="274" spans="1:12" x14ac:dyDescent="0.25">
      <c r="B274" t="s">
        <v>212</v>
      </c>
      <c r="C274" t="s">
        <v>18</v>
      </c>
      <c r="D274" t="s">
        <v>325</v>
      </c>
      <c r="E274" s="4">
        <v>73</v>
      </c>
      <c r="F274" s="4">
        <v>78</v>
      </c>
      <c r="G274" s="4">
        <v>63</v>
      </c>
      <c r="H274" s="4">
        <v>74</v>
      </c>
      <c r="I274" s="4">
        <v>68</v>
      </c>
      <c r="J274" s="4">
        <v>76</v>
      </c>
      <c r="K274" s="4">
        <v>5142</v>
      </c>
      <c r="L274" s="4">
        <v>432</v>
      </c>
    </row>
    <row r="275" spans="1:12" x14ac:dyDescent="0.25">
      <c r="B275" t="s">
        <v>124</v>
      </c>
      <c r="C275" t="s">
        <v>10</v>
      </c>
      <c r="D275" t="s">
        <v>325</v>
      </c>
      <c r="E275" s="4">
        <v>37</v>
      </c>
      <c r="F275" s="4">
        <v>42</v>
      </c>
      <c r="G275" s="4">
        <v>27</v>
      </c>
      <c r="H275" s="4">
        <v>38</v>
      </c>
      <c r="I275" s="4">
        <v>63</v>
      </c>
      <c r="J275" s="4">
        <v>40</v>
      </c>
      <c r="K275" s="4">
        <v>5192</v>
      </c>
      <c r="L275" s="4">
        <v>247</v>
      </c>
    </row>
    <row r="276" spans="1:12" x14ac:dyDescent="0.25">
      <c r="B276" t="s">
        <v>214</v>
      </c>
      <c r="C276" t="s">
        <v>17</v>
      </c>
      <c r="D276" t="s">
        <v>325</v>
      </c>
      <c r="E276" s="4">
        <v>80</v>
      </c>
      <c r="F276" s="4">
        <v>85</v>
      </c>
      <c r="G276" s="4">
        <v>70</v>
      </c>
      <c r="H276" s="4">
        <v>81</v>
      </c>
      <c r="I276" s="4">
        <v>78</v>
      </c>
      <c r="J276" s="4">
        <v>83</v>
      </c>
      <c r="K276" s="4">
        <v>5127</v>
      </c>
      <c r="L276" s="4">
        <v>477</v>
      </c>
    </row>
    <row r="277" spans="1:12" x14ac:dyDescent="0.25">
      <c r="A277" t="s">
        <v>65</v>
      </c>
      <c r="B277" t="s">
        <v>31</v>
      </c>
      <c r="C277" t="s">
        <v>13</v>
      </c>
      <c r="D277" t="s">
        <v>324</v>
      </c>
      <c r="E277" s="4">
        <v>53</v>
      </c>
      <c r="F277" s="4">
        <v>57</v>
      </c>
      <c r="G277" s="4">
        <v>44</v>
      </c>
      <c r="H277" s="4">
        <v>55</v>
      </c>
      <c r="I277" s="4">
        <v>78</v>
      </c>
      <c r="J277" s="4">
        <v>57</v>
      </c>
      <c r="K277" s="4">
        <v>4152</v>
      </c>
      <c r="L277" s="4">
        <v>344</v>
      </c>
    </row>
    <row r="278" spans="1:12" x14ac:dyDescent="0.25">
      <c r="B278" t="s">
        <v>83</v>
      </c>
      <c r="C278" t="s">
        <v>10</v>
      </c>
      <c r="D278" t="s">
        <v>324</v>
      </c>
      <c r="E278" s="4">
        <v>63</v>
      </c>
      <c r="F278" s="4">
        <v>67</v>
      </c>
      <c r="G278" s="4">
        <v>54</v>
      </c>
      <c r="H278" s="4">
        <v>65</v>
      </c>
      <c r="I278" s="4">
        <v>73</v>
      </c>
      <c r="J278" s="4">
        <v>67</v>
      </c>
      <c r="K278" s="4">
        <v>4147</v>
      </c>
      <c r="L278" s="4">
        <v>389</v>
      </c>
    </row>
    <row r="279" spans="1:12" x14ac:dyDescent="0.25">
      <c r="B279" t="s">
        <v>82</v>
      </c>
      <c r="C279" t="s">
        <v>17</v>
      </c>
      <c r="D279" t="s">
        <v>324</v>
      </c>
      <c r="E279" s="4">
        <v>69</v>
      </c>
      <c r="F279" s="4">
        <v>73</v>
      </c>
      <c r="G279" s="4">
        <v>60</v>
      </c>
      <c r="H279" s="4">
        <v>71</v>
      </c>
      <c r="I279" s="4">
        <v>79</v>
      </c>
      <c r="J279" s="4">
        <v>73</v>
      </c>
      <c r="K279" s="4">
        <v>4142</v>
      </c>
      <c r="L279" s="4">
        <v>425</v>
      </c>
    </row>
    <row r="280" spans="1:12" x14ac:dyDescent="0.25">
      <c r="B280" t="s">
        <v>88</v>
      </c>
      <c r="C280" t="s">
        <v>18</v>
      </c>
      <c r="D280" t="s">
        <v>324</v>
      </c>
      <c r="E280" s="4">
        <v>54</v>
      </c>
      <c r="F280" s="4">
        <v>58</v>
      </c>
      <c r="G280" s="4">
        <v>45</v>
      </c>
      <c r="H280" s="4">
        <v>56</v>
      </c>
      <c r="I280" s="4">
        <v>36</v>
      </c>
      <c r="J280" s="4">
        <v>58</v>
      </c>
      <c r="K280" s="4">
        <v>4207</v>
      </c>
      <c r="L280" s="4">
        <v>307</v>
      </c>
    </row>
    <row r="281" spans="1:12" x14ac:dyDescent="0.25">
      <c r="B281" t="s">
        <v>69</v>
      </c>
      <c r="C281" t="s">
        <v>15</v>
      </c>
      <c r="D281" t="s">
        <v>324</v>
      </c>
      <c r="E281" s="4">
        <v>56</v>
      </c>
      <c r="F281" s="4">
        <v>60</v>
      </c>
      <c r="G281" s="4">
        <v>47</v>
      </c>
      <c r="H281" s="4">
        <v>58</v>
      </c>
      <c r="I281" s="4">
        <v>62</v>
      </c>
      <c r="J281" s="4">
        <v>60</v>
      </c>
      <c r="K281" s="4">
        <v>4077</v>
      </c>
      <c r="L281" s="4">
        <v>343</v>
      </c>
    </row>
    <row r="282" spans="1:12" x14ac:dyDescent="0.25">
      <c r="B282" t="s">
        <v>80</v>
      </c>
      <c r="C282" t="s">
        <v>10</v>
      </c>
      <c r="D282" t="s">
        <v>324</v>
      </c>
      <c r="E282" s="4">
        <v>70</v>
      </c>
      <c r="F282" s="4">
        <v>74</v>
      </c>
      <c r="G282" s="4">
        <v>61</v>
      </c>
      <c r="H282" s="4">
        <v>72</v>
      </c>
      <c r="I282" s="4">
        <v>79</v>
      </c>
      <c r="J282" s="4">
        <v>74</v>
      </c>
      <c r="K282" s="4">
        <v>4132</v>
      </c>
      <c r="L282" s="4">
        <v>430</v>
      </c>
    </row>
    <row r="283" spans="1:12" x14ac:dyDescent="0.25">
      <c r="B283" t="s">
        <v>72</v>
      </c>
      <c r="C283" t="s">
        <v>10</v>
      </c>
      <c r="D283" t="s">
        <v>324</v>
      </c>
      <c r="E283" s="4">
        <v>36</v>
      </c>
      <c r="F283" s="4">
        <v>40</v>
      </c>
      <c r="G283" s="4">
        <v>27</v>
      </c>
      <c r="H283" s="4">
        <v>38</v>
      </c>
      <c r="I283" s="4">
        <v>75</v>
      </c>
      <c r="J283" s="4">
        <v>40</v>
      </c>
      <c r="K283" s="4">
        <v>4092</v>
      </c>
      <c r="L283" s="4">
        <v>256</v>
      </c>
    </row>
    <row r="284" spans="1:12" x14ac:dyDescent="0.25">
      <c r="B284" t="s">
        <v>71</v>
      </c>
      <c r="C284" t="s">
        <v>13</v>
      </c>
      <c r="D284" t="s">
        <v>324</v>
      </c>
      <c r="E284" s="4">
        <v>52</v>
      </c>
      <c r="F284" s="4">
        <v>56</v>
      </c>
      <c r="G284" s="4">
        <v>43</v>
      </c>
      <c r="H284" s="4">
        <v>54</v>
      </c>
      <c r="I284" s="4">
        <v>51</v>
      </c>
      <c r="J284" s="4">
        <v>56</v>
      </c>
      <c r="K284" s="4">
        <v>4087</v>
      </c>
      <c r="L284" s="4">
        <v>312</v>
      </c>
    </row>
    <row r="285" spans="1:12" x14ac:dyDescent="0.25">
      <c r="B285" t="s">
        <v>86</v>
      </c>
      <c r="C285" t="s">
        <v>15</v>
      </c>
      <c r="D285" t="s">
        <v>324</v>
      </c>
      <c r="E285" s="4">
        <v>47</v>
      </c>
      <c r="F285" s="4">
        <v>51</v>
      </c>
      <c r="G285" s="4">
        <v>38</v>
      </c>
      <c r="H285" s="4">
        <v>49</v>
      </c>
      <c r="I285" s="4">
        <v>57</v>
      </c>
      <c r="J285" s="4">
        <v>51</v>
      </c>
      <c r="K285" s="4">
        <v>4182</v>
      </c>
      <c r="L285" s="4">
        <v>293</v>
      </c>
    </row>
    <row r="286" spans="1:12" x14ac:dyDescent="0.25">
      <c r="B286" t="s">
        <v>66</v>
      </c>
      <c r="C286" t="s">
        <v>10</v>
      </c>
      <c r="D286" t="s">
        <v>324</v>
      </c>
      <c r="E286" s="4">
        <v>84</v>
      </c>
      <c r="F286" s="4">
        <v>88</v>
      </c>
      <c r="G286" s="4">
        <v>75</v>
      </c>
      <c r="H286" s="4">
        <v>86</v>
      </c>
      <c r="I286" s="4">
        <v>68</v>
      </c>
      <c r="J286" s="4">
        <v>88</v>
      </c>
      <c r="K286" s="4">
        <v>4062</v>
      </c>
      <c r="L286" s="4">
        <v>489</v>
      </c>
    </row>
    <row r="287" spans="1:12" x14ac:dyDescent="0.25">
      <c r="B287" t="s">
        <v>87</v>
      </c>
      <c r="C287" t="s">
        <v>19</v>
      </c>
      <c r="D287" t="s">
        <v>324</v>
      </c>
      <c r="E287" s="4">
        <v>27</v>
      </c>
      <c r="F287" s="4">
        <v>31</v>
      </c>
      <c r="G287" s="4">
        <v>18</v>
      </c>
      <c r="H287" s="4">
        <v>29</v>
      </c>
      <c r="I287" s="4">
        <v>46</v>
      </c>
      <c r="J287" s="4">
        <v>31</v>
      </c>
      <c r="K287" s="4">
        <v>4197</v>
      </c>
      <c r="L287" s="4">
        <v>182</v>
      </c>
    </row>
    <row r="288" spans="1:12" x14ac:dyDescent="0.25">
      <c r="B288" t="s">
        <v>67</v>
      </c>
      <c r="C288" t="s">
        <v>18</v>
      </c>
      <c r="D288" t="s">
        <v>324</v>
      </c>
      <c r="E288" s="4">
        <v>57</v>
      </c>
      <c r="F288" s="4">
        <v>61</v>
      </c>
      <c r="G288" s="4">
        <v>48</v>
      </c>
      <c r="H288" s="4">
        <v>59</v>
      </c>
      <c r="I288" s="4">
        <v>37</v>
      </c>
      <c r="J288" s="4">
        <v>61</v>
      </c>
      <c r="K288" s="4">
        <v>4067</v>
      </c>
      <c r="L288" s="4">
        <v>323</v>
      </c>
    </row>
    <row r="289" spans="2:12" x14ac:dyDescent="0.25">
      <c r="B289" t="s">
        <v>68</v>
      </c>
      <c r="C289" t="s">
        <v>10</v>
      </c>
      <c r="D289" t="s">
        <v>324</v>
      </c>
      <c r="E289" s="4">
        <v>76</v>
      </c>
      <c r="F289" s="4">
        <v>80</v>
      </c>
      <c r="G289" s="4">
        <v>67</v>
      </c>
      <c r="H289" s="4">
        <v>78</v>
      </c>
      <c r="I289" s="4">
        <v>57</v>
      </c>
      <c r="J289" s="4">
        <v>80</v>
      </c>
      <c r="K289" s="4">
        <v>4072</v>
      </c>
      <c r="L289" s="4">
        <v>438</v>
      </c>
    </row>
    <row r="290" spans="2:12" x14ac:dyDescent="0.25">
      <c r="B290" t="s">
        <v>75</v>
      </c>
      <c r="C290" t="s">
        <v>19</v>
      </c>
      <c r="D290" t="s">
        <v>324</v>
      </c>
      <c r="E290" s="4">
        <v>32</v>
      </c>
      <c r="F290" s="4">
        <v>36</v>
      </c>
      <c r="G290" s="4">
        <v>23</v>
      </c>
      <c r="H290" s="4">
        <v>34</v>
      </c>
      <c r="I290" s="4">
        <v>68</v>
      </c>
      <c r="J290" s="4">
        <v>36</v>
      </c>
      <c r="K290" s="4">
        <v>4107</v>
      </c>
      <c r="L290" s="4">
        <v>229</v>
      </c>
    </row>
    <row r="291" spans="2:12" x14ac:dyDescent="0.25">
      <c r="B291" t="s">
        <v>76</v>
      </c>
      <c r="C291" t="s">
        <v>10</v>
      </c>
      <c r="D291" t="s">
        <v>324</v>
      </c>
      <c r="E291" s="4">
        <v>52</v>
      </c>
      <c r="F291" s="4">
        <v>56</v>
      </c>
      <c r="G291" s="4">
        <v>43</v>
      </c>
      <c r="H291" s="4">
        <v>54</v>
      </c>
      <c r="I291" s="4">
        <v>72</v>
      </c>
      <c r="J291" s="4">
        <v>56</v>
      </c>
      <c r="K291" s="4">
        <v>4112</v>
      </c>
      <c r="L291" s="4">
        <v>333</v>
      </c>
    </row>
    <row r="292" spans="2:12" x14ac:dyDescent="0.25">
      <c r="B292" t="s">
        <v>74</v>
      </c>
      <c r="C292" t="s">
        <v>10</v>
      </c>
      <c r="D292" t="s">
        <v>324</v>
      </c>
      <c r="E292" s="4">
        <v>63</v>
      </c>
      <c r="F292" s="4">
        <v>67</v>
      </c>
      <c r="G292" s="4">
        <v>54</v>
      </c>
      <c r="H292" s="4">
        <v>65</v>
      </c>
      <c r="I292" s="4">
        <v>74</v>
      </c>
      <c r="J292" s="4">
        <v>67</v>
      </c>
      <c r="K292" s="4">
        <v>4102</v>
      </c>
      <c r="L292" s="4">
        <v>390</v>
      </c>
    </row>
    <row r="293" spans="2:12" x14ac:dyDescent="0.25">
      <c r="B293" t="s">
        <v>89</v>
      </c>
      <c r="C293" t="s">
        <v>18</v>
      </c>
      <c r="D293" t="s">
        <v>324</v>
      </c>
      <c r="E293" s="4">
        <v>48</v>
      </c>
      <c r="F293" s="4">
        <v>52</v>
      </c>
      <c r="G293" s="4">
        <v>39</v>
      </c>
      <c r="H293" s="4">
        <v>50</v>
      </c>
      <c r="I293" s="4">
        <v>52</v>
      </c>
      <c r="J293" s="4">
        <v>52</v>
      </c>
      <c r="K293" s="4">
        <v>4172</v>
      </c>
      <c r="L293" s="4">
        <v>293</v>
      </c>
    </row>
    <row r="294" spans="2:12" x14ac:dyDescent="0.25">
      <c r="B294" t="s">
        <v>90</v>
      </c>
      <c r="C294" t="s">
        <v>10</v>
      </c>
      <c r="D294" t="s">
        <v>324</v>
      </c>
      <c r="E294" s="4">
        <v>67</v>
      </c>
      <c r="F294" s="4">
        <v>71</v>
      </c>
      <c r="G294" s="4">
        <v>58</v>
      </c>
      <c r="H294" s="4">
        <v>69</v>
      </c>
      <c r="I294" s="4">
        <v>84</v>
      </c>
      <c r="J294" s="4">
        <v>71</v>
      </c>
      <c r="K294" s="4">
        <v>4177</v>
      </c>
      <c r="L294" s="4">
        <v>420</v>
      </c>
    </row>
    <row r="295" spans="2:12" x14ac:dyDescent="0.25">
      <c r="B295" t="s">
        <v>81</v>
      </c>
      <c r="C295" t="s">
        <v>18</v>
      </c>
      <c r="D295" t="s">
        <v>324</v>
      </c>
      <c r="E295" s="4">
        <v>64</v>
      </c>
      <c r="F295" s="4">
        <v>68</v>
      </c>
      <c r="G295" s="4">
        <v>55</v>
      </c>
      <c r="H295" s="4">
        <v>66</v>
      </c>
      <c r="I295" s="4">
        <v>55</v>
      </c>
      <c r="J295" s="4">
        <v>68</v>
      </c>
      <c r="K295" s="4">
        <v>4137</v>
      </c>
      <c r="L295" s="4">
        <v>376</v>
      </c>
    </row>
    <row r="296" spans="2:12" x14ac:dyDescent="0.25">
      <c r="B296" t="s">
        <v>92</v>
      </c>
      <c r="C296" t="s">
        <v>10</v>
      </c>
      <c r="D296" t="s">
        <v>324</v>
      </c>
      <c r="E296" s="4">
        <v>66</v>
      </c>
      <c r="F296" s="4">
        <v>70</v>
      </c>
      <c r="G296" s="4">
        <v>57</v>
      </c>
      <c r="H296" s="4">
        <v>68</v>
      </c>
      <c r="I296" s="4">
        <v>52</v>
      </c>
      <c r="J296" s="4">
        <v>70</v>
      </c>
      <c r="K296" s="4">
        <v>4202</v>
      </c>
      <c r="L296" s="4">
        <v>383</v>
      </c>
    </row>
    <row r="297" spans="2:12" x14ac:dyDescent="0.25">
      <c r="B297" t="s">
        <v>85</v>
      </c>
      <c r="C297" t="s">
        <v>13</v>
      </c>
      <c r="D297" t="s">
        <v>324</v>
      </c>
      <c r="E297" s="4">
        <v>43</v>
      </c>
      <c r="F297" s="4">
        <v>47</v>
      </c>
      <c r="G297" s="4">
        <v>34</v>
      </c>
      <c r="H297" s="4">
        <v>45</v>
      </c>
      <c r="I297" s="4">
        <v>62</v>
      </c>
      <c r="J297" s="4">
        <v>47</v>
      </c>
      <c r="K297" s="4">
        <v>4162</v>
      </c>
      <c r="L297" s="4">
        <v>278</v>
      </c>
    </row>
    <row r="298" spans="2:12" x14ac:dyDescent="0.25">
      <c r="B298" t="s">
        <v>73</v>
      </c>
      <c r="C298" t="s">
        <v>19</v>
      </c>
      <c r="D298" t="s">
        <v>324</v>
      </c>
      <c r="E298" s="4">
        <v>75</v>
      </c>
      <c r="F298" s="4">
        <v>79</v>
      </c>
      <c r="G298" s="4">
        <v>66</v>
      </c>
      <c r="H298" s="4">
        <v>77</v>
      </c>
      <c r="I298" s="4">
        <v>69</v>
      </c>
      <c r="J298" s="4">
        <v>79</v>
      </c>
      <c r="K298" s="4">
        <v>4097</v>
      </c>
      <c r="L298" s="4">
        <v>445</v>
      </c>
    </row>
    <row r="299" spans="2:12" x14ac:dyDescent="0.25">
      <c r="B299" t="s">
        <v>70</v>
      </c>
      <c r="C299" t="s">
        <v>10</v>
      </c>
      <c r="D299" t="s">
        <v>324</v>
      </c>
      <c r="E299" s="4">
        <v>46</v>
      </c>
      <c r="F299" s="4">
        <v>50</v>
      </c>
      <c r="G299" s="4">
        <v>37</v>
      </c>
      <c r="H299" s="4">
        <v>48</v>
      </c>
      <c r="I299" s="4">
        <v>75</v>
      </c>
      <c r="J299" s="4">
        <v>50</v>
      </c>
      <c r="K299" s="4">
        <v>4082</v>
      </c>
      <c r="L299" s="4">
        <v>306</v>
      </c>
    </row>
    <row r="300" spans="2:12" x14ac:dyDescent="0.25">
      <c r="B300" t="s">
        <v>84</v>
      </c>
      <c r="C300" t="s">
        <v>10</v>
      </c>
      <c r="D300" t="s">
        <v>324</v>
      </c>
      <c r="E300" s="4">
        <v>59</v>
      </c>
      <c r="F300" s="4">
        <v>63</v>
      </c>
      <c r="G300" s="4">
        <v>50</v>
      </c>
      <c r="H300" s="4">
        <v>61</v>
      </c>
      <c r="I300" s="4">
        <v>72</v>
      </c>
      <c r="J300" s="4">
        <v>63</v>
      </c>
      <c r="K300" s="4">
        <v>4157</v>
      </c>
      <c r="L300" s="4">
        <v>368</v>
      </c>
    </row>
    <row r="301" spans="2:12" x14ac:dyDescent="0.25">
      <c r="B301" t="s">
        <v>79</v>
      </c>
      <c r="C301" t="s">
        <v>13</v>
      </c>
      <c r="D301" t="s">
        <v>324</v>
      </c>
      <c r="E301" s="4">
        <v>46</v>
      </c>
      <c r="F301" s="4">
        <v>50</v>
      </c>
      <c r="G301" s="4">
        <v>37</v>
      </c>
      <c r="H301" s="4">
        <v>48</v>
      </c>
      <c r="I301" s="4">
        <v>66</v>
      </c>
      <c r="J301" s="4">
        <v>50</v>
      </c>
      <c r="K301" s="4">
        <v>4127</v>
      </c>
      <c r="L301" s="4">
        <v>297</v>
      </c>
    </row>
    <row r="302" spans="2:12" x14ac:dyDescent="0.25">
      <c r="C302" t="s">
        <v>17</v>
      </c>
      <c r="D302" t="s">
        <v>324</v>
      </c>
      <c r="E302" s="4">
        <v>37</v>
      </c>
      <c r="F302" s="4">
        <v>41</v>
      </c>
      <c r="G302" s="4">
        <v>28</v>
      </c>
      <c r="H302" s="4">
        <v>39</v>
      </c>
      <c r="I302" s="4">
        <v>76</v>
      </c>
      <c r="J302" s="4">
        <v>41</v>
      </c>
      <c r="K302" s="4">
        <v>4187</v>
      </c>
      <c r="L302" s="4">
        <v>262</v>
      </c>
    </row>
    <row r="303" spans="2:12" x14ac:dyDescent="0.25">
      <c r="B303" t="s">
        <v>93</v>
      </c>
      <c r="C303" t="s">
        <v>10</v>
      </c>
      <c r="D303" t="s">
        <v>324</v>
      </c>
      <c r="E303" s="4">
        <v>75</v>
      </c>
      <c r="F303" s="4">
        <v>79</v>
      </c>
      <c r="G303" s="4">
        <v>66</v>
      </c>
      <c r="H303" s="4">
        <v>77</v>
      </c>
      <c r="I303" s="4">
        <v>68</v>
      </c>
      <c r="J303" s="4">
        <v>79</v>
      </c>
      <c r="K303" s="4">
        <v>4167</v>
      </c>
      <c r="L303" s="4">
        <v>444</v>
      </c>
    </row>
    <row r="304" spans="2:12" x14ac:dyDescent="0.25">
      <c r="B304" t="s">
        <v>77</v>
      </c>
      <c r="C304" t="s">
        <v>18</v>
      </c>
      <c r="D304" t="s">
        <v>324</v>
      </c>
      <c r="E304" s="4">
        <v>57</v>
      </c>
      <c r="F304" s="4">
        <v>61</v>
      </c>
      <c r="G304" s="4">
        <v>48</v>
      </c>
      <c r="H304" s="4">
        <v>59</v>
      </c>
      <c r="I304" s="4">
        <v>41</v>
      </c>
      <c r="J304" s="4">
        <v>61</v>
      </c>
      <c r="K304" s="4">
        <v>4117</v>
      </c>
      <c r="L304" s="4">
        <v>327</v>
      </c>
    </row>
    <row r="305" spans="1:12" x14ac:dyDescent="0.25">
      <c r="B305" t="s">
        <v>78</v>
      </c>
      <c r="C305" t="s">
        <v>15</v>
      </c>
      <c r="D305" t="s">
        <v>324</v>
      </c>
      <c r="E305" s="4">
        <v>70</v>
      </c>
      <c r="F305" s="4">
        <v>74</v>
      </c>
      <c r="G305" s="4">
        <v>61</v>
      </c>
      <c r="H305" s="4">
        <v>72</v>
      </c>
      <c r="I305" s="4">
        <v>61</v>
      </c>
      <c r="J305" s="4">
        <v>74</v>
      </c>
      <c r="K305" s="4">
        <v>4122</v>
      </c>
      <c r="L305" s="4">
        <v>412</v>
      </c>
    </row>
    <row r="306" spans="1:12" x14ac:dyDescent="0.25">
      <c r="B306" t="s">
        <v>91</v>
      </c>
      <c r="C306" t="s">
        <v>10</v>
      </c>
      <c r="D306" t="s">
        <v>324</v>
      </c>
      <c r="E306" s="4">
        <v>43</v>
      </c>
      <c r="F306" s="4">
        <v>47</v>
      </c>
      <c r="G306" s="4">
        <v>34</v>
      </c>
      <c r="H306" s="4">
        <v>45</v>
      </c>
      <c r="I306" s="4">
        <v>56</v>
      </c>
      <c r="J306" s="4">
        <v>47</v>
      </c>
      <c r="K306" s="4">
        <v>4192</v>
      </c>
      <c r="L306" s="4">
        <v>272</v>
      </c>
    </row>
    <row r="307" spans="1:12" x14ac:dyDescent="0.25">
      <c r="A307" t="s">
        <v>328</v>
      </c>
      <c r="E307" s="4">
        <v>20176</v>
      </c>
      <c r="F307" s="4">
        <v>20249</v>
      </c>
      <c r="G307" s="4">
        <v>18431</v>
      </c>
      <c r="H307" s="4">
        <v>18519</v>
      </c>
      <c r="I307" s="4">
        <v>19675</v>
      </c>
      <c r="J307" s="4">
        <v>20517</v>
      </c>
      <c r="K307" s="4">
        <v>1364038</v>
      </c>
      <c r="L307" s="4">
        <v>117567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559FD-F1EF-4F02-96F1-62C61E7D0F88}">
  <dimension ref="A1:J299"/>
  <sheetViews>
    <sheetView workbookViewId="0">
      <selection activeCell="G18" sqref="G18"/>
    </sheetView>
  </sheetViews>
  <sheetFormatPr defaultRowHeight="15" x14ac:dyDescent="0.25"/>
  <cols>
    <col min="4" max="4" width="13.140625" bestFit="1" customWidth="1"/>
    <col min="5" max="6" width="12.85546875" bestFit="1" customWidth="1"/>
    <col min="7" max="10" width="10.85546875" bestFit="1" customWidth="1"/>
  </cols>
  <sheetData>
    <row r="1" spans="1:10" x14ac:dyDescent="0.25">
      <c r="J1" s="7" t="e">
        <f>SUM(Table1[[#This Row],[Maths]:[CRE]])</f>
        <v>#VALUE!</v>
      </c>
    </row>
    <row r="2" spans="1:10" x14ac:dyDescent="0.25">
      <c r="J2" s="7" t="e">
        <f>SUM(Table1[[#This Row],[Maths]:[CRE]])</f>
        <v>#VALUE!</v>
      </c>
    </row>
    <row r="3" spans="1:10" x14ac:dyDescent="0.25">
      <c r="A3" t="s">
        <v>1</v>
      </c>
      <c r="B3">
        <f>SUM(Dashboard!E8:E306)</f>
        <v>20176</v>
      </c>
      <c r="D3" s="2" t="s">
        <v>327</v>
      </c>
      <c r="E3" t="s">
        <v>339</v>
      </c>
      <c r="G3" t="s">
        <v>1</v>
      </c>
      <c r="H3">
        <f>Table1[Maths]</f>
        <v>70</v>
      </c>
      <c r="J3" s="6">
        <f>SUM(Table1[[#This Row],[Maths]:[CRE]])</f>
        <v>462</v>
      </c>
    </row>
    <row r="4" spans="1:10" x14ac:dyDescent="0.25">
      <c r="A4" t="s">
        <v>2</v>
      </c>
      <c r="B4">
        <f>SUM(Dashboard!F8:F306)</f>
        <v>20249</v>
      </c>
      <c r="D4" s="3" t="s">
        <v>100</v>
      </c>
      <c r="E4" s="4">
        <v>18505</v>
      </c>
      <c r="G4" t="s">
        <v>2</v>
      </c>
      <c r="H4">
        <f>Table1[English]</f>
        <v>78</v>
      </c>
      <c r="J4" s="6">
        <f>SUM(Table1[[#This Row],[Maths]:[CRE]])</f>
        <v>489</v>
      </c>
    </row>
    <row r="5" spans="1:10" x14ac:dyDescent="0.25">
      <c r="A5" t="s">
        <v>3</v>
      </c>
      <c r="B5">
        <f>GETPIVOTDATA("Kiswahili ",Dashboard!$A$7)</f>
        <v>19675</v>
      </c>
      <c r="D5" s="3" t="s">
        <v>101</v>
      </c>
      <c r="E5" s="4">
        <v>11091</v>
      </c>
      <c r="G5" t="s">
        <v>3</v>
      </c>
      <c r="H5">
        <f>Table1[Kiswahili]</f>
        <v>79</v>
      </c>
      <c r="J5" s="7">
        <f>SUM(Table1[[#This Row],[Maths]:[CRE]])</f>
        <v>475</v>
      </c>
    </row>
    <row r="6" spans="1:10" x14ac:dyDescent="0.25">
      <c r="A6" t="s">
        <v>11</v>
      </c>
      <c r="B6">
        <f>GETPIVOTDATA("CRE ",Dashboard!$A$7)</f>
        <v>20517</v>
      </c>
      <c r="D6" s="3" t="s">
        <v>99</v>
      </c>
      <c r="E6" s="4">
        <v>10689</v>
      </c>
      <c r="G6" t="s">
        <v>11</v>
      </c>
      <c r="H6">
        <f>Table1[CRE]</f>
        <v>93</v>
      </c>
      <c r="J6" s="6">
        <f>SUM(Table1[[#This Row],[Maths]:[CRE]])</f>
        <v>437</v>
      </c>
    </row>
    <row r="7" spans="1:10" x14ac:dyDescent="0.25">
      <c r="A7" t="s">
        <v>5</v>
      </c>
      <c r="B7">
        <f>GETPIVOTDATA("Science ",Dashboard!$A$7)</f>
        <v>18431</v>
      </c>
      <c r="D7" s="3" t="s">
        <v>65</v>
      </c>
      <c r="E7" s="4">
        <v>10366</v>
      </c>
      <c r="G7" t="s">
        <v>5</v>
      </c>
      <c r="H7">
        <f>Table1[Social]</f>
        <v>70</v>
      </c>
      <c r="J7" s="7">
        <f>SUM(Table1[[#This Row],[Maths]:[CRE]])</f>
        <v>410</v>
      </c>
    </row>
    <row r="8" spans="1:10" x14ac:dyDescent="0.25">
      <c r="A8" t="s">
        <v>4</v>
      </c>
      <c r="B8">
        <f>GETPIVOTDATA("Social ",Dashboard!$A$7)</f>
        <v>18519</v>
      </c>
      <c r="D8" s="3" t="s">
        <v>95</v>
      </c>
      <c r="E8" s="4">
        <v>8484</v>
      </c>
      <c r="G8" t="s">
        <v>4</v>
      </c>
      <c r="H8">
        <f>G10</f>
        <v>0</v>
      </c>
      <c r="J8" s="6">
        <f>SUM(Table1[[#This Row],[Maths]:[CRE]])</f>
        <v>459</v>
      </c>
    </row>
    <row r="9" spans="1:10" x14ac:dyDescent="0.25">
      <c r="A9" t="s">
        <v>336</v>
      </c>
      <c r="B9">
        <f>SUM(B3:B8)</f>
        <v>117567</v>
      </c>
      <c r="D9" s="3" t="s">
        <v>96</v>
      </c>
      <c r="E9" s="4">
        <v>8464</v>
      </c>
      <c r="J9" s="7">
        <f>SUM(Table1[[#This Row],[Maths]:[CRE]])</f>
        <v>378</v>
      </c>
    </row>
    <row r="10" spans="1:10" x14ac:dyDescent="0.25">
      <c r="D10" s="3" t="s">
        <v>45</v>
      </c>
      <c r="E10" s="4">
        <v>7983</v>
      </c>
      <c r="J10" s="7">
        <f>SUM(Table1[[#This Row],[Maths]:[CRE]])</f>
        <v>486</v>
      </c>
    </row>
    <row r="11" spans="1:10" x14ac:dyDescent="0.25">
      <c r="D11" s="3" t="s">
        <v>97</v>
      </c>
      <c r="E11" s="4">
        <v>7644</v>
      </c>
      <c r="J11" s="6">
        <f>SUM(Table1[[#This Row],[Maths]:[CRE]])</f>
        <v>425</v>
      </c>
    </row>
    <row r="12" spans="1:10" x14ac:dyDescent="0.25">
      <c r="D12" s="3" t="s">
        <v>102</v>
      </c>
      <c r="E12" s="4">
        <v>7610</v>
      </c>
      <c r="J12" s="6">
        <f>SUM(Table1[[#This Row],[Maths]:[CRE]])</f>
        <v>540</v>
      </c>
    </row>
    <row r="13" spans="1:10" x14ac:dyDescent="0.25">
      <c r="D13" s="3" t="s">
        <v>29</v>
      </c>
      <c r="E13" s="4">
        <v>6903</v>
      </c>
      <c r="J13" s="7">
        <f>SUM(Table1[[#This Row],[Maths]:[CRE]])</f>
        <v>445</v>
      </c>
    </row>
    <row r="14" spans="1:10" x14ac:dyDescent="0.25">
      <c r="D14" s="3" t="s">
        <v>98</v>
      </c>
      <c r="E14" s="4">
        <v>6841</v>
      </c>
      <c r="J14" s="6">
        <f>SUM(Table1[[#This Row],[Maths]:[CRE]])</f>
        <v>408</v>
      </c>
    </row>
    <row r="15" spans="1:10" x14ac:dyDescent="0.25">
      <c r="D15" s="3" t="s">
        <v>103</v>
      </c>
      <c r="E15" s="4">
        <v>6801</v>
      </c>
      <c r="J15" s="6">
        <f>SUM(Table1[[#This Row],[Maths]:[CRE]])</f>
        <v>414</v>
      </c>
    </row>
    <row r="16" spans="1:10" x14ac:dyDescent="0.25">
      <c r="D16" s="3" t="s">
        <v>8</v>
      </c>
      <c r="E16" s="4">
        <v>6186</v>
      </c>
      <c r="J16" s="7">
        <f>SUM(Table1[[#This Row],[Maths]:[CRE]])</f>
        <v>358</v>
      </c>
    </row>
    <row r="17" spans="4:10" x14ac:dyDescent="0.25">
      <c r="D17" s="3" t="s">
        <v>328</v>
      </c>
      <c r="E17" s="4">
        <v>117567</v>
      </c>
      <c r="J17" s="7">
        <f>SUM(Table1[[#This Row],[Maths]:[CRE]])</f>
        <v>547</v>
      </c>
    </row>
    <row r="18" spans="4:10" x14ac:dyDescent="0.25">
      <c r="J18" s="7">
        <f>SUM(Table1[[#This Row],[Maths]:[CRE]])</f>
        <v>492</v>
      </c>
    </row>
    <row r="19" spans="4:10" x14ac:dyDescent="0.25">
      <c r="J19" s="7">
        <f>SUM(Table1[[#This Row],[Maths]:[CRE]])</f>
        <v>331</v>
      </c>
    </row>
    <row r="20" spans="4:10" x14ac:dyDescent="0.25">
      <c r="J20" s="6">
        <f>SUM(Table1[[#This Row],[Maths]:[CRE]])</f>
        <v>421</v>
      </c>
    </row>
    <row r="21" spans="4:10" x14ac:dyDescent="0.25">
      <c r="J21" s="6">
        <f>SUM(Table1[[#This Row],[Maths]:[CRE]])</f>
        <v>452</v>
      </c>
    </row>
    <row r="22" spans="4:10" x14ac:dyDescent="0.25">
      <c r="J22" s="6">
        <f>SUM(Table1[[#This Row],[Maths]:[CRE]])</f>
        <v>501</v>
      </c>
    </row>
    <row r="23" spans="4:10" x14ac:dyDescent="0.25">
      <c r="J23" s="7">
        <f>SUM(Table1[[#This Row],[Maths]:[CRE]])</f>
        <v>413</v>
      </c>
    </row>
    <row r="24" spans="4:10" x14ac:dyDescent="0.25">
      <c r="J24" s="6">
        <f>SUM(Table1[[#This Row],[Maths]:[CRE]])</f>
        <v>506</v>
      </c>
    </row>
    <row r="25" spans="4:10" x14ac:dyDescent="0.25">
      <c r="J25" s="6">
        <f>SUM(Table1[[#This Row],[Maths]:[CRE]])</f>
        <v>495</v>
      </c>
    </row>
    <row r="26" spans="4:10" x14ac:dyDescent="0.25">
      <c r="J26" s="7">
        <f>SUM(Table1[[#This Row],[Maths]:[CRE]])</f>
        <v>513</v>
      </c>
    </row>
    <row r="27" spans="4:10" x14ac:dyDescent="0.25">
      <c r="J27" s="7">
        <f>SUM(Table1[[#This Row],[Maths]:[CRE]])</f>
        <v>460</v>
      </c>
    </row>
    <row r="28" spans="4:10" x14ac:dyDescent="0.25">
      <c r="J28" s="7">
        <f>SUM(Table1[[#This Row],[Maths]:[CRE]])</f>
        <v>416</v>
      </c>
    </row>
    <row r="29" spans="4:10" x14ac:dyDescent="0.25">
      <c r="J29" s="6">
        <f>SUM(Table1[[#This Row],[Maths]:[CRE]])</f>
        <v>430</v>
      </c>
    </row>
    <row r="30" spans="4:10" x14ac:dyDescent="0.25">
      <c r="J30" s="6">
        <f>SUM(Table1[[#This Row],[Maths]:[CRE]])</f>
        <v>389</v>
      </c>
    </row>
    <row r="31" spans="4:10" x14ac:dyDescent="0.25">
      <c r="J31" s="7">
        <f>SUM(Table1[[#This Row],[Maths]:[CRE]])</f>
        <v>537</v>
      </c>
    </row>
    <row r="32" spans="4:10" x14ac:dyDescent="0.25">
      <c r="J32" s="6">
        <f>SUM(Table1[[#This Row],[Maths]:[CRE]])</f>
        <v>377</v>
      </c>
    </row>
    <row r="33" spans="10:10" x14ac:dyDescent="0.25">
      <c r="J33" s="7">
        <f>SUM(Table1[[#This Row],[Maths]:[CRE]])</f>
        <v>492</v>
      </c>
    </row>
    <row r="34" spans="10:10" x14ac:dyDescent="0.25">
      <c r="J34" s="7">
        <f>SUM(Table1[[#This Row],[Maths]:[CRE]])</f>
        <v>397</v>
      </c>
    </row>
    <row r="35" spans="10:10" x14ac:dyDescent="0.25">
      <c r="J35" s="7">
        <f>SUM(Table1[[#This Row],[Maths]:[CRE]])</f>
        <v>360</v>
      </c>
    </row>
    <row r="36" spans="10:10" x14ac:dyDescent="0.25">
      <c r="J36" s="7">
        <f>SUM(Table1[[#This Row],[Maths]:[CRE]])</f>
        <v>366</v>
      </c>
    </row>
    <row r="37" spans="10:10" x14ac:dyDescent="0.25">
      <c r="J37" s="7">
        <f>SUM(Table1[[#This Row],[Maths]:[CRE]])</f>
        <v>310</v>
      </c>
    </row>
    <row r="38" spans="10:10" x14ac:dyDescent="0.25">
      <c r="J38" s="7">
        <f>SUM(Table1[[#This Row],[Maths]:[CRE]])</f>
        <v>499</v>
      </c>
    </row>
    <row r="39" spans="10:10" x14ac:dyDescent="0.25">
      <c r="J39" s="7">
        <f>SUM(Table1[[#This Row],[Maths]:[CRE]])</f>
        <v>444</v>
      </c>
    </row>
    <row r="40" spans="10:10" x14ac:dyDescent="0.25">
      <c r="J40" s="6">
        <f>SUM(Table1[[#This Row],[Maths]:[CRE]])</f>
        <v>283</v>
      </c>
    </row>
    <row r="41" spans="10:10" x14ac:dyDescent="0.25">
      <c r="J41" s="7">
        <f>SUM(Table1[[#This Row],[Maths]:[CRE]])</f>
        <v>373</v>
      </c>
    </row>
    <row r="42" spans="10:10" x14ac:dyDescent="0.25">
      <c r="J42" s="6">
        <f>SUM(Table1[[#This Row],[Maths]:[CRE]])</f>
        <v>404</v>
      </c>
    </row>
    <row r="43" spans="10:10" x14ac:dyDescent="0.25">
      <c r="J43" s="7">
        <f>SUM(Table1[[#This Row],[Maths]:[CRE]])</f>
        <v>453</v>
      </c>
    </row>
    <row r="44" spans="10:10" x14ac:dyDescent="0.25">
      <c r="J44" s="7">
        <f>SUM(Table1[[#This Row],[Maths]:[CRE]])</f>
        <v>365</v>
      </c>
    </row>
    <row r="45" spans="10:10" x14ac:dyDescent="0.25">
      <c r="J45" s="6">
        <f>SUM(Table1[[#This Row],[Maths]:[CRE]])</f>
        <v>458</v>
      </c>
    </row>
    <row r="46" spans="10:10" x14ac:dyDescent="0.25">
      <c r="J46" s="6">
        <f>SUM(Table1[[#This Row],[Maths]:[CRE]])</f>
        <v>447</v>
      </c>
    </row>
    <row r="47" spans="10:10" x14ac:dyDescent="0.25">
      <c r="J47" s="7">
        <f>SUM(Table1[[#This Row],[Maths]:[CRE]])</f>
        <v>452</v>
      </c>
    </row>
    <row r="48" spans="10:10" x14ac:dyDescent="0.25">
      <c r="J48" s="7">
        <f>SUM(Table1[[#This Row],[Maths]:[CRE]])</f>
        <v>412</v>
      </c>
    </row>
    <row r="49" spans="10:10" x14ac:dyDescent="0.25">
      <c r="J49" s="6">
        <f>SUM(Table1[[#This Row],[Maths]:[CRE]])</f>
        <v>368</v>
      </c>
    </row>
    <row r="50" spans="10:10" x14ac:dyDescent="0.25">
      <c r="J50" s="6">
        <f>SUM(Table1[[#This Row],[Maths]:[CRE]])</f>
        <v>382</v>
      </c>
    </row>
    <row r="51" spans="10:10" x14ac:dyDescent="0.25">
      <c r="J51" s="6">
        <f>SUM(Table1[[#This Row],[Maths]:[CRE]])</f>
        <v>341</v>
      </c>
    </row>
    <row r="52" spans="10:10" x14ac:dyDescent="0.25">
      <c r="J52" s="6">
        <f>SUM(Table1[[#This Row],[Maths]:[CRE]])</f>
        <v>489</v>
      </c>
    </row>
    <row r="53" spans="10:10" x14ac:dyDescent="0.25">
      <c r="J53" s="6">
        <f>SUM(Table1[[#This Row],[Maths]:[CRE]])</f>
        <v>323</v>
      </c>
    </row>
    <row r="54" spans="10:10" x14ac:dyDescent="0.25">
      <c r="J54" s="6">
        <f>SUM(Table1[[#This Row],[Maths]:[CRE]])</f>
        <v>438</v>
      </c>
    </row>
    <row r="55" spans="10:10" x14ac:dyDescent="0.25">
      <c r="J55" s="7">
        <f>SUM(Table1[[#This Row],[Maths]:[CRE]])</f>
        <v>343</v>
      </c>
    </row>
    <row r="56" spans="10:10" x14ac:dyDescent="0.25">
      <c r="J56" s="7">
        <f>SUM(Table1[[#This Row],[Maths]:[CRE]])</f>
        <v>306</v>
      </c>
    </row>
    <row r="57" spans="10:10" x14ac:dyDescent="0.25">
      <c r="J57" s="6">
        <f>SUM(Table1[[#This Row],[Maths]:[CRE]])</f>
        <v>312</v>
      </c>
    </row>
    <row r="58" spans="10:10" x14ac:dyDescent="0.25">
      <c r="J58" s="6">
        <f>SUM(Table1[[#This Row],[Maths]:[CRE]])</f>
        <v>256</v>
      </c>
    </row>
    <row r="59" spans="10:10" x14ac:dyDescent="0.25">
      <c r="J59" s="7">
        <f>SUM(Table1[[#This Row],[Maths]:[CRE]])</f>
        <v>445</v>
      </c>
    </row>
    <row r="60" spans="10:10" x14ac:dyDescent="0.25">
      <c r="J60" s="7">
        <f>SUM(Table1[[#This Row],[Maths]:[CRE]])</f>
        <v>390</v>
      </c>
    </row>
    <row r="61" spans="10:10" x14ac:dyDescent="0.25">
      <c r="J61" s="7">
        <f>SUM(Table1[[#This Row],[Maths]:[CRE]])</f>
        <v>229</v>
      </c>
    </row>
    <row r="62" spans="10:10" x14ac:dyDescent="0.25">
      <c r="J62" s="6">
        <f>SUM(Table1[[#This Row],[Maths]:[CRE]])</f>
        <v>333</v>
      </c>
    </row>
    <row r="63" spans="10:10" x14ac:dyDescent="0.25">
      <c r="J63" s="6">
        <f>SUM(Table1[[#This Row],[Maths]:[CRE]])</f>
        <v>327</v>
      </c>
    </row>
    <row r="64" spans="10:10" x14ac:dyDescent="0.25">
      <c r="J64" s="7">
        <f>SUM(Table1[[#This Row],[Maths]:[CRE]])</f>
        <v>412</v>
      </c>
    </row>
    <row r="65" spans="10:10" x14ac:dyDescent="0.25">
      <c r="J65" s="7">
        <f>SUM(Table1[[#This Row],[Maths]:[CRE]])</f>
        <v>297</v>
      </c>
    </row>
    <row r="66" spans="10:10" x14ac:dyDescent="0.25">
      <c r="J66" s="6">
        <f>SUM(Table1[[#This Row],[Maths]:[CRE]])</f>
        <v>430</v>
      </c>
    </row>
    <row r="67" spans="10:10" x14ac:dyDescent="0.25">
      <c r="J67" s="6">
        <f>SUM(Table1[[#This Row],[Maths]:[CRE]])</f>
        <v>376</v>
      </c>
    </row>
    <row r="68" spans="10:10" x14ac:dyDescent="0.25">
      <c r="J68" s="7">
        <f>SUM(Table1[[#This Row],[Maths]:[CRE]])</f>
        <v>425</v>
      </c>
    </row>
    <row r="69" spans="10:10" x14ac:dyDescent="0.25">
      <c r="J69" s="6">
        <f>SUM(Table1[[#This Row],[Maths]:[CRE]])</f>
        <v>389</v>
      </c>
    </row>
    <row r="70" spans="10:10" x14ac:dyDescent="0.25">
      <c r="J70" s="7">
        <f>SUM(Table1[[#This Row],[Maths]:[CRE]])</f>
        <v>344</v>
      </c>
    </row>
    <row r="71" spans="10:10" x14ac:dyDescent="0.25">
      <c r="J71" s="6">
        <f>SUM(Table1[[#This Row],[Maths]:[CRE]])</f>
        <v>368</v>
      </c>
    </row>
    <row r="72" spans="10:10" x14ac:dyDescent="0.25">
      <c r="J72" s="6">
        <f>SUM(Table1[[#This Row],[Maths]:[CRE]])</f>
        <v>278</v>
      </c>
    </row>
    <row r="73" spans="10:10" x14ac:dyDescent="0.25">
      <c r="J73" s="6">
        <f>SUM(Table1[[#This Row],[Maths]:[CRE]])</f>
        <v>444</v>
      </c>
    </row>
    <row r="74" spans="10:10" x14ac:dyDescent="0.25">
      <c r="J74" s="7">
        <f>SUM(Table1[[#This Row],[Maths]:[CRE]])</f>
        <v>293</v>
      </c>
    </row>
    <row r="75" spans="10:10" x14ac:dyDescent="0.25">
      <c r="J75" s="7">
        <f>SUM(Table1[[#This Row],[Maths]:[CRE]])</f>
        <v>420</v>
      </c>
    </row>
    <row r="76" spans="10:10" x14ac:dyDescent="0.25">
      <c r="J76" s="6">
        <f>SUM(Table1[[#This Row],[Maths]:[CRE]])</f>
        <v>293</v>
      </c>
    </row>
    <row r="77" spans="10:10" x14ac:dyDescent="0.25">
      <c r="J77" s="6">
        <f>SUM(Table1[[#This Row],[Maths]:[CRE]])</f>
        <v>262</v>
      </c>
    </row>
    <row r="78" spans="10:10" x14ac:dyDescent="0.25">
      <c r="J78" s="6">
        <f>SUM(Table1[[#This Row],[Maths]:[CRE]])</f>
        <v>272</v>
      </c>
    </row>
    <row r="79" spans="10:10" x14ac:dyDescent="0.25">
      <c r="J79" s="7">
        <f>SUM(Table1[[#This Row],[Maths]:[CRE]])</f>
        <v>182</v>
      </c>
    </row>
    <row r="80" spans="10:10" x14ac:dyDescent="0.25">
      <c r="J80" s="7">
        <f>SUM(Table1[[#This Row],[Maths]:[CRE]])</f>
        <v>383</v>
      </c>
    </row>
    <row r="81" spans="10:10" x14ac:dyDescent="0.25">
      <c r="J81" s="6">
        <f>SUM(Table1[[#This Row],[Maths]:[CRE]])</f>
        <v>307</v>
      </c>
    </row>
    <row r="82" spans="10:10" x14ac:dyDescent="0.25">
      <c r="J82" s="7">
        <f>SUM(Table1[[#This Row],[Maths]:[CRE]])</f>
        <v>458</v>
      </c>
    </row>
    <row r="83" spans="10:10" x14ac:dyDescent="0.25">
      <c r="J83" s="6">
        <f>SUM(Table1[[#This Row],[Maths]:[CRE]])</f>
        <v>454</v>
      </c>
    </row>
    <row r="84" spans="10:10" x14ac:dyDescent="0.25">
      <c r="J84" s="7">
        <f>SUM(Table1[[#This Row],[Maths]:[CRE]])</f>
        <v>429</v>
      </c>
    </row>
    <row r="85" spans="10:10" x14ac:dyDescent="0.25">
      <c r="J85" s="6">
        <f>SUM(Table1[[#This Row],[Maths]:[CRE]])</f>
        <v>421</v>
      </c>
    </row>
    <row r="86" spans="10:10" x14ac:dyDescent="0.25">
      <c r="J86" s="6">
        <f>SUM(Table1[[#This Row],[Maths]:[CRE]])</f>
        <v>393</v>
      </c>
    </row>
    <row r="87" spans="10:10" x14ac:dyDescent="0.25">
      <c r="J87" s="6">
        <f>SUM(Table1[[#This Row],[Maths]:[CRE]])</f>
        <v>471</v>
      </c>
    </row>
    <row r="88" spans="10:10" x14ac:dyDescent="0.25">
      <c r="J88" s="6">
        <f>SUM(Table1[[#This Row],[Maths]:[CRE]])</f>
        <v>327</v>
      </c>
    </row>
    <row r="89" spans="10:10" x14ac:dyDescent="0.25">
      <c r="J89" s="6">
        <f>SUM(Table1[[#This Row],[Maths]:[CRE]])</f>
        <v>471</v>
      </c>
    </row>
    <row r="90" spans="10:10" x14ac:dyDescent="0.25">
      <c r="J90" s="6">
        <f>SUM(Table1[[#This Row],[Maths]:[CRE]])</f>
        <v>435</v>
      </c>
    </row>
    <row r="91" spans="10:10" x14ac:dyDescent="0.25">
      <c r="J91" s="6">
        <f>SUM(Table1[[#This Row],[Maths]:[CRE]])</f>
        <v>535</v>
      </c>
    </row>
    <row r="92" spans="10:10" x14ac:dyDescent="0.25">
      <c r="J92" s="7">
        <f>SUM(Table1[[#This Row],[Maths]:[CRE]])</f>
        <v>429</v>
      </c>
    </row>
    <row r="93" spans="10:10" x14ac:dyDescent="0.25">
      <c r="J93" s="6">
        <f>SUM(Table1[[#This Row],[Maths]:[CRE]])</f>
        <v>369</v>
      </c>
    </row>
    <row r="94" spans="10:10" x14ac:dyDescent="0.25">
      <c r="J94" s="7">
        <f>SUM(Table1[[#This Row],[Maths]:[CRE]])</f>
        <v>405</v>
      </c>
    </row>
    <row r="95" spans="10:10" x14ac:dyDescent="0.25">
      <c r="J95" s="7">
        <f>SUM(Table1[[#This Row],[Maths]:[CRE]])</f>
        <v>309</v>
      </c>
    </row>
    <row r="96" spans="10:10" x14ac:dyDescent="0.25">
      <c r="J96" s="7">
        <f>SUM(Table1[[#This Row],[Maths]:[CRE]])</f>
        <v>536</v>
      </c>
    </row>
    <row r="97" spans="10:10" x14ac:dyDescent="0.25">
      <c r="J97" s="7">
        <f>SUM(Table1[[#This Row],[Maths]:[CRE]])</f>
        <v>449</v>
      </c>
    </row>
    <row r="98" spans="10:10" x14ac:dyDescent="0.25">
      <c r="J98" s="6">
        <f>SUM(Table1[[#This Row],[Maths]:[CRE]])</f>
        <v>313</v>
      </c>
    </row>
    <row r="99" spans="10:10" x14ac:dyDescent="0.25">
      <c r="J99" s="7">
        <f>SUM(Table1[[#This Row],[Maths]:[CRE]])</f>
        <v>393</v>
      </c>
    </row>
    <row r="100" spans="10:10" x14ac:dyDescent="0.25">
      <c r="J100" s="7">
        <f>SUM(Table1[[#This Row],[Maths]:[CRE]])</f>
        <v>408</v>
      </c>
    </row>
    <row r="101" spans="10:10" x14ac:dyDescent="0.25">
      <c r="J101" s="6">
        <f>SUM(Table1[[#This Row],[Maths]:[CRE]])</f>
        <v>479</v>
      </c>
    </row>
    <row r="102" spans="10:10" x14ac:dyDescent="0.25">
      <c r="J102" s="6">
        <f>SUM(Table1[[#This Row],[Maths]:[CRE]])</f>
        <v>343</v>
      </c>
    </row>
    <row r="103" spans="10:10" x14ac:dyDescent="0.25">
      <c r="J103" s="7">
        <f>SUM(Table1[[#This Row],[Maths]:[CRE]])</f>
        <v>502</v>
      </c>
    </row>
    <row r="104" spans="10:10" x14ac:dyDescent="0.25">
      <c r="J104" s="7">
        <f>SUM(Table1[[#This Row],[Maths]:[CRE]])</f>
        <v>460</v>
      </c>
    </row>
    <row r="105" spans="10:10" x14ac:dyDescent="0.25">
      <c r="J105" s="6">
        <f>SUM(Table1[[#This Row],[Maths]:[CRE]])</f>
        <v>535</v>
      </c>
    </row>
    <row r="106" spans="10:10" x14ac:dyDescent="0.25">
      <c r="J106" s="7">
        <f>SUM(Table1[[#This Row],[Maths]:[CRE]])</f>
        <v>480</v>
      </c>
    </row>
    <row r="107" spans="10:10" x14ac:dyDescent="0.25">
      <c r="J107" s="7">
        <f>SUM(Table1[[#This Row],[Maths]:[CRE]])</f>
        <v>399</v>
      </c>
    </row>
    <row r="108" spans="10:10" x14ac:dyDescent="0.25">
      <c r="J108" s="7">
        <f>SUM(Table1[[#This Row],[Maths]:[CRE]])</f>
        <v>449</v>
      </c>
    </row>
    <row r="109" spans="10:10" x14ac:dyDescent="0.25">
      <c r="J109" s="7">
        <f>SUM(Table1[[#This Row],[Maths]:[CRE]])</f>
        <v>374</v>
      </c>
    </row>
    <row r="110" spans="10:10" x14ac:dyDescent="0.25">
      <c r="J110" s="6">
        <f>SUM(Table1[[#This Row],[Maths]:[CRE]])</f>
        <v>547</v>
      </c>
    </row>
    <row r="111" spans="10:10" x14ac:dyDescent="0.25">
      <c r="J111" s="7">
        <f>SUM(Table1[[#This Row],[Maths]:[CRE]])</f>
        <v>394</v>
      </c>
    </row>
    <row r="112" spans="10:10" x14ac:dyDescent="0.25">
      <c r="J112" s="6">
        <f>SUM(Table1[[#This Row],[Maths]:[CRE]])</f>
        <v>513</v>
      </c>
    </row>
    <row r="113" spans="10:10" x14ac:dyDescent="0.25">
      <c r="J113" s="7">
        <f>SUM(Table1[[#This Row],[Maths]:[CRE]])</f>
        <v>407</v>
      </c>
    </row>
    <row r="114" spans="10:10" x14ac:dyDescent="0.25">
      <c r="J114" s="6">
        <f>SUM(Table1[[#This Row],[Maths]:[CRE]])</f>
        <v>376</v>
      </c>
    </row>
    <row r="115" spans="10:10" x14ac:dyDescent="0.25">
      <c r="J115" s="7">
        <f>SUM(Table1[[#This Row],[Maths]:[CRE]])</f>
        <v>386</v>
      </c>
    </row>
    <row r="116" spans="10:10" x14ac:dyDescent="0.25">
      <c r="J116" s="6">
        <f>SUM(Table1[[#This Row],[Maths]:[CRE]])</f>
        <v>296</v>
      </c>
    </row>
    <row r="117" spans="10:10" x14ac:dyDescent="0.25">
      <c r="J117" s="6">
        <f>SUM(Table1[[#This Row],[Maths]:[CRE]])</f>
        <v>497</v>
      </c>
    </row>
    <row r="118" spans="10:10" x14ac:dyDescent="0.25">
      <c r="J118" s="6">
        <f>SUM(Table1[[#This Row],[Maths]:[CRE]])</f>
        <v>421</v>
      </c>
    </row>
    <row r="119" spans="10:10" x14ac:dyDescent="0.25">
      <c r="J119" s="7">
        <f>SUM(Table1[[#This Row],[Maths]:[CRE]])</f>
        <v>305</v>
      </c>
    </row>
    <row r="120" spans="10:10" x14ac:dyDescent="0.25">
      <c r="J120" s="7">
        <f>SUM(Table1[[#This Row],[Maths]:[CRE]])</f>
        <v>393</v>
      </c>
    </row>
    <row r="121" spans="10:10" x14ac:dyDescent="0.25">
      <c r="J121" s="6">
        <f>SUM(Table1[[#This Row],[Maths]:[CRE]])</f>
        <v>387</v>
      </c>
    </row>
    <row r="122" spans="10:10" x14ac:dyDescent="0.25">
      <c r="J122" s="7">
        <f>SUM(Table1[[#This Row],[Maths]:[CRE]])</f>
        <v>472</v>
      </c>
    </row>
    <row r="123" spans="10:10" x14ac:dyDescent="0.25">
      <c r="J123" s="6">
        <f>SUM(Table1[[#This Row],[Maths]:[CRE]])</f>
        <v>357</v>
      </c>
    </row>
    <row r="124" spans="10:10" x14ac:dyDescent="0.25">
      <c r="J124" s="6">
        <f>SUM(Table1[[#This Row],[Maths]:[CRE]])</f>
        <v>490</v>
      </c>
    </row>
    <row r="125" spans="10:10" x14ac:dyDescent="0.25">
      <c r="J125" s="6">
        <f>SUM(Table1[[#This Row],[Maths]:[CRE]])</f>
        <v>436</v>
      </c>
    </row>
    <row r="126" spans="10:10" x14ac:dyDescent="0.25">
      <c r="J126" s="6">
        <f>SUM(Table1[[#This Row],[Maths]:[CRE]])</f>
        <v>485</v>
      </c>
    </row>
    <row r="127" spans="10:10" x14ac:dyDescent="0.25">
      <c r="J127" s="6">
        <f>SUM(Table1[[#This Row],[Maths]:[CRE]])</f>
        <v>449</v>
      </c>
    </row>
    <row r="128" spans="10:10" x14ac:dyDescent="0.25">
      <c r="J128" s="7">
        <f>SUM(Table1[[#This Row],[Maths]:[CRE]])</f>
        <v>404</v>
      </c>
    </row>
    <row r="129" spans="10:10" x14ac:dyDescent="0.25">
      <c r="J129" s="6">
        <f>SUM(Table1[[#This Row],[Maths]:[CRE]])</f>
        <v>428</v>
      </c>
    </row>
    <row r="130" spans="10:10" x14ac:dyDescent="0.25">
      <c r="J130" s="6">
        <f>SUM(Table1[[#This Row],[Maths]:[CRE]])</f>
        <v>338</v>
      </c>
    </row>
    <row r="131" spans="10:10" x14ac:dyDescent="0.25">
      <c r="J131" s="6">
        <f>SUM(Table1[[#This Row],[Maths]:[CRE]])</f>
        <v>505</v>
      </c>
    </row>
    <row r="132" spans="10:10" x14ac:dyDescent="0.25">
      <c r="J132" s="7">
        <f>SUM(Table1[[#This Row],[Maths]:[CRE]])</f>
        <v>343</v>
      </c>
    </row>
    <row r="133" spans="10:10" x14ac:dyDescent="0.25">
      <c r="J133" s="7">
        <f>SUM(Table1[[#This Row],[Maths]:[CRE]])</f>
        <v>457</v>
      </c>
    </row>
    <row r="134" spans="10:10" x14ac:dyDescent="0.25">
      <c r="J134" s="6">
        <f>SUM(Table1[[#This Row],[Maths]:[CRE]])</f>
        <v>337</v>
      </c>
    </row>
    <row r="135" spans="10:10" x14ac:dyDescent="0.25">
      <c r="J135" s="6">
        <f>SUM(Table1[[#This Row],[Maths]:[CRE]])</f>
        <v>277</v>
      </c>
    </row>
    <row r="136" spans="10:10" x14ac:dyDescent="0.25">
      <c r="J136" s="7">
        <f>SUM(Table1[[#This Row],[Maths]:[CRE]])</f>
        <v>313</v>
      </c>
    </row>
    <row r="137" spans="10:10" x14ac:dyDescent="0.25">
      <c r="J137" s="6">
        <f>SUM(Table1[[#This Row],[Maths]:[CRE]])</f>
        <v>217</v>
      </c>
    </row>
    <row r="138" spans="10:10" x14ac:dyDescent="0.25">
      <c r="J138" s="6">
        <f>SUM(Table1[[#This Row],[Maths]:[CRE]])</f>
        <v>451</v>
      </c>
    </row>
    <row r="139" spans="10:10" x14ac:dyDescent="0.25">
      <c r="J139" s="7">
        <f>SUM(Table1[[#This Row],[Maths]:[CRE]])</f>
        <v>379</v>
      </c>
    </row>
    <row r="140" spans="10:10" x14ac:dyDescent="0.25">
      <c r="J140" s="7">
        <f>SUM(Table1[[#This Row],[Maths]:[CRE]])</f>
        <v>193</v>
      </c>
    </row>
    <row r="141" spans="10:10" x14ac:dyDescent="0.25">
      <c r="J141" s="6">
        <f>SUM(Table1[[#This Row],[Maths]:[CRE]])</f>
        <v>313</v>
      </c>
    </row>
    <row r="142" spans="10:10" x14ac:dyDescent="0.25">
      <c r="J142" s="7">
        <f>SUM(Table1[[#This Row],[Maths]:[CRE]])</f>
        <v>343</v>
      </c>
    </row>
    <row r="143" spans="10:10" x14ac:dyDescent="0.25">
      <c r="J143" s="7">
        <f>SUM(Table1[[#This Row],[Maths]:[CRE]])</f>
        <v>421</v>
      </c>
    </row>
    <row r="144" spans="10:10" x14ac:dyDescent="0.25">
      <c r="J144" s="7">
        <f>SUM(Table1[[#This Row],[Maths]:[CRE]])</f>
        <v>277</v>
      </c>
    </row>
    <row r="145" spans="10:10" x14ac:dyDescent="0.25">
      <c r="J145" s="7">
        <f>SUM(Table1[[#This Row],[Maths]:[CRE]])</f>
        <v>421</v>
      </c>
    </row>
    <row r="146" spans="10:10" x14ac:dyDescent="0.25">
      <c r="J146" s="7">
        <f>SUM(Table1[[#This Row],[Maths]:[CRE]])</f>
        <v>385</v>
      </c>
    </row>
    <row r="147" spans="10:10" x14ac:dyDescent="0.25">
      <c r="J147" s="7">
        <f>SUM(Table1[[#This Row],[Maths]:[CRE]])</f>
        <v>415</v>
      </c>
    </row>
    <row r="148" spans="10:10" x14ac:dyDescent="0.25">
      <c r="J148" s="6">
        <f>SUM(Table1[[#This Row],[Maths]:[CRE]])</f>
        <v>379</v>
      </c>
    </row>
    <row r="149" spans="10:10" x14ac:dyDescent="0.25">
      <c r="J149" s="6">
        <f>SUM(Table1[[#This Row],[Maths]:[CRE]])</f>
        <v>319</v>
      </c>
    </row>
    <row r="150" spans="10:10" x14ac:dyDescent="0.25">
      <c r="J150" s="6">
        <f>SUM(Table1[[#This Row],[Maths]:[CRE]])</f>
        <v>355</v>
      </c>
    </row>
    <row r="151" spans="10:10" x14ac:dyDescent="0.25">
      <c r="J151" s="6">
        <f>SUM(Table1[[#This Row],[Maths]:[CRE]])</f>
        <v>259</v>
      </c>
    </row>
    <row r="152" spans="10:10" x14ac:dyDescent="0.25">
      <c r="J152" s="7">
        <f>SUM(Table1[[#This Row],[Maths]:[CRE]])</f>
        <v>451</v>
      </c>
    </row>
    <row r="153" spans="10:10" x14ac:dyDescent="0.25">
      <c r="J153" s="7">
        <f>SUM(Table1[[#This Row],[Maths]:[CRE]])</f>
        <v>289</v>
      </c>
    </row>
    <row r="154" spans="10:10" x14ac:dyDescent="0.25">
      <c r="J154" s="6">
        <f>SUM(Table1[[#This Row],[Maths]:[CRE]])</f>
        <v>403</v>
      </c>
    </row>
    <row r="155" spans="10:10" x14ac:dyDescent="0.25">
      <c r="J155" s="6">
        <f>SUM(Table1[[#This Row],[Maths]:[CRE]])</f>
        <v>283</v>
      </c>
    </row>
    <row r="156" spans="10:10" x14ac:dyDescent="0.25">
      <c r="J156" s="6">
        <f>SUM(Table1[[#This Row],[Maths]:[CRE]])</f>
        <v>223</v>
      </c>
    </row>
    <row r="157" spans="10:10" x14ac:dyDescent="0.25">
      <c r="J157" s="7">
        <f>SUM(Table1[[#This Row],[Maths]:[CRE]])</f>
        <v>259</v>
      </c>
    </row>
    <row r="158" spans="10:10" x14ac:dyDescent="0.25">
      <c r="J158" s="6">
        <f>SUM(Table1[[#This Row],[Maths]:[CRE]])</f>
        <v>163</v>
      </c>
    </row>
    <row r="159" spans="10:10" x14ac:dyDescent="0.25">
      <c r="J159" s="7">
        <f>SUM(Table1[[#This Row],[Maths]:[CRE]])</f>
        <v>397</v>
      </c>
    </row>
    <row r="160" spans="10:10" x14ac:dyDescent="0.25">
      <c r="J160" s="6">
        <f>SUM(Table1[[#This Row],[Maths]:[CRE]])</f>
        <v>325</v>
      </c>
    </row>
    <row r="161" spans="10:10" x14ac:dyDescent="0.25">
      <c r="J161" s="7">
        <f>SUM(Table1[[#This Row],[Maths]:[CRE]])</f>
        <v>474</v>
      </c>
    </row>
    <row r="162" spans="10:10" x14ac:dyDescent="0.25">
      <c r="J162" s="7">
        <f>SUM(Table1[[#This Row],[Maths]:[CRE]])</f>
        <v>444</v>
      </c>
    </row>
    <row r="163" spans="10:10" x14ac:dyDescent="0.25">
      <c r="J163" s="7">
        <f>SUM(Table1[[#This Row],[Maths]:[CRE]])</f>
        <v>522</v>
      </c>
    </row>
    <row r="164" spans="10:10" x14ac:dyDescent="0.25">
      <c r="J164" s="7">
        <f>SUM(Table1[[#This Row],[Maths]:[CRE]])</f>
        <v>378</v>
      </c>
    </row>
    <row r="165" spans="10:10" x14ac:dyDescent="0.25">
      <c r="J165" s="6">
        <f>SUM(Table1[[#This Row],[Maths]:[CRE]])</f>
        <v>522</v>
      </c>
    </row>
    <row r="166" spans="10:10" x14ac:dyDescent="0.25">
      <c r="J166" s="7">
        <f>SUM(Table1[[#This Row],[Maths]:[CRE]])</f>
        <v>486</v>
      </c>
    </row>
    <row r="167" spans="10:10" x14ac:dyDescent="0.25">
      <c r="J167" s="6">
        <f>SUM(Table1[[#This Row],[Maths]:[CRE]])</f>
        <v>543</v>
      </c>
    </row>
    <row r="168" spans="10:10" x14ac:dyDescent="0.25">
      <c r="J168" s="6">
        <f>SUM(Table1[[#This Row],[Maths]:[CRE]])</f>
        <v>480</v>
      </c>
    </row>
    <row r="169" spans="10:10" x14ac:dyDescent="0.25">
      <c r="J169" s="7">
        <f>SUM(Table1[[#This Row],[Maths]:[CRE]])</f>
        <v>420</v>
      </c>
    </row>
    <row r="170" spans="10:10" x14ac:dyDescent="0.25">
      <c r="J170" s="7">
        <f>SUM(Table1[[#This Row],[Maths]:[CRE]])</f>
        <v>456</v>
      </c>
    </row>
    <row r="171" spans="10:10" x14ac:dyDescent="0.25">
      <c r="J171" s="6">
        <f>SUM(Table1[[#This Row],[Maths]:[CRE]])</f>
        <v>360</v>
      </c>
    </row>
    <row r="172" spans="10:10" x14ac:dyDescent="0.25">
      <c r="J172" s="6">
        <f>SUM(Table1[[#This Row],[Maths]:[CRE]])</f>
        <v>552</v>
      </c>
    </row>
    <row r="173" spans="10:10" x14ac:dyDescent="0.25">
      <c r="J173" s="7">
        <f>SUM(Table1[[#This Row],[Maths]:[CRE]])</f>
        <v>399</v>
      </c>
    </row>
    <row r="174" spans="10:10" x14ac:dyDescent="0.25">
      <c r="J174" s="7">
        <f>SUM(Table1[[#This Row],[Maths]:[CRE]])</f>
        <v>513</v>
      </c>
    </row>
    <row r="175" spans="10:10" x14ac:dyDescent="0.25">
      <c r="J175" s="7">
        <f>SUM(Table1[[#This Row],[Maths]:[CRE]])</f>
        <v>393</v>
      </c>
    </row>
    <row r="176" spans="10:10" x14ac:dyDescent="0.25">
      <c r="J176" s="6">
        <f>SUM(Table1[[#This Row],[Maths]:[CRE]])</f>
        <v>333</v>
      </c>
    </row>
    <row r="177" spans="10:10" x14ac:dyDescent="0.25">
      <c r="J177" s="7">
        <f>SUM(Table1[[#This Row],[Maths]:[CRE]])</f>
        <v>369</v>
      </c>
    </row>
    <row r="178" spans="10:10" x14ac:dyDescent="0.25">
      <c r="J178" s="6">
        <f>SUM(Table1[[#This Row],[Maths]:[CRE]])</f>
        <v>273</v>
      </c>
    </row>
    <row r="179" spans="10:10" x14ac:dyDescent="0.25">
      <c r="J179" s="7">
        <f>SUM(Table1[[#This Row],[Maths]:[CRE]])</f>
        <v>507</v>
      </c>
    </row>
    <row r="180" spans="10:10" x14ac:dyDescent="0.25">
      <c r="J180" s="6">
        <f>SUM(Table1[[#This Row],[Maths]:[CRE]])</f>
        <v>435</v>
      </c>
    </row>
    <row r="181" spans="10:10" x14ac:dyDescent="0.25">
      <c r="J181" s="7">
        <f>SUM(Table1[[#This Row],[Maths]:[CRE]])</f>
        <v>249</v>
      </c>
    </row>
    <row r="182" spans="10:10" x14ac:dyDescent="0.25">
      <c r="J182" s="6">
        <f>SUM(Table1[[#This Row],[Maths]:[CRE]])</f>
        <v>369</v>
      </c>
    </row>
    <row r="183" spans="10:10" x14ac:dyDescent="0.25">
      <c r="J183" s="7">
        <f>SUM(Table1[[#This Row],[Maths]:[CRE]])</f>
        <v>399</v>
      </c>
    </row>
    <row r="184" spans="10:10" x14ac:dyDescent="0.25">
      <c r="J184" s="6">
        <f>SUM(Table1[[#This Row],[Maths]:[CRE]])</f>
        <v>477</v>
      </c>
    </row>
    <row r="185" spans="10:10" x14ac:dyDescent="0.25">
      <c r="J185" s="7">
        <f>SUM(Table1[[#This Row],[Maths]:[CRE]])</f>
        <v>333</v>
      </c>
    </row>
    <row r="186" spans="10:10" x14ac:dyDescent="0.25">
      <c r="J186" s="6">
        <f>SUM(Table1[[#This Row],[Maths]:[CRE]])</f>
        <v>477</v>
      </c>
    </row>
    <row r="187" spans="10:10" x14ac:dyDescent="0.25">
      <c r="J187" s="7">
        <f>SUM(Table1[[#This Row],[Maths]:[CRE]])</f>
        <v>441</v>
      </c>
    </row>
    <row r="188" spans="10:10" x14ac:dyDescent="0.25">
      <c r="J188" s="6">
        <f>SUM(Table1[[#This Row],[Maths]:[CRE]])</f>
        <v>471</v>
      </c>
    </row>
    <row r="189" spans="10:10" x14ac:dyDescent="0.25">
      <c r="J189" s="6">
        <f>SUM(Table1[[#This Row],[Maths]:[CRE]])</f>
        <v>435</v>
      </c>
    </row>
    <row r="190" spans="10:10" x14ac:dyDescent="0.25">
      <c r="J190" s="6">
        <f>SUM(Table1[[#This Row],[Maths]:[CRE]])</f>
        <v>375</v>
      </c>
    </row>
    <row r="191" spans="10:10" x14ac:dyDescent="0.25">
      <c r="J191" s="7">
        <f>SUM(Table1[[#This Row],[Maths]:[CRE]])</f>
        <v>411</v>
      </c>
    </row>
    <row r="192" spans="10:10" x14ac:dyDescent="0.25">
      <c r="J192" s="6">
        <f>SUM(Table1[[#This Row],[Maths]:[CRE]])</f>
        <v>315</v>
      </c>
    </row>
    <row r="193" spans="10:10" x14ac:dyDescent="0.25">
      <c r="J193" s="6">
        <f>SUM(Table1[[#This Row],[Maths]:[CRE]])</f>
        <v>507</v>
      </c>
    </row>
    <row r="194" spans="10:10" x14ac:dyDescent="0.25">
      <c r="J194" s="7">
        <f>SUM(Table1[[#This Row],[Maths]:[CRE]])</f>
        <v>345</v>
      </c>
    </row>
    <row r="195" spans="10:10" x14ac:dyDescent="0.25">
      <c r="J195" s="7">
        <f>SUM(Table1[[#This Row],[Maths]:[CRE]])</f>
        <v>459</v>
      </c>
    </row>
    <row r="196" spans="10:10" x14ac:dyDescent="0.25">
      <c r="J196" s="6">
        <f>SUM(Table1[[#This Row],[Maths]:[CRE]])</f>
        <v>339</v>
      </c>
    </row>
    <row r="197" spans="10:10" x14ac:dyDescent="0.25">
      <c r="J197" s="6">
        <f>SUM(Table1[[#This Row],[Maths]:[CRE]])</f>
        <v>279</v>
      </c>
    </row>
    <row r="198" spans="10:10" x14ac:dyDescent="0.25">
      <c r="J198" s="7">
        <f>SUM(Table1[[#This Row],[Maths]:[CRE]])</f>
        <v>315</v>
      </c>
    </row>
    <row r="199" spans="10:10" x14ac:dyDescent="0.25">
      <c r="J199" s="6">
        <f>SUM(Table1[[#This Row],[Maths]:[CRE]])</f>
        <v>219</v>
      </c>
    </row>
    <row r="200" spans="10:10" x14ac:dyDescent="0.25">
      <c r="J200" s="7">
        <f>SUM(Table1[[#This Row],[Maths]:[CRE]])</f>
        <v>453</v>
      </c>
    </row>
    <row r="201" spans="10:10" x14ac:dyDescent="0.25">
      <c r="J201" s="6">
        <f>SUM(Table1[[#This Row],[Maths]:[CRE]])</f>
        <v>381</v>
      </c>
    </row>
    <row r="202" spans="10:10" x14ac:dyDescent="0.25">
      <c r="J202" s="6">
        <f>SUM(Table1[[#This Row],[Maths]:[CRE]])</f>
        <v>195</v>
      </c>
    </row>
    <row r="203" spans="10:10" x14ac:dyDescent="0.25">
      <c r="J203" s="7">
        <f>SUM(Table1[[#This Row],[Maths]:[CRE]])</f>
        <v>315</v>
      </c>
    </row>
    <row r="204" spans="10:10" x14ac:dyDescent="0.25">
      <c r="J204" s="6">
        <f>SUM(Table1[[#This Row],[Maths]:[CRE]])</f>
        <v>345</v>
      </c>
    </row>
    <row r="205" spans="10:10" x14ac:dyDescent="0.25">
      <c r="J205" s="7">
        <f>SUM(Table1[[#This Row],[Maths]:[CRE]])</f>
        <v>423</v>
      </c>
    </row>
    <row r="206" spans="10:10" x14ac:dyDescent="0.25">
      <c r="J206" s="7">
        <f>SUM(Table1[[#This Row],[Maths]:[CRE]])</f>
        <v>279</v>
      </c>
    </row>
    <row r="207" spans="10:10" x14ac:dyDescent="0.25">
      <c r="J207" s="7">
        <f>SUM(Table1[[#This Row],[Maths]:[CRE]])</f>
        <v>423</v>
      </c>
    </row>
    <row r="208" spans="10:10" x14ac:dyDescent="0.25">
      <c r="J208" s="7">
        <f>SUM(Table1[[#This Row],[Maths]:[CRE]])</f>
        <v>387</v>
      </c>
    </row>
    <row r="209" spans="10:10" x14ac:dyDescent="0.25">
      <c r="J209" s="7">
        <f>SUM(Table1[[#This Row],[Maths]:[CRE]])</f>
        <v>417</v>
      </c>
    </row>
    <row r="210" spans="10:10" x14ac:dyDescent="0.25">
      <c r="J210" s="7">
        <f>SUM(Table1[[#This Row],[Maths]:[CRE]])</f>
        <v>381</v>
      </c>
    </row>
    <row r="211" spans="10:10" x14ac:dyDescent="0.25">
      <c r="J211" s="6">
        <f>SUM(Table1[[#This Row],[Maths]:[CRE]])</f>
        <v>321</v>
      </c>
    </row>
    <row r="212" spans="10:10" x14ac:dyDescent="0.25">
      <c r="J212" s="6">
        <f>SUM(Table1[[#This Row],[Maths]:[CRE]])</f>
        <v>357</v>
      </c>
    </row>
    <row r="213" spans="10:10" x14ac:dyDescent="0.25">
      <c r="J213" s="7">
        <f>SUM(Table1[[#This Row],[Maths]:[CRE]])</f>
        <v>261</v>
      </c>
    </row>
    <row r="214" spans="10:10" x14ac:dyDescent="0.25">
      <c r="J214" s="6">
        <f>SUM(Table1[[#This Row],[Maths]:[CRE]])</f>
        <v>453</v>
      </c>
    </row>
    <row r="215" spans="10:10" x14ac:dyDescent="0.25">
      <c r="J215" s="7">
        <f>SUM(Table1[[#This Row],[Maths]:[CRE]])</f>
        <v>291</v>
      </c>
    </row>
    <row r="216" spans="10:10" x14ac:dyDescent="0.25">
      <c r="J216" s="7">
        <f>SUM(Table1[[#This Row],[Maths]:[CRE]])</f>
        <v>405</v>
      </c>
    </row>
    <row r="217" spans="10:10" x14ac:dyDescent="0.25">
      <c r="J217" s="7">
        <f>SUM(Table1[[#This Row],[Maths]:[CRE]])</f>
        <v>285</v>
      </c>
    </row>
    <row r="218" spans="10:10" x14ac:dyDescent="0.25">
      <c r="J218" s="6">
        <f>SUM(Table1[[#This Row],[Maths]:[CRE]])</f>
        <v>225</v>
      </c>
    </row>
    <row r="219" spans="10:10" x14ac:dyDescent="0.25">
      <c r="J219" s="7">
        <f>SUM(Table1[[#This Row],[Maths]:[CRE]])</f>
        <v>261</v>
      </c>
    </row>
    <row r="220" spans="10:10" x14ac:dyDescent="0.25">
      <c r="J220" s="6">
        <f>SUM(Table1[[#This Row],[Maths]:[CRE]])</f>
        <v>165</v>
      </c>
    </row>
    <row r="221" spans="10:10" x14ac:dyDescent="0.25">
      <c r="J221" s="7">
        <f>SUM(Table1[[#This Row],[Maths]:[CRE]])</f>
        <v>399</v>
      </c>
    </row>
    <row r="222" spans="10:10" x14ac:dyDescent="0.25">
      <c r="J222" s="7">
        <f>SUM(Table1[[#This Row],[Maths]:[CRE]])</f>
        <v>327</v>
      </c>
    </row>
    <row r="223" spans="10:10" x14ac:dyDescent="0.25">
      <c r="J223" s="6">
        <f>SUM(Table1[[#This Row],[Maths]:[CRE]])</f>
        <v>476</v>
      </c>
    </row>
    <row r="224" spans="10:10" x14ac:dyDescent="0.25">
      <c r="J224" s="6">
        <f>SUM(Table1[[#This Row],[Maths]:[CRE]])</f>
        <v>472</v>
      </c>
    </row>
    <row r="225" spans="10:10" x14ac:dyDescent="0.25">
      <c r="J225" s="7">
        <f>SUM(Table1[[#This Row],[Maths]:[CRE]])</f>
        <v>447</v>
      </c>
    </row>
    <row r="226" spans="10:10" x14ac:dyDescent="0.25">
      <c r="J226" s="7">
        <f>SUM(Table1[[#This Row],[Maths]:[CRE]])</f>
        <v>439</v>
      </c>
    </row>
    <row r="227" spans="10:10" x14ac:dyDescent="0.25">
      <c r="J227" s="7">
        <f>SUM(Table1[[#This Row],[Maths]:[CRE]])</f>
        <v>411</v>
      </c>
    </row>
    <row r="228" spans="10:10" x14ac:dyDescent="0.25">
      <c r="J228" s="6">
        <f>SUM(Table1[[#This Row],[Maths]:[CRE]])</f>
        <v>489</v>
      </c>
    </row>
    <row r="229" spans="10:10" x14ac:dyDescent="0.25">
      <c r="J229" s="6">
        <f>SUM(Table1[[#This Row],[Maths]:[CRE]])</f>
        <v>345</v>
      </c>
    </row>
    <row r="230" spans="10:10" x14ac:dyDescent="0.25">
      <c r="J230" s="6">
        <f>SUM(Table1[[#This Row],[Maths]:[CRE]])</f>
        <v>489</v>
      </c>
    </row>
    <row r="231" spans="10:10" x14ac:dyDescent="0.25">
      <c r="J231" s="7">
        <f>SUM(Table1[[#This Row],[Maths]:[CRE]])</f>
        <v>453</v>
      </c>
    </row>
    <row r="232" spans="10:10" x14ac:dyDescent="0.25">
      <c r="J232" s="7">
        <f>SUM(Table1[[#This Row],[Maths]:[CRE]])</f>
        <v>567</v>
      </c>
    </row>
    <row r="233" spans="10:10" x14ac:dyDescent="0.25">
      <c r="J233" s="7">
        <f>SUM(Table1[[#This Row],[Maths]:[CRE]])</f>
        <v>447</v>
      </c>
    </row>
    <row r="234" spans="10:10" x14ac:dyDescent="0.25">
      <c r="J234" s="6">
        <f>SUM(Table1[[#This Row],[Maths]:[CRE]])</f>
        <v>387</v>
      </c>
    </row>
    <row r="235" spans="10:10" x14ac:dyDescent="0.25">
      <c r="J235" s="6">
        <f>SUM(Table1[[#This Row],[Maths]:[CRE]])</f>
        <v>423</v>
      </c>
    </row>
    <row r="236" spans="10:10" x14ac:dyDescent="0.25">
      <c r="J236" s="6">
        <f>SUM(Table1[[#This Row],[Maths]:[CRE]])</f>
        <v>346</v>
      </c>
    </row>
    <row r="237" spans="10:10" x14ac:dyDescent="0.25">
      <c r="J237" s="6">
        <f>SUM(Table1[[#This Row],[Maths]:[CRE]])</f>
        <v>510</v>
      </c>
    </row>
    <row r="238" spans="10:10" x14ac:dyDescent="0.25">
      <c r="J238" s="6">
        <f>SUM(Table1[[#This Row],[Maths]:[CRE]])</f>
        <v>470</v>
      </c>
    </row>
    <row r="239" spans="10:10" x14ac:dyDescent="0.25">
      <c r="J239" s="6">
        <f>SUM(Table1[[#This Row],[Maths]:[CRE]])</f>
        <v>320</v>
      </c>
    </row>
    <row r="240" spans="10:10" x14ac:dyDescent="0.25">
      <c r="J240" s="7">
        <f>SUM(Table1[[#This Row],[Maths]:[CRE]])</f>
        <v>433</v>
      </c>
    </row>
    <row r="241" spans="10:10" x14ac:dyDescent="0.25">
      <c r="J241" s="7">
        <f>SUM(Table1[[#This Row],[Maths]:[CRE]])</f>
        <v>434</v>
      </c>
    </row>
    <row r="242" spans="10:10" x14ac:dyDescent="0.25">
      <c r="J242" s="6">
        <f>SUM(Table1[[#This Row],[Maths]:[CRE]])</f>
        <v>523</v>
      </c>
    </row>
    <row r="243" spans="10:10" x14ac:dyDescent="0.25">
      <c r="J243" s="7">
        <f>SUM(Table1[[#This Row],[Maths]:[CRE]])</f>
        <v>397</v>
      </c>
    </row>
    <row r="244" spans="10:10" x14ac:dyDescent="0.25">
      <c r="J244" s="7">
        <f>SUM(Table1[[#This Row],[Maths]:[CRE]])</f>
        <v>536</v>
      </c>
    </row>
    <row r="245" spans="10:10" x14ac:dyDescent="0.25">
      <c r="J245" s="6">
        <f>SUM(Table1[[#This Row],[Maths]:[CRE]])</f>
        <v>486</v>
      </c>
    </row>
    <row r="246" spans="10:10" x14ac:dyDescent="0.25">
      <c r="J246" s="6">
        <f>SUM(Table1[[#This Row],[Maths]:[CRE]])</f>
        <v>514</v>
      </c>
    </row>
    <row r="247" spans="10:10" x14ac:dyDescent="0.25">
      <c r="J247" s="7">
        <f>SUM(Table1[[#This Row],[Maths]:[CRE]])</f>
        <v>477</v>
      </c>
    </row>
    <row r="248" spans="10:10" x14ac:dyDescent="0.25">
      <c r="J248" s="6">
        <f>SUM(Table1[[#This Row],[Maths]:[CRE]])</f>
        <v>411</v>
      </c>
    </row>
    <row r="249" spans="10:10" x14ac:dyDescent="0.25">
      <c r="J249" s="6">
        <f>SUM(Table1[[#This Row],[Maths]:[CRE]])</f>
        <v>473</v>
      </c>
    </row>
    <row r="250" spans="10:10" x14ac:dyDescent="0.25">
      <c r="J250" s="6">
        <f>SUM(Table1[[#This Row],[Maths]:[CRE]])</f>
        <v>369</v>
      </c>
    </row>
    <row r="251" spans="10:10" x14ac:dyDescent="0.25">
      <c r="J251" s="7">
        <f>SUM(Table1[[#This Row],[Maths]:[CRE]])</f>
        <v>548</v>
      </c>
    </row>
    <row r="252" spans="10:10" x14ac:dyDescent="0.25">
      <c r="J252" s="6">
        <f>SUM(Table1[[#This Row],[Maths]:[CRE]])</f>
        <v>399</v>
      </c>
    </row>
    <row r="253" spans="10:10" x14ac:dyDescent="0.25">
      <c r="J253" s="6">
        <f>SUM(Table1[[#This Row],[Maths]:[CRE]])</f>
        <v>484</v>
      </c>
    </row>
    <row r="254" spans="10:10" x14ac:dyDescent="0.25">
      <c r="J254" s="6">
        <f>SUM(Table1[[#This Row],[Maths]:[CRE]])</f>
        <v>390</v>
      </c>
    </row>
    <row r="255" spans="10:10" x14ac:dyDescent="0.25">
      <c r="J255" s="6">
        <f>SUM(Table1[[#This Row],[Maths]:[CRE]])</f>
        <v>324</v>
      </c>
    </row>
    <row r="256" spans="10:10" x14ac:dyDescent="0.25">
      <c r="J256" s="7">
        <f>SUM(Table1[[#This Row],[Maths]:[CRE]])</f>
        <v>393</v>
      </c>
    </row>
    <row r="257" spans="10:10" x14ac:dyDescent="0.25">
      <c r="J257" s="7">
        <f>SUM(Table1[[#This Row],[Maths]:[CRE]])</f>
        <v>301</v>
      </c>
    </row>
    <row r="258" spans="10:10" x14ac:dyDescent="0.25">
      <c r="J258" s="7">
        <f>SUM(Table1[[#This Row],[Maths]:[CRE]])</f>
        <v>465</v>
      </c>
    </row>
    <row r="259" spans="10:10" x14ac:dyDescent="0.25">
      <c r="J259" s="6">
        <f>SUM(Table1[[#This Row],[Maths]:[CRE]])</f>
        <v>425</v>
      </c>
    </row>
    <row r="260" spans="10:10" x14ac:dyDescent="0.25">
      <c r="J260" s="7">
        <f>SUM(Table1[[#This Row],[Maths]:[CRE]])</f>
        <v>275</v>
      </c>
    </row>
    <row r="261" spans="10:10" x14ac:dyDescent="0.25">
      <c r="J261" s="6">
        <f>SUM(Table1[[#This Row],[Maths]:[CRE]])</f>
        <v>388</v>
      </c>
    </row>
    <row r="262" spans="10:10" x14ac:dyDescent="0.25">
      <c r="J262" s="6">
        <f>SUM(Table1[[#This Row],[Maths]:[CRE]])</f>
        <v>389</v>
      </c>
    </row>
    <row r="263" spans="10:10" x14ac:dyDescent="0.25">
      <c r="J263" s="7">
        <f>SUM(Table1[[#This Row],[Maths]:[CRE]])</f>
        <v>478</v>
      </c>
    </row>
    <row r="264" spans="10:10" x14ac:dyDescent="0.25">
      <c r="J264" s="7">
        <f>SUM(Table1[[#This Row],[Maths]:[CRE]])</f>
        <v>352</v>
      </c>
    </row>
    <row r="265" spans="10:10" x14ac:dyDescent="0.25">
      <c r="J265" s="6">
        <f>SUM(Table1[[#This Row],[Maths]:[CRE]])</f>
        <v>477</v>
      </c>
    </row>
    <row r="266" spans="10:10" x14ac:dyDescent="0.25">
      <c r="J266" s="7">
        <f>SUM(Table1[[#This Row],[Maths]:[CRE]])</f>
        <v>441</v>
      </c>
    </row>
    <row r="267" spans="10:10" x14ac:dyDescent="0.25">
      <c r="J267" s="6">
        <f>SUM(Table1[[#This Row],[Maths]:[CRE]])</f>
        <v>456</v>
      </c>
    </row>
    <row r="268" spans="10:10" x14ac:dyDescent="0.25">
      <c r="J268" s="7">
        <f>SUM(Table1[[#This Row],[Maths]:[CRE]])</f>
        <v>432</v>
      </c>
    </row>
    <row r="269" spans="10:10" x14ac:dyDescent="0.25">
      <c r="J269" s="7">
        <f>SUM(Table1[[#This Row],[Maths]:[CRE]])</f>
        <v>366</v>
      </c>
    </row>
    <row r="270" spans="10:10" x14ac:dyDescent="0.25">
      <c r="J270" s="6">
        <f>SUM(Table1[[#This Row],[Maths]:[CRE]])</f>
        <v>428</v>
      </c>
    </row>
    <row r="271" spans="10:10" x14ac:dyDescent="0.25">
      <c r="J271" s="7">
        <f>SUM(Table1[[#This Row],[Maths]:[CRE]])</f>
        <v>321</v>
      </c>
    </row>
    <row r="272" spans="10:10" x14ac:dyDescent="0.25">
      <c r="J272" s="7">
        <f>SUM(Table1[[#This Row],[Maths]:[CRE]])</f>
        <v>500</v>
      </c>
    </row>
    <row r="273" spans="10:10" x14ac:dyDescent="0.25">
      <c r="J273" s="7">
        <f>SUM(Table1[[#This Row],[Maths]:[CRE]])</f>
        <v>345</v>
      </c>
    </row>
    <row r="274" spans="10:10" x14ac:dyDescent="0.25">
      <c r="J274" s="7">
        <f>SUM(Table1[[#This Row],[Maths]:[CRE]])</f>
        <v>430</v>
      </c>
    </row>
    <row r="275" spans="10:10" x14ac:dyDescent="0.25">
      <c r="J275" s="7">
        <f>SUM(Table1[[#This Row],[Maths]:[CRE]])</f>
        <v>336</v>
      </c>
    </row>
    <row r="276" spans="10:10" x14ac:dyDescent="0.25">
      <c r="J276" s="7">
        <f>SUM(Table1[[#This Row],[Maths]:[CRE]])</f>
        <v>270</v>
      </c>
    </row>
    <row r="277" spans="10:10" x14ac:dyDescent="0.25">
      <c r="J277" s="6">
        <f>SUM(Table1[[#This Row],[Maths]:[CRE]])</f>
        <v>339</v>
      </c>
    </row>
    <row r="278" spans="10:10" x14ac:dyDescent="0.25">
      <c r="J278" s="6">
        <f>SUM(Table1[[#This Row],[Maths]:[CRE]])</f>
        <v>247</v>
      </c>
    </row>
    <row r="279" spans="10:10" x14ac:dyDescent="0.25">
      <c r="J279" s="6">
        <f>SUM(Table1[[#This Row],[Maths]:[CRE]])</f>
        <v>411</v>
      </c>
    </row>
    <row r="280" spans="10:10" x14ac:dyDescent="0.25">
      <c r="J280" s="6">
        <f>SUM(Table1[[#This Row],[Maths]:[CRE]])</f>
        <v>371</v>
      </c>
    </row>
    <row r="281" spans="10:10" x14ac:dyDescent="0.25">
      <c r="J281" s="6">
        <f>SUM(Table1[[#This Row],[Maths]:[CRE]])</f>
        <v>221</v>
      </c>
    </row>
    <row r="282" spans="10:10" x14ac:dyDescent="0.25">
      <c r="J282" s="7">
        <f>SUM(Table1[[#This Row],[Maths]:[CRE]])</f>
        <v>334</v>
      </c>
    </row>
    <row r="283" spans="10:10" x14ac:dyDescent="0.25">
      <c r="J283" s="6">
        <f>SUM(Table1[[#This Row],[Maths]:[CRE]])</f>
        <v>335</v>
      </c>
    </row>
    <row r="284" spans="10:10" x14ac:dyDescent="0.25">
      <c r="J284" s="7">
        <f>SUM(Table1[[#This Row],[Maths]:[CRE]])</f>
        <v>424</v>
      </c>
    </row>
    <row r="285" spans="10:10" x14ac:dyDescent="0.25">
      <c r="J285" s="6">
        <f>SUM(Table1[[#This Row],[Maths]:[CRE]])</f>
        <v>298</v>
      </c>
    </row>
    <row r="286" spans="10:10" x14ac:dyDescent="0.25">
      <c r="J286" s="7">
        <f>SUM(Table1[[#This Row],[Maths]:[CRE]])</f>
        <v>423</v>
      </c>
    </row>
    <row r="287" spans="10:10" x14ac:dyDescent="0.25">
      <c r="J287" s="7">
        <f>SUM(Table1[[#This Row],[Maths]:[CRE]])</f>
        <v>387</v>
      </c>
    </row>
    <row r="288" spans="10:10" x14ac:dyDescent="0.25">
      <c r="J288" s="6">
        <f>SUM(Table1[[#This Row],[Maths]:[CRE]])</f>
        <v>402</v>
      </c>
    </row>
    <row r="289" spans="10:10" x14ac:dyDescent="0.25">
      <c r="J289" s="6">
        <f>SUM(Table1[[#This Row],[Maths]:[CRE]])</f>
        <v>378</v>
      </c>
    </row>
    <row r="290" spans="10:10" x14ac:dyDescent="0.25">
      <c r="J290" s="6">
        <f>SUM(Table1[[#This Row],[Maths]:[CRE]])</f>
        <v>312</v>
      </c>
    </row>
    <row r="291" spans="10:10" x14ac:dyDescent="0.25">
      <c r="J291" s="6">
        <f>SUM(Table1[[#This Row],[Maths]:[CRE]])</f>
        <v>374</v>
      </c>
    </row>
    <row r="292" spans="10:10" x14ac:dyDescent="0.25">
      <c r="J292" s="7">
        <f>SUM(Table1[[#This Row],[Maths]:[CRE]])</f>
        <v>267</v>
      </c>
    </row>
    <row r="293" spans="10:10" x14ac:dyDescent="0.25">
      <c r="J293" s="7">
        <f>SUM(Table1[[#This Row],[Maths]:[CRE]])</f>
        <v>446</v>
      </c>
    </row>
    <row r="294" spans="10:10" x14ac:dyDescent="0.25">
      <c r="J294" s="6">
        <f>SUM(Table1[[#This Row],[Maths]:[CRE]])</f>
        <v>291</v>
      </c>
    </row>
    <row r="295" spans="10:10" x14ac:dyDescent="0.25">
      <c r="J295" s="6">
        <f>SUM(Table1[[#This Row],[Maths]:[CRE]])</f>
        <v>376</v>
      </c>
    </row>
    <row r="296" spans="10:10" x14ac:dyDescent="0.25">
      <c r="J296" s="7">
        <f>SUM(Table1[[#This Row],[Maths]:[CRE]])</f>
        <v>282</v>
      </c>
    </row>
    <row r="297" spans="10:10" x14ac:dyDescent="0.25">
      <c r="J297" s="7">
        <f>SUM(Table1[[#This Row],[Maths]:[CRE]])</f>
        <v>216</v>
      </c>
    </row>
    <row r="298" spans="10:10" x14ac:dyDescent="0.25">
      <c r="J298" s="6"/>
    </row>
    <row r="299" spans="10:10" x14ac:dyDescent="0.25">
      <c r="J299" s="7"/>
    </row>
  </sheetData>
  <sortState ref="J1:J299">
    <sortCondition descending="1" ref="J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D79A0-797B-4A71-BA23-1329A727011C}">
  <dimension ref="A1:C3"/>
  <sheetViews>
    <sheetView workbookViewId="0">
      <selection activeCell="C10" sqref="C10"/>
    </sheetView>
  </sheetViews>
  <sheetFormatPr defaultRowHeight="15" x14ac:dyDescent="0.25"/>
  <cols>
    <col min="1" max="1" width="14.140625" bestFit="1" customWidth="1"/>
    <col min="2" max="2" width="13.28515625" bestFit="1" customWidth="1"/>
    <col min="3" max="3" width="8.7109375" bestFit="1" customWidth="1"/>
    <col min="4" max="4" width="7" bestFit="1" customWidth="1"/>
    <col min="5" max="5" width="7.7109375" bestFit="1" customWidth="1"/>
    <col min="6" max="6" width="8.140625" bestFit="1" customWidth="1"/>
    <col min="7" max="7" width="6.5703125" bestFit="1" customWidth="1"/>
    <col min="8" max="8" width="9.42578125" bestFit="1" customWidth="1"/>
    <col min="9" max="9" width="4.7109375" bestFit="1" customWidth="1"/>
  </cols>
  <sheetData>
    <row r="1" spans="1:3" x14ac:dyDescent="0.25">
      <c r="A1" s="2" t="s">
        <v>9</v>
      </c>
      <c r="B1" s="2" t="s">
        <v>6</v>
      </c>
      <c r="C1" s="2" t="s">
        <v>0</v>
      </c>
    </row>
    <row r="2" spans="1:3" x14ac:dyDescent="0.25">
      <c r="A2" t="s">
        <v>65</v>
      </c>
      <c r="B2" t="s">
        <v>88</v>
      </c>
      <c r="C2" t="s">
        <v>18</v>
      </c>
    </row>
    <row r="3" spans="1:3" x14ac:dyDescent="0.25">
      <c r="A3" t="s">
        <v>328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AD489-A676-449F-9200-D5CA2617D757}">
  <dimension ref="A1:N301"/>
  <sheetViews>
    <sheetView zoomScale="93" workbookViewId="0">
      <selection activeCell="O10" sqref="O10"/>
    </sheetView>
  </sheetViews>
  <sheetFormatPr defaultRowHeight="15" x14ac:dyDescent="0.25"/>
  <cols>
    <col min="1" max="2" width="10.42578125" customWidth="1"/>
    <col min="4" max="4" width="9.85546875" customWidth="1"/>
    <col min="5" max="5" width="10.42578125" customWidth="1"/>
    <col min="6" max="6" width="9.7109375" customWidth="1"/>
    <col min="7" max="7" width="10" customWidth="1"/>
    <col min="9" max="9" width="11" customWidth="1"/>
    <col min="10" max="11" width="9.140625" customWidth="1"/>
    <col min="12" max="12" width="15" customWidth="1"/>
    <col min="13" max="13" width="13" customWidth="1"/>
    <col min="14" max="14" width="13.28515625" customWidth="1"/>
  </cols>
  <sheetData>
    <row r="1" spans="1:14" s="1" customFormat="1" x14ac:dyDescent="0.25">
      <c r="E1" s="18" t="s">
        <v>340</v>
      </c>
      <c r="F1" s="18"/>
      <c r="G1" s="18"/>
      <c r="H1" s="18"/>
      <c r="I1" s="18"/>
      <c r="J1" s="18"/>
    </row>
    <row r="2" spans="1:14" s="1" customFormat="1" x14ac:dyDescent="0.25">
      <c r="A2" s="1" t="s">
        <v>9</v>
      </c>
      <c r="B2" s="1" t="s">
        <v>342</v>
      </c>
      <c r="C2" s="1" t="s">
        <v>6</v>
      </c>
      <c r="D2" s="1" t="s">
        <v>0</v>
      </c>
      <c r="E2" s="1" t="s">
        <v>1</v>
      </c>
      <c r="F2" s="1" t="s">
        <v>2</v>
      </c>
      <c r="G2" s="1" t="s">
        <v>4</v>
      </c>
      <c r="H2" s="1" t="s">
        <v>5</v>
      </c>
      <c r="I2" s="1" t="s">
        <v>3</v>
      </c>
      <c r="J2" s="1" t="s">
        <v>11</v>
      </c>
      <c r="K2" s="1" t="s">
        <v>338</v>
      </c>
      <c r="L2" s="1" t="s">
        <v>16</v>
      </c>
      <c r="M2" s="1" t="s">
        <v>94</v>
      </c>
      <c r="N2" s="1" t="s">
        <v>326</v>
      </c>
    </row>
    <row r="3" spans="1:14" x14ac:dyDescent="0.25">
      <c r="A3" t="s">
        <v>8</v>
      </c>
      <c r="C3" t="s">
        <v>7</v>
      </c>
      <c r="D3" t="s">
        <v>10</v>
      </c>
      <c r="E3">
        <v>70</v>
      </c>
      <c r="F3">
        <v>90</v>
      </c>
      <c r="G3">
        <v>88</v>
      </c>
      <c r="H3">
        <v>56</v>
      </c>
      <c r="I3">
        <f t="shared" ref="I3:I34" si="0">F11+1</f>
        <v>80</v>
      </c>
      <c r="J3">
        <v>78</v>
      </c>
      <c r="K3">
        <f>SUM(Table1[[#This Row],[Maths]:[CRE]])</f>
        <v>462</v>
      </c>
      <c r="L3">
        <v>87</v>
      </c>
      <c r="M3">
        <v>3817</v>
      </c>
      <c r="N3" t="s">
        <v>324</v>
      </c>
    </row>
    <row r="4" spans="1:14" x14ac:dyDescent="0.25">
      <c r="A4" t="s">
        <v>8</v>
      </c>
      <c r="C4" t="s">
        <v>12</v>
      </c>
      <c r="D4" t="s">
        <v>13</v>
      </c>
      <c r="E4">
        <v>78</v>
      </c>
      <c r="F4">
        <v>78</v>
      </c>
      <c r="G4">
        <v>78</v>
      </c>
      <c r="H4">
        <v>78</v>
      </c>
      <c r="I4">
        <f t="shared" si="0"/>
        <v>99</v>
      </c>
      <c r="J4">
        <v>78</v>
      </c>
      <c r="K4">
        <f>SUM(Table1[[#This Row],[Maths]:[CRE]])</f>
        <v>489</v>
      </c>
      <c r="L4">
        <v>88</v>
      </c>
      <c r="M4">
        <f t="shared" ref="M4:M67" si="1">M3+5</f>
        <v>3822</v>
      </c>
      <c r="N4" t="s">
        <v>324</v>
      </c>
    </row>
    <row r="5" spans="1:14" x14ac:dyDescent="0.25">
      <c r="A5" t="s">
        <v>8</v>
      </c>
      <c r="C5" t="s">
        <v>14</v>
      </c>
      <c r="D5" t="s">
        <v>15</v>
      </c>
      <c r="E5">
        <v>90</v>
      </c>
      <c r="F5">
        <v>47</v>
      </c>
      <c r="G5">
        <v>89</v>
      </c>
      <c r="H5">
        <v>76</v>
      </c>
      <c r="I5">
        <f t="shared" si="0"/>
        <v>79</v>
      </c>
      <c r="J5">
        <v>94</v>
      </c>
      <c r="K5">
        <f>SUM(Table1[[#This Row],[Maths]:[CRE]])</f>
        <v>475</v>
      </c>
      <c r="L5">
        <v>90</v>
      </c>
      <c r="M5">
        <f t="shared" si="1"/>
        <v>3827</v>
      </c>
      <c r="N5" t="s">
        <v>324</v>
      </c>
    </row>
    <row r="6" spans="1:14" x14ac:dyDescent="0.25">
      <c r="A6" t="s">
        <v>8</v>
      </c>
      <c r="C6" t="s">
        <v>20</v>
      </c>
      <c r="D6" t="s">
        <v>15</v>
      </c>
      <c r="E6">
        <v>89</v>
      </c>
      <c r="F6">
        <v>67</v>
      </c>
      <c r="G6">
        <f t="shared" ref="G6:G37" si="2">F6-13</f>
        <v>54</v>
      </c>
      <c r="H6">
        <f t="shared" ref="H6:H37" si="3">F6-2</f>
        <v>65</v>
      </c>
      <c r="I6">
        <f t="shared" si="0"/>
        <v>69</v>
      </c>
      <c r="J6">
        <f t="shared" ref="J6:J25" si="4">E6+4</f>
        <v>93</v>
      </c>
      <c r="K6">
        <f>SUM(Table1[[#This Row],[Maths]:[CRE]])</f>
        <v>437</v>
      </c>
      <c r="L6">
        <f t="shared" ref="L6:L16" si="5">100-2</f>
        <v>98</v>
      </c>
      <c r="M6">
        <f t="shared" si="1"/>
        <v>3832</v>
      </c>
      <c r="N6" t="s">
        <v>324</v>
      </c>
    </row>
    <row r="7" spans="1:14" x14ac:dyDescent="0.25">
      <c r="A7" t="s">
        <v>8</v>
      </c>
      <c r="C7" t="s">
        <v>21</v>
      </c>
      <c r="D7" t="s">
        <v>17</v>
      </c>
      <c r="E7">
        <v>65</v>
      </c>
      <c r="F7">
        <f t="shared" ref="F7:F25" si="6">E7+7</f>
        <v>72</v>
      </c>
      <c r="G7">
        <f t="shared" si="2"/>
        <v>59</v>
      </c>
      <c r="H7">
        <f t="shared" si="3"/>
        <v>70</v>
      </c>
      <c r="I7">
        <f t="shared" si="0"/>
        <v>75</v>
      </c>
      <c r="J7">
        <f t="shared" si="4"/>
        <v>69</v>
      </c>
      <c r="K7">
        <f>SUM(Table1[[#This Row],[Maths]:[CRE]])</f>
        <v>410</v>
      </c>
      <c r="L7">
        <f t="shared" si="5"/>
        <v>98</v>
      </c>
      <c r="M7">
        <f t="shared" si="1"/>
        <v>3837</v>
      </c>
      <c r="N7" t="s">
        <v>324</v>
      </c>
    </row>
    <row r="8" spans="1:14" x14ac:dyDescent="0.25">
      <c r="A8" t="s">
        <v>8</v>
      </c>
      <c r="C8" t="s">
        <v>7</v>
      </c>
      <c r="D8" t="s">
        <v>18</v>
      </c>
      <c r="E8">
        <v>78</v>
      </c>
      <c r="F8">
        <f t="shared" si="6"/>
        <v>85</v>
      </c>
      <c r="G8">
        <f t="shared" si="2"/>
        <v>72</v>
      </c>
      <c r="H8">
        <f t="shared" si="3"/>
        <v>83</v>
      </c>
      <c r="I8">
        <f t="shared" si="0"/>
        <v>59</v>
      </c>
      <c r="J8">
        <f t="shared" si="4"/>
        <v>82</v>
      </c>
      <c r="K8">
        <f>SUM(Table1[[#This Row],[Maths]:[CRE]])</f>
        <v>459</v>
      </c>
      <c r="L8">
        <f t="shared" si="5"/>
        <v>98</v>
      </c>
      <c r="M8">
        <f t="shared" si="1"/>
        <v>3842</v>
      </c>
      <c r="N8" t="s">
        <v>324</v>
      </c>
    </row>
    <row r="9" spans="1:14" x14ac:dyDescent="0.25">
      <c r="A9" t="s">
        <v>8</v>
      </c>
      <c r="C9" t="s">
        <v>22</v>
      </c>
      <c r="D9" t="s">
        <v>19</v>
      </c>
      <c r="E9">
        <v>54</v>
      </c>
      <c r="F9">
        <f t="shared" si="6"/>
        <v>61</v>
      </c>
      <c r="G9">
        <f t="shared" si="2"/>
        <v>48</v>
      </c>
      <c r="H9">
        <f t="shared" si="3"/>
        <v>59</v>
      </c>
      <c r="I9">
        <f t="shared" si="0"/>
        <v>98</v>
      </c>
      <c r="J9">
        <f t="shared" si="4"/>
        <v>58</v>
      </c>
      <c r="K9">
        <f>SUM(Table1[[#This Row],[Maths]:[CRE]])</f>
        <v>378</v>
      </c>
      <c r="L9">
        <f t="shared" si="5"/>
        <v>98</v>
      </c>
      <c r="M9">
        <f t="shared" si="1"/>
        <v>3847</v>
      </c>
      <c r="N9" t="s">
        <v>324</v>
      </c>
    </row>
    <row r="10" spans="1:14" x14ac:dyDescent="0.25">
      <c r="A10" t="s">
        <v>8</v>
      </c>
      <c r="C10" t="s">
        <v>23</v>
      </c>
      <c r="D10" t="s">
        <v>10</v>
      </c>
      <c r="E10">
        <v>78</v>
      </c>
      <c r="F10">
        <f t="shared" si="6"/>
        <v>85</v>
      </c>
      <c r="G10">
        <f t="shared" si="2"/>
        <v>72</v>
      </c>
      <c r="H10">
        <f t="shared" si="3"/>
        <v>83</v>
      </c>
      <c r="I10">
        <f t="shared" si="0"/>
        <v>86</v>
      </c>
      <c r="J10">
        <f t="shared" si="4"/>
        <v>82</v>
      </c>
      <c r="K10">
        <f>SUM(Table1[[#This Row],[Maths]:[CRE]])</f>
        <v>486</v>
      </c>
      <c r="L10">
        <f t="shared" si="5"/>
        <v>98</v>
      </c>
      <c r="M10">
        <f t="shared" si="1"/>
        <v>3852</v>
      </c>
      <c r="N10" t="s">
        <v>324</v>
      </c>
    </row>
    <row r="11" spans="1:14" x14ac:dyDescent="0.25">
      <c r="A11" t="s">
        <v>8</v>
      </c>
      <c r="C11" t="s">
        <v>27</v>
      </c>
      <c r="D11" t="s">
        <v>19</v>
      </c>
      <c r="E11">
        <v>72</v>
      </c>
      <c r="F11">
        <f t="shared" si="6"/>
        <v>79</v>
      </c>
      <c r="G11">
        <f t="shared" si="2"/>
        <v>66</v>
      </c>
      <c r="H11">
        <f t="shared" si="3"/>
        <v>77</v>
      </c>
      <c r="I11">
        <f t="shared" si="0"/>
        <v>55</v>
      </c>
      <c r="J11">
        <f t="shared" si="4"/>
        <v>76</v>
      </c>
      <c r="K11">
        <f>SUM(Table1[[#This Row],[Maths]:[CRE]])</f>
        <v>425</v>
      </c>
      <c r="L11">
        <f t="shared" si="5"/>
        <v>98</v>
      </c>
      <c r="M11">
        <f t="shared" si="1"/>
        <v>3857</v>
      </c>
      <c r="N11" t="s">
        <v>324</v>
      </c>
    </row>
    <row r="12" spans="1:14" x14ac:dyDescent="0.25">
      <c r="A12" t="s">
        <v>8</v>
      </c>
      <c r="C12" t="s">
        <v>26</v>
      </c>
      <c r="D12" t="s">
        <v>13</v>
      </c>
      <c r="E12">
        <v>91</v>
      </c>
      <c r="F12">
        <f t="shared" si="6"/>
        <v>98</v>
      </c>
      <c r="G12">
        <f t="shared" si="2"/>
        <v>85</v>
      </c>
      <c r="H12">
        <f t="shared" si="3"/>
        <v>96</v>
      </c>
      <c r="I12">
        <f t="shared" si="0"/>
        <v>75</v>
      </c>
      <c r="J12">
        <f t="shared" si="4"/>
        <v>95</v>
      </c>
      <c r="K12">
        <f>SUM(Table1[[#This Row],[Maths]:[CRE]])</f>
        <v>540</v>
      </c>
      <c r="L12">
        <f t="shared" si="5"/>
        <v>98</v>
      </c>
      <c r="M12">
        <f t="shared" si="1"/>
        <v>3862</v>
      </c>
      <c r="N12" t="s">
        <v>324</v>
      </c>
    </row>
    <row r="13" spans="1:14" x14ac:dyDescent="0.25">
      <c r="A13" t="s">
        <v>8</v>
      </c>
      <c r="C13" t="s">
        <v>14</v>
      </c>
      <c r="D13" t="s">
        <v>17</v>
      </c>
      <c r="E13">
        <v>71</v>
      </c>
      <c r="F13">
        <f t="shared" si="6"/>
        <v>78</v>
      </c>
      <c r="G13">
        <f t="shared" si="2"/>
        <v>65</v>
      </c>
      <c r="H13">
        <f t="shared" si="3"/>
        <v>76</v>
      </c>
      <c r="I13">
        <f t="shared" si="0"/>
        <v>80</v>
      </c>
      <c r="J13">
        <f t="shared" si="4"/>
        <v>75</v>
      </c>
      <c r="K13">
        <f>SUM(Table1[[#This Row],[Maths]:[CRE]])</f>
        <v>445</v>
      </c>
      <c r="L13">
        <f t="shared" si="5"/>
        <v>98</v>
      </c>
      <c r="M13">
        <f t="shared" si="1"/>
        <v>3867</v>
      </c>
      <c r="N13" t="s">
        <v>324</v>
      </c>
    </row>
    <row r="14" spans="1:14" x14ac:dyDescent="0.25">
      <c r="A14" t="s">
        <v>8</v>
      </c>
      <c r="C14" t="s">
        <v>25</v>
      </c>
      <c r="D14" t="s">
        <v>10</v>
      </c>
      <c r="E14">
        <v>61</v>
      </c>
      <c r="F14">
        <f t="shared" si="6"/>
        <v>68</v>
      </c>
      <c r="G14">
        <f t="shared" si="2"/>
        <v>55</v>
      </c>
      <c r="H14">
        <f t="shared" si="3"/>
        <v>66</v>
      </c>
      <c r="I14">
        <f t="shared" si="0"/>
        <v>93</v>
      </c>
      <c r="J14">
        <f t="shared" si="4"/>
        <v>65</v>
      </c>
      <c r="K14">
        <f>SUM(Table1[[#This Row],[Maths]:[CRE]])</f>
        <v>408</v>
      </c>
      <c r="L14">
        <f t="shared" si="5"/>
        <v>98</v>
      </c>
      <c r="M14">
        <f t="shared" si="1"/>
        <v>3872</v>
      </c>
      <c r="N14" t="s">
        <v>324</v>
      </c>
    </row>
    <row r="15" spans="1:14" x14ac:dyDescent="0.25">
      <c r="A15" t="s">
        <v>8</v>
      </c>
      <c r="C15" t="s">
        <v>28</v>
      </c>
      <c r="D15" t="s">
        <v>13</v>
      </c>
      <c r="E15">
        <v>67</v>
      </c>
      <c r="F15">
        <f t="shared" si="6"/>
        <v>74</v>
      </c>
      <c r="G15">
        <f t="shared" si="2"/>
        <v>61</v>
      </c>
      <c r="H15">
        <f t="shared" si="3"/>
        <v>72</v>
      </c>
      <c r="I15">
        <f t="shared" si="0"/>
        <v>69</v>
      </c>
      <c r="J15">
        <f t="shared" si="4"/>
        <v>71</v>
      </c>
      <c r="K15">
        <f>SUM(Table1[[#This Row],[Maths]:[CRE]])</f>
        <v>414</v>
      </c>
      <c r="L15">
        <f t="shared" si="5"/>
        <v>98</v>
      </c>
      <c r="M15">
        <f t="shared" si="1"/>
        <v>3877</v>
      </c>
      <c r="N15" t="s">
        <v>324</v>
      </c>
    </row>
    <row r="16" spans="1:14" x14ac:dyDescent="0.25">
      <c r="A16" t="s">
        <v>8</v>
      </c>
      <c r="C16" t="s">
        <v>24</v>
      </c>
      <c r="D16" t="s">
        <v>19</v>
      </c>
      <c r="E16">
        <v>51</v>
      </c>
      <c r="F16">
        <f t="shared" si="6"/>
        <v>58</v>
      </c>
      <c r="G16">
        <f t="shared" si="2"/>
        <v>45</v>
      </c>
      <c r="H16">
        <f t="shared" si="3"/>
        <v>56</v>
      </c>
      <c r="I16">
        <f t="shared" si="0"/>
        <v>93</v>
      </c>
      <c r="J16">
        <f t="shared" si="4"/>
        <v>55</v>
      </c>
      <c r="K16">
        <f>SUM(Table1[[#This Row],[Maths]:[CRE]])</f>
        <v>358</v>
      </c>
      <c r="L16">
        <f t="shared" si="5"/>
        <v>98</v>
      </c>
      <c r="M16">
        <f t="shared" si="1"/>
        <v>3882</v>
      </c>
      <c r="N16" t="s">
        <v>324</v>
      </c>
    </row>
    <row r="17" spans="1:14" x14ac:dyDescent="0.25">
      <c r="A17" t="s">
        <v>29</v>
      </c>
      <c r="C17" t="s">
        <v>30</v>
      </c>
      <c r="D17" t="s">
        <v>10</v>
      </c>
      <c r="E17">
        <f t="shared" ref="E17:E30" si="7">F3</f>
        <v>90</v>
      </c>
      <c r="F17">
        <f t="shared" si="6"/>
        <v>97</v>
      </c>
      <c r="G17">
        <f t="shared" si="2"/>
        <v>84</v>
      </c>
      <c r="H17">
        <f t="shared" si="3"/>
        <v>95</v>
      </c>
      <c r="I17">
        <f t="shared" si="0"/>
        <v>87</v>
      </c>
      <c r="J17">
        <f t="shared" si="4"/>
        <v>94</v>
      </c>
      <c r="K17">
        <f>SUM(Table1[[#This Row],[Maths]:[CRE]])</f>
        <v>547</v>
      </c>
      <c r="L17">
        <f t="shared" ref="L17:L31" si="8">98-4</f>
        <v>94</v>
      </c>
      <c r="M17">
        <f t="shared" si="1"/>
        <v>3887</v>
      </c>
      <c r="N17" t="s">
        <v>324</v>
      </c>
    </row>
    <row r="18" spans="1:14" x14ac:dyDescent="0.25">
      <c r="A18" t="s">
        <v>29</v>
      </c>
      <c r="C18" t="s">
        <v>343</v>
      </c>
      <c r="D18" t="s">
        <v>19</v>
      </c>
      <c r="E18">
        <f t="shared" si="7"/>
        <v>78</v>
      </c>
      <c r="F18">
        <f t="shared" si="6"/>
        <v>85</v>
      </c>
      <c r="G18">
        <f t="shared" si="2"/>
        <v>72</v>
      </c>
      <c r="H18">
        <f t="shared" si="3"/>
        <v>83</v>
      </c>
      <c r="I18">
        <f t="shared" si="0"/>
        <v>92</v>
      </c>
      <c r="J18">
        <f t="shared" si="4"/>
        <v>82</v>
      </c>
      <c r="K18">
        <f>SUM(Table1[[#This Row],[Maths]:[CRE]])</f>
        <v>492</v>
      </c>
      <c r="L18">
        <f t="shared" si="8"/>
        <v>94</v>
      </c>
      <c r="M18">
        <f t="shared" si="1"/>
        <v>3892</v>
      </c>
      <c r="N18" t="s">
        <v>324</v>
      </c>
    </row>
    <row r="19" spans="1:14" x14ac:dyDescent="0.25">
      <c r="A19" t="s">
        <v>29</v>
      </c>
      <c r="C19" t="s">
        <v>32</v>
      </c>
      <c r="D19" t="s">
        <v>18</v>
      </c>
      <c r="E19">
        <f t="shared" si="7"/>
        <v>47</v>
      </c>
      <c r="F19">
        <f t="shared" si="6"/>
        <v>54</v>
      </c>
      <c r="G19">
        <f t="shared" si="2"/>
        <v>41</v>
      </c>
      <c r="H19">
        <f t="shared" si="3"/>
        <v>52</v>
      </c>
      <c r="I19">
        <f t="shared" si="0"/>
        <v>86</v>
      </c>
      <c r="J19">
        <f t="shared" si="4"/>
        <v>51</v>
      </c>
      <c r="K19">
        <f>SUM(Table1[[#This Row],[Maths]:[CRE]])</f>
        <v>331</v>
      </c>
      <c r="L19">
        <f t="shared" si="8"/>
        <v>94</v>
      </c>
      <c r="M19">
        <f t="shared" si="1"/>
        <v>3897</v>
      </c>
      <c r="N19" t="s">
        <v>324</v>
      </c>
    </row>
    <row r="20" spans="1:14" x14ac:dyDescent="0.25">
      <c r="A20" t="s">
        <v>29</v>
      </c>
      <c r="C20" t="s">
        <v>41</v>
      </c>
      <c r="D20" t="s">
        <v>15</v>
      </c>
      <c r="E20">
        <f t="shared" si="7"/>
        <v>67</v>
      </c>
      <c r="F20">
        <f t="shared" si="6"/>
        <v>74</v>
      </c>
      <c r="G20">
        <f t="shared" si="2"/>
        <v>61</v>
      </c>
      <c r="H20">
        <f t="shared" si="3"/>
        <v>72</v>
      </c>
      <c r="I20">
        <f t="shared" si="0"/>
        <v>76</v>
      </c>
      <c r="J20">
        <f t="shared" si="4"/>
        <v>71</v>
      </c>
      <c r="K20">
        <f>SUM(Table1[[#This Row],[Maths]:[CRE]])</f>
        <v>421</v>
      </c>
      <c r="L20">
        <f t="shared" si="8"/>
        <v>94</v>
      </c>
      <c r="M20">
        <f t="shared" si="1"/>
        <v>3902</v>
      </c>
      <c r="N20" t="s">
        <v>324</v>
      </c>
    </row>
    <row r="21" spans="1:14" x14ac:dyDescent="0.25">
      <c r="A21" t="s">
        <v>29</v>
      </c>
      <c r="C21" t="s">
        <v>33</v>
      </c>
      <c r="D21" t="s">
        <v>13</v>
      </c>
      <c r="E21">
        <f t="shared" si="7"/>
        <v>72</v>
      </c>
      <c r="F21">
        <f t="shared" si="6"/>
        <v>79</v>
      </c>
      <c r="G21">
        <f t="shared" si="2"/>
        <v>66</v>
      </c>
      <c r="H21">
        <f t="shared" si="3"/>
        <v>77</v>
      </c>
      <c r="I21">
        <f t="shared" si="0"/>
        <v>82</v>
      </c>
      <c r="J21">
        <f t="shared" si="4"/>
        <v>76</v>
      </c>
      <c r="K21">
        <f>SUM(Table1[[#This Row],[Maths]:[CRE]])</f>
        <v>452</v>
      </c>
      <c r="L21">
        <f t="shared" si="8"/>
        <v>94</v>
      </c>
      <c r="M21">
        <f t="shared" si="1"/>
        <v>3907</v>
      </c>
      <c r="N21" t="s">
        <v>324</v>
      </c>
    </row>
    <row r="22" spans="1:14" x14ac:dyDescent="0.25">
      <c r="A22" t="s">
        <v>29</v>
      </c>
      <c r="C22" t="s">
        <v>42</v>
      </c>
      <c r="D22" t="s">
        <v>17</v>
      </c>
      <c r="E22">
        <f t="shared" si="7"/>
        <v>85</v>
      </c>
      <c r="F22">
        <f t="shared" si="6"/>
        <v>92</v>
      </c>
      <c r="G22">
        <f t="shared" si="2"/>
        <v>79</v>
      </c>
      <c r="H22">
        <f t="shared" si="3"/>
        <v>90</v>
      </c>
      <c r="I22">
        <f t="shared" si="0"/>
        <v>66</v>
      </c>
      <c r="J22">
        <f t="shared" si="4"/>
        <v>89</v>
      </c>
      <c r="K22">
        <f>SUM(Table1[[#This Row],[Maths]:[CRE]])</f>
        <v>501</v>
      </c>
      <c r="L22">
        <f t="shared" si="8"/>
        <v>94</v>
      </c>
      <c r="M22">
        <f t="shared" si="1"/>
        <v>3912</v>
      </c>
      <c r="N22" t="s">
        <v>324</v>
      </c>
    </row>
    <row r="23" spans="1:14" x14ac:dyDescent="0.25">
      <c r="A23" t="s">
        <v>29</v>
      </c>
      <c r="C23" t="s">
        <v>34</v>
      </c>
      <c r="D23" t="s">
        <v>10</v>
      </c>
      <c r="E23">
        <f t="shared" si="7"/>
        <v>61</v>
      </c>
      <c r="F23">
        <f t="shared" si="6"/>
        <v>68</v>
      </c>
      <c r="G23">
        <f t="shared" si="2"/>
        <v>55</v>
      </c>
      <c r="H23">
        <f t="shared" si="3"/>
        <v>66</v>
      </c>
      <c r="I23">
        <f t="shared" si="0"/>
        <v>98</v>
      </c>
      <c r="J23">
        <f t="shared" si="4"/>
        <v>65</v>
      </c>
      <c r="K23">
        <f>SUM(Table1[[#This Row],[Maths]:[CRE]])</f>
        <v>413</v>
      </c>
      <c r="L23">
        <f t="shared" si="8"/>
        <v>94</v>
      </c>
      <c r="M23">
        <f t="shared" si="1"/>
        <v>3917</v>
      </c>
      <c r="N23" t="s">
        <v>324</v>
      </c>
    </row>
    <row r="24" spans="1:14" x14ac:dyDescent="0.25">
      <c r="A24" t="s">
        <v>29</v>
      </c>
      <c r="C24" t="s">
        <v>40</v>
      </c>
      <c r="D24" t="s">
        <v>13</v>
      </c>
      <c r="E24">
        <f t="shared" si="7"/>
        <v>85</v>
      </c>
      <c r="F24">
        <f t="shared" si="6"/>
        <v>92</v>
      </c>
      <c r="G24">
        <f t="shared" si="2"/>
        <v>79</v>
      </c>
      <c r="H24">
        <f t="shared" si="3"/>
        <v>90</v>
      </c>
      <c r="I24">
        <f t="shared" si="0"/>
        <v>71</v>
      </c>
      <c r="J24">
        <f t="shared" si="4"/>
        <v>89</v>
      </c>
      <c r="K24">
        <f>SUM(Table1[[#This Row],[Maths]:[CRE]])</f>
        <v>506</v>
      </c>
      <c r="L24">
        <f t="shared" si="8"/>
        <v>94</v>
      </c>
      <c r="M24">
        <f t="shared" si="1"/>
        <v>3922</v>
      </c>
      <c r="N24" t="s">
        <v>324</v>
      </c>
    </row>
    <row r="25" spans="1:14" x14ac:dyDescent="0.25">
      <c r="A25" t="s">
        <v>29</v>
      </c>
      <c r="C25" t="s">
        <v>43</v>
      </c>
      <c r="D25" t="s">
        <v>10</v>
      </c>
      <c r="E25">
        <f t="shared" si="7"/>
        <v>79</v>
      </c>
      <c r="F25">
        <f t="shared" si="6"/>
        <v>86</v>
      </c>
      <c r="G25">
        <f t="shared" si="2"/>
        <v>73</v>
      </c>
      <c r="H25">
        <f t="shared" si="3"/>
        <v>84</v>
      </c>
      <c r="I25">
        <f t="shared" si="0"/>
        <v>90</v>
      </c>
      <c r="J25">
        <f t="shared" si="4"/>
        <v>83</v>
      </c>
      <c r="K25">
        <f>SUM(Table1[[#This Row],[Maths]:[CRE]])</f>
        <v>495</v>
      </c>
      <c r="L25">
        <f t="shared" si="8"/>
        <v>94</v>
      </c>
      <c r="M25">
        <f t="shared" si="1"/>
        <v>3927</v>
      </c>
      <c r="N25" t="s">
        <v>324</v>
      </c>
    </row>
    <row r="26" spans="1:14" x14ac:dyDescent="0.25">
      <c r="A26" t="s">
        <v>29</v>
      </c>
      <c r="C26" t="s">
        <v>35</v>
      </c>
      <c r="D26" t="s">
        <v>18</v>
      </c>
      <c r="E26">
        <f t="shared" si="7"/>
        <v>98</v>
      </c>
      <c r="F26">
        <f>E26-7</f>
        <v>91</v>
      </c>
      <c r="G26">
        <f t="shared" si="2"/>
        <v>78</v>
      </c>
      <c r="H26">
        <f t="shared" si="3"/>
        <v>89</v>
      </c>
      <c r="I26">
        <f t="shared" si="0"/>
        <v>70</v>
      </c>
      <c r="J26">
        <v>87</v>
      </c>
      <c r="K26">
        <f>SUM(Table1[[#This Row],[Maths]:[CRE]])</f>
        <v>513</v>
      </c>
      <c r="L26">
        <f t="shared" si="8"/>
        <v>94</v>
      </c>
      <c r="M26">
        <f t="shared" si="1"/>
        <v>3932</v>
      </c>
      <c r="N26" t="s">
        <v>324</v>
      </c>
    </row>
    <row r="27" spans="1:14" x14ac:dyDescent="0.25">
      <c r="A27" t="s">
        <v>29</v>
      </c>
      <c r="C27" t="s">
        <v>38</v>
      </c>
      <c r="D27" t="s">
        <v>19</v>
      </c>
      <c r="E27">
        <f t="shared" si="7"/>
        <v>78</v>
      </c>
      <c r="F27">
        <f>E27+7</f>
        <v>85</v>
      </c>
      <c r="G27">
        <f t="shared" si="2"/>
        <v>72</v>
      </c>
      <c r="H27">
        <f t="shared" si="3"/>
        <v>83</v>
      </c>
      <c r="I27">
        <f t="shared" si="0"/>
        <v>60</v>
      </c>
      <c r="J27">
        <f t="shared" ref="J27:J58" si="9">E27+4</f>
        <v>82</v>
      </c>
      <c r="K27">
        <f>SUM(Table1[[#This Row],[Maths]:[CRE]])</f>
        <v>460</v>
      </c>
      <c r="L27">
        <f t="shared" si="8"/>
        <v>94</v>
      </c>
      <c r="M27">
        <f t="shared" si="1"/>
        <v>3937</v>
      </c>
      <c r="N27" t="s">
        <v>324</v>
      </c>
    </row>
    <row r="28" spans="1:14" x14ac:dyDescent="0.25">
      <c r="A28" t="s">
        <v>29</v>
      </c>
      <c r="C28" t="s">
        <v>39</v>
      </c>
      <c r="D28" t="s">
        <v>13</v>
      </c>
      <c r="E28">
        <f t="shared" si="7"/>
        <v>68</v>
      </c>
      <c r="F28">
        <f>E28+7</f>
        <v>75</v>
      </c>
      <c r="G28">
        <f t="shared" si="2"/>
        <v>62</v>
      </c>
      <c r="H28">
        <f t="shared" si="3"/>
        <v>73</v>
      </c>
      <c r="I28">
        <f t="shared" si="0"/>
        <v>66</v>
      </c>
      <c r="J28">
        <f t="shared" si="9"/>
        <v>72</v>
      </c>
      <c r="K28">
        <f>SUM(Table1[[#This Row],[Maths]:[CRE]])</f>
        <v>416</v>
      </c>
      <c r="L28">
        <f t="shared" si="8"/>
        <v>94</v>
      </c>
      <c r="M28">
        <f t="shared" si="1"/>
        <v>3942</v>
      </c>
      <c r="N28" t="s">
        <v>324</v>
      </c>
    </row>
    <row r="29" spans="1:14" x14ac:dyDescent="0.25">
      <c r="A29" t="s">
        <v>29</v>
      </c>
      <c r="C29" t="s">
        <v>36</v>
      </c>
      <c r="D29" t="s">
        <v>15</v>
      </c>
      <c r="E29">
        <f t="shared" si="7"/>
        <v>74</v>
      </c>
      <c r="F29">
        <f>E29+7</f>
        <v>81</v>
      </c>
      <c r="G29">
        <f t="shared" si="2"/>
        <v>68</v>
      </c>
      <c r="H29">
        <f t="shared" si="3"/>
        <v>79</v>
      </c>
      <c r="I29">
        <f t="shared" si="0"/>
        <v>50</v>
      </c>
      <c r="J29">
        <f t="shared" si="9"/>
        <v>78</v>
      </c>
      <c r="K29">
        <f>SUM(Table1[[#This Row],[Maths]:[CRE]])</f>
        <v>430</v>
      </c>
      <c r="L29">
        <f t="shared" si="8"/>
        <v>94</v>
      </c>
      <c r="M29">
        <f t="shared" si="1"/>
        <v>3947</v>
      </c>
      <c r="N29" t="s">
        <v>324</v>
      </c>
    </row>
    <row r="30" spans="1:14" x14ac:dyDescent="0.25">
      <c r="A30" t="s">
        <v>29</v>
      </c>
      <c r="C30" t="s">
        <v>44</v>
      </c>
      <c r="D30" t="s">
        <v>17</v>
      </c>
      <c r="E30">
        <f t="shared" si="7"/>
        <v>58</v>
      </c>
      <c r="F30">
        <f>E30+7</f>
        <v>65</v>
      </c>
      <c r="G30">
        <f t="shared" si="2"/>
        <v>52</v>
      </c>
      <c r="H30">
        <f t="shared" si="3"/>
        <v>63</v>
      </c>
      <c r="I30">
        <f t="shared" si="0"/>
        <v>89</v>
      </c>
      <c r="J30">
        <f t="shared" si="9"/>
        <v>62</v>
      </c>
      <c r="K30">
        <f>SUM(Table1[[#This Row],[Maths]:[CRE]])</f>
        <v>389</v>
      </c>
      <c r="L30">
        <f t="shared" si="8"/>
        <v>94</v>
      </c>
      <c r="M30">
        <f t="shared" si="1"/>
        <v>3952</v>
      </c>
      <c r="N30" t="s">
        <v>324</v>
      </c>
    </row>
    <row r="31" spans="1:14" x14ac:dyDescent="0.25">
      <c r="A31" t="s">
        <v>29</v>
      </c>
      <c r="C31" t="s">
        <v>37</v>
      </c>
      <c r="D31" t="s">
        <v>15</v>
      </c>
      <c r="E31">
        <v>90</v>
      </c>
      <c r="F31">
        <f>E31+7</f>
        <v>97</v>
      </c>
      <c r="G31">
        <f t="shared" si="2"/>
        <v>84</v>
      </c>
      <c r="H31">
        <f t="shared" si="3"/>
        <v>95</v>
      </c>
      <c r="I31">
        <f t="shared" si="0"/>
        <v>77</v>
      </c>
      <c r="J31">
        <f t="shared" si="9"/>
        <v>94</v>
      </c>
      <c r="K31">
        <f>SUM(Table1[[#This Row],[Maths]:[CRE]])</f>
        <v>537</v>
      </c>
      <c r="L31">
        <f t="shared" si="8"/>
        <v>94</v>
      </c>
      <c r="M31">
        <f t="shared" si="1"/>
        <v>3957</v>
      </c>
      <c r="N31" t="s">
        <v>324</v>
      </c>
    </row>
    <row r="32" spans="1:14" x14ac:dyDescent="0.25">
      <c r="A32" t="s">
        <v>45</v>
      </c>
      <c r="C32" t="s">
        <v>46</v>
      </c>
      <c r="D32" t="s">
        <v>10</v>
      </c>
      <c r="E32">
        <f t="shared" ref="E32:E63" si="10">G11</f>
        <v>66</v>
      </c>
      <c r="F32">
        <f t="shared" ref="F32:F63" si="11">E32+4</f>
        <v>70</v>
      </c>
      <c r="G32">
        <f t="shared" si="2"/>
        <v>57</v>
      </c>
      <c r="H32">
        <f t="shared" si="3"/>
        <v>68</v>
      </c>
      <c r="I32">
        <f t="shared" si="0"/>
        <v>46</v>
      </c>
      <c r="J32">
        <f t="shared" si="9"/>
        <v>70</v>
      </c>
      <c r="K32">
        <f>SUM(Table1[[#This Row],[Maths]:[CRE]])</f>
        <v>377</v>
      </c>
      <c r="L32">
        <f t="shared" ref="L32:L50" si="12">77+10</f>
        <v>87</v>
      </c>
      <c r="M32">
        <f t="shared" si="1"/>
        <v>3962</v>
      </c>
      <c r="N32" t="s">
        <v>324</v>
      </c>
    </row>
    <row r="33" spans="1:14" x14ac:dyDescent="0.25">
      <c r="A33" t="s">
        <v>45</v>
      </c>
      <c r="C33" t="s">
        <v>47</v>
      </c>
      <c r="D33" t="s">
        <v>13</v>
      </c>
      <c r="E33">
        <f t="shared" si="10"/>
        <v>85</v>
      </c>
      <c r="F33">
        <f t="shared" si="11"/>
        <v>89</v>
      </c>
      <c r="G33">
        <f t="shared" si="2"/>
        <v>76</v>
      </c>
      <c r="H33">
        <f t="shared" si="3"/>
        <v>87</v>
      </c>
      <c r="I33">
        <f t="shared" si="0"/>
        <v>66</v>
      </c>
      <c r="J33">
        <f t="shared" si="9"/>
        <v>89</v>
      </c>
      <c r="K33">
        <f>SUM(Table1[[#This Row],[Maths]:[CRE]])</f>
        <v>492</v>
      </c>
      <c r="L33">
        <f t="shared" si="12"/>
        <v>87</v>
      </c>
      <c r="M33">
        <f t="shared" si="1"/>
        <v>3967</v>
      </c>
      <c r="N33" t="s">
        <v>324</v>
      </c>
    </row>
    <row r="34" spans="1:14" x14ac:dyDescent="0.25">
      <c r="A34" t="s">
        <v>45</v>
      </c>
      <c r="C34" t="s">
        <v>48</v>
      </c>
      <c r="D34" t="s">
        <v>19</v>
      </c>
      <c r="E34">
        <f t="shared" si="10"/>
        <v>65</v>
      </c>
      <c r="F34">
        <f t="shared" si="11"/>
        <v>69</v>
      </c>
      <c r="G34">
        <f t="shared" si="2"/>
        <v>56</v>
      </c>
      <c r="H34">
        <f t="shared" si="3"/>
        <v>67</v>
      </c>
      <c r="I34">
        <f t="shared" si="0"/>
        <v>71</v>
      </c>
      <c r="J34">
        <f t="shared" si="9"/>
        <v>69</v>
      </c>
      <c r="K34">
        <f>SUM(Table1[[#This Row],[Maths]:[CRE]])</f>
        <v>397</v>
      </c>
      <c r="L34">
        <f t="shared" si="12"/>
        <v>87</v>
      </c>
      <c r="M34">
        <f t="shared" si="1"/>
        <v>3972</v>
      </c>
      <c r="N34" t="s">
        <v>324</v>
      </c>
    </row>
    <row r="35" spans="1:14" x14ac:dyDescent="0.25">
      <c r="A35" t="s">
        <v>45</v>
      </c>
      <c r="C35" t="s">
        <v>49</v>
      </c>
      <c r="D35" t="s">
        <v>18</v>
      </c>
      <c r="E35">
        <f t="shared" si="10"/>
        <v>55</v>
      </c>
      <c r="F35">
        <f t="shared" si="11"/>
        <v>59</v>
      </c>
      <c r="G35">
        <f t="shared" si="2"/>
        <v>46</v>
      </c>
      <c r="H35">
        <f t="shared" si="3"/>
        <v>57</v>
      </c>
      <c r="I35">
        <f t="shared" ref="I35:I66" si="13">F43+1</f>
        <v>84</v>
      </c>
      <c r="J35">
        <f t="shared" si="9"/>
        <v>59</v>
      </c>
      <c r="K35">
        <f>SUM(Table1[[#This Row],[Maths]:[CRE]])</f>
        <v>360</v>
      </c>
      <c r="L35">
        <f t="shared" si="12"/>
        <v>87</v>
      </c>
      <c r="M35">
        <f t="shared" si="1"/>
        <v>3977</v>
      </c>
      <c r="N35" t="s">
        <v>324</v>
      </c>
    </row>
    <row r="36" spans="1:14" x14ac:dyDescent="0.25">
      <c r="A36" t="s">
        <v>45</v>
      </c>
      <c r="C36" t="s">
        <v>50</v>
      </c>
      <c r="D36" t="s">
        <v>17</v>
      </c>
      <c r="E36">
        <f t="shared" si="10"/>
        <v>61</v>
      </c>
      <c r="F36">
        <f t="shared" si="11"/>
        <v>65</v>
      </c>
      <c r="G36">
        <f t="shared" si="2"/>
        <v>52</v>
      </c>
      <c r="H36">
        <f t="shared" si="3"/>
        <v>63</v>
      </c>
      <c r="I36">
        <f t="shared" si="13"/>
        <v>60</v>
      </c>
      <c r="J36">
        <f t="shared" si="9"/>
        <v>65</v>
      </c>
      <c r="K36">
        <f>SUM(Table1[[#This Row],[Maths]:[CRE]])</f>
        <v>366</v>
      </c>
      <c r="L36">
        <f t="shared" si="12"/>
        <v>87</v>
      </c>
      <c r="M36">
        <f t="shared" si="1"/>
        <v>3982</v>
      </c>
      <c r="N36" t="s">
        <v>324</v>
      </c>
    </row>
    <row r="37" spans="1:14" x14ac:dyDescent="0.25">
      <c r="A37" t="s">
        <v>45</v>
      </c>
      <c r="C37" t="s">
        <v>51</v>
      </c>
      <c r="D37" t="s">
        <v>15</v>
      </c>
      <c r="E37">
        <f t="shared" si="10"/>
        <v>45</v>
      </c>
      <c r="F37">
        <f t="shared" si="11"/>
        <v>49</v>
      </c>
      <c r="G37">
        <f t="shared" si="2"/>
        <v>36</v>
      </c>
      <c r="H37">
        <f t="shared" si="3"/>
        <v>47</v>
      </c>
      <c r="I37">
        <f t="shared" si="13"/>
        <v>84</v>
      </c>
      <c r="J37">
        <f t="shared" si="9"/>
        <v>49</v>
      </c>
      <c r="K37">
        <f>SUM(Table1[[#This Row],[Maths]:[CRE]])</f>
        <v>310</v>
      </c>
      <c r="L37">
        <f t="shared" si="12"/>
        <v>87</v>
      </c>
      <c r="M37">
        <f t="shared" si="1"/>
        <v>3987</v>
      </c>
      <c r="N37" t="s">
        <v>324</v>
      </c>
    </row>
    <row r="38" spans="1:14" x14ac:dyDescent="0.25">
      <c r="A38" t="s">
        <v>45</v>
      </c>
      <c r="C38" t="s">
        <v>52</v>
      </c>
      <c r="D38" t="s">
        <v>19</v>
      </c>
      <c r="E38">
        <f t="shared" si="10"/>
        <v>84</v>
      </c>
      <c r="F38">
        <f t="shared" si="11"/>
        <v>88</v>
      </c>
      <c r="G38">
        <f t="shared" ref="G38:G69" si="14">F38-13</f>
        <v>75</v>
      </c>
      <c r="H38">
        <f t="shared" ref="H38:H69" si="15">F38-2</f>
        <v>86</v>
      </c>
      <c r="I38">
        <f t="shared" si="13"/>
        <v>78</v>
      </c>
      <c r="J38">
        <f t="shared" si="9"/>
        <v>88</v>
      </c>
      <c r="K38">
        <f>SUM(Table1[[#This Row],[Maths]:[CRE]])</f>
        <v>499</v>
      </c>
      <c r="L38">
        <f t="shared" si="12"/>
        <v>87</v>
      </c>
      <c r="M38">
        <f t="shared" si="1"/>
        <v>3992</v>
      </c>
      <c r="N38" t="s">
        <v>324</v>
      </c>
    </row>
    <row r="39" spans="1:14" x14ac:dyDescent="0.25">
      <c r="A39" t="s">
        <v>45</v>
      </c>
      <c r="C39" t="s">
        <v>22</v>
      </c>
      <c r="D39" t="s">
        <v>10</v>
      </c>
      <c r="E39">
        <f t="shared" si="10"/>
        <v>72</v>
      </c>
      <c r="F39">
        <f t="shared" si="11"/>
        <v>76</v>
      </c>
      <c r="G39">
        <f t="shared" si="14"/>
        <v>63</v>
      </c>
      <c r="H39">
        <f t="shared" si="15"/>
        <v>74</v>
      </c>
      <c r="I39">
        <f t="shared" si="13"/>
        <v>83</v>
      </c>
      <c r="J39">
        <f t="shared" si="9"/>
        <v>76</v>
      </c>
      <c r="K39">
        <f>SUM(Table1[[#This Row],[Maths]:[CRE]])</f>
        <v>444</v>
      </c>
      <c r="L39">
        <f t="shared" si="12"/>
        <v>87</v>
      </c>
      <c r="M39">
        <f t="shared" si="1"/>
        <v>3997</v>
      </c>
      <c r="N39" t="s">
        <v>324</v>
      </c>
    </row>
    <row r="40" spans="1:14" x14ac:dyDescent="0.25">
      <c r="A40" t="s">
        <v>45</v>
      </c>
      <c r="C40" t="s">
        <v>53</v>
      </c>
      <c r="D40" t="s">
        <v>13</v>
      </c>
      <c r="E40">
        <f t="shared" si="10"/>
        <v>41</v>
      </c>
      <c r="F40">
        <f t="shared" si="11"/>
        <v>45</v>
      </c>
      <c r="G40">
        <f t="shared" si="14"/>
        <v>32</v>
      </c>
      <c r="H40">
        <f t="shared" si="15"/>
        <v>43</v>
      </c>
      <c r="I40">
        <f t="shared" si="13"/>
        <v>77</v>
      </c>
      <c r="J40">
        <f t="shared" si="9"/>
        <v>45</v>
      </c>
      <c r="K40">
        <f>SUM(Table1[[#This Row],[Maths]:[CRE]])</f>
        <v>283</v>
      </c>
      <c r="L40">
        <f t="shared" si="12"/>
        <v>87</v>
      </c>
      <c r="M40">
        <f t="shared" si="1"/>
        <v>4002</v>
      </c>
      <c r="N40" t="s">
        <v>324</v>
      </c>
    </row>
    <row r="41" spans="1:14" x14ac:dyDescent="0.25">
      <c r="A41" t="s">
        <v>45</v>
      </c>
      <c r="C41" t="s">
        <v>54</v>
      </c>
      <c r="D41" t="s">
        <v>18</v>
      </c>
      <c r="E41">
        <f t="shared" si="10"/>
        <v>61</v>
      </c>
      <c r="F41">
        <f t="shared" si="11"/>
        <v>65</v>
      </c>
      <c r="G41">
        <f t="shared" si="14"/>
        <v>52</v>
      </c>
      <c r="H41">
        <f t="shared" si="15"/>
        <v>63</v>
      </c>
      <c r="I41">
        <f t="shared" si="13"/>
        <v>67</v>
      </c>
      <c r="J41">
        <f t="shared" si="9"/>
        <v>65</v>
      </c>
      <c r="K41">
        <f>SUM(Table1[[#This Row],[Maths]:[CRE]])</f>
        <v>373</v>
      </c>
      <c r="L41">
        <f t="shared" si="12"/>
        <v>87</v>
      </c>
      <c r="M41">
        <f t="shared" si="1"/>
        <v>4007</v>
      </c>
      <c r="N41" t="s">
        <v>324</v>
      </c>
    </row>
    <row r="42" spans="1:14" x14ac:dyDescent="0.25">
      <c r="A42" t="s">
        <v>45</v>
      </c>
      <c r="C42" t="s">
        <v>55</v>
      </c>
      <c r="D42" t="s">
        <v>15</v>
      </c>
      <c r="E42">
        <f t="shared" si="10"/>
        <v>66</v>
      </c>
      <c r="F42">
        <f t="shared" si="11"/>
        <v>70</v>
      </c>
      <c r="G42">
        <f t="shared" si="14"/>
        <v>57</v>
      </c>
      <c r="H42">
        <f t="shared" si="15"/>
        <v>68</v>
      </c>
      <c r="I42">
        <f t="shared" si="13"/>
        <v>73</v>
      </c>
      <c r="J42">
        <f t="shared" si="9"/>
        <v>70</v>
      </c>
      <c r="K42">
        <f>SUM(Table1[[#This Row],[Maths]:[CRE]])</f>
        <v>404</v>
      </c>
      <c r="L42">
        <f t="shared" si="12"/>
        <v>87</v>
      </c>
      <c r="M42">
        <f t="shared" si="1"/>
        <v>4012</v>
      </c>
      <c r="N42" t="s">
        <v>324</v>
      </c>
    </row>
    <row r="43" spans="1:14" x14ac:dyDescent="0.25">
      <c r="A43" t="s">
        <v>45</v>
      </c>
      <c r="C43" t="s">
        <v>56</v>
      </c>
      <c r="D43" t="s">
        <v>13</v>
      </c>
      <c r="E43">
        <f t="shared" si="10"/>
        <v>79</v>
      </c>
      <c r="F43">
        <f t="shared" si="11"/>
        <v>83</v>
      </c>
      <c r="G43">
        <f t="shared" si="14"/>
        <v>70</v>
      </c>
      <c r="H43">
        <f t="shared" si="15"/>
        <v>81</v>
      </c>
      <c r="I43">
        <f t="shared" si="13"/>
        <v>57</v>
      </c>
      <c r="J43">
        <f t="shared" si="9"/>
        <v>83</v>
      </c>
      <c r="K43">
        <f>SUM(Table1[[#This Row],[Maths]:[CRE]])</f>
        <v>453</v>
      </c>
      <c r="L43">
        <f t="shared" si="12"/>
        <v>87</v>
      </c>
      <c r="M43">
        <f t="shared" si="1"/>
        <v>4017</v>
      </c>
      <c r="N43" t="s">
        <v>324</v>
      </c>
    </row>
    <row r="44" spans="1:14" x14ac:dyDescent="0.25">
      <c r="A44" t="s">
        <v>45</v>
      </c>
      <c r="C44" t="s">
        <v>57</v>
      </c>
      <c r="D44" t="s">
        <v>19</v>
      </c>
      <c r="E44">
        <f t="shared" si="10"/>
        <v>55</v>
      </c>
      <c r="F44">
        <f t="shared" si="11"/>
        <v>59</v>
      </c>
      <c r="G44">
        <f t="shared" si="14"/>
        <v>46</v>
      </c>
      <c r="H44">
        <f t="shared" si="15"/>
        <v>57</v>
      </c>
      <c r="I44">
        <f t="shared" si="13"/>
        <v>89</v>
      </c>
      <c r="J44">
        <f t="shared" si="9"/>
        <v>59</v>
      </c>
      <c r="K44">
        <f>SUM(Table1[[#This Row],[Maths]:[CRE]])</f>
        <v>365</v>
      </c>
      <c r="L44">
        <f t="shared" si="12"/>
        <v>87</v>
      </c>
      <c r="M44">
        <f t="shared" si="1"/>
        <v>4022</v>
      </c>
      <c r="N44" t="s">
        <v>324</v>
      </c>
    </row>
    <row r="45" spans="1:14" x14ac:dyDescent="0.25">
      <c r="A45" t="s">
        <v>45</v>
      </c>
      <c r="C45" t="s">
        <v>58</v>
      </c>
      <c r="D45" t="s">
        <v>17</v>
      </c>
      <c r="E45">
        <f t="shared" si="10"/>
        <v>79</v>
      </c>
      <c r="F45">
        <f t="shared" si="11"/>
        <v>83</v>
      </c>
      <c r="G45">
        <f t="shared" si="14"/>
        <v>70</v>
      </c>
      <c r="H45">
        <f t="shared" si="15"/>
        <v>81</v>
      </c>
      <c r="I45">
        <f t="shared" si="13"/>
        <v>62</v>
      </c>
      <c r="J45">
        <f t="shared" si="9"/>
        <v>83</v>
      </c>
      <c r="K45">
        <f>SUM(Table1[[#This Row],[Maths]:[CRE]])</f>
        <v>458</v>
      </c>
      <c r="L45">
        <f t="shared" si="12"/>
        <v>87</v>
      </c>
      <c r="M45">
        <f t="shared" si="1"/>
        <v>4027</v>
      </c>
      <c r="N45" t="s">
        <v>324</v>
      </c>
    </row>
    <row r="46" spans="1:14" x14ac:dyDescent="0.25">
      <c r="A46" t="s">
        <v>45</v>
      </c>
      <c r="C46" t="s">
        <v>59</v>
      </c>
      <c r="D46" t="s">
        <v>15</v>
      </c>
      <c r="E46">
        <f t="shared" si="10"/>
        <v>73</v>
      </c>
      <c r="F46">
        <f t="shared" si="11"/>
        <v>77</v>
      </c>
      <c r="G46">
        <f t="shared" si="14"/>
        <v>64</v>
      </c>
      <c r="H46">
        <f t="shared" si="15"/>
        <v>75</v>
      </c>
      <c r="I46">
        <f t="shared" si="13"/>
        <v>81</v>
      </c>
      <c r="J46">
        <f t="shared" si="9"/>
        <v>77</v>
      </c>
      <c r="K46">
        <f>SUM(Table1[[#This Row],[Maths]:[CRE]])</f>
        <v>447</v>
      </c>
      <c r="L46">
        <f t="shared" si="12"/>
        <v>87</v>
      </c>
      <c r="M46">
        <f t="shared" si="1"/>
        <v>4032</v>
      </c>
      <c r="N46" t="s">
        <v>324</v>
      </c>
    </row>
    <row r="47" spans="1:14" x14ac:dyDescent="0.25">
      <c r="A47" t="s">
        <v>45</v>
      </c>
      <c r="C47" t="s">
        <v>60</v>
      </c>
      <c r="D47" t="s">
        <v>13</v>
      </c>
      <c r="E47">
        <f t="shared" si="10"/>
        <v>78</v>
      </c>
      <c r="F47">
        <f t="shared" si="11"/>
        <v>82</v>
      </c>
      <c r="G47">
        <f t="shared" si="14"/>
        <v>69</v>
      </c>
      <c r="H47">
        <f t="shared" si="15"/>
        <v>80</v>
      </c>
      <c r="I47">
        <f t="shared" si="13"/>
        <v>61</v>
      </c>
      <c r="J47">
        <f t="shared" si="9"/>
        <v>82</v>
      </c>
      <c r="K47">
        <f>SUM(Table1[[#This Row],[Maths]:[CRE]])</f>
        <v>452</v>
      </c>
      <c r="L47">
        <f t="shared" si="12"/>
        <v>87</v>
      </c>
      <c r="M47">
        <f t="shared" si="1"/>
        <v>4037</v>
      </c>
      <c r="N47" t="s">
        <v>324</v>
      </c>
    </row>
    <row r="48" spans="1:14" x14ac:dyDescent="0.25">
      <c r="A48" t="s">
        <v>45</v>
      </c>
      <c r="C48" t="s">
        <v>61</v>
      </c>
      <c r="D48" t="s">
        <v>18</v>
      </c>
      <c r="E48">
        <f t="shared" si="10"/>
        <v>72</v>
      </c>
      <c r="F48">
        <f t="shared" si="11"/>
        <v>76</v>
      </c>
      <c r="G48">
        <f t="shared" si="14"/>
        <v>63</v>
      </c>
      <c r="H48">
        <f t="shared" si="15"/>
        <v>74</v>
      </c>
      <c r="I48">
        <f t="shared" si="13"/>
        <v>51</v>
      </c>
      <c r="J48">
        <f t="shared" si="9"/>
        <v>76</v>
      </c>
      <c r="K48">
        <f>SUM(Table1[[#This Row],[Maths]:[CRE]])</f>
        <v>412</v>
      </c>
      <c r="L48">
        <f t="shared" si="12"/>
        <v>87</v>
      </c>
      <c r="M48">
        <f t="shared" si="1"/>
        <v>4042</v>
      </c>
      <c r="N48" t="s">
        <v>324</v>
      </c>
    </row>
    <row r="49" spans="1:14" x14ac:dyDescent="0.25">
      <c r="A49" t="s">
        <v>45</v>
      </c>
      <c r="C49" t="s">
        <v>62</v>
      </c>
      <c r="D49" t="s">
        <v>15</v>
      </c>
      <c r="E49">
        <f t="shared" si="10"/>
        <v>62</v>
      </c>
      <c r="F49">
        <f t="shared" si="11"/>
        <v>66</v>
      </c>
      <c r="G49">
        <f t="shared" si="14"/>
        <v>53</v>
      </c>
      <c r="H49">
        <f t="shared" si="15"/>
        <v>64</v>
      </c>
      <c r="I49">
        <f t="shared" si="13"/>
        <v>57</v>
      </c>
      <c r="J49">
        <f t="shared" si="9"/>
        <v>66</v>
      </c>
      <c r="K49">
        <f>SUM(Table1[[#This Row],[Maths]:[CRE]])</f>
        <v>368</v>
      </c>
      <c r="L49">
        <f t="shared" si="12"/>
        <v>87</v>
      </c>
      <c r="M49">
        <f t="shared" si="1"/>
        <v>4047</v>
      </c>
      <c r="N49" t="s">
        <v>324</v>
      </c>
    </row>
    <row r="50" spans="1:14" x14ac:dyDescent="0.25">
      <c r="A50" t="s">
        <v>45</v>
      </c>
      <c r="C50" t="s">
        <v>63</v>
      </c>
      <c r="D50" t="s">
        <v>19</v>
      </c>
      <c r="E50">
        <f t="shared" si="10"/>
        <v>68</v>
      </c>
      <c r="F50">
        <f t="shared" si="11"/>
        <v>72</v>
      </c>
      <c r="G50">
        <f t="shared" si="14"/>
        <v>59</v>
      </c>
      <c r="H50">
        <f t="shared" si="15"/>
        <v>70</v>
      </c>
      <c r="I50">
        <f t="shared" si="13"/>
        <v>41</v>
      </c>
      <c r="J50">
        <f t="shared" si="9"/>
        <v>72</v>
      </c>
      <c r="K50">
        <f>SUM(Table1[[#This Row],[Maths]:[CRE]])</f>
        <v>382</v>
      </c>
      <c r="L50">
        <f t="shared" si="12"/>
        <v>87</v>
      </c>
      <c r="M50">
        <f t="shared" si="1"/>
        <v>4052</v>
      </c>
      <c r="N50" t="s">
        <v>324</v>
      </c>
    </row>
    <row r="51" spans="1:14" x14ac:dyDescent="0.25">
      <c r="A51" t="s">
        <v>45</v>
      </c>
      <c r="C51" t="s">
        <v>64</v>
      </c>
      <c r="D51" t="s">
        <v>10</v>
      </c>
      <c r="E51">
        <f t="shared" si="10"/>
        <v>52</v>
      </c>
      <c r="F51">
        <f t="shared" si="11"/>
        <v>56</v>
      </c>
      <c r="G51">
        <f t="shared" si="14"/>
        <v>43</v>
      </c>
      <c r="H51">
        <f t="shared" si="15"/>
        <v>54</v>
      </c>
      <c r="I51">
        <f t="shared" si="13"/>
        <v>80</v>
      </c>
      <c r="J51">
        <f t="shared" si="9"/>
        <v>56</v>
      </c>
      <c r="K51">
        <f>SUM(Table1[[#This Row],[Maths]:[CRE]])</f>
        <v>341</v>
      </c>
      <c r="L51">
        <f t="shared" ref="L51:L78" si="16">77+10+5</f>
        <v>92</v>
      </c>
      <c r="M51">
        <f t="shared" si="1"/>
        <v>4057</v>
      </c>
      <c r="N51" t="s">
        <v>324</v>
      </c>
    </row>
    <row r="52" spans="1:14" x14ac:dyDescent="0.25">
      <c r="A52" t="s">
        <v>65</v>
      </c>
      <c r="C52" t="s">
        <v>66</v>
      </c>
      <c r="D52" t="s">
        <v>10</v>
      </c>
      <c r="E52">
        <f t="shared" si="10"/>
        <v>84</v>
      </c>
      <c r="F52">
        <f t="shared" si="11"/>
        <v>88</v>
      </c>
      <c r="G52">
        <f t="shared" si="14"/>
        <v>75</v>
      </c>
      <c r="H52">
        <f t="shared" si="15"/>
        <v>86</v>
      </c>
      <c r="I52">
        <f t="shared" si="13"/>
        <v>68</v>
      </c>
      <c r="J52">
        <f t="shared" si="9"/>
        <v>88</v>
      </c>
      <c r="K52">
        <f>SUM(Table1[[#This Row],[Maths]:[CRE]])</f>
        <v>489</v>
      </c>
      <c r="L52">
        <f t="shared" si="16"/>
        <v>92</v>
      </c>
      <c r="M52">
        <f t="shared" si="1"/>
        <v>4062</v>
      </c>
      <c r="N52" t="s">
        <v>324</v>
      </c>
    </row>
    <row r="53" spans="1:14" x14ac:dyDescent="0.25">
      <c r="A53" t="s">
        <v>65</v>
      </c>
      <c r="C53" t="s">
        <v>67</v>
      </c>
      <c r="D53" t="s">
        <v>18</v>
      </c>
      <c r="E53">
        <f t="shared" si="10"/>
        <v>57</v>
      </c>
      <c r="F53">
        <f t="shared" si="11"/>
        <v>61</v>
      </c>
      <c r="G53">
        <f t="shared" si="14"/>
        <v>48</v>
      </c>
      <c r="H53">
        <f t="shared" si="15"/>
        <v>59</v>
      </c>
      <c r="I53">
        <f t="shared" si="13"/>
        <v>37</v>
      </c>
      <c r="J53">
        <f t="shared" si="9"/>
        <v>61</v>
      </c>
      <c r="K53">
        <f>SUM(Table1[[#This Row],[Maths]:[CRE]])</f>
        <v>323</v>
      </c>
      <c r="L53">
        <f t="shared" si="16"/>
        <v>92</v>
      </c>
      <c r="M53">
        <f t="shared" si="1"/>
        <v>4067</v>
      </c>
      <c r="N53" t="s">
        <v>324</v>
      </c>
    </row>
    <row r="54" spans="1:14" x14ac:dyDescent="0.25">
      <c r="A54" t="s">
        <v>65</v>
      </c>
      <c r="C54" t="s">
        <v>68</v>
      </c>
      <c r="D54" t="s">
        <v>10</v>
      </c>
      <c r="E54">
        <f t="shared" si="10"/>
        <v>76</v>
      </c>
      <c r="F54">
        <f t="shared" si="11"/>
        <v>80</v>
      </c>
      <c r="G54">
        <f t="shared" si="14"/>
        <v>67</v>
      </c>
      <c r="H54">
        <f t="shared" si="15"/>
        <v>78</v>
      </c>
      <c r="I54">
        <f t="shared" si="13"/>
        <v>57</v>
      </c>
      <c r="J54">
        <f t="shared" si="9"/>
        <v>80</v>
      </c>
      <c r="K54">
        <f>SUM(Table1[[#This Row],[Maths]:[CRE]])</f>
        <v>438</v>
      </c>
      <c r="L54">
        <f t="shared" si="16"/>
        <v>92</v>
      </c>
      <c r="M54">
        <f t="shared" si="1"/>
        <v>4072</v>
      </c>
      <c r="N54" t="s">
        <v>324</v>
      </c>
    </row>
    <row r="55" spans="1:14" x14ac:dyDescent="0.25">
      <c r="A55" t="s">
        <v>65</v>
      </c>
      <c r="C55" t="s">
        <v>69</v>
      </c>
      <c r="D55" t="s">
        <v>15</v>
      </c>
      <c r="E55">
        <f t="shared" si="10"/>
        <v>56</v>
      </c>
      <c r="F55">
        <f t="shared" si="11"/>
        <v>60</v>
      </c>
      <c r="G55">
        <f t="shared" si="14"/>
        <v>47</v>
      </c>
      <c r="H55">
        <f t="shared" si="15"/>
        <v>58</v>
      </c>
      <c r="I55">
        <f t="shared" si="13"/>
        <v>62</v>
      </c>
      <c r="J55">
        <f t="shared" si="9"/>
        <v>60</v>
      </c>
      <c r="K55">
        <f>SUM(Table1[[#This Row],[Maths]:[CRE]])</f>
        <v>343</v>
      </c>
      <c r="L55">
        <f t="shared" si="16"/>
        <v>92</v>
      </c>
      <c r="M55">
        <f t="shared" si="1"/>
        <v>4077</v>
      </c>
      <c r="N55" t="s">
        <v>324</v>
      </c>
    </row>
    <row r="56" spans="1:14" x14ac:dyDescent="0.25">
      <c r="A56" t="s">
        <v>65</v>
      </c>
      <c r="C56" t="s">
        <v>70</v>
      </c>
      <c r="D56" t="s">
        <v>10</v>
      </c>
      <c r="E56">
        <f t="shared" si="10"/>
        <v>46</v>
      </c>
      <c r="F56">
        <f t="shared" si="11"/>
        <v>50</v>
      </c>
      <c r="G56">
        <f t="shared" si="14"/>
        <v>37</v>
      </c>
      <c r="H56">
        <f t="shared" si="15"/>
        <v>48</v>
      </c>
      <c r="I56">
        <f t="shared" si="13"/>
        <v>75</v>
      </c>
      <c r="J56">
        <f t="shared" si="9"/>
        <v>50</v>
      </c>
      <c r="K56">
        <f>SUM(Table1[[#This Row],[Maths]:[CRE]])</f>
        <v>306</v>
      </c>
      <c r="L56">
        <f t="shared" si="16"/>
        <v>92</v>
      </c>
      <c r="M56">
        <f t="shared" si="1"/>
        <v>4082</v>
      </c>
      <c r="N56" t="s">
        <v>324</v>
      </c>
    </row>
    <row r="57" spans="1:14" x14ac:dyDescent="0.25">
      <c r="A57" t="s">
        <v>65</v>
      </c>
      <c r="C57" t="s">
        <v>71</v>
      </c>
      <c r="D57" t="s">
        <v>13</v>
      </c>
      <c r="E57">
        <f t="shared" si="10"/>
        <v>52</v>
      </c>
      <c r="F57">
        <f t="shared" si="11"/>
        <v>56</v>
      </c>
      <c r="G57">
        <f t="shared" si="14"/>
        <v>43</v>
      </c>
      <c r="H57">
        <f t="shared" si="15"/>
        <v>54</v>
      </c>
      <c r="I57">
        <f t="shared" si="13"/>
        <v>51</v>
      </c>
      <c r="J57">
        <f t="shared" si="9"/>
        <v>56</v>
      </c>
      <c r="K57">
        <f>SUM(Table1[[#This Row],[Maths]:[CRE]])</f>
        <v>312</v>
      </c>
      <c r="L57">
        <f t="shared" si="16"/>
        <v>92</v>
      </c>
      <c r="M57">
        <f t="shared" si="1"/>
        <v>4087</v>
      </c>
      <c r="N57" t="s">
        <v>324</v>
      </c>
    </row>
    <row r="58" spans="1:14" x14ac:dyDescent="0.25">
      <c r="A58" t="s">
        <v>65</v>
      </c>
      <c r="C58" t="s">
        <v>72</v>
      </c>
      <c r="D58" t="s">
        <v>10</v>
      </c>
      <c r="E58">
        <f t="shared" si="10"/>
        <v>36</v>
      </c>
      <c r="F58">
        <f t="shared" si="11"/>
        <v>40</v>
      </c>
      <c r="G58">
        <f t="shared" si="14"/>
        <v>27</v>
      </c>
      <c r="H58">
        <f t="shared" si="15"/>
        <v>38</v>
      </c>
      <c r="I58">
        <f t="shared" si="13"/>
        <v>75</v>
      </c>
      <c r="J58">
        <f t="shared" si="9"/>
        <v>40</v>
      </c>
      <c r="K58">
        <f>SUM(Table1[[#This Row],[Maths]:[CRE]])</f>
        <v>256</v>
      </c>
      <c r="L58">
        <f t="shared" si="16"/>
        <v>92</v>
      </c>
      <c r="M58">
        <f t="shared" si="1"/>
        <v>4092</v>
      </c>
      <c r="N58" t="s">
        <v>324</v>
      </c>
    </row>
    <row r="59" spans="1:14" x14ac:dyDescent="0.25">
      <c r="A59" t="s">
        <v>65</v>
      </c>
      <c r="C59" t="s">
        <v>73</v>
      </c>
      <c r="D59" t="s">
        <v>19</v>
      </c>
      <c r="E59">
        <f t="shared" si="10"/>
        <v>75</v>
      </c>
      <c r="F59">
        <f t="shared" si="11"/>
        <v>79</v>
      </c>
      <c r="G59">
        <f t="shared" si="14"/>
        <v>66</v>
      </c>
      <c r="H59">
        <f t="shared" si="15"/>
        <v>77</v>
      </c>
      <c r="I59">
        <f t="shared" si="13"/>
        <v>69</v>
      </c>
      <c r="J59">
        <f t="shared" ref="J59:J81" si="17">E59+4</f>
        <v>79</v>
      </c>
      <c r="K59">
        <f>SUM(Table1[[#This Row],[Maths]:[CRE]])</f>
        <v>445</v>
      </c>
      <c r="L59">
        <f t="shared" si="16"/>
        <v>92</v>
      </c>
      <c r="M59">
        <f t="shared" si="1"/>
        <v>4097</v>
      </c>
      <c r="N59" t="s">
        <v>324</v>
      </c>
    </row>
    <row r="60" spans="1:14" x14ac:dyDescent="0.25">
      <c r="A60" t="s">
        <v>65</v>
      </c>
      <c r="C60" t="s">
        <v>74</v>
      </c>
      <c r="D60" t="s">
        <v>10</v>
      </c>
      <c r="E60">
        <f t="shared" si="10"/>
        <v>63</v>
      </c>
      <c r="F60">
        <f t="shared" si="11"/>
        <v>67</v>
      </c>
      <c r="G60">
        <f t="shared" si="14"/>
        <v>54</v>
      </c>
      <c r="H60">
        <f t="shared" si="15"/>
        <v>65</v>
      </c>
      <c r="I60">
        <f t="shared" si="13"/>
        <v>74</v>
      </c>
      <c r="J60">
        <f t="shared" si="17"/>
        <v>67</v>
      </c>
      <c r="K60">
        <f>SUM(Table1[[#This Row],[Maths]:[CRE]])</f>
        <v>390</v>
      </c>
      <c r="L60">
        <f t="shared" si="16"/>
        <v>92</v>
      </c>
      <c r="M60">
        <f t="shared" si="1"/>
        <v>4102</v>
      </c>
      <c r="N60" t="s">
        <v>324</v>
      </c>
    </row>
    <row r="61" spans="1:14" x14ac:dyDescent="0.25">
      <c r="A61" t="s">
        <v>65</v>
      </c>
      <c r="C61" t="s">
        <v>75</v>
      </c>
      <c r="D61" t="s">
        <v>19</v>
      </c>
      <c r="E61">
        <f t="shared" si="10"/>
        <v>32</v>
      </c>
      <c r="F61">
        <f t="shared" si="11"/>
        <v>36</v>
      </c>
      <c r="G61">
        <f t="shared" si="14"/>
        <v>23</v>
      </c>
      <c r="H61">
        <f t="shared" si="15"/>
        <v>34</v>
      </c>
      <c r="I61">
        <f t="shared" si="13"/>
        <v>68</v>
      </c>
      <c r="J61">
        <f t="shared" si="17"/>
        <v>36</v>
      </c>
      <c r="K61">
        <f>SUM(Table1[[#This Row],[Maths]:[CRE]])</f>
        <v>229</v>
      </c>
      <c r="L61">
        <f t="shared" si="16"/>
        <v>92</v>
      </c>
      <c r="M61">
        <f t="shared" si="1"/>
        <v>4107</v>
      </c>
      <c r="N61" t="s">
        <v>324</v>
      </c>
    </row>
    <row r="62" spans="1:14" x14ac:dyDescent="0.25">
      <c r="A62" t="s">
        <v>65</v>
      </c>
      <c r="C62" t="s">
        <v>76</v>
      </c>
      <c r="D62" t="s">
        <v>10</v>
      </c>
      <c r="E62">
        <f t="shared" si="10"/>
        <v>52</v>
      </c>
      <c r="F62">
        <f t="shared" si="11"/>
        <v>56</v>
      </c>
      <c r="G62">
        <f t="shared" si="14"/>
        <v>43</v>
      </c>
      <c r="H62">
        <f t="shared" si="15"/>
        <v>54</v>
      </c>
      <c r="I62">
        <f t="shared" ref="I62:I93" si="18">E39</f>
        <v>72</v>
      </c>
      <c r="J62">
        <f t="shared" si="17"/>
        <v>56</v>
      </c>
      <c r="K62">
        <f>SUM(Table1[[#This Row],[Maths]:[CRE]])</f>
        <v>333</v>
      </c>
      <c r="L62">
        <f t="shared" si="16"/>
        <v>92</v>
      </c>
      <c r="M62">
        <f t="shared" si="1"/>
        <v>4112</v>
      </c>
      <c r="N62" t="s">
        <v>324</v>
      </c>
    </row>
    <row r="63" spans="1:14" x14ac:dyDescent="0.25">
      <c r="A63" t="s">
        <v>65</v>
      </c>
      <c r="C63" t="s">
        <v>77</v>
      </c>
      <c r="D63" t="s">
        <v>18</v>
      </c>
      <c r="E63">
        <f t="shared" si="10"/>
        <v>57</v>
      </c>
      <c r="F63">
        <f t="shared" si="11"/>
        <v>61</v>
      </c>
      <c r="G63">
        <f t="shared" si="14"/>
        <v>48</v>
      </c>
      <c r="H63">
        <f t="shared" si="15"/>
        <v>59</v>
      </c>
      <c r="I63">
        <f t="shared" si="18"/>
        <v>41</v>
      </c>
      <c r="J63">
        <f t="shared" si="17"/>
        <v>61</v>
      </c>
      <c r="K63">
        <f>SUM(Table1[[#This Row],[Maths]:[CRE]])</f>
        <v>327</v>
      </c>
      <c r="L63">
        <f t="shared" si="16"/>
        <v>92</v>
      </c>
      <c r="M63">
        <f t="shared" si="1"/>
        <v>4117</v>
      </c>
      <c r="N63" t="s">
        <v>324</v>
      </c>
    </row>
    <row r="64" spans="1:14" x14ac:dyDescent="0.25">
      <c r="A64" t="s">
        <v>65</v>
      </c>
      <c r="C64" t="s">
        <v>78</v>
      </c>
      <c r="D64" t="s">
        <v>15</v>
      </c>
      <c r="E64">
        <f t="shared" ref="E64:E95" si="19">G43</f>
        <v>70</v>
      </c>
      <c r="F64">
        <f t="shared" ref="F64:F95" si="20">E64+4</f>
        <v>74</v>
      </c>
      <c r="G64">
        <f t="shared" si="14"/>
        <v>61</v>
      </c>
      <c r="H64">
        <f t="shared" si="15"/>
        <v>72</v>
      </c>
      <c r="I64">
        <f t="shared" si="18"/>
        <v>61</v>
      </c>
      <c r="J64">
        <f t="shared" si="17"/>
        <v>74</v>
      </c>
      <c r="K64">
        <f>SUM(Table1[[#This Row],[Maths]:[CRE]])</f>
        <v>412</v>
      </c>
      <c r="L64">
        <f t="shared" si="16"/>
        <v>92</v>
      </c>
      <c r="M64">
        <f t="shared" si="1"/>
        <v>4122</v>
      </c>
      <c r="N64" t="s">
        <v>324</v>
      </c>
    </row>
    <row r="65" spans="1:14" x14ac:dyDescent="0.25">
      <c r="A65" t="s">
        <v>65</v>
      </c>
      <c r="C65" t="s">
        <v>79</v>
      </c>
      <c r="D65" t="s">
        <v>13</v>
      </c>
      <c r="E65">
        <f t="shared" si="19"/>
        <v>46</v>
      </c>
      <c r="F65">
        <f t="shared" si="20"/>
        <v>50</v>
      </c>
      <c r="G65">
        <f t="shared" si="14"/>
        <v>37</v>
      </c>
      <c r="H65">
        <f t="shared" si="15"/>
        <v>48</v>
      </c>
      <c r="I65">
        <f t="shared" si="18"/>
        <v>66</v>
      </c>
      <c r="J65">
        <f t="shared" si="17"/>
        <v>50</v>
      </c>
      <c r="K65">
        <f>SUM(Table1[[#This Row],[Maths]:[CRE]])</f>
        <v>297</v>
      </c>
      <c r="L65">
        <f t="shared" si="16"/>
        <v>92</v>
      </c>
      <c r="M65">
        <f t="shared" si="1"/>
        <v>4127</v>
      </c>
      <c r="N65" t="s">
        <v>324</v>
      </c>
    </row>
    <row r="66" spans="1:14" x14ac:dyDescent="0.25">
      <c r="A66" t="s">
        <v>65</v>
      </c>
      <c r="C66" t="s">
        <v>80</v>
      </c>
      <c r="D66" t="s">
        <v>10</v>
      </c>
      <c r="E66">
        <f t="shared" si="19"/>
        <v>70</v>
      </c>
      <c r="F66">
        <f t="shared" si="20"/>
        <v>74</v>
      </c>
      <c r="G66">
        <f t="shared" si="14"/>
        <v>61</v>
      </c>
      <c r="H66">
        <f t="shared" si="15"/>
        <v>72</v>
      </c>
      <c r="I66">
        <f t="shared" si="18"/>
        <v>79</v>
      </c>
      <c r="J66">
        <f t="shared" si="17"/>
        <v>74</v>
      </c>
      <c r="K66">
        <f>SUM(Table1[[#This Row],[Maths]:[CRE]])</f>
        <v>430</v>
      </c>
      <c r="L66">
        <f t="shared" si="16"/>
        <v>92</v>
      </c>
      <c r="M66">
        <f t="shared" si="1"/>
        <v>4132</v>
      </c>
      <c r="N66" t="s">
        <v>324</v>
      </c>
    </row>
    <row r="67" spans="1:14" x14ac:dyDescent="0.25">
      <c r="A67" t="s">
        <v>65</v>
      </c>
      <c r="C67" t="s">
        <v>81</v>
      </c>
      <c r="D67" t="s">
        <v>18</v>
      </c>
      <c r="E67">
        <f t="shared" si="19"/>
        <v>64</v>
      </c>
      <c r="F67">
        <f t="shared" si="20"/>
        <v>68</v>
      </c>
      <c r="G67">
        <f t="shared" si="14"/>
        <v>55</v>
      </c>
      <c r="H67">
        <f t="shared" si="15"/>
        <v>66</v>
      </c>
      <c r="I67">
        <f t="shared" si="18"/>
        <v>55</v>
      </c>
      <c r="J67">
        <f t="shared" si="17"/>
        <v>68</v>
      </c>
      <c r="K67">
        <f>SUM(Table1[[#This Row],[Maths]:[CRE]])</f>
        <v>376</v>
      </c>
      <c r="L67">
        <f t="shared" si="16"/>
        <v>92</v>
      </c>
      <c r="M67">
        <f t="shared" si="1"/>
        <v>4137</v>
      </c>
      <c r="N67" t="s">
        <v>324</v>
      </c>
    </row>
    <row r="68" spans="1:14" x14ac:dyDescent="0.25">
      <c r="A68" t="s">
        <v>65</v>
      </c>
      <c r="C68" t="s">
        <v>82</v>
      </c>
      <c r="D68" t="s">
        <v>17</v>
      </c>
      <c r="E68">
        <f t="shared" si="19"/>
        <v>69</v>
      </c>
      <c r="F68">
        <f t="shared" si="20"/>
        <v>73</v>
      </c>
      <c r="G68">
        <f t="shared" si="14"/>
        <v>60</v>
      </c>
      <c r="H68">
        <f t="shared" si="15"/>
        <v>71</v>
      </c>
      <c r="I68">
        <f t="shared" si="18"/>
        <v>79</v>
      </c>
      <c r="J68">
        <f t="shared" si="17"/>
        <v>73</v>
      </c>
      <c r="K68">
        <f>SUM(Table1[[#This Row],[Maths]:[CRE]])</f>
        <v>425</v>
      </c>
      <c r="L68">
        <f t="shared" si="16"/>
        <v>92</v>
      </c>
      <c r="M68">
        <f t="shared" ref="M68:M131" si="21">M67+5</f>
        <v>4142</v>
      </c>
      <c r="N68" t="s">
        <v>324</v>
      </c>
    </row>
    <row r="69" spans="1:14" x14ac:dyDescent="0.25">
      <c r="A69" t="s">
        <v>65</v>
      </c>
      <c r="C69" t="s">
        <v>83</v>
      </c>
      <c r="D69" t="s">
        <v>10</v>
      </c>
      <c r="E69">
        <f t="shared" si="19"/>
        <v>63</v>
      </c>
      <c r="F69">
        <f t="shared" si="20"/>
        <v>67</v>
      </c>
      <c r="G69">
        <f t="shared" si="14"/>
        <v>54</v>
      </c>
      <c r="H69">
        <f t="shared" si="15"/>
        <v>65</v>
      </c>
      <c r="I69">
        <f t="shared" si="18"/>
        <v>73</v>
      </c>
      <c r="J69">
        <f t="shared" si="17"/>
        <v>67</v>
      </c>
      <c r="K69">
        <f>SUM(Table1[[#This Row],[Maths]:[CRE]])</f>
        <v>389</v>
      </c>
      <c r="L69">
        <f t="shared" si="16"/>
        <v>92</v>
      </c>
      <c r="M69">
        <f t="shared" si="21"/>
        <v>4147</v>
      </c>
      <c r="N69" t="s">
        <v>324</v>
      </c>
    </row>
    <row r="70" spans="1:14" x14ac:dyDescent="0.25">
      <c r="A70" t="s">
        <v>65</v>
      </c>
      <c r="C70" t="s">
        <v>31</v>
      </c>
      <c r="D70" t="s">
        <v>13</v>
      </c>
      <c r="E70">
        <f t="shared" si="19"/>
        <v>53</v>
      </c>
      <c r="F70">
        <f t="shared" si="20"/>
        <v>57</v>
      </c>
      <c r="G70">
        <f t="shared" ref="G70:G101" si="22">F70-13</f>
        <v>44</v>
      </c>
      <c r="H70">
        <f t="shared" ref="H70:H81" si="23">F70-2</f>
        <v>55</v>
      </c>
      <c r="I70">
        <f t="shared" si="18"/>
        <v>78</v>
      </c>
      <c r="J70">
        <f t="shared" si="17"/>
        <v>57</v>
      </c>
      <c r="K70">
        <f>SUM(Table1[[#This Row],[Maths]:[CRE]])</f>
        <v>344</v>
      </c>
      <c r="L70">
        <f t="shared" si="16"/>
        <v>92</v>
      </c>
      <c r="M70">
        <f t="shared" si="21"/>
        <v>4152</v>
      </c>
      <c r="N70" t="s">
        <v>324</v>
      </c>
    </row>
    <row r="71" spans="1:14" x14ac:dyDescent="0.25">
      <c r="A71" t="s">
        <v>65</v>
      </c>
      <c r="C71" t="s">
        <v>84</v>
      </c>
      <c r="D71" t="s">
        <v>10</v>
      </c>
      <c r="E71">
        <f t="shared" si="19"/>
        <v>59</v>
      </c>
      <c r="F71">
        <f t="shared" si="20"/>
        <v>63</v>
      </c>
      <c r="G71">
        <f t="shared" si="22"/>
        <v>50</v>
      </c>
      <c r="H71">
        <f t="shared" si="23"/>
        <v>61</v>
      </c>
      <c r="I71">
        <f t="shared" si="18"/>
        <v>72</v>
      </c>
      <c r="J71">
        <f t="shared" si="17"/>
        <v>63</v>
      </c>
      <c r="K71">
        <f>SUM(Table1[[#This Row],[Maths]:[CRE]])</f>
        <v>368</v>
      </c>
      <c r="L71">
        <f t="shared" si="16"/>
        <v>92</v>
      </c>
      <c r="M71">
        <f t="shared" si="21"/>
        <v>4157</v>
      </c>
      <c r="N71" t="s">
        <v>324</v>
      </c>
    </row>
    <row r="72" spans="1:14" x14ac:dyDescent="0.25">
      <c r="A72" t="s">
        <v>65</v>
      </c>
      <c r="C72" t="s">
        <v>85</v>
      </c>
      <c r="D72" t="s">
        <v>13</v>
      </c>
      <c r="E72">
        <f t="shared" si="19"/>
        <v>43</v>
      </c>
      <c r="F72">
        <f t="shared" si="20"/>
        <v>47</v>
      </c>
      <c r="G72">
        <f t="shared" si="22"/>
        <v>34</v>
      </c>
      <c r="H72">
        <f t="shared" si="23"/>
        <v>45</v>
      </c>
      <c r="I72">
        <f t="shared" si="18"/>
        <v>62</v>
      </c>
      <c r="J72">
        <f t="shared" si="17"/>
        <v>47</v>
      </c>
      <c r="K72">
        <f>SUM(Table1[[#This Row],[Maths]:[CRE]])</f>
        <v>278</v>
      </c>
      <c r="L72">
        <f t="shared" si="16"/>
        <v>92</v>
      </c>
      <c r="M72">
        <f t="shared" si="21"/>
        <v>4162</v>
      </c>
      <c r="N72" t="s">
        <v>324</v>
      </c>
    </row>
    <row r="73" spans="1:14" x14ac:dyDescent="0.25">
      <c r="A73" t="s">
        <v>65</v>
      </c>
      <c r="C73" t="s">
        <v>93</v>
      </c>
      <c r="D73" t="s">
        <v>10</v>
      </c>
      <c r="E73">
        <f t="shared" si="19"/>
        <v>75</v>
      </c>
      <c r="F73">
        <f t="shared" si="20"/>
        <v>79</v>
      </c>
      <c r="G73">
        <f t="shared" si="22"/>
        <v>66</v>
      </c>
      <c r="H73">
        <f t="shared" si="23"/>
        <v>77</v>
      </c>
      <c r="I73">
        <f t="shared" si="18"/>
        <v>68</v>
      </c>
      <c r="J73">
        <f t="shared" si="17"/>
        <v>79</v>
      </c>
      <c r="K73">
        <f>SUM(Table1[[#This Row],[Maths]:[CRE]])</f>
        <v>444</v>
      </c>
      <c r="L73">
        <f t="shared" si="16"/>
        <v>92</v>
      </c>
      <c r="M73">
        <f t="shared" si="21"/>
        <v>4167</v>
      </c>
      <c r="N73" t="s">
        <v>324</v>
      </c>
    </row>
    <row r="74" spans="1:14" x14ac:dyDescent="0.25">
      <c r="A74" t="s">
        <v>65</v>
      </c>
      <c r="C74" t="s">
        <v>89</v>
      </c>
      <c r="D74" t="s">
        <v>18</v>
      </c>
      <c r="E74">
        <f t="shared" si="19"/>
        <v>48</v>
      </c>
      <c r="F74">
        <f t="shared" si="20"/>
        <v>52</v>
      </c>
      <c r="G74">
        <f t="shared" si="22"/>
        <v>39</v>
      </c>
      <c r="H74">
        <f t="shared" si="23"/>
        <v>50</v>
      </c>
      <c r="I74">
        <f t="shared" si="18"/>
        <v>52</v>
      </c>
      <c r="J74">
        <f t="shared" si="17"/>
        <v>52</v>
      </c>
      <c r="K74">
        <f>SUM(Table1[[#This Row],[Maths]:[CRE]])</f>
        <v>293</v>
      </c>
      <c r="L74">
        <f t="shared" si="16"/>
        <v>92</v>
      </c>
      <c r="M74">
        <f t="shared" si="21"/>
        <v>4172</v>
      </c>
      <c r="N74" t="s">
        <v>324</v>
      </c>
    </row>
    <row r="75" spans="1:14" x14ac:dyDescent="0.25">
      <c r="A75" t="s">
        <v>65</v>
      </c>
      <c r="C75" t="s">
        <v>90</v>
      </c>
      <c r="D75" t="s">
        <v>10</v>
      </c>
      <c r="E75">
        <f t="shared" si="19"/>
        <v>67</v>
      </c>
      <c r="F75">
        <f t="shared" si="20"/>
        <v>71</v>
      </c>
      <c r="G75">
        <f t="shared" si="22"/>
        <v>58</v>
      </c>
      <c r="H75">
        <f t="shared" si="23"/>
        <v>69</v>
      </c>
      <c r="I75">
        <f t="shared" si="18"/>
        <v>84</v>
      </c>
      <c r="J75">
        <f t="shared" si="17"/>
        <v>71</v>
      </c>
      <c r="K75">
        <f>SUM(Table1[[#This Row],[Maths]:[CRE]])</f>
        <v>420</v>
      </c>
      <c r="L75">
        <f t="shared" si="16"/>
        <v>92</v>
      </c>
      <c r="M75">
        <f t="shared" si="21"/>
        <v>4177</v>
      </c>
      <c r="N75" t="s">
        <v>324</v>
      </c>
    </row>
    <row r="76" spans="1:14" x14ac:dyDescent="0.25">
      <c r="A76" t="s">
        <v>65</v>
      </c>
      <c r="C76" t="s">
        <v>86</v>
      </c>
      <c r="D76" t="s">
        <v>15</v>
      </c>
      <c r="E76">
        <f t="shared" si="19"/>
        <v>47</v>
      </c>
      <c r="F76">
        <f t="shared" si="20"/>
        <v>51</v>
      </c>
      <c r="G76">
        <f t="shared" si="22"/>
        <v>38</v>
      </c>
      <c r="H76">
        <f t="shared" si="23"/>
        <v>49</v>
      </c>
      <c r="I76">
        <f t="shared" si="18"/>
        <v>57</v>
      </c>
      <c r="J76">
        <f t="shared" si="17"/>
        <v>51</v>
      </c>
      <c r="K76">
        <f>SUM(Table1[[#This Row],[Maths]:[CRE]])</f>
        <v>293</v>
      </c>
      <c r="L76">
        <f t="shared" si="16"/>
        <v>92</v>
      </c>
      <c r="M76">
        <f t="shared" si="21"/>
        <v>4182</v>
      </c>
      <c r="N76" t="s">
        <v>324</v>
      </c>
    </row>
    <row r="77" spans="1:14" x14ac:dyDescent="0.25">
      <c r="A77" t="s">
        <v>65</v>
      </c>
      <c r="C77" t="s">
        <v>79</v>
      </c>
      <c r="D77" t="s">
        <v>17</v>
      </c>
      <c r="E77">
        <f t="shared" si="19"/>
        <v>37</v>
      </c>
      <c r="F77">
        <f t="shared" si="20"/>
        <v>41</v>
      </c>
      <c r="G77">
        <f t="shared" si="22"/>
        <v>28</v>
      </c>
      <c r="H77">
        <f t="shared" si="23"/>
        <v>39</v>
      </c>
      <c r="I77">
        <f t="shared" si="18"/>
        <v>76</v>
      </c>
      <c r="J77">
        <f t="shared" si="17"/>
        <v>41</v>
      </c>
      <c r="K77">
        <f>SUM(Table1[[#This Row],[Maths]:[CRE]])</f>
        <v>262</v>
      </c>
      <c r="L77">
        <f t="shared" si="16"/>
        <v>92</v>
      </c>
      <c r="M77">
        <f t="shared" si="21"/>
        <v>4187</v>
      </c>
      <c r="N77" t="s">
        <v>324</v>
      </c>
    </row>
    <row r="78" spans="1:14" x14ac:dyDescent="0.25">
      <c r="A78" t="s">
        <v>65</v>
      </c>
      <c r="C78" t="s">
        <v>91</v>
      </c>
      <c r="D78" t="s">
        <v>10</v>
      </c>
      <c r="E78">
        <f t="shared" si="19"/>
        <v>43</v>
      </c>
      <c r="F78">
        <f t="shared" si="20"/>
        <v>47</v>
      </c>
      <c r="G78">
        <f t="shared" si="22"/>
        <v>34</v>
      </c>
      <c r="H78">
        <f t="shared" si="23"/>
        <v>45</v>
      </c>
      <c r="I78">
        <f t="shared" si="18"/>
        <v>56</v>
      </c>
      <c r="J78">
        <f t="shared" si="17"/>
        <v>47</v>
      </c>
      <c r="K78">
        <f>SUM(Table1[[#This Row],[Maths]:[CRE]])</f>
        <v>272</v>
      </c>
      <c r="L78">
        <f t="shared" si="16"/>
        <v>92</v>
      </c>
      <c r="M78">
        <f t="shared" si="21"/>
        <v>4192</v>
      </c>
      <c r="N78" t="s">
        <v>324</v>
      </c>
    </row>
    <row r="79" spans="1:14" x14ac:dyDescent="0.25">
      <c r="A79" t="s">
        <v>65</v>
      </c>
      <c r="C79" t="s">
        <v>87</v>
      </c>
      <c r="D79" t="s">
        <v>19</v>
      </c>
      <c r="E79">
        <f t="shared" si="19"/>
        <v>27</v>
      </c>
      <c r="F79">
        <f t="shared" si="20"/>
        <v>31</v>
      </c>
      <c r="G79">
        <f t="shared" si="22"/>
        <v>18</v>
      </c>
      <c r="H79">
        <f t="shared" si="23"/>
        <v>29</v>
      </c>
      <c r="I79">
        <f t="shared" si="18"/>
        <v>46</v>
      </c>
      <c r="J79">
        <f t="shared" si="17"/>
        <v>31</v>
      </c>
      <c r="K79">
        <f>SUM(Table1[[#This Row],[Maths]:[CRE]])</f>
        <v>182</v>
      </c>
      <c r="L79">
        <v>56</v>
      </c>
      <c r="M79">
        <f t="shared" si="21"/>
        <v>4197</v>
      </c>
      <c r="N79" t="s">
        <v>324</v>
      </c>
    </row>
    <row r="80" spans="1:14" x14ac:dyDescent="0.25">
      <c r="A80" t="s">
        <v>65</v>
      </c>
      <c r="C80" t="s">
        <v>92</v>
      </c>
      <c r="D80" t="s">
        <v>10</v>
      </c>
      <c r="E80">
        <f t="shared" si="19"/>
        <v>66</v>
      </c>
      <c r="F80">
        <f t="shared" si="20"/>
        <v>70</v>
      </c>
      <c r="G80">
        <f t="shared" si="22"/>
        <v>57</v>
      </c>
      <c r="H80">
        <f t="shared" si="23"/>
        <v>68</v>
      </c>
      <c r="I80">
        <f t="shared" si="18"/>
        <v>52</v>
      </c>
      <c r="J80">
        <f t="shared" si="17"/>
        <v>70</v>
      </c>
      <c r="K80">
        <f>SUM(Table1[[#This Row],[Maths]:[CRE]])</f>
        <v>383</v>
      </c>
      <c r="L80">
        <f>77+10+5</f>
        <v>92</v>
      </c>
      <c r="M80">
        <f t="shared" si="21"/>
        <v>4202</v>
      </c>
      <c r="N80" t="s">
        <v>324</v>
      </c>
    </row>
    <row r="81" spans="1:14" x14ac:dyDescent="0.25">
      <c r="A81" t="s">
        <v>65</v>
      </c>
      <c r="C81" t="s">
        <v>88</v>
      </c>
      <c r="D81" t="s">
        <v>18</v>
      </c>
      <c r="E81">
        <f t="shared" si="19"/>
        <v>54</v>
      </c>
      <c r="F81">
        <f t="shared" si="20"/>
        <v>58</v>
      </c>
      <c r="G81">
        <f t="shared" si="22"/>
        <v>45</v>
      </c>
      <c r="H81">
        <f t="shared" si="23"/>
        <v>56</v>
      </c>
      <c r="I81">
        <f t="shared" si="18"/>
        <v>36</v>
      </c>
      <c r="J81">
        <f t="shared" si="17"/>
        <v>58</v>
      </c>
      <c r="K81">
        <f>SUM(Table1[[#This Row],[Maths]:[CRE]])</f>
        <v>307</v>
      </c>
      <c r="L81">
        <f>77+10+5</f>
        <v>92</v>
      </c>
      <c r="M81">
        <f t="shared" si="21"/>
        <v>4207</v>
      </c>
      <c r="N81" t="s">
        <v>324</v>
      </c>
    </row>
    <row r="82" spans="1:14" x14ac:dyDescent="0.25">
      <c r="A82" t="s">
        <v>95</v>
      </c>
      <c r="C82" t="s">
        <v>104</v>
      </c>
      <c r="D82" t="str">
        <f t="shared" ref="D82:D113" si="24">D3</f>
        <v>Grade 1</v>
      </c>
      <c r="E82">
        <f t="shared" ref="E82:E113" si="25">F3+1</f>
        <v>91</v>
      </c>
      <c r="F82">
        <f t="shared" ref="F82:F113" si="26">E3</f>
        <v>70</v>
      </c>
      <c r="G82">
        <f t="shared" ref="G82:G113" si="27">H3</f>
        <v>56</v>
      </c>
      <c r="H82">
        <f t="shared" ref="H82:H113" si="28">G3</f>
        <v>88</v>
      </c>
      <c r="I82">
        <f t="shared" si="18"/>
        <v>75</v>
      </c>
      <c r="J82">
        <f t="shared" ref="J82:J113" si="29">J3</f>
        <v>78</v>
      </c>
      <c r="K82">
        <f>SUM(Table1[[#This Row],[Maths]:[CRE]])</f>
        <v>458</v>
      </c>
      <c r="L82">
        <v>87</v>
      </c>
      <c r="M82">
        <f t="shared" si="21"/>
        <v>4212</v>
      </c>
      <c r="N82" t="s">
        <v>324</v>
      </c>
    </row>
    <row r="83" spans="1:14" x14ac:dyDescent="0.25">
      <c r="A83" t="s">
        <v>95</v>
      </c>
      <c r="C83" t="s">
        <v>174</v>
      </c>
      <c r="D83" t="str">
        <f t="shared" si="24"/>
        <v>Grade 2</v>
      </c>
      <c r="E83">
        <f t="shared" si="25"/>
        <v>79</v>
      </c>
      <c r="F83">
        <f t="shared" si="26"/>
        <v>78</v>
      </c>
      <c r="G83">
        <f t="shared" si="27"/>
        <v>78</v>
      </c>
      <c r="H83">
        <f t="shared" si="28"/>
        <v>78</v>
      </c>
      <c r="I83">
        <f t="shared" si="18"/>
        <v>63</v>
      </c>
      <c r="J83">
        <f t="shared" si="29"/>
        <v>78</v>
      </c>
      <c r="K83">
        <f>SUM(Table1[[#This Row],[Maths]:[CRE]])</f>
        <v>454</v>
      </c>
      <c r="L83">
        <v>87</v>
      </c>
      <c r="M83">
        <f t="shared" si="21"/>
        <v>4217</v>
      </c>
      <c r="N83" t="s">
        <v>324</v>
      </c>
    </row>
    <row r="84" spans="1:14" x14ac:dyDescent="0.25">
      <c r="A84" t="s">
        <v>95</v>
      </c>
      <c r="C84" t="s">
        <v>175</v>
      </c>
      <c r="D84" t="str">
        <f t="shared" si="24"/>
        <v>Grade 6</v>
      </c>
      <c r="E84">
        <f t="shared" si="25"/>
        <v>48</v>
      </c>
      <c r="F84">
        <f t="shared" si="26"/>
        <v>90</v>
      </c>
      <c r="G84">
        <f t="shared" si="27"/>
        <v>76</v>
      </c>
      <c r="H84">
        <f t="shared" si="28"/>
        <v>89</v>
      </c>
      <c r="I84">
        <f t="shared" si="18"/>
        <v>32</v>
      </c>
      <c r="J84">
        <f t="shared" si="29"/>
        <v>94</v>
      </c>
      <c r="K84">
        <f>SUM(Table1[[#This Row],[Maths]:[CRE]])</f>
        <v>429</v>
      </c>
      <c r="L84">
        <v>87</v>
      </c>
      <c r="M84">
        <f t="shared" si="21"/>
        <v>4222</v>
      </c>
      <c r="N84" t="s">
        <v>324</v>
      </c>
    </row>
    <row r="85" spans="1:14" x14ac:dyDescent="0.25">
      <c r="A85" t="s">
        <v>95</v>
      </c>
      <c r="C85" t="s">
        <v>173</v>
      </c>
      <c r="D85" t="str">
        <f t="shared" si="24"/>
        <v>Grade 6</v>
      </c>
      <c r="E85">
        <f t="shared" si="25"/>
        <v>68</v>
      </c>
      <c r="F85">
        <f t="shared" si="26"/>
        <v>89</v>
      </c>
      <c r="G85">
        <f t="shared" si="27"/>
        <v>65</v>
      </c>
      <c r="H85">
        <f t="shared" si="28"/>
        <v>54</v>
      </c>
      <c r="I85">
        <f t="shared" si="18"/>
        <v>52</v>
      </c>
      <c r="J85">
        <f t="shared" si="29"/>
        <v>93</v>
      </c>
      <c r="K85">
        <f>SUM(Table1[[#This Row],[Maths]:[CRE]])</f>
        <v>421</v>
      </c>
      <c r="L85">
        <v>87</v>
      </c>
      <c r="M85">
        <f t="shared" si="21"/>
        <v>4227</v>
      </c>
      <c r="N85" t="s">
        <v>324</v>
      </c>
    </row>
    <row r="86" spans="1:14" x14ac:dyDescent="0.25">
      <c r="A86" t="s">
        <v>95</v>
      </c>
      <c r="C86" t="s">
        <v>176</v>
      </c>
      <c r="D86" t="str">
        <f t="shared" si="24"/>
        <v>Grade 5</v>
      </c>
      <c r="E86">
        <f t="shared" si="25"/>
        <v>73</v>
      </c>
      <c r="F86">
        <f t="shared" si="26"/>
        <v>65</v>
      </c>
      <c r="G86">
        <f t="shared" si="27"/>
        <v>70</v>
      </c>
      <c r="H86">
        <f t="shared" si="28"/>
        <v>59</v>
      </c>
      <c r="I86">
        <f t="shared" si="18"/>
        <v>57</v>
      </c>
      <c r="J86">
        <f t="shared" si="29"/>
        <v>69</v>
      </c>
      <c r="K86">
        <f>SUM(Table1[[#This Row],[Maths]:[CRE]])</f>
        <v>393</v>
      </c>
      <c r="L86">
        <v>87</v>
      </c>
      <c r="M86">
        <f t="shared" si="21"/>
        <v>4232</v>
      </c>
      <c r="N86" t="s">
        <v>324</v>
      </c>
    </row>
    <row r="87" spans="1:14" x14ac:dyDescent="0.25">
      <c r="A87" t="s">
        <v>95</v>
      </c>
      <c r="C87" t="s">
        <v>172</v>
      </c>
      <c r="D87" t="str">
        <f t="shared" si="24"/>
        <v>Grade 4</v>
      </c>
      <c r="E87">
        <f t="shared" si="25"/>
        <v>86</v>
      </c>
      <c r="F87">
        <f t="shared" si="26"/>
        <v>78</v>
      </c>
      <c r="G87">
        <f t="shared" si="27"/>
        <v>83</v>
      </c>
      <c r="H87">
        <f t="shared" si="28"/>
        <v>72</v>
      </c>
      <c r="I87">
        <f t="shared" si="18"/>
        <v>70</v>
      </c>
      <c r="J87">
        <f t="shared" si="29"/>
        <v>82</v>
      </c>
      <c r="K87">
        <f>SUM(Table1[[#This Row],[Maths]:[CRE]])</f>
        <v>471</v>
      </c>
      <c r="L87">
        <v>87</v>
      </c>
      <c r="M87">
        <f t="shared" si="21"/>
        <v>4237</v>
      </c>
      <c r="N87" t="s">
        <v>324</v>
      </c>
    </row>
    <row r="88" spans="1:14" x14ac:dyDescent="0.25">
      <c r="A88" t="s">
        <v>95</v>
      </c>
      <c r="C88" t="s">
        <v>182</v>
      </c>
      <c r="D88" t="str">
        <f t="shared" si="24"/>
        <v>Grade 3</v>
      </c>
      <c r="E88">
        <f t="shared" si="25"/>
        <v>62</v>
      </c>
      <c r="F88">
        <f t="shared" si="26"/>
        <v>54</v>
      </c>
      <c r="G88">
        <f t="shared" si="27"/>
        <v>59</v>
      </c>
      <c r="H88">
        <f t="shared" si="28"/>
        <v>48</v>
      </c>
      <c r="I88">
        <f t="shared" si="18"/>
        <v>46</v>
      </c>
      <c r="J88">
        <f t="shared" si="29"/>
        <v>58</v>
      </c>
      <c r="K88">
        <f>SUM(Table1[[#This Row],[Maths]:[CRE]])</f>
        <v>327</v>
      </c>
      <c r="L88">
        <v>87</v>
      </c>
      <c r="M88">
        <f t="shared" si="21"/>
        <v>4242</v>
      </c>
      <c r="N88" t="s">
        <v>324</v>
      </c>
    </row>
    <row r="89" spans="1:14" x14ac:dyDescent="0.25">
      <c r="A89" t="s">
        <v>95</v>
      </c>
      <c r="C89" t="s">
        <v>177</v>
      </c>
      <c r="D89" t="str">
        <f t="shared" si="24"/>
        <v>Grade 1</v>
      </c>
      <c r="E89">
        <f t="shared" si="25"/>
        <v>86</v>
      </c>
      <c r="F89">
        <f t="shared" si="26"/>
        <v>78</v>
      </c>
      <c r="G89">
        <f t="shared" si="27"/>
        <v>83</v>
      </c>
      <c r="H89">
        <f t="shared" si="28"/>
        <v>72</v>
      </c>
      <c r="I89">
        <f t="shared" si="18"/>
        <v>70</v>
      </c>
      <c r="J89">
        <f t="shared" si="29"/>
        <v>82</v>
      </c>
      <c r="K89">
        <f>SUM(Table1[[#This Row],[Maths]:[CRE]])</f>
        <v>471</v>
      </c>
      <c r="L89">
        <v>87</v>
      </c>
      <c r="M89">
        <f t="shared" si="21"/>
        <v>4247</v>
      </c>
      <c r="N89" t="s">
        <v>324</v>
      </c>
    </row>
    <row r="90" spans="1:14" x14ac:dyDescent="0.25">
      <c r="A90" t="s">
        <v>95</v>
      </c>
      <c r="C90" t="s">
        <v>171</v>
      </c>
      <c r="D90" t="str">
        <f t="shared" si="24"/>
        <v>Grade 3</v>
      </c>
      <c r="E90">
        <f t="shared" si="25"/>
        <v>80</v>
      </c>
      <c r="F90">
        <f t="shared" si="26"/>
        <v>72</v>
      </c>
      <c r="G90">
        <f t="shared" si="27"/>
        <v>77</v>
      </c>
      <c r="H90">
        <f t="shared" si="28"/>
        <v>66</v>
      </c>
      <c r="I90">
        <f t="shared" si="18"/>
        <v>64</v>
      </c>
      <c r="J90">
        <f t="shared" si="29"/>
        <v>76</v>
      </c>
      <c r="K90">
        <f>SUM(Table1[[#This Row],[Maths]:[CRE]])</f>
        <v>435</v>
      </c>
      <c r="L90">
        <v>87</v>
      </c>
      <c r="M90">
        <f t="shared" si="21"/>
        <v>4252</v>
      </c>
      <c r="N90" t="s">
        <v>324</v>
      </c>
    </row>
    <row r="91" spans="1:14" x14ac:dyDescent="0.25">
      <c r="A91" t="s">
        <v>95</v>
      </c>
      <c r="C91" t="s">
        <v>181</v>
      </c>
      <c r="D91" t="str">
        <f t="shared" si="24"/>
        <v>Grade 2</v>
      </c>
      <c r="E91">
        <f t="shared" si="25"/>
        <v>99</v>
      </c>
      <c r="F91">
        <f t="shared" si="26"/>
        <v>91</v>
      </c>
      <c r="G91">
        <f t="shared" si="27"/>
        <v>96</v>
      </c>
      <c r="H91">
        <f t="shared" si="28"/>
        <v>85</v>
      </c>
      <c r="I91">
        <f t="shared" si="18"/>
        <v>69</v>
      </c>
      <c r="J91">
        <f t="shared" si="29"/>
        <v>95</v>
      </c>
      <c r="K91">
        <f>SUM(Table1[[#This Row],[Maths]:[CRE]])</f>
        <v>535</v>
      </c>
      <c r="L91">
        <v>87</v>
      </c>
      <c r="M91">
        <f t="shared" si="21"/>
        <v>4257</v>
      </c>
      <c r="N91" t="s">
        <v>324</v>
      </c>
    </row>
    <row r="92" spans="1:14" x14ac:dyDescent="0.25">
      <c r="A92" t="s">
        <v>95</v>
      </c>
      <c r="C92" t="s">
        <v>105</v>
      </c>
      <c r="D92" t="str">
        <f t="shared" si="24"/>
        <v>Grade 5</v>
      </c>
      <c r="E92">
        <f t="shared" si="25"/>
        <v>79</v>
      </c>
      <c r="F92">
        <f t="shared" si="26"/>
        <v>71</v>
      </c>
      <c r="G92">
        <f t="shared" si="27"/>
        <v>76</v>
      </c>
      <c r="H92">
        <f t="shared" si="28"/>
        <v>65</v>
      </c>
      <c r="I92">
        <f t="shared" si="18"/>
        <v>63</v>
      </c>
      <c r="J92">
        <f t="shared" si="29"/>
        <v>75</v>
      </c>
      <c r="K92">
        <f>SUM(Table1[[#This Row],[Maths]:[CRE]])</f>
        <v>429</v>
      </c>
      <c r="L92">
        <v>87</v>
      </c>
      <c r="M92">
        <f t="shared" si="21"/>
        <v>4262</v>
      </c>
      <c r="N92" t="s">
        <v>324</v>
      </c>
    </row>
    <row r="93" spans="1:14" x14ac:dyDescent="0.25">
      <c r="A93" t="s">
        <v>95</v>
      </c>
      <c r="C93" t="s">
        <v>180</v>
      </c>
      <c r="D93" t="str">
        <f t="shared" si="24"/>
        <v>Grade 1</v>
      </c>
      <c r="E93">
        <f t="shared" si="25"/>
        <v>69</v>
      </c>
      <c r="F93">
        <f t="shared" si="26"/>
        <v>61</v>
      </c>
      <c r="G93">
        <f t="shared" si="27"/>
        <v>66</v>
      </c>
      <c r="H93">
        <f t="shared" si="28"/>
        <v>55</v>
      </c>
      <c r="I93">
        <f t="shared" si="18"/>
        <v>53</v>
      </c>
      <c r="J93">
        <f t="shared" si="29"/>
        <v>65</v>
      </c>
      <c r="K93">
        <f>SUM(Table1[[#This Row],[Maths]:[CRE]])</f>
        <v>369</v>
      </c>
      <c r="L93">
        <v>87</v>
      </c>
      <c r="M93">
        <f t="shared" si="21"/>
        <v>4267</v>
      </c>
      <c r="N93" t="s">
        <v>324</v>
      </c>
    </row>
    <row r="94" spans="1:14" x14ac:dyDescent="0.25">
      <c r="A94" t="s">
        <v>95</v>
      </c>
      <c r="C94" t="s">
        <v>179</v>
      </c>
      <c r="D94" t="str">
        <f t="shared" si="24"/>
        <v>Grade 2</v>
      </c>
      <c r="E94">
        <f t="shared" si="25"/>
        <v>75</v>
      </c>
      <c r="F94">
        <f t="shared" si="26"/>
        <v>67</v>
      </c>
      <c r="G94">
        <f t="shared" si="27"/>
        <v>72</v>
      </c>
      <c r="H94">
        <f t="shared" si="28"/>
        <v>61</v>
      </c>
      <c r="I94">
        <f t="shared" ref="I94:I125" si="30">E71</f>
        <v>59</v>
      </c>
      <c r="J94">
        <f t="shared" si="29"/>
        <v>71</v>
      </c>
      <c r="K94">
        <f>SUM(Table1[[#This Row],[Maths]:[CRE]])</f>
        <v>405</v>
      </c>
      <c r="L94">
        <v>87</v>
      </c>
      <c r="M94">
        <f t="shared" si="21"/>
        <v>4272</v>
      </c>
      <c r="N94" t="s">
        <v>324</v>
      </c>
    </row>
    <row r="95" spans="1:14" x14ac:dyDescent="0.25">
      <c r="A95" t="s">
        <v>95</v>
      </c>
      <c r="C95" t="s">
        <v>170</v>
      </c>
      <c r="D95" t="str">
        <f t="shared" si="24"/>
        <v>Grade 3</v>
      </c>
      <c r="E95">
        <f t="shared" si="25"/>
        <v>59</v>
      </c>
      <c r="F95">
        <f t="shared" si="26"/>
        <v>51</v>
      </c>
      <c r="G95">
        <f t="shared" si="27"/>
        <v>56</v>
      </c>
      <c r="H95">
        <f t="shared" si="28"/>
        <v>45</v>
      </c>
      <c r="I95">
        <f t="shared" si="30"/>
        <v>43</v>
      </c>
      <c r="J95">
        <f t="shared" si="29"/>
        <v>55</v>
      </c>
      <c r="K95">
        <f>SUM(Table1[[#This Row],[Maths]:[CRE]])</f>
        <v>309</v>
      </c>
      <c r="L95">
        <v>87</v>
      </c>
      <c r="M95">
        <f t="shared" si="21"/>
        <v>4277</v>
      </c>
      <c r="N95" t="s">
        <v>324</v>
      </c>
    </row>
    <row r="96" spans="1:14" x14ac:dyDescent="0.25">
      <c r="A96" t="s">
        <v>95</v>
      </c>
      <c r="C96" t="s">
        <v>183</v>
      </c>
      <c r="D96" t="str">
        <f t="shared" si="24"/>
        <v>Grade 1</v>
      </c>
      <c r="E96">
        <f t="shared" si="25"/>
        <v>98</v>
      </c>
      <c r="F96">
        <f t="shared" si="26"/>
        <v>90</v>
      </c>
      <c r="G96">
        <f t="shared" si="27"/>
        <v>95</v>
      </c>
      <c r="H96">
        <f t="shared" si="28"/>
        <v>84</v>
      </c>
      <c r="I96">
        <f t="shared" si="30"/>
        <v>75</v>
      </c>
      <c r="J96">
        <f t="shared" si="29"/>
        <v>94</v>
      </c>
      <c r="K96">
        <f>SUM(Table1[[#This Row],[Maths]:[CRE]])</f>
        <v>536</v>
      </c>
      <c r="L96">
        <v>87</v>
      </c>
      <c r="M96">
        <f t="shared" si="21"/>
        <v>4282</v>
      </c>
      <c r="N96" t="s">
        <v>324</v>
      </c>
    </row>
    <row r="97" spans="1:14" x14ac:dyDescent="0.25">
      <c r="A97" t="s">
        <v>95</v>
      </c>
      <c r="C97" t="s">
        <v>178</v>
      </c>
      <c r="D97" t="str">
        <f t="shared" si="24"/>
        <v>Grade 3</v>
      </c>
      <c r="E97">
        <f t="shared" si="25"/>
        <v>86</v>
      </c>
      <c r="F97">
        <f t="shared" si="26"/>
        <v>78</v>
      </c>
      <c r="G97">
        <f t="shared" si="27"/>
        <v>83</v>
      </c>
      <c r="H97">
        <f t="shared" si="28"/>
        <v>72</v>
      </c>
      <c r="I97">
        <f t="shared" si="30"/>
        <v>48</v>
      </c>
      <c r="J97">
        <f t="shared" si="29"/>
        <v>82</v>
      </c>
      <c r="K97">
        <f>SUM(Table1[[#This Row],[Maths]:[CRE]])</f>
        <v>449</v>
      </c>
      <c r="L97">
        <v>87</v>
      </c>
      <c r="M97">
        <f t="shared" si="21"/>
        <v>4287</v>
      </c>
      <c r="N97" t="s">
        <v>324</v>
      </c>
    </row>
    <row r="98" spans="1:14" x14ac:dyDescent="0.25">
      <c r="A98" t="s">
        <v>95</v>
      </c>
      <c r="C98" t="s">
        <v>169</v>
      </c>
      <c r="D98" t="str">
        <f t="shared" si="24"/>
        <v>Grade 4</v>
      </c>
      <c r="E98">
        <f t="shared" si="25"/>
        <v>55</v>
      </c>
      <c r="F98">
        <f t="shared" si="26"/>
        <v>47</v>
      </c>
      <c r="G98">
        <f t="shared" si="27"/>
        <v>52</v>
      </c>
      <c r="H98">
        <f t="shared" si="28"/>
        <v>41</v>
      </c>
      <c r="I98">
        <f t="shared" si="30"/>
        <v>67</v>
      </c>
      <c r="J98">
        <f t="shared" si="29"/>
        <v>51</v>
      </c>
      <c r="K98">
        <f>SUM(Table1[[#This Row],[Maths]:[CRE]])</f>
        <v>313</v>
      </c>
      <c r="L98">
        <v>87</v>
      </c>
      <c r="M98">
        <f t="shared" si="21"/>
        <v>4292</v>
      </c>
      <c r="N98" t="s">
        <v>324</v>
      </c>
    </row>
    <row r="99" spans="1:14" x14ac:dyDescent="0.25">
      <c r="A99" t="s">
        <v>95</v>
      </c>
      <c r="C99" t="s">
        <v>184</v>
      </c>
      <c r="D99" t="str">
        <f t="shared" si="24"/>
        <v>Grade 6</v>
      </c>
      <c r="E99">
        <f t="shared" si="25"/>
        <v>75</v>
      </c>
      <c r="F99">
        <f t="shared" si="26"/>
        <v>67</v>
      </c>
      <c r="G99">
        <f t="shared" si="27"/>
        <v>72</v>
      </c>
      <c r="H99">
        <f t="shared" si="28"/>
        <v>61</v>
      </c>
      <c r="I99">
        <f t="shared" si="30"/>
        <v>47</v>
      </c>
      <c r="J99">
        <f t="shared" si="29"/>
        <v>71</v>
      </c>
      <c r="K99">
        <f>SUM(Table1[[#This Row],[Maths]:[CRE]])</f>
        <v>393</v>
      </c>
      <c r="L99">
        <v>87</v>
      </c>
      <c r="M99">
        <f t="shared" si="21"/>
        <v>4297</v>
      </c>
      <c r="N99" t="s">
        <v>324</v>
      </c>
    </row>
    <row r="100" spans="1:14" x14ac:dyDescent="0.25">
      <c r="A100" t="s">
        <v>95</v>
      </c>
      <c r="C100" t="s">
        <v>106</v>
      </c>
      <c r="D100" t="str">
        <f t="shared" si="24"/>
        <v>Grade 2</v>
      </c>
      <c r="E100">
        <f t="shared" si="25"/>
        <v>80</v>
      </c>
      <c r="F100">
        <f t="shared" si="26"/>
        <v>72</v>
      </c>
      <c r="G100">
        <f t="shared" si="27"/>
        <v>77</v>
      </c>
      <c r="H100">
        <f t="shared" si="28"/>
        <v>66</v>
      </c>
      <c r="I100">
        <f t="shared" si="30"/>
        <v>37</v>
      </c>
      <c r="J100">
        <f t="shared" si="29"/>
        <v>76</v>
      </c>
      <c r="K100">
        <f>SUM(Table1[[#This Row],[Maths]:[CRE]])</f>
        <v>408</v>
      </c>
      <c r="L100">
        <v>87</v>
      </c>
      <c r="M100">
        <f t="shared" si="21"/>
        <v>4302</v>
      </c>
      <c r="N100" t="s">
        <v>324</v>
      </c>
    </row>
    <row r="101" spans="1:14" x14ac:dyDescent="0.25">
      <c r="A101" t="s">
        <v>95</v>
      </c>
      <c r="C101" t="s">
        <v>185</v>
      </c>
      <c r="D101" t="str">
        <f t="shared" si="24"/>
        <v>Grade 5</v>
      </c>
      <c r="E101">
        <f t="shared" si="25"/>
        <v>93</v>
      </c>
      <c r="F101">
        <f t="shared" si="26"/>
        <v>85</v>
      </c>
      <c r="G101">
        <f t="shared" si="27"/>
        <v>90</v>
      </c>
      <c r="H101">
        <f t="shared" si="28"/>
        <v>79</v>
      </c>
      <c r="I101">
        <f t="shared" si="30"/>
        <v>43</v>
      </c>
      <c r="J101">
        <f t="shared" si="29"/>
        <v>89</v>
      </c>
      <c r="K101">
        <f>SUM(Table1[[#This Row],[Maths]:[CRE]])</f>
        <v>479</v>
      </c>
      <c r="L101">
        <v>87</v>
      </c>
      <c r="M101">
        <f t="shared" si="21"/>
        <v>4307</v>
      </c>
      <c r="N101" t="s">
        <v>324</v>
      </c>
    </row>
    <row r="102" spans="1:14" x14ac:dyDescent="0.25">
      <c r="A102" t="s">
        <v>96</v>
      </c>
      <c r="C102" t="s">
        <v>168</v>
      </c>
      <c r="D102" t="str">
        <f t="shared" si="24"/>
        <v>Grade 1</v>
      </c>
      <c r="E102">
        <f t="shared" si="25"/>
        <v>69</v>
      </c>
      <c r="F102">
        <f t="shared" si="26"/>
        <v>61</v>
      </c>
      <c r="G102">
        <f t="shared" si="27"/>
        <v>66</v>
      </c>
      <c r="H102">
        <f t="shared" si="28"/>
        <v>55</v>
      </c>
      <c r="I102">
        <f t="shared" si="30"/>
        <v>27</v>
      </c>
      <c r="J102">
        <f t="shared" si="29"/>
        <v>65</v>
      </c>
      <c r="K102">
        <f>SUM(Table1[[#This Row],[Maths]:[CRE]])</f>
        <v>343</v>
      </c>
      <c r="L102">
        <v>87</v>
      </c>
      <c r="M102">
        <f t="shared" si="21"/>
        <v>4312</v>
      </c>
      <c r="N102" t="s">
        <v>324</v>
      </c>
    </row>
    <row r="103" spans="1:14" x14ac:dyDescent="0.25">
      <c r="A103" t="s">
        <v>96</v>
      </c>
      <c r="C103" t="s">
        <v>186</v>
      </c>
      <c r="D103" t="str">
        <f t="shared" si="24"/>
        <v>Grade 2</v>
      </c>
      <c r="E103">
        <f t="shared" si="25"/>
        <v>93</v>
      </c>
      <c r="F103">
        <f t="shared" si="26"/>
        <v>85</v>
      </c>
      <c r="G103">
        <f t="shared" si="27"/>
        <v>90</v>
      </c>
      <c r="H103">
        <f t="shared" si="28"/>
        <v>79</v>
      </c>
      <c r="I103">
        <f t="shared" si="30"/>
        <v>66</v>
      </c>
      <c r="J103">
        <f t="shared" si="29"/>
        <v>89</v>
      </c>
      <c r="K103">
        <f>SUM(Table1[[#This Row],[Maths]:[CRE]])</f>
        <v>502</v>
      </c>
      <c r="L103">
        <v>87</v>
      </c>
      <c r="M103">
        <f t="shared" si="21"/>
        <v>4317</v>
      </c>
      <c r="N103" t="s">
        <v>324</v>
      </c>
    </row>
    <row r="104" spans="1:14" x14ac:dyDescent="0.25">
      <c r="A104" t="s">
        <v>96</v>
      </c>
      <c r="C104" t="s">
        <v>167</v>
      </c>
      <c r="D104" t="str">
        <f t="shared" si="24"/>
        <v>Grade 1</v>
      </c>
      <c r="E104">
        <f t="shared" si="25"/>
        <v>87</v>
      </c>
      <c r="F104">
        <f t="shared" si="26"/>
        <v>79</v>
      </c>
      <c r="G104">
        <f t="shared" si="27"/>
        <v>84</v>
      </c>
      <c r="H104">
        <f t="shared" si="28"/>
        <v>73</v>
      </c>
      <c r="I104">
        <f t="shared" si="30"/>
        <v>54</v>
      </c>
      <c r="J104">
        <f t="shared" si="29"/>
        <v>83</v>
      </c>
      <c r="K104">
        <f>SUM(Table1[[#This Row],[Maths]:[CRE]])</f>
        <v>460</v>
      </c>
      <c r="L104">
        <v>87</v>
      </c>
      <c r="M104">
        <f t="shared" si="21"/>
        <v>4322</v>
      </c>
      <c r="N104" t="s">
        <v>324</v>
      </c>
    </row>
    <row r="105" spans="1:14" x14ac:dyDescent="0.25">
      <c r="A105" t="s">
        <v>96</v>
      </c>
      <c r="C105" t="s">
        <v>221</v>
      </c>
      <c r="D105" t="str">
        <f t="shared" si="24"/>
        <v>Grade 4</v>
      </c>
      <c r="E105">
        <f t="shared" si="25"/>
        <v>92</v>
      </c>
      <c r="F105">
        <f t="shared" si="26"/>
        <v>98</v>
      </c>
      <c r="G105">
        <f t="shared" si="27"/>
        <v>89</v>
      </c>
      <c r="H105">
        <f t="shared" si="28"/>
        <v>78</v>
      </c>
      <c r="I105">
        <f t="shared" si="30"/>
        <v>91</v>
      </c>
      <c r="J105">
        <f t="shared" si="29"/>
        <v>87</v>
      </c>
      <c r="K105">
        <f>SUM(Table1[[#This Row],[Maths]:[CRE]])</f>
        <v>535</v>
      </c>
      <c r="L105">
        <v>87</v>
      </c>
      <c r="M105">
        <f t="shared" si="21"/>
        <v>4327</v>
      </c>
      <c r="N105" t="s">
        <v>324</v>
      </c>
    </row>
    <row r="106" spans="1:14" x14ac:dyDescent="0.25">
      <c r="A106" t="s">
        <v>96</v>
      </c>
      <c r="C106" t="s">
        <v>222</v>
      </c>
      <c r="D106" t="str">
        <f t="shared" si="24"/>
        <v>Grade 3</v>
      </c>
      <c r="E106">
        <f t="shared" si="25"/>
        <v>86</v>
      </c>
      <c r="F106">
        <f t="shared" si="26"/>
        <v>78</v>
      </c>
      <c r="G106">
        <f t="shared" si="27"/>
        <v>83</v>
      </c>
      <c r="H106">
        <f t="shared" si="28"/>
        <v>72</v>
      </c>
      <c r="I106">
        <f t="shared" si="30"/>
        <v>79</v>
      </c>
      <c r="J106">
        <f t="shared" si="29"/>
        <v>82</v>
      </c>
      <c r="K106">
        <f>SUM(Table1[[#This Row],[Maths]:[CRE]])</f>
        <v>480</v>
      </c>
      <c r="L106">
        <v>87</v>
      </c>
      <c r="M106">
        <f t="shared" si="21"/>
        <v>4332</v>
      </c>
      <c r="N106" t="s">
        <v>324</v>
      </c>
    </row>
    <row r="107" spans="1:14" x14ac:dyDescent="0.25">
      <c r="A107" t="s">
        <v>96</v>
      </c>
      <c r="C107" t="s">
        <v>166</v>
      </c>
      <c r="D107" t="str">
        <f t="shared" si="24"/>
        <v>Grade 2</v>
      </c>
      <c r="E107">
        <f t="shared" si="25"/>
        <v>76</v>
      </c>
      <c r="F107">
        <f t="shared" si="26"/>
        <v>68</v>
      </c>
      <c r="G107">
        <f t="shared" si="27"/>
        <v>73</v>
      </c>
      <c r="H107">
        <f t="shared" si="28"/>
        <v>62</v>
      </c>
      <c r="I107">
        <f t="shared" si="30"/>
        <v>48</v>
      </c>
      <c r="J107">
        <f t="shared" si="29"/>
        <v>72</v>
      </c>
      <c r="K107">
        <f>SUM(Table1[[#This Row],[Maths]:[CRE]])</f>
        <v>399</v>
      </c>
      <c r="L107">
        <v>87</v>
      </c>
      <c r="M107">
        <f t="shared" si="21"/>
        <v>4337</v>
      </c>
      <c r="N107" t="s">
        <v>324</v>
      </c>
    </row>
    <row r="108" spans="1:14" x14ac:dyDescent="0.25">
      <c r="A108" t="s">
        <v>96</v>
      </c>
      <c r="C108" t="s">
        <v>223</v>
      </c>
      <c r="D108" t="str">
        <f t="shared" si="24"/>
        <v>Grade 6</v>
      </c>
      <c r="E108">
        <f t="shared" si="25"/>
        <v>82</v>
      </c>
      <c r="F108">
        <f t="shared" si="26"/>
        <v>74</v>
      </c>
      <c r="G108">
        <f t="shared" si="27"/>
        <v>79</v>
      </c>
      <c r="H108">
        <f t="shared" si="28"/>
        <v>68</v>
      </c>
      <c r="I108">
        <f t="shared" si="30"/>
        <v>68</v>
      </c>
      <c r="J108">
        <f t="shared" si="29"/>
        <v>78</v>
      </c>
      <c r="K108">
        <f>SUM(Table1[[#This Row],[Maths]:[CRE]])</f>
        <v>449</v>
      </c>
      <c r="L108">
        <v>87</v>
      </c>
      <c r="M108">
        <f t="shared" si="21"/>
        <v>4342</v>
      </c>
      <c r="N108" t="s">
        <v>324</v>
      </c>
    </row>
    <row r="109" spans="1:14" x14ac:dyDescent="0.25">
      <c r="A109" t="s">
        <v>96</v>
      </c>
      <c r="C109" t="s">
        <v>224</v>
      </c>
      <c r="D109" t="str">
        <f t="shared" si="24"/>
        <v>Grade 5</v>
      </c>
      <c r="E109">
        <f t="shared" si="25"/>
        <v>66</v>
      </c>
      <c r="F109">
        <f t="shared" si="26"/>
        <v>58</v>
      </c>
      <c r="G109">
        <f t="shared" si="27"/>
        <v>63</v>
      </c>
      <c r="H109">
        <f t="shared" si="28"/>
        <v>52</v>
      </c>
      <c r="I109">
        <f t="shared" si="30"/>
        <v>73</v>
      </c>
      <c r="J109">
        <f t="shared" si="29"/>
        <v>62</v>
      </c>
      <c r="K109">
        <f>SUM(Table1[[#This Row],[Maths]:[CRE]])</f>
        <v>374</v>
      </c>
      <c r="L109">
        <v>87</v>
      </c>
      <c r="M109">
        <f t="shared" si="21"/>
        <v>4347</v>
      </c>
      <c r="N109" t="s">
        <v>324</v>
      </c>
    </row>
    <row r="110" spans="1:14" x14ac:dyDescent="0.25">
      <c r="A110" t="s">
        <v>96</v>
      </c>
      <c r="C110" t="s">
        <v>165</v>
      </c>
      <c r="D110" t="str">
        <f t="shared" si="24"/>
        <v>Grade 6</v>
      </c>
      <c r="E110">
        <f t="shared" si="25"/>
        <v>98</v>
      </c>
      <c r="F110">
        <f t="shared" si="26"/>
        <v>90</v>
      </c>
      <c r="G110">
        <f t="shared" si="27"/>
        <v>95</v>
      </c>
      <c r="H110">
        <f t="shared" si="28"/>
        <v>84</v>
      </c>
      <c r="I110">
        <f t="shared" si="30"/>
        <v>86</v>
      </c>
      <c r="J110">
        <f t="shared" si="29"/>
        <v>94</v>
      </c>
      <c r="K110">
        <f>SUM(Table1[[#This Row],[Maths]:[CRE]])</f>
        <v>547</v>
      </c>
      <c r="L110">
        <v>87</v>
      </c>
      <c r="M110">
        <f t="shared" si="21"/>
        <v>4352</v>
      </c>
      <c r="N110" t="s">
        <v>324</v>
      </c>
    </row>
    <row r="111" spans="1:14" x14ac:dyDescent="0.25">
      <c r="A111" t="s">
        <v>96</v>
      </c>
      <c r="C111" t="s">
        <v>225</v>
      </c>
      <c r="D111" t="str">
        <f t="shared" si="24"/>
        <v>Grade 1</v>
      </c>
      <c r="E111">
        <f t="shared" si="25"/>
        <v>71</v>
      </c>
      <c r="F111">
        <f t="shared" si="26"/>
        <v>66</v>
      </c>
      <c r="G111">
        <f t="shared" si="27"/>
        <v>68</v>
      </c>
      <c r="H111">
        <f t="shared" si="28"/>
        <v>57</v>
      </c>
      <c r="I111">
        <f t="shared" si="30"/>
        <v>62</v>
      </c>
      <c r="J111">
        <f t="shared" si="29"/>
        <v>70</v>
      </c>
      <c r="K111">
        <f>SUM(Table1[[#This Row],[Maths]:[CRE]])</f>
        <v>394</v>
      </c>
      <c r="L111">
        <v>87</v>
      </c>
      <c r="M111">
        <f t="shared" si="21"/>
        <v>4357</v>
      </c>
      <c r="N111" t="s">
        <v>324</v>
      </c>
    </row>
    <row r="112" spans="1:14" x14ac:dyDescent="0.25">
      <c r="A112" t="s">
        <v>96</v>
      </c>
      <c r="C112" t="s">
        <v>226</v>
      </c>
      <c r="D112" t="str">
        <f t="shared" si="24"/>
        <v>Grade 2</v>
      </c>
      <c r="E112">
        <f t="shared" si="25"/>
        <v>90</v>
      </c>
      <c r="F112">
        <f t="shared" si="26"/>
        <v>85</v>
      </c>
      <c r="G112">
        <f t="shared" si="27"/>
        <v>87</v>
      </c>
      <c r="H112">
        <f t="shared" si="28"/>
        <v>76</v>
      </c>
      <c r="I112">
        <f t="shared" si="30"/>
        <v>86</v>
      </c>
      <c r="J112">
        <f t="shared" si="29"/>
        <v>89</v>
      </c>
      <c r="K112">
        <f>SUM(Table1[[#This Row],[Maths]:[CRE]])</f>
        <v>513</v>
      </c>
      <c r="L112">
        <v>87</v>
      </c>
      <c r="M112">
        <f t="shared" si="21"/>
        <v>4362</v>
      </c>
      <c r="N112" t="s">
        <v>324</v>
      </c>
    </row>
    <row r="113" spans="1:14" x14ac:dyDescent="0.25">
      <c r="A113" t="s">
        <v>96</v>
      </c>
      <c r="C113" t="s">
        <v>107</v>
      </c>
      <c r="D113" t="str">
        <f t="shared" si="24"/>
        <v>Grade 3</v>
      </c>
      <c r="E113">
        <f t="shared" si="25"/>
        <v>70</v>
      </c>
      <c r="F113">
        <f t="shared" si="26"/>
        <v>65</v>
      </c>
      <c r="G113">
        <f t="shared" si="27"/>
        <v>67</v>
      </c>
      <c r="H113">
        <f t="shared" si="28"/>
        <v>56</v>
      </c>
      <c r="I113">
        <f t="shared" si="30"/>
        <v>80</v>
      </c>
      <c r="J113">
        <f t="shared" si="29"/>
        <v>69</v>
      </c>
      <c r="K113">
        <f>SUM(Table1[[#This Row],[Maths]:[CRE]])</f>
        <v>407</v>
      </c>
      <c r="L113">
        <v>87</v>
      </c>
      <c r="M113">
        <f t="shared" si="21"/>
        <v>4367</v>
      </c>
      <c r="N113" t="s">
        <v>324</v>
      </c>
    </row>
    <row r="114" spans="1:14" x14ac:dyDescent="0.25">
      <c r="A114" t="s">
        <v>96</v>
      </c>
      <c r="C114" t="s">
        <v>227</v>
      </c>
      <c r="D114" t="str">
        <f t="shared" ref="D114:D145" si="31">D35</f>
        <v>Grade 4</v>
      </c>
      <c r="E114">
        <f t="shared" ref="E114:E145" si="32">F35+1</f>
        <v>60</v>
      </c>
      <c r="F114">
        <f t="shared" ref="F114:F145" si="33">E35</f>
        <v>55</v>
      </c>
      <c r="G114">
        <f t="shared" ref="G114:G145" si="34">H35</f>
        <v>57</v>
      </c>
      <c r="H114">
        <f t="shared" ref="H114:H145" si="35">G35</f>
        <v>46</v>
      </c>
      <c r="I114">
        <f t="shared" si="30"/>
        <v>99</v>
      </c>
      <c r="J114">
        <f t="shared" ref="J114:J145" si="36">J35</f>
        <v>59</v>
      </c>
      <c r="K114">
        <f>SUM(Table1[[#This Row],[Maths]:[CRE]])</f>
        <v>376</v>
      </c>
      <c r="L114">
        <v>87</v>
      </c>
      <c r="M114">
        <f t="shared" si="21"/>
        <v>4372</v>
      </c>
      <c r="N114" t="s">
        <v>324</v>
      </c>
    </row>
    <row r="115" spans="1:14" x14ac:dyDescent="0.25">
      <c r="A115" t="s">
        <v>96</v>
      </c>
      <c r="C115" t="s">
        <v>164</v>
      </c>
      <c r="D115" t="str">
        <f t="shared" si="31"/>
        <v>Grade 5</v>
      </c>
      <c r="E115">
        <f t="shared" si="32"/>
        <v>66</v>
      </c>
      <c r="F115">
        <f t="shared" si="33"/>
        <v>61</v>
      </c>
      <c r="G115">
        <f t="shared" si="34"/>
        <v>63</v>
      </c>
      <c r="H115">
        <f t="shared" si="35"/>
        <v>52</v>
      </c>
      <c r="I115">
        <f t="shared" si="30"/>
        <v>79</v>
      </c>
      <c r="J115">
        <f t="shared" si="36"/>
        <v>65</v>
      </c>
      <c r="K115">
        <f>SUM(Table1[[#This Row],[Maths]:[CRE]])</f>
        <v>386</v>
      </c>
      <c r="L115">
        <v>87</v>
      </c>
      <c r="M115">
        <f t="shared" si="21"/>
        <v>4377</v>
      </c>
      <c r="N115" t="s">
        <v>324</v>
      </c>
    </row>
    <row r="116" spans="1:14" x14ac:dyDescent="0.25">
      <c r="A116" t="s">
        <v>96</v>
      </c>
      <c r="C116" t="s">
        <v>228</v>
      </c>
      <c r="D116" t="str">
        <f t="shared" si="31"/>
        <v>Grade 6</v>
      </c>
      <c r="E116">
        <f t="shared" si="32"/>
        <v>50</v>
      </c>
      <c r="F116">
        <f t="shared" si="33"/>
        <v>45</v>
      </c>
      <c r="G116">
        <f t="shared" si="34"/>
        <v>47</v>
      </c>
      <c r="H116">
        <f t="shared" si="35"/>
        <v>36</v>
      </c>
      <c r="I116">
        <f t="shared" si="30"/>
        <v>69</v>
      </c>
      <c r="J116">
        <f t="shared" si="36"/>
        <v>49</v>
      </c>
      <c r="K116">
        <f>SUM(Table1[[#This Row],[Maths]:[CRE]])</f>
        <v>296</v>
      </c>
      <c r="L116">
        <v>87</v>
      </c>
      <c r="M116">
        <f t="shared" si="21"/>
        <v>4382</v>
      </c>
      <c r="N116" t="s">
        <v>324</v>
      </c>
    </row>
    <row r="117" spans="1:14" x14ac:dyDescent="0.25">
      <c r="A117" t="s">
        <v>96</v>
      </c>
      <c r="C117" t="s">
        <v>229</v>
      </c>
      <c r="D117" t="str">
        <f t="shared" si="31"/>
        <v>Grade 3</v>
      </c>
      <c r="E117">
        <f t="shared" si="32"/>
        <v>89</v>
      </c>
      <c r="F117">
        <f t="shared" si="33"/>
        <v>84</v>
      </c>
      <c r="G117">
        <f t="shared" si="34"/>
        <v>86</v>
      </c>
      <c r="H117">
        <f t="shared" si="35"/>
        <v>75</v>
      </c>
      <c r="I117">
        <f t="shared" si="30"/>
        <v>75</v>
      </c>
      <c r="J117">
        <f t="shared" si="36"/>
        <v>88</v>
      </c>
      <c r="K117">
        <f>SUM(Table1[[#This Row],[Maths]:[CRE]])</f>
        <v>497</v>
      </c>
      <c r="L117">
        <v>87</v>
      </c>
      <c r="M117">
        <f t="shared" si="21"/>
        <v>4387</v>
      </c>
      <c r="N117" t="s">
        <v>324</v>
      </c>
    </row>
    <row r="118" spans="1:14" x14ac:dyDescent="0.25">
      <c r="A118" t="s">
        <v>96</v>
      </c>
      <c r="C118" t="s">
        <v>163</v>
      </c>
      <c r="D118" t="str">
        <f t="shared" si="31"/>
        <v>Grade 1</v>
      </c>
      <c r="E118">
        <f t="shared" si="32"/>
        <v>77</v>
      </c>
      <c r="F118">
        <f t="shared" si="33"/>
        <v>72</v>
      </c>
      <c r="G118">
        <f t="shared" si="34"/>
        <v>74</v>
      </c>
      <c r="H118">
        <f t="shared" si="35"/>
        <v>63</v>
      </c>
      <c r="I118">
        <f t="shared" si="30"/>
        <v>59</v>
      </c>
      <c r="J118">
        <f t="shared" si="36"/>
        <v>76</v>
      </c>
      <c r="K118">
        <f>SUM(Table1[[#This Row],[Maths]:[CRE]])</f>
        <v>421</v>
      </c>
      <c r="L118">
        <v>87</v>
      </c>
      <c r="M118">
        <f t="shared" si="21"/>
        <v>4392</v>
      </c>
      <c r="N118" t="s">
        <v>324</v>
      </c>
    </row>
    <row r="119" spans="1:14" x14ac:dyDescent="0.25">
      <c r="A119" t="s">
        <v>96</v>
      </c>
      <c r="C119" t="s">
        <v>230</v>
      </c>
      <c r="D119" t="str">
        <f t="shared" si="31"/>
        <v>Grade 2</v>
      </c>
      <c r="E119">
        <f t="shared" si="32"/>
        <v>46</v>
      </c>
      <c r="F119">
        <f t="shared" si="33"/>
        <v>41</v>
      </c>
      <c r="G119">
        <f t="shared" si="34"/>
        <v>43</v>
      </c>
      <c r="H119">
        <f t="shared" si="35"/>
        <v>32</v>
      </c>
      <c r="I119">
        <f t="shared" si="30"/>
        <v>98</v>
      </c>
      <c r="J119">
        <f t="shared" si="36"/>
        <v>45</v>
      </c>
      <c r="K119">
        <f>SUM(Table1[[#This Row],[Maths]:[CRE]])</f>
        <v>305</v>
      </c>
      <c r="L119">
        <v>87</v>
      </c>
      <c r="M119">
        <f t="shared" si="21"/>
        <v>4397</v>
      </c>
      <c r="N119" t="s">
        <v>324</v>
      </c>
    </row>
    <row r="120" spans="1:14" x14ac:dyDescent="0.25">
      <c r="A120" t="s">
        <v>96</v>
      </c>
      <c r="C120" t="s">
        <v>231</v>
      </c>
      <c r="D120" t="str">
        <f t="shared" si="31"/>
        <v>Grade 4</v>
      </c>
      <c r="E120">
        <f t="shared" si="32"/>
        <v>66</v>
      </c>
      <c r="F120">
        <f t="shared" si="33"/>
        <v>61</v>
      </c>
      <c r="G120">
        <f t="shared" si="34"/>
        <v>63</v>
      </c>
      <c r="H120">
        <f t="shared" si="35"/>
        <v>52</v>
      </c>
      <c r="I120">
        <f t="shared" si="30"/>
        <v>86</v>
      </c>
      <c r="J120">
        <f t="shared" si="36"/>
        <v>65</v>
      </c>
      <c r="K120">
        <f>SUM(Table1[[#This Row],[Maths]:[CRE]])</f>
        <v>393</v>
      </c>
      <c r="L120">
        <v>87</v>
      </c>
      <c r="M120">
        <f t="shared" si="21"/>
        <v>4402</v>
      </c>
      <c r="N120" t="s">
        <v>324</v>
      </c>
    </row>
    <row r="121" spans="1:14" x14ac:dyDescent="0.25">
      <c r="A121" t="s">
        <v>96</v>
      </c>
      <c r="C121" t="s">
        <v>162</v>
      </c>
      <c r="D121" t="str">
        <f t="shared" si="31"/>
        <v>Grade 6</v>
      </c>
      <c r="E121">
        <f t="shared" si="32"/>
        <v>71</v>
      </c>
      <c r="F121">
        <f t="shared" si="33"/>
        <v>66</v>
      </c>
      <c r="G121">
        <f t="shared" si="34"/>
        <v>68</v>
      </c>
      <c r="H121">
        <f t="shared" si="35"/>
        <v>57</v>
      </c>
      <c r="I121">
        <f t="shared" si="30"/>
        <v>55</v>
      </c>
      <c r="J121">
        <f t="shared" si="36"/>
        <v>70</v>
      </c>
      <c r="K121">
        <f>SUM(Table1[[#This Row],[Maths]:[CRE]])</f>
        <v>387</v>
      </c>
      <c r="L121">
        <v>87</v>
      </c>
      <c r="M121">
        <f t="shared" si="21"/>
        <v>4407</v>
      </c>
      <c r="N121" t="s">
        <v>324</v>
      </c>
    </row>
    <row r="122" spans="1:14" x14ac:dyDescent="0.25">
      <c r="A122" t="s">
        <v>97</v>
      </c>
      <c r="C122" t="s">
        <v>232</v>
      </c>
      <c r="D122" t="str">
        <f t="shared" si="31"/>
        <v>Grade 2</v>
      </c>
      <c r="E122">
        <f t="shared" si="32"/>
        <v>84</v>
      </c>
      <c r="F122">
        <f t="shared" si="33"/>
        <v>79</v>
      </c>
      <c r="G122">
        <f t="shared" si="34"/>
        <v>81</v>
      </c>
      <c r="H122">
        <f t="shared" si="35"/>
        <v>70</v>
      </c>
      <c r="I122">
        <f t="shared" si="30"/>
        <v>75</v>
      </c>
      <c r="J122">
        <f t="shared" si="36"/>
        <v>83</v>
      </c>
      <c r="K122">
        <f>SUM(Table1[[#This Row],[Maths]:[CRE]])</f>
        <v>472</v>
      </c>
      <c r="L122">
        <v>87</v>
      </c>
      <c r="M122">
        <f t="shared" si="21"/>
        <v>4412</v>
      </c>
      <c r="N122" t="s">
        <v>324</v>
      </c>
    </row>
    <row r="123" spans="1:14" x14ac:dyDescent="0.25">
      <c r="A123" t="s">
        <v>97</v>
      </c>
      <c r="C123" t="s">
        <v>233</v>
      </c>
      <c r="D123" t="str">
        <f t="shared" si="31"/>
        <v>Grade 3</v>
      </c>
      <c r="E123">
        <f t="shared" si="32"/>
        <v>60</v>
      </c>
      <c r="F123">
        <f t="shared" si="33"/>
        <v>55</v>
      </c>
      <c r="G123">
        <f t="shared" si="34"/>
        <v>57</v>
      </c>
      <c r="H123">
        <f t="shared" si="35"/>
        <v>46</v>
      </c>
      <c r="I123">
        <f t="shared" si="30"/>
        <v>80</v>
      </c>
      <c r="J123">
        <f t="shared" si="36"/>
        <v>59</v>
      </c>
      <c r="K123">
        <f>SUM(Table1[[#This Row],[Maths]:[CRE]])</f>
        <v>357</v>
      </c>
      <c r="L123">
        <v>87</v>
      </c>
      <c r="M123">
        <f t="shared" si="21"/>
        <v>4417</v>
      </c>
      <c r="N123" t="s">
        <v>324</v>
      </c>
    </row>
    <row r="124" spans="1:14" x14ac:dyDescent="0.25">
      <c r="A124" t="s">
        <v>97</v>
      </c>
      <c r="C124" t="s">
        <v>161</v>
      </c>
      <c r="D124" t="str">
        <f t="shared" si="31"/>
        <v>Grade 5</v>
      </c>
      <c r="E124">
        <f t="shared" si="32"/>
        <v>84</v>
      </c>
      <c r="F124">
        <f t="shared" si="33"/>
        <v>79</v>
      </c>
      <c r="G124">
        <f t="shared" si="34"/>
        <v>81</v>
      </c>
      <c r="H124">
        <f t="shared" si="35"/>
        <v>70</v>
      </c>
      <c r="I124">
        <f t="shared" si="30"/>
        <v>93</v>
      </c>
      <c r="J124">
        <f t="shared" si="36"/>
        <v>83</v>
      </c>
      <c r="K124">
        <f>SUM(Table1[[#This Row],[Maths]:[CRE]])</f>
        <v>490</v>
      </c>
      <c r="L124">
        <v>87</v>
      </c>
      <c r="M124">
        <f t="shared" si="21"/>
        <v>4422</v>
      </c>
      <c r="N124" t="s">
        <v>324</v>
      </c>
    </row>
    <row r="125" spans="1:14" x14ac:dyDescent="0.25">
      <c r="A125" t="s">
        <v>97</v>
      </c>
      <c r="C125" t="s">
        <v>234</v>
      </c>
      <c r="D125" t="str">
        <f t="shared" si="31"/>
        <v>Grade 6</v>
      </c>
      <c r="E125">
        <f t="shared" si="32"/>
        <v>78</v>
      </c>
      <c r="F125">
        <f t="shared" si="33"/>
        <v>73</v>
      </c>
      <c r="G125">
        <f t="shared" si="34"/>
        <v>75</v>
      </c>
      <c r="H125">
        <f t="shared" si="35"/>
        <v>64</v>
      </c>
      <c r="I125">
        <f t="shared" si="30"/>
        <v>69</v>
      </c>
      <c r="J125">
        <f t="shared" si="36"/>
        <v>77</v>
      </c>
      <c r="K125">
        <f>SUM(Table1[[#This Row],[Maths]:[CRE]])</f>
        <v>436</v>
      </c>
      <c r="L125">
        <v>87</v>
      </c>
      <c r="M125">
        <f t="shared" si="21"/>
        <v>4427</v>
      </c>
      <c r="N125" t="s">
        <v>324</v>
      </c>
    </row>
    <row r="126" spans="1:14" x14ac:dyDescent="0.25">
      <c r="A126" t="s">
        <v>97</v>
      </c>
      <c r="C126" t="s">
        <v>235</v>
      </c>
      <c r="D126" t="str">
        <f t="shared" si="31"/>
        <v>Grade 2</v>
      </c>
      <c r="E126">
        <f t="shared" si="32"/>
        <v>83</v>
      </c>
      <c r="F126">
        <f t="shared" si="33"/>
        <v>78</v>
      </c>
      <c r="G126">
        <f t="shared" si="34"/>
        <v>80</v>
      </c>
      <c r="H126">
        <f t="shared" si="35"/>
        <v>69</v>
      </c>
      <c r="I126">
        <f t="shared" ref="I126:I157" si="37">E103</f>
        <v>93</v>
      </c>
      <c r="J126">
        <f t="shared" si="36"/>
        <v>82</v>
      </c>
      <c r="K126">
        <f>SUM(Table1[[#This Row],[Maths]:[CRE]])</f>
        <v>485</v>
      </c>
      <c r="L126">
        <v>87</v>
      </c>
      <c r="M126">
        <f t="shared" si="21"/>
        <v>4432</v>
      </c>
      <c r="N126" t="s">
        <v>324</v>
      </c>
    </row>
    <row r="127" spans="1:14" x14ac:dyDescent="0.25">
      <c r="A127" t="s">
        <v>97</v>
      </c>
      <c r="C127" t="s">
        <v>160</v>
      </c>
      <c r="D127" t="str">
        <f t="shared" si="31"/>
        <v>Grade 4</v>
      </c>
      <c r="E127">
        <f t="shared" si="32"/>
        <v>77</v>
      </c>
      <c r="F127">
        <f t="shared" si="33"/>
        <v>72</v>
      </c>
      <c r="G127">
        <f t="shared" si="34"/>
        <v>74</v>
      </c>
      <c r="H127">
        <f t="shared" si="35"/>
        <v>63</v>
      </c>
      <c r="I127">
        <f t="shared" si="37"/>
        <v>87</v>
      </c>
      <c r="J127">
        <f t="shared" si="36"/>
        <v>76</v>
      </c>
      <c r="K127">
        <f>SUM(Table1[[#This Row],[Maths]:[CRE]])</f>
        <v>449</v>
      </c>
      <c r="L127">
        <v>87</v>
      </c>
      <c r="M127">
        <f t="shared" si="21"/>
        <v>4437</v>
      </c>
      <c r="N127" t="s">
        <v>324</v>
      </c>
    </row>
    <row r="128" spans="1:14" x14ac:dyDescent="0.25">
      <c r="A128" t="s">
        <v>97</v>
      </c>
      <c r="C128" t="s">
        <v>236</v>
      </c>
      <c r="D128" t="str">
        <f t="shared" si="31"/>
        <v>Grade 6</v>
      </c>
      <c r="E128">
        <f t="shared" si="32"/>
        <v>67</v>
      </c>
      <c r="F128">
        <f t="shared" si="33"/>
        <v>62</v>
      </c>
      <c r="G128">
        <f t="shared" si="34"/>
        <v>64</v>
      </c>
      <c r="H128">
        <f t="shared" si="35"/>
        <v>53</v>
      </c>
      <c r="I128">
        <f t="shared" si="37"/>
        <v>92</v>
      </c>
      <c r="J128">
        <f t="shared" si="36"/>
        <v>66</v>
      </c>
      <c r="K128">
        <f>SUM(Table1[[#This Row],[Maths]:[CRE]])</f>
        <v>404</v>
      </c>
      <c r="L128">
        <v>87</v>
      </c>
      <c r="M128">
        <f t="shared" si="21"/>
        <v>4442</v>
      </c>
      <c r="N128" t="s">
        <v>324</v>
      </c>
    </row>
    <row r="129" spans="1:14" x14ac:dyDescent="0.25">
      <c r="A129" t="s">
        <v>97</v>
      </c>
      <c r="C129" t="s">
        <v>237</v>
      </c>
      <c r="D129" t="str">
        <f t="shared" si="31"/>
        <v>Grade 3</v>
      </c>
      <c r="E129">
        <f t="shared" si="32"/>
        <v>73</v>
      </c>
      <c r="F129">
        <f t="shared" si="33"/>
        <v>68</v>
      </c>
      <c r="G129">
        <f t="shared" si="34"/>
        <v>70</v>
      </c>
      <c r="H129">
        <f t="shared" si="35"/>
        <v>59</v>
      </c>
      <c r="I129">
        <f t="shared" si="37"/>
        <v>86</v>
      </c>
      <c r="J129">
        <f t="shared" si="36"/>
        <v>72</v>
      </c>
      <c r="K129">
        <f>SUM(Table1[[#This Row],[Maths]:[CRE]])</f>
        <v>428</v>
      </c>
      <c r="L129">
        <v>87</v>
      </c>
      <c r="M129">
        <f t="shared" si="21"/>
        <v>4447</v>
      </c>
      <c r="N129" t="s">
        <v>324</v>
      </c>
    </row>
    <row r="130" spans="1:14" x14ac:dyDescent="0.25">
      <c r="A130" t="s">
        <v>97</v>
      </c>
      <c r="C130" t="s">
        <v>159</v>
      </c>
      <c r="D130" t="str">
        <f t="shared" si="31"/>
        <v>Grade 1</v>
      </c>
      <c r="E130">
        <f t="shared" si="32"/>
        <v>57</v>
      </c>
      <c r="F130">
        <f t="shared" si="33"/>
        <v>52</v>
      </c>
      <c r="G130">
        <f t="shared" si="34"/>
        <v>54</v>
      </c>
      <c r="H130">
        <f t="shared" si="35"/>
        <v>43</v>
      </c>
      <c r="I130">
        <f t="shared" si="37"/>
        <v>76</v>
      </c>
      <c r="J130">
        <f t="shared" si="36"/>
        <v>56</v>
      </c>
      <c r="K130">
        <f>SUM(Table1[[#This Row],[Maths]:[CRE]])</f>
        <v>338</v>
      </c>
      <c r="L130">
        <v>87</v>
      </c>
      <c r="M130">
        <f t="shared" si="21"/>
        <v>4452</v>
      </c>
      <c r="N130" t="s">
        <v>324</v>
      </c>
    </row>
    <row r="131" spans="1:14" x14ac:dyDescent="0.25">
      <c r="A131" t="s">
        <v>97</v>
      </c>
      <c r="C131" t="s">
        <v>238</v>
      </c>
      <c r="D131" t="str">
        <f t="shared" si="31"/>
        <v>Grade 1</v>
      </c>
      <c r="E131">
        <f t="shared" si="32"/>
        <v>89</v>
      </c>
      <c r="F131">
        <f t="shared" si="33"/>
        <v>84</v>
      </c>
      <c r="G131">
        <f t="shared" si="34"/>
        <v>86</v>
      </c>
      <c r="H131">
        <f t="shared" si="35"/>
        <v>75</v>
      </c>
      <c r="I131">
        <f t="shared" ref="I131:I162" si="38">F131-1</f>
        <v>83</v>
      </c>
      <c r="J131">
        <f t="shared" si="36"/>
        <v>88</v>
      </c>
      <c r="K131">
        <f>SUM(Table1[[#This Row],[Maths]:[CRE]])</f>
        <v>505</v>
      </c>
      <c r="L131">
        <v>87</v>
      </c>
      <c r="M131">
        <f t="shared" si="21"/>
        <v>4457</v>
      </c>
      <c r="N131" t="s">
        <v>324</v>
      </c>
    </row>
    <row r="132" spans="1:14" x14ac:dyDescent="0.25">
      <c r="A132" t="s">
        <v>97</v>
      </c>
      <c r="C132" t="s">
        <v>239</v>
      </c>
      <c r="D132" t="str">
        <f t="shared" si="31"/>
        <v>Grade 4</v>
      </c>
      <c r="E132">
        <f t="shared" si="32"/>
        <v>62</v>
      </c>
      <c r="F132">
        <f t="shared" si="33"/>
        <v>57</v>
      </c>
      <c r="G132">
        <f t="shared" si="34"/>
        <v>59</v>
      </c>
      <c r="H132">
        <f t="shared" si="35"/>
        <v>48</v>
      </c>
      <c r="I132">
        <f t="shared" si="38"/>
        <v>56</v>
      </c>
      <c r="J132">
        <f t="shared" si="36"/>
        <v>61</v>
      </c>
      <c r="K132">
        <f>SUM(Table1[[#This Row],[Maths]:[CRE]])</f>
        <v>343</v>
      </c>
      <c r="L132">
        <v>87</v>
      </c>
      <c r="M132">
        <f t="shared" ref="M132:M195" si="39">M131+5</f>
        <v>4462</v>
      </c>
      <c r="N132" t="s">
        <v>324</v>
      </c>
    </row>
    <row r="133" spans="1:14" x14ac:dyDescent="0.25">
      <c r="A133" t="s">
        <v>97</v>
      </c>
      <c r="C133" t="s">
        <v>108</v>
      </c>
      <c r="D133" t="str">
        <f t="shared" si="31"/>
        <v>Grade 1</v>
      </c>
      <c r="E133">
        <f t="shared" si="32"/>
        <v>81</v>
      </c>
      <c r="F133">
        <f t="shared" si="33"/>
        <v>76</v>
      </c>
      <c r="G133">
        <f t="shared" si="34"/>
        <v>78</v>
      </c>
      <c r="H133">
        <f t="shared" si="35"/>
        <v>67</v>
      </c>
      <c r="I133">
        <f t="shared" si="38"/>
        <v>75</v>
      </c>
      <c r="J133">
        <f t="shared" si="36"/>
        <v>80</v>
      </c>
      <c r="K133">
        <f>SUM(Table1[[#This Row],[Maths]:[CRE]])</f>
        <v>457</v>
      </c>
      <c r="L133">
        <v>87</v>
      </c>
      <c r="M133">
        <f t="shared" si="39"/>
        <v>4467</v>
      </c>
      <c r="N133" t="s">
        <v>324</v>
      </c>
    </row>
    <row r="134" spans="1:14" x14ac:dyDescent="0.25">
      <c r="A134" t="s">
        <v>97</v>
      </c>
      <c r="C134" t="s">
        <v>240</v>
      </c>
      <c r="D134" t="str">
        <f t="shared" si="31"/>
        <v>Grade 6</v>
      </c>
      <c r="E134">
        <f t="shared" si="32"/>
        <v>61</v>
      </c>
      <c r="F134">
        <f t="shared" si="33"/>
        <v>56</v>
      </c>
      <c r="G134">
        <f t="shared" si="34"/>
        <v>58</v>
      </c>
      <c r="H134">
        <f t="shared" si="35"/>
        <v>47</v>
      </c>
      <c r="I134">
        <f t="shared" si="38"/>
        <v>55</v>
      </c>
      <c r="J134">
        <f t="shared" si="36"/>
        <v>60</v>
      </c>
      <c r="K134">
        <f>SUM(Table1[[#This Row],[Maths]:[CRE]])</f>
        <v>337</v>
      </c>
      <c r="L134">
        <v>87</v>
      </c>
      <c r="M134">
        <f t="shared" si="39"/>
        <v>4472</v>
      </c>
      <c r="N134" t="s">
        <v>324</v>
      </c>
    </row>
    <row r="135" spans="1:14" x14ac:dyDescent="0.25">
      <c r="A135" t="s">
        <v>97</v>
      </c>
      <c r="C135" t="s">
        <v>158</v>
      </c>
      <c r="D135" t="str">
        <f t="shared" si="31"/>
        <v>Grade 1</v>
      </c>
      <c r="E135">
        <f t="shared" si="32"/>
        <v>51</v>
      </c>
      <c r="F135">
        <f t="shared" si="33"/>
        <v>46</v>
      </c>
      <c r="G135">
        <f t="shared" si="34"/>
        <v>48</v>
      </c>
      <c r="H135">
        <f t="shared" si="35"/>
        <v>37</v>
      </c>
      <c r="I135">
        <f t="shared" si="38"/>
        <v>45</v>
      </c>
      <c r="J135">
        <f t="shared" si="36"/>
        <v>50</v>
      </c>
      <c r="K135">
        <f>SUM(Table1[[#This Row],[Maths]:[CRE]])</f>
        <v>277</v>
      </c>
      <c r="L135">
        <v>87</v>
      </c>
      <c r="M135">
        <f t="shared" si="39"/>
        <v>4477</v>
      </c>
      <c r="N135" t="s">
        <v>324</v>
      </c>
    </row>
    <row r="136" spans="1:14" x14ac:dyDescent="0.25">
      <c r="A136" t="s">
        <v>97</v>
      </c>
      <c r="C136" t="s">
        <v>274</v>
      </c>
      <c r="D136" t="str">
        <f t="shared" si="31"/>
        <v>Grade 2</v>
      </c>
      <c r="E136">
        <f t="shared" si="32"/>
        <v>57</v>
      </c>
      <c r="F136">
        <f t="shared" si="33"/>
        <v>52</v>
      </c>
      <c r="G136">
        <f t="shared" si="34"/>
        <v>54</v>
      </c>
      <c r="H136">
        <f t="shared" si="35"/>
        <v>43</v>
      </c>
      <c r="I136">
        <f t="shared" si="38"/>
        <v>51</v>
      </c>
      <c r="J136">
        <f t="shared" si="36"/>
        <v>56</v>
      </c>
      <c r="K136">
        <f>SUM(Table1[[#This Row],[Maths]:[CRE]])</f>
        <v>313</v>
      </c>
      <c r="L136">
        <v>87</v>
      </c>
      <c r="M136">
        <f t="shared" si="39"/>
        <v>4482</v>
      </c>
      <c r="N136" t="s">
        <v>324</v>
      </c>
    </row>
    <row r="137" spans="1:14" x14ac:dyDescent="0.25">
      <c r="A137" t="s">
        <v>97</v>
      </c>
      <c r="C137" t="s">
        <v>157</v>
      </c>
      <c r="D137" t="str">
        <f t="shared" si="31"/>
        <v>Grade 1</v>
      </c>
      <c r="E137">
        <f t="shared" si="32"/>
        <v>41</v>
      </c>
      <c r="F137">
        <f t="shared" si="33"/>
        <v>36</v>
      </c>
      <c r="G137">
        <f t="shared" si="34"/>
        <v>38</v>
      </c>
      <c r="H137">
        <f t="shared" si="35"/>
        <v>27</v>
      </c>
      <c r="I137">
        <f t="shared" si="38"/>
        <v>35</v>
      </c>
      <c r="J137">
        <f t="shared" si="36"/>
        <v>40</v>
      </c>
      <c r="K137">
        <f>SUM(Table1[[#This Row],[Maths]:[CRE]])</f>
        <v>217</v>
      </c>
      <c r="L137">
        <v>87</v>
      </c>
      <c r="M137">
        <f t="shared" si="39"/>
        <v>4487</v>
      </c>
      <c r="N137" t="s">
        <v>324</v>
      </c>
    </row>
    <row r="138" spans="1:14" x14ac:dyDescent="0.25">
      <c r="A138" t="s">
        <v>97</v>
      </c>
      <c r="C138" t="s">
        <v>275</v>
      </c>
      <c r="D138" t="str">
        <f t="shared" si="31"/>
        <v>Grade 3</v>
      </c>
      <c r="E138">
        <f t="shared" si="32"/>
        <v>80</v>
      </c>
      <c r="F138">
        <f t="shared" si="33"/>
        <v>75</v>
      </c>
      <c r="G138">
        <f t="shared" si="34"/>
        <v>77</v>
      </c>
      <c r="H138">
        <f t="shared" si="35"/>
        <v>66</v>
      </c>
      <c r="I138">
        <f t="shared" si="38"/>
        <v>74</v>
      </c>
      <c r="J138">
        <f t="shared" si="36"/>
        <v>79</v>
      </c>
      <c r="K138">
        <f>SUM(Table1[[#This Row],[Maths]:[CRE]])</f>
        <v>451</v>
      </c>
      <c r="L138">
        <v>87</v>
      </c>
      <c r="M138">
        <f t="shared" si="39"/>
        <v>4492</v>
      </c>
      <c r="N138" t="s">
        <v>324</v>
      </c>
    </row>
    <row r="139" spans="1:14" x14ac:dyDescent="0.25">
      <c r="A139" t="s">
        <v>97</v>
      </c>
      <c r="C139" t="s">
        <v>273</v>
      </c>
      <c r="D139" t="str">
        <f t="shared" si="31"/>
        <v>Grade 1</v>
      </c>
      <c r="E139">
        <f t="shared" si="32"/>
        <v>68</v>
      </c>
      <c r="F139">
        <f t="shared" si="33"/>
        <v>63</v>
      </c>
      <c r="G139">
        <f t="shared" si="34"/>
        <v>65</v>
      </c>
      <c r="H139">
        <f t="shared" si="35"/>
        <v>54</v>
      </c>
      <c r="I139">
        <f t="shared" si="38"/>
        <v>62</v>
      </c>
      <c r="J139">
        <f t="shared" si="36"/>
        <v>67</v>
      </c>
      <c r="K139">
        <f>SUM(Table1[[#This Row],[Maths]:[CRE]])</f>
        <v>379</v>
      </c>
      <c r="L139">
        <v>87</v>
      </c>
      <c r="M139">
        <f t="shared" si="39"/>
        <v>4497</v>
      </c>
      <c r="N139" t="s">
        <v>324</v>
      </c>
    </row>
    <row r="140" spans="1:14" x14ac:dyDescent="0.25">
      <c r="A140" t="s">
        <v>97</v>
      </c>
      <c r="C140" t="s">
        <v>156</v>
      </c>
      <c r="D140" t="str">
        <f t="shared" si="31"/>
        <v>Grade 3</v>
      </c>
      <c r="E140">
        <f t="shared" si="32"/>
        <v>37</v>
      </c>
      <c r="F140">
        <f t="shared" si="33"/>
        <v>32</v>
      </c>
      <c r="G140">
        <f t="shared" si="34"/>
        <v>34</v>
      </c>
      <c r="H140">
        <f t="shared" si="35"/>
        <v>23</v>
      </c>
      <c r="I140">
        <f t="shared" si="38"/>
        <v>31</v>
      </c>
      <c r="J140">
        <f t="shared" si="36"/>
        <v>36</v>
      </c>
      <c r="K140">
        <f>SUM(Table1[[#This Row],[Maths]:[CRE]])</f>
        <v>193</v>
      </c>
      <c r="L140">
        <v>87</v>
      </c>
      <c r="M140">
        <f t="shared" si="39"/>
        <v>4502</v>
      </c>
      <c r="N140" t="s">
        <v>324</v>
      </c>
    </row>
    <row r="141" spans="1:14" x14ac:dyDescent="0.25">
      <c r="A141" t="s">
        <v>97</v>
      </c>
      <c r="C141" t="s">
        <v>276</v>
      </c>
      <c r="D141" t="str">
        <f t="shared" si="31"/>
        <v>Grade 1</v>
      </c>
      <c r="E141">
        <f t="shared" si="32"/>
        <v>57</v>
      </c>
      <c r="F141">
        <f t="shared" si="33"/>
        <v>52</v>
      </c>
      <c r="G141">
        <f t="shared" si="34"/>
        <v>54</v>
      </c>
      <c r="H141">
        <f t="shared" si="35"/>
        <v>43</v>
      </c>
      <c r="I141">
        <f t="shared" si="38"/>
        <v>51</v>
      </c>
      <c r="J141">
        <f t="shared" si="36"/>
        <v>56</v>
      </c>
      <c r="K141">
        <f>SUM(Table1[[#This Row],[Maths]:[CRE]])</f>
        <v>313</v>
      </c>
      <c r="L141">
        <v>87</v>
      </c>
      <c r="M141">
        <f t="shared" si="39"/>
        <v>4507</v>
      </c>
      <c r="N141" t="s">
        <v>324</v>
      </c>
    </row>
    <row r="142" spans="1:14" x14ac:dyDescent="0.25">
      <c r="A142" t="s">
        <v>98</v>
      </c>
      <c r="C142" t="s">
        <v>272</v>
      </c>
      <c r="D142" t="str">
        <f t="shared" si="31"/>
        <v>Grade 4</v>
      </c>
      <c r="E142">
        <f t="shared" si="32"/>
        <v>62</v>
      </c>
      <c r="F142">
        <f t="shared" si="33"/>
        <v>57</v>
      </c>
      <c r="G142">
        <f t="shared" si="34"/>
        <v>59</v>
      </c>
      <c r="H142">
        <f t="shared" si="35"/>
        <v>48</v>
      </c>
      <c r="I142">
        <f t="shared" si="38"/>
        <v>56</v>
      </c>
      <c r="J142">
        <f t="shared" si="36"/>
        <v>61</v>
      </c>
      <c r="K142">
        <f>SUM(Table1[[#This Row],[Maths]:[CRE]])</f>
        <v>343</v>
      </c>
      <c r="L142">
        <v>87</v>
      </c>
      <c r="M142">
        <f t="shared" si="39"/>
        <v>4512</v>
      </c>
      <c r="N142" t="s">
        <v>324</v>
      </c>
    </row>
    <row r="143" spans="1:14" x14ac:dyDescent="0.25">
      <c r="A143" t="s">
        <v>98</v>
      </c>
      <c r="C143" t="s">
        <v>155</v>
      </c>
      <c r="D143" t="str">
        <f t="shared" si="31"/>
        <v>Grade 6</v>
      </c>
      <c r="E143">
        <f t="shared" si="32"/>
        <v>75</v>
      </c>
      <c r="F143">
        <f t="shared" si="33"/>
        <v>70</v>
      </c>
      <c r="G143">
        <f t="shared" si="34"/>
        <v>72</v>
      </c>
      <c r="H143">
        <f t="shared" si="35"/>
        <v>61</v>
      </c>
      <c r="I143">
        <f t="shared" si="38"/>
        <v>69</v>
      </c>
      <c r="J143">
        <f t="shared" si="36"/>
        <v>74</v>
      </c>
      <c r="K143">
        <f>SUM(Table1[[#This Row],[Maths]:[CRE]])</f>
        <v>421</v>
      </c>
      <c r="L143">
        <v>87</v>
      </c>
      <c r="M143">
        <f t="shared" si="39"/>
        <v>4517</v>
      </c>
      <c r="N143" t="s">
        <v>324</v>
      </c>
    </row>
    <row r="144" spans="1:14" x14ac:dyDescent="0.25">
      <c r="A144" t="s">
        <v>98</v>
      </c>
      <c r="C144" t="s">
        <v>271</v>
      </c>
      <c r="D144" t="str">
        <f t="shared" si="31"/>
        <v>Grade 2</v>
      </c>
      <c r="E144">
        <f t="shared" si="32"/>
        <v>51</v>
      </c>
      <c r="F144">
        <f t="shared" si="33"/>
        <v>46</v>
      </c>
      <c r="G144">
        <f t="shared" si="34"/>
        <v>48</v>
      </c>
      <c r="H144">
        <f t="shared" si="35"/>
        <v>37</v>
      </c>
      <c r="I144">
        <f t="shared" si="38"/>
        <v>45</v>
      </c>
      <c r="J144">
        <f t="shared" si="36"/>
        <v>50</v>
      </c>
      <c r="K144">
        <f>SUM(Table1[[#This Row],[Maths]:[CRE]])</f>
        <v>277</v>
      </c>
      <c r="L144">
        <v>87</v>
      </c>
      <c r="M144">
        <f t="shared" si="39"/>
        <v>4522</v>
      </c>
      <c r="N144" t="s">
        <v>324</v>
      </c>
    </row>
    <row r="145" spans="1:14" x14ac:dyDescent="0.25">
      <c r="A145" t="s">
        <v>98</v>
      </c>
      <c r="C145" t="s">
        <v>277</v>
      </c>
      <c r="D145" t="str">
        <f t="shared" si="31"/>
        <v>Grade 1</v>
      </c>
      <c r="E145">
        <f t="shared" si="32"/>
        <v>75</v>
      </c>
      <c r="F145">
        <f t="shared" si="33"/>
        <v>70</v>
      </c>
      <c r="G145">
        <f t="shared" si="34"/>
        <v>72</v>
      </c>
      <c r="H145">
        <f t="shared" si="35"/>
        <v>61</v>
      </c>
      <c r="I145">
        <f t="shared" si="38"/>
        <v>69</v>
      </c>
      <c r="J145">
        <f t="shared" si="36"/>
        <v>74</v>
      </c>
      <c r="K145">
        <f>SUM(Table1[[#This Row],[Maths]:[CRE]])</f>
        <v>421</v>
      </c>
      <c r="L145">
        <v>87</v>
      </c>
      <c r="M145">
        <f t="shared" si="39"/>
        <v>4527</v>
      </c>
      <c r="N145" t="s">
        <v>324</v>
      </c>
    </row>
    <row r="146" spans="1:14" x14ac:dyDescent="0.25">
      <c r="A146" t="s">
        <v>98</v>
      </c>
      <c r="C146" t="s">
        <v>270</v>
      </c>
      <c r="D146" t="str">
        <f t="shared" ref="D146:D177" si="40">D67</f>
        <v>Grade 4</v>
      </c>
      <c r="E146">
        <f t="shared" ref="E146:E177" si="41">F67+1</f>
        <v>69</v>
      </c>
      <c r="F146">
        <f t="shared" ref="F146:F177" si="42">E67</f>
        <v>64</v>
      </c>
      <c r="G146">
        <f t="shared" ref="G146:G177" si="43">H67</f>
        <v>66</v>
      </c>
      <c r="H146">
        <f t="shared" ref="H146:H177" si="44">G67</f>
        <v>55</v>
      </c>
      <c r="I146">
        <f t="shared" si="38"/>
        <v>63</v>
      </c>
      <c r="J146">
        <f t="shared" ref="J146:J177" si="45">J67</f>
        <v>68</v>
      </c>
      <c r="K146">
        <f>SUM(Table1[[#This Row],[Maths]:[CRE]])</f>
        <v>385</v>
      </c>
      <c r="L146">
        <v>87</v>
      </c>
      <c r="M146">
        <f t="shared" si="39"/>
        <v>4532</v>
      </c>
      <c r="N146" t="s">
        <v>324</v>
      </c>
    </row>
    <row r="147" spans="1:14" x14ac:dyDescent="0.25">
      <c r="A147" t="s">
        <v>98</v>
      </c>
      <c r="C147" t="s">
        <v>278</v>
      </c>
      <c r="D147" t="str">
        <f t="shared" si="40"/>
        <v>Grade 5</v>
      </c>
      <c r="E147">
        <f t="shared" si="41"/>
        <v>74</v>
      </c>
      <c r="F147">
        <f t="shared" si="42"/>
        <v>69</v>
      </c>
      <c r="G147">
        <f t="shared" si="43"/>
        <v>71</v>
      </c>
      <c r="H147">
        <f t="shared" si="44"/>
        <v>60</v>
      </c>
      <c r="I147">
        <f t="shared" si="38"/>
        <v>68</v>
      </c>
      <c r="J147">
        <f t="shared" si="45"/>
        <v>73</v>
      </c>
      <c r="K147">
        <f>SUM(Table1[[#This Row],[Maths]:[CRE]])</f>
        <v>415</v>
      </c>
      <c r="L147">
        <v>87</v>
      </c>
      <c r="M147">
        <f t="shared" si="39"/>
        <v>4537</v>
      </c>
      <c r="N147" t="s">
        <v>324</v>
      </c>
    </row>
    <row r="148" spans="1:14" x14ac:dyDescent="0.25">
      <c r="A148" t="s">
        <v>98</v>
      </c>
      <c r="C148" t="s">
        <v>154</v>
      </c>
      <c r="D148" t="str">
        <f t="shared" si="40"/>
        <v>Grade 1</v>
      </c>
      <c r="E148">
        <f t="shared" si="41"/>
        <v>68</v>
      </c>
      <c r="F148">
        <f t="shared" si="42"/>
        <v>63</v>
      </c>
      <c r="G148">
        <f t="shared" si="43"/>
        <v>65</v>
      </c>
      <c r="H148">
        <f t="shared" si="44"/>
        <v>54</v>
      </c>
      <c r="I148">
        <f t="shared" si="38"/>
        <v>62</v>
      </c>
      <c r="J148">
        <f t="shared" si="45"/>
        <v>67</v>
      </c>
      <c r="K148">
        <f>SUM(Table1[[#This Row],[Maths]:[CRE]])</f>
        <v>379</v>
      </c>
      <c r="L148">
        <v>87</v>
      </c>
      <c r="M148">
        <f t="shared" si="39"/>
        <v>4542</v>
      </c>
      <c r="N148" t="s">
        <v>324</v>
      </c>
    </row>
    <row r="149" spans="1:14" x14ac:dyDescent="0.25">
      <c r="A149" t="s">
        <v>98</v>
      </c>
      <c r="C149" t="s">
        <v>279</v>
      </c>
      <c r="D149" t="str">
        <f t="shared" si="40"/>
        <v>Grade 2</v>
      </c>
      <c r="E149">
        <f t="shared" si="41"/>
        <v>58</v>
      </c>
      <c r="F149">
        <f t="shared" si="42"/>
        <v>53</v>
      </c>
      <c r="G149">
        <f t="shared" si="43"/>
        <v>55</v>
      </c>
      <c r="H149">
        <f t="shared" si="44"/>
        <v>44</v>
      </c>
      <c r="I149">
        <f t="shared" si="38"/>
        <v>52</v>
      </c>
      <c r="J149">
        <f t="shared" si="45"/>
        <v>57</v>
      </c>
      <c r="K149">
        <f>SUM(Table1[[#This Row],[Maths]:[CRE]])</f>
        <v>319</v>
      </c>
      <c r="L149">
        <v>87</v>
      </c>
      <c r="M149">
        <f t="shared" si="39"/>
        <v>4547</v>
      </c>
      <c r="N149" t="s">
        <v>324</v>
      </c>
    </row>
    <row r="150" spans="1:14" x14ac:dyDescent="0.25">
      <c r="A150" t="s">
        <v>98</v>
      </c>
      <c r="C150" t="s">
        <v>269</v>
      </c>
      <c r="D150" t="str">
        <f t="shared" si="40"/>
        <v>Grade 1</v>
      </c>
      <c r="E150">
        <f t="shared" si="41"/>
        <v>64</v>
      </c>
      <c r="F150">
        <f t="shared" si="42"/>
        <v>59</v>
      </c>
      <c r="G150">
        <f t="shared" si="43"/>
        <v>61</v>
      </c>
      <c r="H150">
        <f t="shared" si="44"/>
        <v>50</v>
      </c>
      <c r="I150">
        <f t="shared" si="38"/>
        <v>58</v>
      </c>
      <c r="J150">
        <f t="shared" si="45"/>
        <v>63</v>
      </c>
      <c r="K150">
        <f>SUM(Table1[[#This Row],[Maths]:[CRE]])</f>
        <v>355</v>
      </c>
      <c r="L150">
        <v>87</v>
      </c>
      <c r="M150">
        <f t="shared" si="39"/>
        <v>4552</v>
      </c>
      <c r="N150" t="s">
        <v>324</v>
      </c>
    </row>
    <row r="151" spans="1:14" x14ac:dyDescent="0.25">
      <c r="A151" t="s">
        <v>98</v>
      </c>
      <c r="C151" t="s">
        <v>280</v>
      </c>
      <c r="D151" t="str">
        <f t="shared" si="40"/>
        <v>Grade 2</v>
      </c>
      <c r="E151">
        <f t="shared" si="41"/>
        <v>48</v>
      </c>
      <c r="F151">
        <f t="shared" si="42"/>
        <v>43</v>
      </c>
      <c r="G151">
        <f t="shared" si="43"/>
        <v>45</v>
      </c>
      <c r="H151">
        <f t="shared" si="44"/>
        <v>34</v>
      </c>
      <c r="I151">
        <f t="shared" si="38"/>
        <v>42</v>
      </c>
      <c r="J151">
        <f t="shared" si="45"/>
        <v>47</v>
      </c>
      <c r="K151">
        <f>SUM(Table1[[#This Row],[Maths]:[CRE]])</f>
        <v>259</v>
      </c>
      <c r="L151">
        <v>87</v>
      </c>
      <c r="M151">
        <f t="shared" si="39"/>
        <v>4557</v>
      </c>
      <c r="N151" t="s">
        <v>324</v>
      </c>
    </row>
    <row r="152" spans="1:14" x14ac:dyDescent="0.25">
      <c r="A152" t="s">
        <v>98</v>
      </c>
      <c r="C152" t="s">
        <v>153</v>
      </c>
      <c r="D152" t="str">
        <f t="shared" si="40"/>
        <v>Grade 1</v>
      </c>
      <c r="E152">
        <f t="shared" si="41"/>
        <v>80</v>
      </c>
      <c r="F152">
        <f t="shared" si="42"/>
        <v>75</v>
      </c>
      <c r="G152">
        <f t="shared" si="43"/>
        <v>77</v>
      </c>
      <c r="H152">
        <f t="shared" si="44"/>
        <v>66</v>
      </c>
      <c r="I152">
        <f t="shared" si="38"/>
        <v>74</v>
      </c>
      <c r="J152">
        <f t="shared" si="45"/>
        <v>79</v>
      </c>
      <c r="K152">
        <f>SUM(Table1[[#This Row],[Maths]:[CRE]])</f>
        <v>451</v>
      </c>
      <c r="L152">
        <v>87</v>
      </c>
      <c r="M152">
        <f t="shared" si="39"/>
        <v>4562</v>
      </c>
      <c r="N152" t="s">
        <v>325</v>
      </c>
    </row>
    <row r="153" spans="1:14" x14ac:dyDescent="0.25">
      <c r="A153" t="s">
        <v>98</v>
      </c>
      <c r="C153" t="s">
        <v>281</v>
      </c>
      <c r="D153" t="str">
        <f t="shared" si="40"/>
        <v>Grade 4</v>
      </c>
      <c r="E153">
        <f t="shared" si="41"/>
        <v>53</v>
      </c>
      <c r="F153">
        <f t="shared" si="42"/>
        <v>48</v>
      </c>
      <c r="G153">
        <f t="shared" si="43"/>
        <v>50</v>
      </c>
      <c r="H153">
        <f t="shared" si="44"/>
        <v>39</v>
      </c>
      <c r="I153">
        <f t="shared" si="38"/>
        <v>47</v>
      </c>
      <c r="J153">
        <f t="shared" si="45"/>
        <v>52</v>
      </c>
      <c r="K153">
        <f>SUM(Table1[[#This Row],[Maths]:[CRE]])</f>
        <v>289</v>
      </c>
      <c r="L153">
        <v>87</v>
      </c>
      <c r="M153">
        <f t="shared" si="39"/>
        <v>4567</v>
      </c>
      <c r="N153" t="s">
        <v>325</v>
      </c>
    </row>
    <row r="154" spans="1:14" x14ac:dyDescent="0.25">
      <c r="A154" t="s">
        <v>98</v>
      </c>
      <c r="C154" t="s">
        <v>109</v>
      </c>
      <c r="D154" t="str">
        <f t="shared" si="40"/>
        <v>Grade 1</v>
      </c>
      <c r="E154">
        <f t="shared" si="41"/>
        <v>72</v>
      </c>
      <c r="F154">
        <f t="shared" si="42"/>
        <v>67</v>
      </c>
      <c r="G154">
        <f t="shared" si="43"/>
        <v>69</v>
      </c>
      <c r="H154">
        <f t="shared" si="44"/>
        <v>58</v>
      </c>
      <c r="I154">
        <f t="shared" si="38"/>
        <v>66</v>
      </c>
      <c r="J154">
        <f t="shared" si="45"/>
        <v>71</v>
      </c>
      <c r="K154">
        <f>SUM(Table1[[#This Row],[Maths]:[CRE]])</f>
        <v>403</v>
      </c>
      <c r="L154">
        <v>87</v>
      </c>
      <c r="M154">
        <f t="shared" si="39"/>
        <v>4572</v>
      </c>
      <c r="N154" t="s">
        <v>325</v>
      </c>
    </row>
    <row r="155" spans="1:14" x14ac:dyDescent="0.25">
      <c r="A155" t="s">
        <v>98</v>
      </c>
      <c r="C155" t="s">
        <v>282</v>
      </c>
      <c r="D155" t="str">
        <f t="shared" si="40"/>
        <v>Grade 6</v>
      </c>
      <c r="E155">
        <f t="shared" si="41"/>
        <v>52</v>
      </c>
      <c r="F155">
        <f t="shared" si="42"/>
        <v>47</v>
      </c>
      <c r="G155">
        <f t="shared" si="43"/>
        <v>49</v>
      </c>
      <c r="H155">
        <f t="shared" si="44"/>
        <v>38</v>
      </c>
      <c r="I155">
        <f t="shared" si="38"/>
        <v>46</v>
      </c>
      <c r="J155">
        <f t="shared" si="45"/>
        <v>51</v>
      </c>
      <c r="K155">
        <f>SUM(Table1[[#This Row],[Maths]:[CRE]])</f>
        <v>283</v>
      </c>
      <c r="L155">
        <v>87</v>
      </c>
      <c r="M155">
        <f t="shared" si="39"/>
        <v>4577</v>
      </c>
      <c r="N155" t="s">
        <v>325</v>
      </c>
    </row>
    <row r="156" spans="1:14" x14ac:dyDescent="0.25">
      <c r="A156" t="s">
        <v>98</v>
      </c>
      <c r="C156" t="s">
        <v>268</v>
      </c>
      <c r="D156" t="str">
        <f t="shared" si="40"/>
        <v>Grade 5</v>
      </c>
      <c r="E156">
        <f t="shared" si="41"/>
        <v>42</v>
      </c>
      <c r="F156">
        <f t="shared" si="42"/>
        <v>37</v>
      </c>
      <c r="G156">
        <f t="shared" si="43"/>
        <v>39</v>
      </c>
      <c r="H156">
        <f t="shared" si="44"/>
        <v>28</v>
      </c>
      <c r="I156">
        <f t="shared" si="38"/>
        <v>36</v>
      </c>
      <c r="J156">
        <f t="shared" si="45"/>
        <v>41</v>
      </c>
      <c r="K156">
        <f>SUM(Table1[[#This Row],[Maths]:[CRE]])</f>
        <v>223</v>
      </c>
      <c r="L156">
        <v>87</v>
      </c>
      <c r="M156">
        <f t="shared" si="39"/>
        <v>4582</v>
      </c>
      <c r="N156" t="s">
        <v>325</v>
      </c>
    </row>
    <row r="157" spans="1:14" x14ac:dyDescent="0.25">
      <c r="A157" t="s">
        <v>98</v>
      </c>
      <c r="C157" t="s">
        <v>152</v>
      </c>
      <c r="D157" t="str">
        <f t="shared" si="40"/>
        <v>Grade 1</v>
      </c>
      <c r="E157">
        <f t="shared" si="41"/>
        <v>48</v>
      </c>
      <c r="F157">
        <f t="shared" si="42"/>
        <v>43</v>
      </c>
      <c r="G157">
        <f t="shared" si="43"/>
        <v>45</v>
      </c>
      <c r="H157">
        <f t="shared" si="44"/>
        <v>34</v>
      </c>
      <c r="I157">
        <f t="shared" si="38"/>
        <v>42</v>
      </c>
      <c r="J157">
        <f t="shared" si="45"/>
        <v>47</v>
      </c>
      <c r="K157">
        <f>SUM(Table1[[#This Row],[Maths]:[CRE]])</f>
        <v>259</v>
      </c>
      <c r="L157">
        <v>87</v>
      </c>
      <c r="M157">
        <f t="shared" si="39"/>
        <v>4587</v>
      </c>
      <c r="N157" t="s">
        <v>325</v>
      </c>
    </row>
    <row r="158" spans="1:14" x14ac:dyDescent="0.25">
      <c r="A158" t="s">
        <v>98</v>
      </c>
      <c r="C158" t="s">
        <v>283</v>
      </c>
      <c r="D158" t="str">
        <f t="shared" si="40"/>
        <v>Grade 3</v>
      </c>
      <c r="E158">
        <f t="shared" si="41"/>
        <v>32</v>
      </c>
      <c r="F158">
        <f t="shared" si="42"/>
        <v>27</v>
      </c>
      <c r="G158">
        <f t="shared" si="43"/>
        <v>29</v>
      </c>
      <c r="H158">
        <f t="shared" si="44"/>
        <v>18</v>
      </c>
      <c r="I158">
        <f t="shared" si="38"/>
        <v>26</v>
      </c>
      <c r="J158">
        <f t="shared" si="45"/>
        <v>31</v>
      </c>
      <c r="K158">
        <f>SUM(Table1[[#This Row],[Maths]:[CRE]])</f>
        <v>163</v>
      </c>
      <c r="L158">
        <v>87</v>
      </c>
      <c r="M158">
        <f t="shared" si="39"/>
        <v>4592</v>
      </c>
      <c r="N158" t="s">
        <v>325</v>
      </c>
    </row>
    <row r="159" spans="1:14" x14ac:dyDescent="0.25">
      <c r="A159" t="s">
        <v>98</v>
      </c>
      <c r="C159" t="s">
        <v>151</v>
      </c>
      <c r="D159" t="str">
        <f t="shared" si="40"/>
        <v>Grade 1</v>
      </c>
      <c r="E159">
        <f t="shared" si="41"/>
        <v>71</v>
      </c>
      <c r="F159">
        <f t="shared" si="42"/>
        <v>66</v>
      </c>
      <c r="G159">
        <f t="shared" si="43"/>
        <v>68</v>
      </c>
      <c r="H159">
        <f t="shared" si="44"/>
        <v>57</v>
      </c>
      <c r="I159">
        <f t="shared" si="38"/>
        <v>65</v>
      </c>
      <c r="J159">
        <f t="shared" si="45"/>
        <v>70</v>
      </c>
      <c r="K159">
        <f>SUM(Table1[[#This Row],[Maths]:[CRE]])</f>
        <v>397</v>
      </c>
      <c r="L159">
        <v>87</v>
      </c>
      <c r="M159">
        <f t="shared" si="39"/>
        <v>4597</v>
      </c>
      <c r="N159" t="s">
        <v>325</v>
      </c>
    </row>
    <row r="160" spans="1:14" x14ac:dyDescent="0.25">
      <c r="A160" t="s">
        <v>98</v>
      </c>
      <c r="C160" t="s">
        <v>267</v>
      </c>
      <c r="D160" t="str">
        <f t="shared" si="40"/>
        <v>Grade 4</v>
      </c>
      <c r="E160">
        <f t="shared" si="41"/>
        <v>59</v>
      </c>
      <c r="F160">
        <f t="shared" si="42"/>
        <v>54</v>
      </c>
      <c r="G160">
        <f t="shared" si="43"/>
        <v>56</v>
      </c>
      <c r="H160">
        <f t="shared" si="44"/>
        <v>45</v>
      </c>
      <c r="I160">
        <f t="shared" si="38"/>
        <v>53</v>
      </c>
      <c r="J160">
        <f t="shared" si="45"/>
        <v>58</v>
      </c>
      <c r="K160">
        <f>SUM(Table1[[#This Row],[Maths]:[CRE]])</f>
        <v>325</v>
      </c>
      <c r="L160">
        <v>87</v>
      </c>
      <c r="M160">
        <f t="shared" si="39"/>
        <v>4602</v>
      </c>
      <c r="N160" t="s">
        <v>325</v>
      </c>
    </row>
    <row r="161" spans="1:14" x14ac:dyDescent="0.25">
      <c r="A161" t="s">
        <v>98</v>
      </c>
      <c r="C161" t="s">
        <v>284</v>
      </c>
      <c r="D161" t="str">
        <f t="shared" si="40"/>
        <v>Grade 1</v>
      </c>
      <c r="E161">
        <f t="shared" si="41"/>
        <v>71</v>
      </c>
      <c r="F161">
        <f t="shared" si="42"/>
        <v>91</v>
      </c>
      <c r="G161">
        <f t="shared" si="43"/>
        <v>88</v>
      </c>
      <c r="H161">
        <f t="shared" si="44"/>
        <v>56</v>
      </c>
      <c r="I161">
        <f t="shared" si="38"/>
        <v>90</v>
      </c>
      <c r="J161">
        <f t="shared" si="45"/>
        <v>78</v>
      </c>
      <c r="K161">
        <f>SUM(Table1[[#This Row],[Maths]:[CRE]])</f>
        <v>474</v>
      </c>
      <c r="L161">
        <v>87</v>
      </c>
      <c r="M161">
        <f t="shared" si="39"/>
        <v>4607</v>
      </c>
      <c r="N161" t="s">
        <v>325</v>
      </c>
    </row>
    <row r="162" spans="1:14" x14ac:dyDescent="0.25">
      <c r="A162" t="s">
        <v>99</v>
      </c>
      <c r="C162" t="s">
        <v>150</v>
      </c>
      <c r="D162" t="str">
        <f t="shared" ref="D162:D193" si="46">D21</f>
        <v>Grade 2</v>
      </c>
      <c r="E162">
        <f t="shared" ref="E162:E193" si="47">F21+1</f>
        <v>80</v>
      </c>
      <c r="F162">
        <f t="shared" ref="F162:F193" si="48">E21+1</f>
        <v>73</v>
      </c>
      <c r="G162">
        <f t="shared" ref="G162:G193" si="49">H21</f>
        <v>77</v>
      </c>
      <c r="H162">
        <f t="shared" ref="H162:H193" si="50">G21</f>
        <v>66</v>
      </c>
      <c r="I162">
        <f t="shared" si="38"/>
        <v>72</v>
      </c>
      <c r="J162">
        <f t="shared" ref="J162:J193" si="51">J21</f>
        <v>76</v>
      </c>
      <c r="K162">
        <f>SUM(Table1[[#This Row],[Maths]:[CRE]])</f>
        <v>444</v>
      </c>
      <c r="L162">
        <v>87</v>
      </c>
      <c r="M162">
        <f t="shared" si="39"/>
        <v>4612</v>
      </c>
      <c r="N162" t="s">
        <v>325</v>
      </c>
    </row>
    <row r="163" spans="1:14" x14ac:dyDescent="0.25">
      <c r="A163" t="s">
        <v>99</v>
      </c>
      <c r="C163" t="s">
        <v>285</v>
      </c>
      <c r="D163" t="str">
        <f t="shared" si="46"/>
        <v>Grade 5</v>
      </c>
      <c r="E163">
        <f t="shared" si="47"/>
        <v>93</v>
      </c>
      <c r="F163">
        <f t="shared" si="48"/>
        <v>86</v>
      </c>
      <c r="G163">
        <f t="shared" si="49"/>
        <v>90</v>
      </c>
      <c r="H163">
        <f t="shared" si="50"/>
        <v>79</v>
      </c>
      <c r="I163">
        <f t="shared" ref="I163:I194" si="52">F163-1</f>
        <v>85</v>
      </c>
      <c r="J163">
        <f t="shared" si="51"/>
        <v>89</v>
      </c>
      <c r="K163">
        <f>SUM(Table1[[#This Row],[Maths]:[CRE]])</f>
        <v>522</v>
      </c>
      <c r="L163">
        <v>87</v>
      </c>
      <c r="M163">
        <f t="shared" si="39"/>
        <v>4617</v>
      </c>
      <c r="N163" t="s">
        <v>325</v>
      </c>
    </row>
    <row r="164" spans="1:14" x14ac:dyDescent="0.25">
      <c r="A164" t="s">
        <v>99</v>
      </c>
      <c r="C164" t="s">
        <v>266</v>
      </c>
      <c r="D164" t="str">
        <f t="shared" si="46"/>
        <v>Grade 1</v>
      </c>
      <c r="E164">
        <f t="shared" si="47"/>
        <v>69</v>
      </c>
      <c r="F164">
        <f t="shared" si="48"/>
        <v>62</v>
      </c>
      <c r="G164">
        <f t="shared" si="49"/>
        <v>66</v>
      </c>
      <c r="H164">
        <f t="shared" si="50"/>
        <v>55</v>
      </c>
      <c r="I164">
        <f t="shared" si="52"/>
        <v>61</v>
      </c>
      <c r="J164">
        <f t="shared" si="51"/>
        <v>65</v>
      </c>
      <c r="K164">
        <f>SUM(Table1[[#This Row],[Maths]:[CRE]])</f>
        <v>378</v>
      </c>
      <c r="L164">
        <v>87</v>
      </c>
      <c r="M164">
        <f t="shared" si="39"/>
        <v>4622</v>
      </c>
      <c r="N164" t="s">
        <v>325</v>
      </c>
    </row>
    <row r="165" spans="1:14" x14ac:dyDescent="0.25">
      <c r="A165" t="s">
        <v>99</v>
      </c>
      <c r="C165" t="s">
        <v>149</v>
      </c>
      <c r="D165" t="str">
        <f t="shared" si="46"/>
        <v>Grade 2</v>
      </c>
      <c r="E165">
        <f t="shared" si="47"/>
        <v>93</v>
      </c>
      <c r="F165">
        <f t="shared" si="48"/>
        <v>86</v>
      </c>
      <c r="G165">
        <f t="shared" si="49"/>
        <v>90</v>
      </c>
      <c r="H165">
        <f t="shared" si="50"/>
        <v>79</v>
      </c>
      <c r="I165">
        <f t="shared" si="52"/>
        <v>85</v>
      </c>
      <c r="J165">
        <f t="shared" si="51"/>
        <v>89</v>
      </c>
      <c r="K165">
        <f>SUM(Table1[[#This Row],[Maths]:[CRE]])</f>
        <v>522</v>
      </c>
      <c r="L165">
        <v>87</v>
      </c>
      <c r="M165">
        <f t="shared" si="39"/>
        <v>4627</v>
      </c>
      <c r="N165" t="s">
        <v>325</v>
      </c>
    </row>
    <row r="166" spans="1:14" x14ac:dyDescent="0.25">
      <c r="A166" t="s">
        <v>99</v>
      </c>
      <c r="C166" t="s">
        <v>286</v>
      </c>
      <c r="D166" t="str">
        <f t="shared" si="46"/>
        <v>Grade 1</v>
      </c>
      <c r="E166">
        <f t="shared" si="47"/>
        <v>87</v>
      </c>
      <c r="F166">
        <f t="shared" si="48"/>
        <v>80</v>
      </c>
      <c r="G166">
        <f t="shared" si="49"/>
        <v>84</v>
      </c>
      <c r="H166">
        <f t="shared" si="50"/>
        <v>73</v>
      </c>
      <c r="I166">
        <f t="shared" si="52"/>
        <v>79</v>
      </c>
      <c r="J166">
        <f t="shared" si="51"/>
        <v>83</v>
      </c>
      <c r="K166">
        <f>SUM(Table1[[#This Row],[Maths]:[CRE]])</f>
        <v>486</v>
      </c>
      <c r="L166">
        <v>87</v>
      </c>
      <c r="M166">
        <f t="shared" si="39"/>
        <v>4632</v>
      </c>
      <c r="N166" t="s">
        <v>325</v>
      </c>
    </row>
    <row r="167" spans="1:14" x14ac:dyDescent="0.25">
      <c r="A167" t="s">
        <v>99</v>
      </c>
      <c r="C167" t="s">
        <v>265</v>
      </c>
      <c r="D167" t="str">
        <f t="shared" si="46"/>
        <v>Grade 4</v>
      </c>
      <c r="E167">
        <f t="shared" si="47"/>
        <v>92</v>
      </c>
      <c r="F167">
        <f t="shared" si="48"/>
        <v>99</v>
      </c>
      <c r="G167">
        <f t="shared" si="49"/>
        <v>89</v>
      </c>
      <c r="H167">
        <f t="shared" si="50"/>
        <v>78</v>
      </c>
      <c r="I167">
        <f t="shared" si="52"/>
        <v>98</v>
      </c>
      <c r="J167">
        <f t="shared" si="51"/>
        <v>87</v>
      </c>
      <c r="K167">
        <f>SUM(Table1[[#This Row],[Maths]:[CRE]])</f>
        <v>543</v>
      </c>
      <c r="L167">
        <v>87</v>
      </c>
      <c r="M167">
        <f t="shared" si="39"/>
        <v>4637</v>
      </c>
      <c r="N167" t="s">
        <v>325</v>
      </c>
    </row>
    <row r="168" spans="1:14" x14ac:dyDescent="0.25">
      <c r="A168" t="s">
        <v>99</v>
      </c>
      <c r="C168" t="s">
        <v>148</v>
      </c>
      <c r="D168" t="str">
        <f t="shared" si="46"/>
        <v>Grade 3</v>
      </c>
      <c r="E168">
        <f t="shared" si="47"/>
        <v>86</v>
      </c>
      <c r="F168">
        <f t="shared" si="48"/>
        <v>79</v>
      </c>
      <c r="G168">
        <f t="shared" si="49"/>
        <v>83</v>
      </c>
      <c r="H168">
        <f t="shared" si="50"/>
        <v>72</v>
      </c>
      <c r="I168">
        <f t="shared" si="52"/>
        <v>78</v>
      </c>
      <c r="J168">
        <f t="shared" si="51"/>
        <v>82</v>
      </c>
      <c r="K168">
        <f>SUM(Table1[[#This Row],[Maths]:[CRE]])</f>
        <v>480</v>
      </c>
      <c r="L168">
        <v>87</v>
      </c>
      <c r="M168">
        <f t="shared" si="39"/>
        <v>4642</v>
      </c>
      <c r="N168" t="s">
        <v>325</v>
      </c>
    </row>
    <row r="169" spans="1:14" x14ac:dyDescent="0.25">
      <c r="A169" t="s">
        <v>99</v>
      </c>
      <c r="C169" t="s">
        <v>287</v>
      </c>
      <c r="D169" t="str">
        <f t="shared" si="46"/>
        <v>Grade 2</v>
      </c>
      <c r="E169">
        <f t="shared" si="47"/>
        <v>76</v>
      </c>
      <c r="F169">
        <f t="shared" si="48"/>
        <v>69</v>
      </c>
      <c r="G169">
        <f t="shared" si="49"/>
        <v>73</v>
      </c>
      <c r="H169">
        <f t="shared" si="50"/>
        <v>62</v>
      </c>
      <c r="I169">
        <f t="shared" si="52"/>
        <v>68</v>
      </c>
      <c r="J169">
        <f t="shared" si="51"/>
        <v>72</v>
      </c>
      <c r="K169">
        <f>SUM(Table1[[#This Row],[Maths]:[CRE]])</f>
        <v>420</v>
      </c>
      <c r="L169">
        <v>87</v>
      </c>
      <c r="M169">
        <f t="shared" si="39"/>
        <v>4647</v>
      </c>
      <c r="N169" t="s">
        <v>325</v>
      </c>
    </row>
    <row r="170" spans="1:14" x14ac:dyDescent="0.25">
      <c r="A170" t="s">
        <v>99</v>
      </c>
      <c r="C170" t="s">
        <v>264</v>
      </c>
      <c r="D170" t="str">
        <f t="shared" si="46"/>
        <v>Grade 6</v>
      </c>
      <c r="E170">
        <f t="shared" si="47"/>
        <v>82</v>
      </c>
      <c r="F170">
        <f t="shared" si="48"/>
        <v>75</v>
      </c>
      <c r="G170">
        <f t="shared" si="49"/>
        <v>79</v>
      </c>
      <c r="H170">
        <f t="shared" si="50"/>
        <v>68</v>
      </c>
      <c r="I170">
        <f t="shared" si="52"/>
        <v>74</v>
      </c>
      <c r="J170">
        <f t="shared" si="51"/>
        <v>78</v>
      </c>
      <c r="K170">
        <f>SUM(Table1[[#This Row],[Maths]:[CRE]])</f>
        <v>456</v>
      </c>
      <c r="L170">
        <v>87</v>
      </c>
      <c r="M170">
        <f t="shared" si="39"/>
        <v>4652</v>
      </c>
      <c r="N170" t="s">
        <v>325</v>
      </c>
    </row>
    <row r="171" spans="1:14" x14ac:dyDescent="0.25">
      <c r="A171" t="s">
        <v>99</v>
      </c>
      <c r="C171" t="s">
        <v>147</v>
      </c>
      <c r="D171" t="str">
        <f t="shared" si="46"/>
        <v>Grade 5</v>
      </c>
      <c r="E171">
        <f t="shared" si="47"/>
        <v>66</v>
      </c>
      <c r="F171">
        <f t="shared" si="48"/>
        <v>59</v>
      </c>
      <c r="G171">
        <f t="shared" si="49"/>
        <v>63</v>
      </c>
      <c r="H171">
        <f t="shared" si="50"/>
        <v>52</v>
      </c>
      <c r="I171">
        <f t="shared" si="52"/>
        <v>58</v>
      </c>
      <c r="J171">
        <f t="shared" si="51"/>
        <v>62</v>
      </c>
      <c r="K171">
        <f>SUM(Table1[[#This Row],[Maths]:[CRE]])</f>
        <v>360</v>
      </c>
      <c r="L171">
        <v>87</v>
      </c>
      <c r="M171">
        <f t="shared" si="39"/>
        <v>4657</v>
      </c>
      <c r="N171" t="s">
        <v>325</v>
      </c>
    </row>
    <row r="172" spans="1:14" x14ac:dyDescent="0.25">
      <c r="A172" t="s">
        <v>99</v>
      </c>
      <c r="C172" t="s">
        <v>288</v>
      </c>
      <c r="D172" t="str">
        <f t="shared" si="46"/>
        <v>Grade 6</v>
      </c>
      <c r="E172">
        <f t="shared" si="47"/>
        <v>98</v>
      </c>
      <c r="F172">
        <f t="shared" si="48"/>
        <v>91</v>
      </c>
      <c r="G172">
        <f t="shared" si="49"/>
        <v>95</v>
      </c>
      <c r="H172">
        <f t="shared" si="50"/>
        <v>84</v>
      </c>
      <c r="I172">
        <f t="shared" si="52"/>
        <v>90</v>
      </c>
      <c r="J172">
        <f t="shared" si="51"/>
        <v>94</v>
      </c>
      <c r="K172">
        <f>SUM(Table1[[#This Row],[Maths]:[CRE]])</f>
        <v>552</v>
      </c>
      <c r="L172">
        <v>87</v>
      </c>
      <c r="M172">
        <f t="shared" si="39"/>
        <v>4662</v>
      </c>
      <c r="N172" t="s">
        <v>325</v>
      </c>
    </row>
    <row r="173" spans="1:14" x14ac:dyDescent="0.25">
      <c r="A173" t="s">
        <v>99</v>
      </c>
      <c r="C173" t="s">
        <v>110</v>
      </c>
      <c r="D173" t="str">
        <f t="shared" si="46"/>
        <v>Grade 1</v>
      </c>
      <c r="E173">
        <f t="shared" si="47"/>
        <v>71</v>
      </c>
      <c r="F173">
        <f t="shared" si="48"/>
        <v>67</v>
      </c>
      <c r="G173">
        <f t="shared" si="49"/>
        <v>68</v>
      </c>
      <c r="H173">
        <f t="shared" si="50"/>
        <v>57</v>
      </c>
      <c r="I173">
        <f t="shared" si="52"/>
        <v>66</v>
      </c>
      <c r="J173">
        <f t="shared" si="51"/>
        <v>70</v>
      </c>
      <c r="K173">
        <f>SUM(Table1[[#This Row],[Maths]:[CRE]])</f>
        <v>399</v>
      </c>
      <c r="L173">
        <v>87</v>
      </c>
      <c r="M173">
        <f t="shared" si="39"/>
        <v>4667</v>
      </c>
      <c r="N173" t="s">
        <v>325</v>
      </c>
    </row>
    <row r="174" spans="1:14" x14ac:dyDescent="0.25">
      <c r="A174" t="s">
        <v>99</v>
      </c>
      <c r="C174" t="s">
        <v>289</v>
      </c>
      <c r="D174" t="str">
        <f t="shared" si="46"/>
        <v>Grade 2</v>
      </c>
      <c r="E174">
        <f t="shared" si="47"/>
        <v>90</v>
      </c>
      <c r="F174">
        <f t="shared" si="48"/>
        <v>86</v>
      </c>
      <c r="G174">
        <f t="shared" si="49"/>
        <v>87</v>
      </c>
      <c r="H174">
        <f t="shared" si="50"/>
        <v>76</v>
      </c>
      <c r="I174">
        <f t="shared" si="52"/>
        <v>85</v>
      </c>
      <c r="J174">
        <f t="shared" si="51"/>
        <v>89</v>
      </c>
      <c r="K174">
        <f>SUM(Table1[[#This Row],[Maths]:[CRE]])</f>
        <v>513</v>
      </c>
      <c r="L174">
        <v>87</v>
      </c>
      <c r="M174">
        <f t="shared" si="39"/>
        <v>4672</v>
      </c>
      <c r="N174" t="s">
        <v>325</v>
      </c>
    </row>
    <row r="175" spans="1:14" x14ac:dyDescent="0.25">
      <c r="A175" t="s">
        <v>99</v>
      </c>
      <c r="C175" t="s">
        <v>146</v>
      </c>
      <c r="D175" t="str">
        <f t="shared" si="46"/>
        <v>Grade 3</v>
      </c>
      <c r="E175">
        <f t="shared" si="47"/>
        <v>70</v>
      </c>
      <c r="F175">
        <f t="shared" si="48"/>
        <v>66</v>
      </c>
      <c r="G175">
        <f t="shared" si="49"/>
        <v>67</v>
      </c>
      <c r="H175">
        <f t="shared" si="50"/>
        <v>56</v>
      </c>
      <c r="I175">
        <f t="shared" si="52"/>
        <v>65</v>
      </c>
      <c r="J175">
        <f t="shared" si="51"/>
        <v>69</v>
      </c>
      <c r="K175">
        <f>SUM(Table1[[#This Row],[Maths]:[CRE]])</f>
        <v>393</v>
      </c>
      <c r="L175">
        <v>87</v>
      </c>
      <c r="M175">
        <f t="shared" si="39"/>
        <v>4677</v>
      </c>
      <c r="N175" t="s">
        <v>325</v>
      </c>
    </row>
    <row r="176" spans="1:14" x14ac:dyDescent="0.25">
      <c r="A176" t="s">
        <v>99</v>
      </c>
      <c r="C176" t="s">
        <v>290</v>
      </c>
      <c r="D176" t="str">
        <f t="shared" si="46"/>
        <v>Grade 4</v>
      </c>
      <c r="E176">
        <f t="shared" si="47"/>
        <v>60</v>
      </c>
      <c r="F176">
        <f t="shared" si="48"/>
        <v>56</v>
      </c>
      <c r="G176">
        <f t="shared" si="49"/>
        <v>57</v>
      </c>
      <c r="H176">
        <f t="shared" si="50"/>
        <v>46</v>
      </c>
      <c r="I176">
        <f t="shared" si="52"/>
        <v>55</v>
      </c>
      <c r="J176">
        <f t="shared" si="51"/>
        <v>59</v>
      </c>
      <c r="K176">
        <f>SUM(Table1[[#This Row],[Maths]:[CRE]])</f>
        <v>333</v>
      </c>
      <c r="L176">
        <v>87</v>
      </c>
      <c r="M176">
        <f t="shared" si="39"/>
        <v>4682</v>
      </c>
      <c r="N176" t="s">
        <v>325</v>
      </c>
    </row>
    <row r="177" spans="1:14" x14ac:dyDescent="0.25">
      <c r="A177" t="s">
        <v>99</v>
      </c>
      <c r="C177" t="s">
        <v>263</v>
      </c>
      <c r="D177" t="str">
        <f t="shared" si="46"/>
        <v>Grade 5</v>
      </c>
      <c r="E177">
        <f t="shared" si="47"/>
        <v>66</v>
      </c>
      <c r="F177">
        <f t="shared" si="48"/>
        <v>62</v>
      </c>
      <c r="G177">
        <f t="shared" si="49"/>
        <v>63</v>
      </c>
      <c r="H177">
        <f t="shared" si="50"/>
        <v>52</v>
      </c>
      <c r="I177">
        <f t="shared" si="52"/>
        <v>61</v>
      </c>
      <c r="J177">
        <f t="shared" si="51"/>
        <v>65</v>
      </c>
      <c r="K177">
        <f>SUM(Table1[[#This Row],[Maths]:[CRE]])</f>
        <v>369</v>
      </c>
      <c r="L177">
        <v>87</v>
      </c>
      <c r="M177">
        <f t="shared" si="39"/>
        <v>4687</v>
      </c>
      <c r="N177" t="s">
        <v>325</v>
      </c>
    </row>
    <row r="178" spans="1:14" x14ac:dyDescent="0.25">
      <c r="A178" t="s">
        <v>99</v>
      </c>
      <c r="C178" t="s">
        <v>145</v>
      </c>
      <c r="D178" t="str">
        <f t="shared" si="46"/>
        <v>Grade 6</v>
      </c>
      <c r="E178">
        <f t="shared" si="47"/>
        <v>50</v>
      </c>
      <c r="F178">
        <f t="shared" si="48"/>
        <v>46</v>
      </c>
      <c r="G178">
        <f t="shared" si="49"/>
        <v>47</v>
      </c>
      <c r="H178">
        <f t="shared" si="50"/>
        <v>36</v>
      </c>
      <c r="I178">
        <f t="shared" si="52"/>
        <v>45</v>
      </c>
      <c r="J178">
        <f t="shared" si="51"/>
        <v>49</v>
      </c>
      <c r="K178">
        <f>SUM(Table1[[#This Row],[Maths]:[CRE]])</f>
        <v>273</v>
      </c>
      <c r="L178">
        <v>87</v>
      </c>
      <c r="M178">
        <f t="shared" si="39"/>
        <v>4692</v>
      </c>
      <c r="N178" t="s">
        <v>325</v>
      </c>
    </row>
    <row r="179" spans="1:14" x14ac:dyDescent="0.25">
      <c r="A179" t="s">
        <v>99</v>
      </c>
      <c r="C179" t="s">
        <v>291</v>
      </c>
      <c r="D179" t="str">
        <f t="shared" si="46"/>
        <v>Grade 3</v>
      </c>
      <c r="E179">
        <f t="shared" si="47"/>
        <v>89</v>
      </c>
      <c r="F179">
        <f t="shared" si="48"/>
        <v>85</v>
      </c>
      <c r="G179">
        <f t="shared" si="49"/>
        <v>86</v>
      </c>
      <c r="H179">
        <f t="shared" si="50"/>
        <v>75</v>
      </c>
      <c r="I179">
        <f t="shared" si="52"/>
        <v>84</v>
      </c>
      <c r="J179">
        <f t="shared" si="51"/>
        <v>88</v>
      </c>
      <c r="K179">
        <f>SUM(Table1[[#This Row],[Maths]:[CRE]])</f>
        <v>507</v>
      </c>
      <c r="L179">
        <v>87</v>
      </c>
      <c r="M179">
        <f t="shared" si="39"/>
        <v>4697</v>
      </c>
      <c r="N179" t="s">
        <v>325</v>
      </c>
    </row>
    <row r="180" spans="1:14" x14ac:dyDescent="0.25">
      <c r="A180" t="s">
        <v>99</v>
      </c>
      <c r="C180" t="s">
        <v>262</v>
      </c>
      <c r="D180" t="str">
        <f t="shared" si="46"/>
        <v>Grade 1</v>
      </c>
      <c r="E180">
        <f t="shared" si="47"/>
        <v>77</v>
      </c>
      <c r="F180">
        <f t="shared" si="48"/>
        <v>73</v>
      </c>
      <c r="G180">
        <f t="shared" si="49"/>
        <v>74</v>
      </c>
      <c r="H180">
        <f t="shared" si="50"/>
        <v>63</v>
      </c>
      <c r="I180">
        <f t="shared" si="52"/>
        <v>72</v>
      </c>
      <c r="J180">
        <f t="shared" si="51"/>
        <v>76</v>
      </c>
      <c r="K180">
        <f>SUM(Table1[[#This Row],[Maths]:[CRE]])</f>
        <v>435</v>
      </c>
      <c r="L180">
        <v>87</v>
      </c>
      <c r="M180">
        <f t="shared" si="39"/>
        <v>4702</v>
      </c>
      <c r="N180" t="s">
        <v>325</v>
      </c>
    </row>
    <row r="181" spans="1:14" x14ac:dyDescent="0.25">
      <c r="A181" t="s">
        <v>99</v>
      </c>
      <c r="C181" t="s">
        <v>292</v>
      </c>
      <c r="D181" t="str">
        <f t="shared" si="46"/>
        <v>Grade 2</v>
      </c>
      <c r="E181">
        <f t="shared" si="47"/>
        <v>46</v>
      </c>
      <c r="F181">
        <f t="shared" si="48"/>
        <v>42</v>
      </c>
      <c r="G181">
        <f t="shared" si="49"/>
        <v>43</v>
      </c>
      <c r="H181">
        <f t="shared" si="50"/>
        <v>32</v>
      </c>
      <c r="I181">
        <f t="shared" si="52"/>
        <v>41</v>
      </c>
      <c r="J181">
        <f t="shared" si="51"/>
        <v>45</v>
      </c>
      <c r="K181">
        <f>SUM(Table1[[#This Row],[Maths]:[CRE]])</f>
        <v>249</v>
      </c>
      <c r="L181">
        <v>87</v>
      </c>
      <c r="M181">
        <f t="shared" si="39"/>
        <v>4707</v>
      </c>
      <c r="N181" t="s">
        <v>325</v>
      </c>
    </row>
    <row r="182" spans="1:14" x14ac:dyDescent="0.25">
      <c r="A182" t="s">
        <v>99</v>
      </c>
      <c r="C182" t="s">
        <v>293</v>
      </c>
      <c r="D182" t="str">
        <f t="shared" si="46"/>
        <v>Grade 4</v>
      </c>
      <c r="E182">
        <f t="shared" si="47"/>
        <v>66</v>
      </c>
      <c r="F182">
        <f t="shared" si="48"/>
        <v>62</v>
      </c>
      <c r="G182">
        <f t="shared" si="49"/>
        <v>63</v>
      </c>
      <c r="H182">
        <f t="shared" si="50"/>
        <v>52</v>
      </c>
      <c r="I182">
        <f t="shared" si="52"/>
        <v>61</v>
      </c>
      <c r="J182">
        <f t="shared" si="51"/>
        <v>65</v>
      </c>
      <c r="K182">
        <f>SUM(Table1[[#This Row],[Maths]:[CRE]])</f>
        <v>369</v>
      </c>
      <c r="L182">
        <v>87</v>
      </c>
      <c r="M182">
        <f t="shared" si="39"/>
        <v>4712</v>
      </c>
      <c r="N182" t="s">
        <v>325</v>
      </c>
    </row>
    <row r="183" spans="1:14" x14ac:dyDescent="0.25">
      <c r="A183" t="s">
        <v>99</v>
      </c>
      <c r="C183" t="s">
        <v>261</v>
      </c>
      <c r="D183" t="str">
        <f t="shared" si="46"/>
        <v>Grade 6</v>
      </c>
      <c r="E183">
        <f t="shared" si="47"/>
        <v>71</v>
      </c>
      <c r="F183">
        <f t="shared" si="48"/>
        <v>67</v>
      </c>
      <c r="G183">
        <f t="shared" si="49"/>
        <v>68</v>
      </c>
      <c r="H183">
        <f t="shared" si="50"/>
        <v>57</v>
      </c>
      <c r="I183">
        <f t="shared" si="52"/>
        <v>66</v>
      </c>
      <c r="J183">
        <f t="shared" si="51"/>
        <v>70</v>
      </c>
      <c r="K183">
        <f>SUM(Table1[[#This Row],[Maths]:[CRE]])</f>
        <v>399</v>
      </c>
      <c r="L183">
        <v>87</v>
      </c>
      <c r="M183">
        <f t="shared" si="39"/>
        <v>4717</v>
      </c>
      <c r="N183" t="s">
        <v>325</v>
      </c>
    </row>
    <row r="184" spans="1:14" x14ac:dyDescent="0.25">
      <c r="A184" t="s">
        <v>99</v>
      </c>
      <c r="C184" t="s">
        <v>144</v>
      </c>
      <c r="D184" t="str">
        <f t="shared" si="46"/>
        <v>Grade 2</v>
      </c>
      <c r="E184">
        <f t="shared" si="47"/>
        <v>84</v>
      </c>
      <c r="F184">
        <f t="shared" si="48"/>
        <v>80</v>
      </c>
      <c r="G184">
        <f t="shared" si="49"/>
        <v>81</v>
      </c>
      <c r="H184">
        <f t="shared" si="50"/>
        <v>70</v>
      </c>
      <c r="I184">
        <f t="shared" si="52"/>
        <v>79</v>
      </c>
      <c r="J184">
        <f t="shared" si="51"/>
        <v>83</v>
      </c>
      <c r="K184">
        <f>SUM(Table1[[#This Row],[Maths]:[CRE]])</f>
        <v>477</v>
      </c>
      <c r="L184">
        <v>87</v>
      </c>
      <c r="M184">
        <f t="shared" si="39"/>
        <v>4722</v>
      </c>
      <c r="N184" t="s">
        <v>325</v>
      </c>
    </row>
    <row r="185" spans="1:14" x14ac:dyDescent="0.25">
      <c r="A185" t="s">
        <v>99</v>
      </c>
      <c r="C185" t="s">
        <v>294</v>
      </c>
      <c r="D185" t="str">
        <f t="shared" si="46"/>
        <v>Grade 3</v>
      </c>
      <c r="E185">
        <f t="shared" si="47"/>
        <v>60</v>
      </c>
      <c r="F185">
        <f t="shared" si="48"/>
        <v>56</v>
      </c>
      <c r="G185">
        <f t="shared" si="49"/>
        <v>57</v>
      </c>
      <c r="H185">
        <f t="shared" si="50"/>
        <v>46</v>
      </c>
      <c r="I185">
        <f t="shared" si="52"/>
        <v>55</v>
      </c>
      <c r="J185">
        <f t="shared" si="51"/>
        <v>59</v>
      </c>
      <c r="K185">
        <f>SUM(Table1[[#This Row],[Maths]:[CRE]])</f>
        <v>333</v>
      </c>
      <c r="L185">
        <v>87</v>
      </c>
      <c r="M185">
        <f t="shared" si="39"/>
        <v>4727</v>
      </c>
      <c r="N185" t="s">
        <v>325</v>
      </c>
    </row>
    <row r="186" spans="1:14" x14ac:dyDescent="0.25">
      <c r="A186" t="s">
        <v>99</v>
      </c>
      <c r="C186" t="s">
        <v>260</v>
      </c>
      <c r="D186" t="str">
        <f t="shared" si="46"/>
        <v>Grade 5</v>
      </c>
      <c r="E186">
        <f t="shared" si="47"/>
        <v>84</v>
      </c>
      <c r="F186">
        <f t="shared" si="48"/>
        <v>80</v>
      </c>
      <c r="G186">
        <f t="shared" si="49"/>
        <v>81</v>
      </c>
      <c r="H186">
        <f t="shared" si="50"/>
        <v>70</v>
      </c>
      <c r="I186">
        <f t="shared" si="52"/>
        <v>79</v>
      </c>
      <c r="J186">
        <f t="shared" si="51"/>
        <v>83</v>
      </c>
      <c r="K186">
        <f>SUM(Table1[[#This Row],[Maths]:[CRE]])</f>
        <v>477</v>
      </c>
      <c r="L186">
        <v>87</v>
      </c>
      <c r="M186">
        <f t="shared" si="39"/>
        <v>4732</v>
      </c>
      <c r="N186" t="s">
        <v>325</v>
      </c>
    </row>
    <row r="187" spans="1:14" x14ac:dyDescent="0.25">
      <c r="A187" t="s">
        <v>100</v>
      </c>
      <c r="C187" t="s">
        <v>143</v>
      </c>
      <c r="D187" t="str">
        <f t="shared" si="46"/>
        <v>Grade 6</v>
      </c>
      <c r="E187">
        <f t="shared" si="47"/>
        <v>78</v>
      </c>
      <c r="F187">
        <f t="shared" si="48"/>
        <v>74</v>
      </c>
      <c r="G187">
        <f t="shared" si="49"/>
        <v>75</v>
      </c>
      <c r="H187">
        <f t="shared" si="50"/>
        <v>64</v>
      </c>
      <c r="I187">
        <f t="shared" si="52"/>
        <v>73</v>
      </c>
      <c r="J187">
        <f t="shared" si="51"/>
        <v>77</v>
      </c>
      <c r="K187">
        <f>SUM(Table1[[#This Row],[Maths]:[CRE]])</f>
        <v>441</v>
      </c>
      <c r="L187">
        <v>87</v>
      </c>
      <c r="M187">
        <f t="shared" si="39"/>
        <v>4737</v>
      </c>
      <c r="N187" t="s">
        <v>325</v>
      </c>
    </row>
    <row r="188" spans="1:14" x14ac:dyDescent="0.25">
      <c r="A188" t="s">
        <v>100</v>
      </c>
      <c r="C188" t="s">
        <v>259</v>
      </c>
      <c r="D188" t="str">
        <f t="shared" si="46"/>
        <v>Grade 2</v>
      </c>
      <c r="E188">
        <f t="shared" si="47"/>
        <v>83</v>
      </c>
      <c r="F188">
        <f t="shared" si="48"/>
        <v>79</v>
      </c>
      <c r="G188">
        <f t="shared" si="49"/>
        <v>80</v>
      </c>
      <c r="H188">
        <f t="shared" si="50"/>
        <v>69</v>
      </c>
      <c r="I188">
        <f t="shared" si="52"/>
        <v>78</v>
      </c>
      <c r="J188">
        <f t="shared" si="51"/>
        <v>82</v>
      </c>
      <c r="K188">
        <f>SUM(Table1[[#This Row],[Maths]:[CRE]])</f>
        <v>471</v>
      </c>
      <c r="L188">
        <v>87</v>
      </c>
      <c r="M188">
        <f t="shared" si="39"/>
        <v>4742</v>
      </c>
      <c r="N188" t="s">
        <v>325</v>
      </c>
    </row>
    <row r="189" spans="1:14" x14ac:dyDescent="0.25">
      <c r="A189" t="s">
        <v>100</v>
      </c>
      <c r="C189" t="s">
        <v>258</v>
      </c>
      <c r="D189" t="str">
        <f t="shared" si="46"/>
        <v>Grade 4</v>
      </c>
      <c r="E189">
        <f t="shared" si="47"/>
        <v>77</v>
      </c>
      <c r="F189">
        <f t="shared" si="48"/>
        <v>73</v>
      </c>
      <c r="G189">
        <f t="shared" si="49"/>
        <v>74</v>
      </c>
      <c r="H189">
        <f t="shared" si="50"/>
        <v>63</v>
      </c>
      <c r="I189">
        <f t="shared" si="52"/>
        <v>72</v>
      </c>
      <c r="J189">
        <f t="shared" si="51"/>
        <v>76</v>
      </c>
      <c r="K189">
        <f>SUM(Table1[[#This Row],[Maths]:[CRE]])</f>
        <v>435</v>
      </c>
      <c r="L189">
        <v>87</v>
      </c>
      <c r="M189">
        <f t="shared" si="39"/>
        <v>4747</v>
      </c>
      <c r="N189" t="s">
        <v>325</v>
      </c>
    </row>
    <row r="190" spans="1:14" x14ac:dyDescent="0.25">
      <c r="A190" t="s">
        <v>100</v>
      </c>
      <c r="C190" t="s">
        <v>111</v>
      </c>
      <c r="D190" t="str">
        <f t="shared" si="46"/>
        <v>Grade 6</v>
      </c>
      <c r="E190">
        <f t="shared" si="47"/>
        <v>67</v>
      </c>
      <c r="F190">
        <f t="shared" si="48"/>
        <v>63</v>
      </c>
      <c r="G190">
        <f t="shared" si="49"/>
        <v>64</v>
      </c>
      <c r="H190">
        <f t="shared" si="50"/>
        <v>53</v>
      </c>
      <c r="I190">
        <f t="shared" si="52"/>
        <v>62</v>
      </c>
      <c r="J190">
        <f t="shared" si="51"/>
        <v>66</v>
      </c>
      <c r="K190">
        <f>SUM(Table1[[#This Row],[Maths]:[CRE]])</f>
        <v>375</v>
      </c>
      <c r="L190">
        <v>87</v>
      </c>
      <c r="M190">
        <f t="shared" si="39"/>
        <v>4752</v>
      </c>
      <c r="N190" t="s">
        <v>325</v>
      </c>
    </row>
    <row r="191" spans="1:14" x14ac:dyDescent="0.25">
      <c r="A191" t="s">
        <v>100</v>
      </c>
      <c r="C191" t="s">
        <v>257</v>
      </c>
      <c r="D191" t="str">
        <f t="shared" si="46"/>
        <v>Grade 3</v>
      </c>
      <c r="E191">
        <f t="shared" si="47"/>
        <v>73</v>
      </c>
      <c r="F191">
        <f t="shared" si="48"/>
        <v>69</v>
      </c>
      <c r="G191">
        <f t="shared" si="49"/>
        <v>70</v>
      </c>
      <c r="H191">
        <f t="shared" si="50"/>
        <v>59</v>
      </c>
      <c r="I191">
        <f t="shared" si="52"/>
        <v>68</v>
      </c>
      <c r="J191">
        <f t="shared" si="51"/>
        <v>72</v>
      </c>
      <c r="K191">
        <f>SUM(Table1[[#This Row],[Maths]:[CRE]])</f>
        <v>411</v>
      </c>
      <c r="L191">
        <v>56</v>
      </c>
      <c r="M191">
        <f t="shared" si="39"/>
        <v>4757</v>
      </c>
      <c r="N191" t="s">
        <v>325</v>
      </c>
    </row>
    <row r="192" spans="1:14" x14ac:dyDescent="0.25">
      <c r="A192" t="s">
        <v>100</v>
      </c>
      <c r="C192" t="s">
        <v>142</v>
      </c>
      <c r="D192" t="str">
        <f t="shared" si="46"/>
        <v>Grade 1</v>
      </c>
      <c r="E192">
        <f t="shared" si="47"/>
        <v>57</v>
      </c>
      <c r="F192">
        <f t="shared" si="48"/>
        <v>53</v>
      </c>
      <c r="G192">
        <f t="shared" si="49"/>
        <v>54</v>
      </c>
      <c r="H192">
        <f t="shared" si="50"/>
        <v>43</v>
      </c>
      <c r="I192">
        <f t="shared" si="52"/>
        <v>52</v>
      </c>
      <c r="J192">
        <f t="shared" si="51"/>
        <v>56</v>
      </c>
      <c r="K192">
        <f>SUM(Table1[[#This Row],[Maths]:[CRE]])</f>
        <v>315</v>
      </c>
      <c r="L192">
        <v>56</v>
      </c>
      <c r="M192">
        <f t="shared" si="39"/>
        <v>4762</v>
      </c>
      <c r="N192" t="s">
        <v>325</v>
      </c>
    </row>
    <row r="193" spans="1:14" x14ac:dyDescent="0.25">
      <c r="A193" t="s">
        <v>100</v>
      </c>
      <c r="C193" t="s">
        <v>256</v>
      </c>
      <c r="D193" t="str">
        <f t="shared" si="46"/>
        <v>Grade 1</v>
      </c>
      <c r="E193">
        <f t="shared" si="47"/>
        <v>89</v>
      </c>
      <c r="F193">
        <f t="shared" si="48"/>
        <v>85</v>
      </c>
      <c r="G193">
        <f t="shared" si="49"/>
        <v>86</v>
      </c>
      <c r="H193">
        <f t="shared" si="50"/>
        <v>75</v>
      </c>
      <c r="I193">
        <f t="shared" si="52"/>
        <v>84</v>
      </c>
      <c r="J193">
        <f t="shared" si="51"/>
        <v>88</v>
      </c>
      <c r="K193">
        <f>SUM(Table1[[#This Row],[Maths]:[CRE]])</f>
        <v>507</v>
      </c>
      <c r="L193">
        <v>56</v>
      </c>
      <c r="M193">
        <f t="shared" si="39"/>
        <v>4767</v>
      </c>
      <c r="N193" t="s">
        <v>325</v>
      </c>
    </row>
    <row r="194" spans="1:14" x14ac:dyDescent="0.25">
      <c r="A194" t="s">
        <v>100</v>
      </c>
      <c r="C194" t="s">
        <v>141</v>
      </c>
      <c r="D194" t="str">
        <f t="shared" ref="D194:D225" si="53">D53</f>
        <v>Grade 4</v>
      </c>
      <c r="E194">
        <f t="shared" ref="E194:E225" si="54">F53+1</f>
        <v>62</v>
      </c>
      <c r="F194">
        <f t="shared" ref="F194:F225" si="55">E53+1</f>
        <v>58</v>
      </c>
      <c r="G194">
        <f t="shared" ref="G194:G225" si="56">H53</f>
        <v>59</v>
      </c>
      <c r="H194">
        <f t="shared" ref="H194:H225" si="57">G53</f>
        <v>48</v>
      </c>
      <c r="I194">
        <f t="shared" si="52"/>
        <v>57</v>
      </c>
      <c r="J194">
        <f t="shared" ref="J194:J225" si="58">J53</f>
        <v>61</v>
      </c>
      <c r="K194">
        <f>SUM(Table1[[#This Row],[Maths]:[CRE]])</f>
        <v>345</v>
      </c>
      <c r="L194">
        <v>56</v>
      </c>
      <c r="M194">
        <f t="shared" si="39"/>
        <v>4772</v>
      </c>
      <c r="N194" t="s">
        <v>325</v>
      </c>
    </row>
    <row r="195" spans="1:14" x14ac:dyDescent="0.25">
      <c r="A195" t="s">
        <v>100</v>
      </c>
      <c r="C195" t="s">
        <v>295</v>
      </c>
      <c r="D195" t="str">
        <f t="shared" si="53"/>
        <v>Grade 1</v>
      </c>
      <c r="E195">
        <f t="shared" si="54"/>
        <v>81</v>
      </c>
      <c r="F195">
        <f t="shared" si="55"/>
        <v>77</v>
      </c>
      <c r="G195">
        <f t="shared" si="56"/>
        <v>78</v>
      </c>
      <c r="H195">
        <f t="shared" si="57"/>
        <v>67</v>
      </c>
      <c r="I195">
        <f t="shared" ref="I195:I226" si="59">F195-1</f>
        <v>76</v>
      </c>
      <c r="J195">
        <f t="shared" si="58"/>
        <v>80</v>
      </c>
      <c r="K195">
        <f>SUM(Table1[[#This Row],[Maths]:[CRE]])</f>
        <v>459</v>
      </c>
      <c r="L195">
        <v>56</v>
      </c>
      <c r="M195">
        <f t="shared" si="39"/>
        <v>4777</v>
      </c>
      <c r="N195" t="s">
        <v>325</v>
      </c>
    </row>
    <row r="196" spans="1:14" x14ac:dyDescent="0.25">
      <c r="A196" t="s">
        <v>100</v>
      </c>
      <c r="C196" t="s">
        <v>255</v>
      </c>
      <c r="D196" t="str">
        <f t="shared" si="53"/>
        <v>Grade 6</v>
      </c>
      <c r="E196">
        <f t="shared" si="54"/>
        <v>61</v>
      </c>
      <c r="F196">
        <f t="shared" si="55"/>
        <v>57</v>
      </c>
      <c r="G196">
        <f t="shared" si="56"/>
        <v>58</v>
      </c>
      <c r="H196">
        <f t="shared" si="57"/>
        <v>47</v>
      </c>
      <c r="I196">
        <f t="shared" si="59"/>
        <v>56</v>
      </c>
      <c r="J196">
        <f t="shared" si="58"/>
        <v>60</v>
      </c>
      <c r="K196">
        <f>SUM(Table1[[#This Row],[Maths]:[CRE]])</f>
        <v>339</v>
      </c>
      <c r="L196">
        <v>56</v>
      </c>
      <c r="M196">
        <f t="shared" ref="M196:M259" si="60">M195+5</f>
        <v>4782</v>
      </c>
      <c r="N196" t="s">
        <v>325</v>
      </c>
    </row>
    <row r="197" spans="1:14" x14ac:dyDescent="0.25">
      <c r="A197" t="s">
        <v>100</v>
      </c>
      <c r="C197" t="s">
        <v>296</v>
      </c>
      <c r="D197" t="str">
        <f t="shared" si="53"/>
        <v>Grade 1</v>
      </c>
      <c r="E197">
        <f t="shared" si="54"/>
        <v>51</v>
      </c>
      <c r="F197">
        <f t="shared" si="55"/>
        <v>47</v>
      </c>
      <c r="G197">
        <f t="shared" si="56"/>
        <v>48</v>
      </c>
      <c r="H197">
        <f t="shared" si="57"/>
        <v>37</v>
      </c>
      <c r="I197">
        <f t="shared" si="59"/>
        <v>46</v>
      </c>
      <c r="J197">
        <f t="shared" si="58"/>
        <v>50</v>
      </c>
      <c r="K197">
        <f>SUM(Table1[[#This Row],[Maths]:[CRE]])</f>
        <v>279</v>
      </c>
      <c r="L197">
        <v>56</v>
      </c>
      <c r="M197">
        <f t="shared" si="60"/>
        <v>4787</v>
      </c>
      <c r="N197" t="s">
        <v>325</v>
      </c>
    </row>
    <row r="198" spans="1:14" x14ac:dyDescent="0.25">
      <c r="A198" t="s">
        <v>100</v>
      </c>
      <c r="C198" t="s">
        <v>140</v>
      </c>
      <c r="D198" t="str">
        <f t="shared" si="53"/>
        <v>Grade 2</v>
      </c>
      <c r="E198">
        <f t="shared" si="54"/>
        <v>57</v>
      </c>
      <c r="F198">
        <f t="shared" si="55"/>
        <v>53</v>
      </c>
      <c r="G198">
        <f t="shared" si="56"/>
        <v>54</v>
      </c>
      <c r="H198">
        <f t="shared" si="57"/>
        <v>43</v>
      </c>
      <c r="I198">
        <f t="shared" si="59"/>
        <v>52</v>
      </c>
      <c r="J198">
        <f t="shared" si="58"/>
        <v>56</v>
      </c>
      <c r="K198">
        <f>SUM(Table1[[#This Row],[Maths]:[CRE]])</f>
        <v>315</v>
      </c>
      <c r="L198">
        <v>56</v>
      </c>
      <c r="M198">
        <f t="shared" si="60"/>
        <v>4792</v>
      </c>
      <c r="N198" t="s">
        <v>325</v>
      </c>
    </row>
    <row r="199" spans="1:14" x14ac:dyDescent="0.25">
      <c r="A199" t="s">
        <v>100</v>
      </c>
      <c r="C199" t="s">
        <v>254</v>
      </c>
      <c r="D199" t="str">
        <f t="shared" si="53"/>
        <v>Grade 1</v>
      </c>
      <c r="E199">
        <f t="shared" si="54"/>
        <v>41</v>
      </c>
      <c r="F199">
        <f t="shared" si="55"/>
        <v>37</v>
      </c>
      <c r="G199">
        <f t="shared" si="56"/>
        <v>38</v>
      </c>
      <c r="H199">
        <f t="shared" si="57"/>
        <v>27</v>
      </c>
      <c r="I199">
        <f t="shared" si="59"/>
        <v>36</v>
      </c>
      <c r="J199">
        <f t="shared" si="58"/>
        <v>40</v>
      </c>
      <c r="K199">
        <f>SUM(Table1[[#This Row],[Maths]:[CRE]])</f>
        <v>219</v>
      </c>
      <c r="L199">
        <v>56</v>
      </c>
      <c r="M199">
        <f t="shared" si="60"/>
        <v>4797</v>
      </c>
      <c r="N199" t="s">
        <v>325</v>
      </c>
    </row>
    <row r="200" spans="1:14" x14ac:dyDescent="0.25">
      <c r="A200" t="s">
        <v>100</v>
      </c>
      <c r="C200" t="s">
        <v>253</v>
      </c>
      <c r="D200" t="str">
        <f t="shared" si="53"/>
        <v>Grade 3</v>
      </c>
      <c r="E200">
        <f t="shared" si="54"/>
        <v>80</v>
      </c>
      <c r="F200">
        <f t="shared" si="55"/>
        <v>76</v>
      </c>
      <c r="G200">
        <f t="shared" si="56"/>
        <v>77</v>
      </c>
      <c r="H200">
        <f t="shared" si="57"/>
        <v>66</v>
      </c>
      <c r="I200">
        <f t="shared" si="59"/>
        <v>75</v>
      </c>
      <c r="J200">
        <f t="shared" si="58"/>
        <v>79</v>
      </c>
      <c r="K200">
        <f>SUM(Table1[[#This Row],[Maths]:[CRE]])</f>
        <v>453</v>
      </c>
      <c r="L200">
        <v>56</v>
      </c>
      <c r="M200">
        <f t="shared" si="60"/>
        <v>4802</v>
      </c>
      <c r="N200" t="s">
        <v>325</v>
      </c>
    </row>
    <row r="201" spans="1:14" x14ac:dyDescent="0.25">
      <c r="A201" t="s">
        <v>100</v>
      </c>
      <c r="C201" t="s">
        <v>112</v>
      </c>
      <c r="D201" t="str">
        <f t="shared" si="53"/>
        <v>Grade 1</v>
      </c>
      <c r="E201">
        <f t="shared" si="54"/>
        <v>68</v>
      </c>
      <c r="F201">
        <f t="shared" si="55"/>
        <v>64</v>
      </c>
      <c r="G201">
        <f t="shared" si="56"/>
        <v>65</v>
      </c>
      <c r="H201">
        <f t="shared" si="57"/>
        <v>54</v>
      </c>
      <c r="I201">
        <f t="shared" si="59"/>
        <v>63</v>
      </c>
      <c r="J201">
        <f t="shared" si="58"/>
        <v>67</v>
      </c>
      <c r="K201">
        <f>SUM(Table1[[#This Row],[Maths]:[CRE]])</f>
        <v>381</v>
      </c>
      <c r="L201">
        <v>56</v>
      </c>
      <c r="M201">
        <f t="shared" si="60"/>
        <v>4807</v>
      </c>
      <c r="N201" t="s">
        <v>325</v>
      </c>
    </row>
    <row r="202" spans="1:14" x14ac:dyDescent="0.25">
      <c r="A202" t="s">
        <v>100</v>
      </c>
      <c r="C202" t="s">
        <v>297</v>
      </c>
      <c r="D202" t="str">
        <f t="shared" si="53"/>
        <v>Grade 3</v>
      </c>
      <c r="E202">
        <f t="shared" si="54"/>
        <v>37</v>
      </c>
      <c r="F202">
        <f t="shared" si="55"/>
        <v>33</v>
      </c>
      <c r="G202">
        <f t="shared" si="56"/>
        <v>34</v>
      </c>
      <c r="H202">
        <f t="shared" si="57"/>
        <v>23</v>
      </c>
      <c r="I202">
        <f t="shared" si="59"/>
        <v>32</v>
      </c>
      <c r="J202">
        <f t="shared" si="58"/>
        <v>36</v>
      </c>
      <c r="K202">
        <f>SUM(Table1[[#This Row],[Maths]:[CRE]])</f>
        <v>195</v>
      </c>
      <c r="L202">
        <v>56</v>
      </c>
      <c r="M202">
        <f t="shared" si="60"/>
        <v>4812</v>
      </c>
      <c r="N202" t="s">
        <v>325</v>
      </c>
    </row>
    <row r="203" spans="1:14" x14ac:dyDescent="0.25">
      <c r="A203" t="s">
        <v>100</v>
      </c>
      <c r="C203" t="s">
        <v>139</v>
      </c>
      <c r="D203" t="str">
        <f t="shared" si="53"/>
        <v>Grade 1</v>
      </c>
      <c r="E203">
        <f t="shared" si="54"/>
        <v>57</v>
      </c>
      <c r="F203">
        <f t="shared" si="55"/>
        <v>53</v>
      </c>
      <c r="G203">
        <f t="shared" si="56"/>
        <v>54</v>
      </c>
      <c r="H203">
        <f t="shared" si="57"/>
        <v>43</v>
      </c>
      <c r="I203">
        <f t="shared" si="59"/>
        <v>52</v>
      </c>
      <c r="J203">
        <f t="shared" si="58"/>
        <v>56</v>
      </c>
      <c r="K203">
        <f>SUM(Table1[[#This Row],[Maths]:[CRE]])</f>
        <v>315</v>
      </c>
      <c r="L203">
        <v>56</v>
      </c>
      <c r="M203">
        <f t="shared" si="60"/>
        <v>4817</v>
      </c>
      <c r="N203" t="s">
        <v>325</v>
      </c>
    </row>
    <row r="204" spans="1:14" x14ac:dyDescent="0.25">
      <c r="A204" t="s">
        <v>100</v>
      </c>
      <c r="C204" t="s">
        <v>252</v>
      </c>
      <c r="D204" t="str">
        <f t="shared" si="53"/>
        <v>Grade 4</v>
      </c>
      <c r="E204">
        <f t="shared" si="54"/>
        <v>62</v>
      </c>
      <c r="F204">
        <f t="shared" si="55"/>
        <v>58</v>
      </c>
      <c r="G204">
        <f t="shared" si="56"/>
        <v>59</v>
      </c>
      <c r="H204">
        <f t="shared" si="57"/>
        <v>48</v>
      </c>
      <c r="I204">
        <f t="shared" si="59"/>
        <v>57</v>
      </c>
      <c r="J204">
        <f t="shared" si="58"/>
        <v>61</v>
      </c>
      <c r="K204">
        <f>SUM(Table1[[#This Row],[Maths]:[CRE]])</f>
        <v>345</v>
      </c>
      <c r="L204">
        <v>56</v>
      </c>
      <c r="M204">
        <f t="shared" si="60"/>
        <v>4822</v>
      </c>
      <c r="N204" t="s">
        <v>325</v>
      </c>
    </row>
    <row r="205" spans="1:14" x14ac:dyDescent="0.25">
      <c r="A205" t="s">
        <v>100</v>
      </c>
      <c r="C205" t="s">
        <v>298</v>
      </c>
      <c r="D205" t="str">
        <f t="shared" si="53"/>
        <v>Grade 6</v>
      </c>
      <c r="E205">
        <f t="shared" si="54"/>
        <v>75</v>
      </c>
      <c r="F205">
        <f t="shared" si="55"/>
        <v>71</v>
      </c>
      <c r="G205">
        <f t="shared" si="56"/>
        <v>72</v>
      </c>
      <c r="H205">
        <f t="shared" si="57"/>
        <v>61</v>
      </c>
      <c r="I205">
        <f t="shared" si="59"/>
        <v>70</v>
      </c>
      <c r="J205">
        <f t="shared" si="58"/>
        <v>74</v>
      </c>
      <c r="K205">
        <f>SUM(Table1[[#This Row],[Maths]:[CRE]])</f>
        <v>423</v>
      </c>
      <c r="L205">
        <v>56</v>
      </c>
      <c r="M205">
        <f t="shared" si="60"/>
        <v>4827</v>
      </c>
      <c r="N205" t="s">
        <v>325</v>
      </c>
    </row>
    <row r="206" spans="1:14" x14ac:dyDescent="0.25">
      <c r="A206" t="s">
        <v>100</v>
      </c>
      <c r="C206" t="s">
        <v>138</v>
      </c>
      <c r="D206" t="str">
        <f t="shared" si="53"/>
        <v>Grade 2</v>
      </c>
      <c r="E206">
        <f t="shared" si="54"/>
        <v>51</v>
      </c>
      <c r="F206">
        <f t="shared" si="55"/>
        <v>47</v>
      </c>
      <c r="G206">
        <f t="shared" si="56"/>
        <v>48</v>
      </c>
      <c r="H206">
        <f t="shared" si="57"/>
        <v>37</v>
      </c>
      <c r="I206">
        <f t="shared" si="59"/>
        <v>46</v>
      </c>
      <c r="J206">
        <f t="shared" si="58"/>
        <v>50</v>
      </c>
      <c r="K206">
        <f>SUM(Table1[[#This Row],[Maths]:[CRE]])</f>
        <v>279</v>
      </c>
      <c r="L206">
        <v>56</v>
      </c>
      <c r="M206">
        <f t="shared" si="60"/>
        <v>4832</v>
      </c>
      <c r="N206" t="s">
        <v>325</v>
      </c>
    </row>
    <row r="207" spans="1:14" x14ac:dyDescent="0.25">
      <c r="A207" t="s">
        <v>100</v>
      </c>
      <c r="C207" t="s">
        <v>251</v>
      </c>
      <c r="D207" t="str">
        <f t="shared" si="53"/>
        <v>Grade 1</v>
      </c>
      <c r="E207">
        <f t="shared" si="54"/>
        <v>75</v>
      </c>
      <c r="F207">
        <f t="shared" si="55"/>
        <v>71</v>
      </c>
      <c r="G207">
        <f t="shared" si="56"/>
        <v>72</v>
      </c>
      <c r="H207">
        <f t="shared" si="57"/>
        <v>61</v>
      </c>
      <c r="I207">
        <f t="shared" si="59"/>
        <v>70</v>
      </c>
      <c r="J207">
        <f t="shared" si="58"/>
        <v>74</v>
      </c>
      <c r="K207">
        <f>SUM(Table1[[#This Row],[Maths]:[CRE]])</f>
        <v>423</v>
      </c>
      <c r="L207">
        <f t="shared" ref="L207:L233" si="61">98-4</f>
        <v>94</v>
      </c>
      <c r="M207">
        <f t="shared" si="60"/>
        <v>4837</v>
      </c>
      <c r="N207" t="s">
        <v>325</v>
      </c>
    </row>
    <row r="208" spans="1:14" x14ac:dyDescent="0.25">
      <c r="A208" t="s">
        <v>100</v>
      </c>
      <c r="C208" t="s">
        <v>299</v>
      </c>
      <c r="D208" t="str">
        <f t="shared" si="53"/>
        <v>Grade 4</v>
      </c>
      <c r="E208">
        <f t="shared" si="54"/>
        <v>69</v>
      </c>
      <c r="F208">
        <f t="shared" si="55"/>
        <v>65</v>
      </c>
      <c r="G208">
        <f t="shared" si="56"/>
        <v>66</v>
      </c>
      <c r="H208">
        <f t="shared" si="57"/>
        <v>55</v>
      </c>
      <c r="I208">
        <f t="shared" si="59"/>
        <v>64</v>
      </c>
      <c r="J208">
        <f t="shared" si="58"/>
        <v>68</v>
      </c>
      <c r="K208">
        <f>SUM(Table1[[#This Row],[Maths]:[CRE]])</f>
        <v>387</v>
      </c>
      <c r="L208">
        <f t="shared" si="61"/>
        <v>94</v>
      </c>
      <c r="M208">
        <f t="shared" si="60"/>
        <v>4842</v>
      </c>
      <c r="N208" t="s">
        <v>325</v>
      </c>
    </row>
    <row r="209" spans="1:14" x14ac:dyDescent="0.25">
      <c r="A209" t="s">
        <v>100</v>
      </c>
      <c r="C209" t="s">
        <v>137</v>
      </c>
      <c r="D209" t="str">
        <f t="shared" si="53"/>
        <v>Grade 5</v>
      </c>
      <c r="E209">
        <f t="shared" si="54"/>
        <v>74</v>
      </c>
      <c r="F209">
        <f t="shared" si="55"/>
        <v>70</v>
      </c>
      <c r="G209">
        <f t="shared" si="56"/>
        <v>71</v>
      </c>
      <c r="H209">
        <f t="shared" si="57"/>
        <v>60</v>
      </c>
      <c r="I209">
        <f t="shared" si="59"/>
        <v>69</v>
      </c>
      <c r="J209">
        <f t="shared" si="58"/>
        <v>73</v>
      </c>
      <c r="K209">
        <f>SUM(Table1[[#This Row],[Maths]:[CRE]])</f>
        <v>417</v>
      </c>
      <c r="L209">
        <f t="shared" si="61"/>
        <v>94</v>
      </c>
      <c r="M209">
        <f t="shared" si="60"/>
        <v>4847</v>
      </c>
      <c r="N209" t="s">
        <v>325</v>
      </c>
    </row>
    <row r="210" spans="1:14" x14ac:dyDescent="0.25">
      <c r="A210" t="s">
        <v>100</v>
      </c>
      <c r="C210" t="s">
        <v>250</v>
      </c>
      <c r="D210" t="str">
        <f t="shared" si="53"/>
        <v>Grade 1</v>
      </c>
      <c r="E210">
        <f t="shared" si="54"/>
        <v>68</v>
      </c>
      <c r="F210">
        <f t="shared" si="55"/>
        <v>64</v>
      </c>
      <c r="G210">
        <f t="shared" si="56"/>
        <v>65</v>
      </c>
      <c r="H210">
        <f t="shared" si="57"/>
        <v>54</v>
      </c>
      <c r="I210">
        <f t="shared" si="59"/>
        <v>63</v>
      </c>
      <c r="J210">
        <f t="shared" si="58"/>
        <v>67</v>
      </c>
      <c r="K210">
        <f>SUM(Table1[[#This Row],[Maths]:[CRE]])</f>
        <v>381</v>
      </c>
      <c r="L210">
        <f t="shared" si="61"/>
        <v>94</v>
      </c>
      <c r="M210">
        <f t="shared" si="60"/>
        <v>4852</v>
      </c>
      <c r="N210" t="s">
        <v>325</v>
      </c>
    </row>
    <row r="211" spans="1:14" x14ac:dyDescent="0.25">
      <c r="A211" t="s">
        <v>100</v>
      </c>
      <c r="C211" t="s">
        <v>300</v>
      </c>
      <c r="D211" t="str">
        <f t="shared" si="53"/>
        <v>Grade 2</v>
      </c>
      <c r="E211">
        <f t="shared" si="54"/>
        <v>58</v>
      </c>
      <c r="F211">
        <f t="shared" si="55"/>
        <v>54</v>
      </c>
      <c r="G211">
        <f t="shared" si="56"/>
        <v>55</v>
      </c>
      <c r="H211">
        <f t="shared" si="57"/>
        <v>44</v>
      </c>
      <c r="I211">
        <f t="shared" si="59"/>
        <v>53</v>
      </c>
      <c r="J211">
        <f t="shared" si="58"/>
        <v>57</v>
      </c>
      <c r="K211">
        <f>SUM(Table1[[#This Row],[Maths]:[CRE]])</f>
        <v>321</v>
      </c>
      <c r="L211">
        <f t="shared" si="61"/>
        <v>94</v>
      </c>
      <c r="M211">
        <f t="shared" si="60"/>
        <v>4857</v>
      </c>
      <c r="N211" t="s">
        <v>325</v>
      </c>
    </row>
    <row r="212" spans="1:14" x14ac:dyDescent="0.25">
      <c r="A212" t="s">
        <v>100</v>
      </c>
      <c r="C212" t="s">
        <v>136</v>
      </c>
      <c r="D212" t="str">
        <f t="shared" si="53"/>
        <v>Grade 1</v>
      </c>
      <c r="E212">
        <f t="shared" si="54"/>
        <v>64</v>
      </c>
      <c r="F212">
        <f t="shared" si="55"/>
        <v>60</v>
      </c>
      <c r="G212">
        <f t="shared" si="56"/>
        <v>61</v>
      </c>
      <c r="H212">
        <f t="shared" si="57"/>
        <v>50</v>
      </c>
      <c r="I212">
        <f t="shared" si="59"/>
        <v>59</v>
      </c>
      <c r="J212">
        <f t="shared" si="58"/>
        <v>63</v>
      </c>
      <c r="K212">
        <f>SUM(Table1[[#This Row],[Maths]:[CRE]])</f>
        <v>357</v>
      </c>
      <c r="L212">
        <f t="shared" si="61"/>
        <v>94</v>
      </c>
      <c r="M212">
        <f t="shared" si="60"/>
        <v>4862</v>
      </c>
      <c r="N212" t="s">
        <v>325</v>
      </c>
    </row>
    <row r="213" spans="1:14" x14ac:dyDescent="0.25">
      <c r="A213" t="s">
        <v>100</v>
      </c>
      <c r="C213" t="s">
        <v>249</v>
      </c>
      <c r="D213" t="str">
        <f t="shared" si="53"/>
        <v>Grade 2</v>
      </c>
      <c r="E213">
        <f t="shared" si="54"/>
        <v>48</v>
      </c>
      <c r="F213">
        <f t="shared" si="55"/>
        <v>44</v>
      </c>
      <c r="G213">
        <f t="shared" si="56"/>
        <v>45</v>
      </c>
      <c r="H213">
        <f t="shared" si="57"/>
        <v>34</v>
      </c>
      <c r="I213">
        <f t="shared" si="59"/>
        <v>43</v>
      </c>
      <c r="J213">
        <f t="shared" si="58"/>
        <v>47</v>
      </c>
      <c r="K213">
        <f>SUM(Table1[[#This Row],[Maths]:[CRE]])</f>
        <v>261</v>
      </c>
      <c r="L213">
        <f t="shared" si="61"/>
        <v>94</v>
      </c>
      <c r="M213">
        <f t="shared" si="60"/>
        <v>4867</v>
      </c>
      <c r="N213" t="s">
        <v>325</v>
      </c>
    </row>
    <row r="214" spans="1:14" x14ac:dyDescent="0.25">
      <c r="A214" t="s">
        <v>100</v>
      </c>
      <c r="C214" t="s">
        <v>301</v>
      </c>
      <c r="D214" t="str">
        <f t="shared" si="53"/>
        <v>Grade 1</v>
      </c>
      <c r="E214">
        <f t="shared" si="54"/>
        <v>80</v>
      </c>
      <c r="F214">
        <f t="shared" si="55"/>
        <v>76</v>
      </c>
      <c r="G214">
        <f t="shared" si="56"/>
        <v>77</v>
      </c>
      <c r="H214">
        <f t="shared" si="57"/>
        <v>66</v>
      </c>
      <c r="I214">
        <f t="shared" si="59"/>
        <v>75</v>
      </c>
      <c r="J214">
        <f t="shared" si="58"/>
        <v>79</v>
      </c>
      <c r="K214">
        <f>SUM(Table1[[#This Row],[Maths]:[CRE]])</f>
        <v>453</v>
      </c>
      <c r="L214">
        <f t="shared" si="61"/>
        <v>94</v>
      </c>
      <c r="M214">
        <f t="shared" si="60"/>
        <v>4872</v>
      </c>
      <c r="N214" t="s">
        <v>325</v>
      </c>
    </row>
    <row r="215" spans="1:14" x14ac:dyDescent="0.25">
      <c r="A215" t="s">
        <v>100</v>
      </c>
      <c r="C215" t="s">
        <v>113</v>
      </c>
      <c r="D215" t="str">
        <f t="shared" si="53"/>
        <v>Grade 4</v>
      </c>
      <c r="E215">
        <f t="shared" si="54"/>
        <v>53</v>
      </c>
      <c r="F215">
        <f t="shared" si="55"/>
        <v>49</v>
      </c>
      <c r="G215">
        <f t="shared" si="56"/>
        <v>50</v>
      </c>
      <c r="H215">
        <f t="shared" si="57"/>
        <v>39</v>
      </c>
      <c r="I215">
        <f t="shared" si="59"/>
        <v>48</v>
      </c>
      <c r="J215">
        <f t="shared" si="58"/>
        <v>52</v>
      </c>
      <c r="K215">
        <f>SUM(Table1[[#This Row],[Maths]:[CRE]])</f>
        <v>291</v>
      </c>
      <c r="L215">
        <f t="shared" si="61"/>
        <v>94</v>
      </c>
      <c r="M215">
        <f t="shared" si="60"/>
        <v>4877</v>
      </c>
      <c r="N215" t="s">
        <v>325</v>
      </c>
    </row>
    <row r="216" spans="1:14" x14ac:dyDescent="0.25">
      <c r="A216" t="s">
        <v>100</v>
      </c>
      <c r="C216" t="s">
        <v>302</v>
      </c>
      <c r="D216" t="str">
        <f t="shared" si="53"/>
        <v>Grade 1</v>
      </c>
      <c r="E216">
        <f t="shared" si="54"/>
        <v>72</v>
      </c>
      <c r="F216">
        <f t="shared" si="55"/>
        <v>68</v>
      </c>
      <c r="G216">
        <f t="shared" si="56"/>
        <v>69</v>
      </c>
      <c r="H216">
        <f t="shared" si="57"/>
        <v>58</v>
      </c>
      <c r="I216">
        <f t="shared" si="59"/>
        <v>67</v>
      </c>
      <c r="J216">
        <f t="shared" si="58"/>
        <v>71</v>
      </c>
      <c r="K216">
        <f>SUM(Table1[[#This Row],[Maths]:[CRE]])</f>
        <v>405</v>
      </c>
      <c r="L216">
        <f t="shared" si="61"/>
        <v>94</v>
      </c>
      <c r="M216">
        <f t="shared" si="60"/>
        <v>4882</v>
      </c>
      <c r="N216" t="s">
        <v>325</v>
      </c>
    </row>
    <row r="217" spans="1:14" x14ac:dyDescent="0.25">
      <c r="A217" t="s">
        <v>100</v>
      </c>
      <c r="C217" t="s">
        <v>248</v>
      </c>
      <c r="D217" t="str">
        <f t="shared" si="53"/>
        <v>Grade 6</v>
      </c>
      <c r="E217">
        <f t="shared" si="54"/>
        <v>52</v>
      </c>
      <c r="F217">
        <f t="shared" si="55"/>
        <v>48</v>
      </c>
      <c r="G217">
        <f t="shared" si="56"/>
        <v>49</v>
      </c>
      <c r="H217">
        <f t="shared" si="57"/>
        <v>38</v>
      </c>
      <c r="I217">
        <f t="shared" si="59"/>
        <v>47</v>
      </c>
      <c r="J217">
        <f t="shared" si="58"/>
        <v>51</v>
      </c>
      <c r="K217">
        <f>SUM(Table1[[#This Row],[Maths]:[CRE]])</f>
        <v>285</v>
      </c>
      <c r="L217">
        <f t="shared" si="61"/>
        <v>94</v>
      </c>
      <c r="M217">
        <f t="shared" si="60"/>
        <v>4887</v>
      </c>
      <c r="N217" t="s">
        <v>325</v>
      </c>
    </row>
    <row r="218" spans="1:14" x14ac:dyDescent="0.25">
      <c r="A218" t="s">
        <v>100</v>
      </c>
      <c r="C218" t="s">
        <v>303</v>
      </c>
      <c r="D218" t="str">
        <f t="shared" si="53"/>
        <v>Grade 5</v>
      </c>
      <c r="E218">
        <f t="shared" si="54"/>
        <v>42</v>
      </c>
      <c r="F218">
        <f t="shared" si="55"/>
        <v>38</v>
      </c>
      <c r="G218">
        <f t="shared" si="56"/>
        <v>39</v>
      </c>
      <c r="H218">
        <f t="shared" si="57"/>
        <v>28</v>
      </c>
      <c r="I218">
        <f t="shared" si="59"/>
        <v>37</v>
      </c>
      <c r="J218">
        <f t="shared" si="58"/>
        <v>41</v>
      </c>
      <c r="K218">
        <f>SUM(Table1[[#This Row],[Maths]:[CRE]])</f>
        <v>225</v>
      </c>
      <c r="L218">
        <f t="shared" si="61"/>
        <v>94</v>
      </c>
      <c r="M218">
        <f t="shared" si="60"/>
        <v>4892</v>
      </c>
      <c r="N218" t="s">
        <v>325</v>
      </c>
    </row>
    <row r="219" spans="1:14" x14ac:dyDescent="0.25">
      <c r="A219" t="s">
        <v>100</v>
      </c>
      <c r="C219" t="s">
        <v>135</v>
      </c>
      <c r="D219" t="str">
        <f t="shared" si="53"/>
        <v>Grade 1</v>
      </c>
      <c r="E219">
        <f t="shared" si="54"/>
        <v>48</v>
      </c>
      <c r="F219">
        <f t="shared" si="55"/>
        <v>44</v>
      </c>
      <c r="G219">
        <f t="shared" si="56"/>
        <v>45</v>
      </c>
      <c r="H219">
        <f t="shared" si="57"/>
        <v>34</v>
      </c>
      <c r="I219">
        <f t="shared" si="59"/>
        <v>43</v>
      </c>
      <c r="J219">
        <f t="shared" si="58"/>
        <v>47</v>
      </c>
      <c r="K219">
        <f>SUM(Table1[[#This Row],[Maths]:[CRE]])</f>
        <v>261</v>
      </c>
      <c r="L219">
        <f t="shared" si="61"/>
        <v>94</v>
      </c>
      <c r="M219">
        <f t="shared" si="60"/>
        <v>4897</v>
      </c>
      <c r="N219" t="s">
        <v>325</v>
      </c>
    </row>
    <row r="220" spans="1:14" x14ac:dyDescent="0.25">
      <c r="A220" t="s">
        <v>100</v>
      </c>
      <c r="C220" t="s">
        <v>304</v>
      </c>
      <c r="D220" t="str">
        <f t="shared" si="53"/>
        <v>Grade 3</v>
      </c>
      <c r="E220">
        <f t="shared" si="54"/>
        <v>32</v>
      </c>
      <c r="F220">
        <f t="shared" si="55"/>
        <v>28</v>
      </c>
      <c r="G220">
        <f t="shared" si="56"/>
        <v>29</v>
      </c>
      <c r="H220">
        <f t="shared" si="57"/>
        <v>18</v>
      </c>
      <c r="I220">
        <f t="shared" si="59"/>
        <v>27</v>
      </c>
      <c r="J220">
        <f t="shared" si="58"/>
        <v>31</v>
      </c>
      <c r="K220">
        <f>SUM(Table1[[#This Row],[Maths]:[CRE]])</f>
        <v>165</v>
      </c>
      <c r="L220">
        <f t="shared" si="61"/>
        <v>94</v>
      </c>
      <c r="M220">
        <f t="shared" si="60"/>
        <v>4902</v>
      </c>
      <c r="N220" t="s">
        <v>325</v>
      </c>
    </row>
    <row r="221" spans="1:14" x14ac:dyDescent="0.25">
      <c r="A221" t="s">
        <v>100</v>
      </c>
      <c r="C221" t="s">
        <v>247</v>
      </c>
      <c r="D221" t="str">
        <f t="shared" si="53"/>
        <v>Grade 1</v>
      </c>
      <c r="E221">
        <f t="shared" si="54"/>
        <v>71</v>
      </c>
      <c r="F221">
        <f t="shared" si="55"/>
        <v>67</v>
      </c>
      <c r="G221">
        <f t="shared" si="56"/>
        <v>68</v>
      </c>
      <c r="H221">
        <f t="shared" si="57"/>
        <v>57</v>
      </c>
      <c r="I221">
        <f t="shared" si="59"/>
        <v>66</v>
      </c>
      <c r="J221">
        <f t="shared" si="58"/>
        <v>70</v>
      </c>
      <c r="K221">
        <f>SUM(Table1[[#This Row],[Maths]:[CRE]])</f>
        <v>399</v>
      </c>
      <c r="L221">
        <f t="shared" si="61"/>
        <v>94</v>
      </c>
      <c r="M221">
        <f t="shared" si="60"/>
        <v>4907</v>
      </c>
      <c r="N221" t="s">
        <v>325</v>
      </c>
    </row>
    <row r="222" spans="1:14" x14ac:dyDescent="0.25">
      <c r="A222" t="s">
        <v>100</v>
      </c>
      <c r="C222" t="s">
        <v>134</v>
      </c>
      <c r="D222" t="str">
        <f t="shared" si="53"/>
        <v>Grade 4</v>
      </c>
      <c r="E222">
        <f t="shared" si="54"/>
        <v>59</v>
      </c>
      <c r="F222">
        <f t="shared" si="55"/>
        <v>55</v>
      </c>
      <c r="G222">
        <f t="shared" si="56"/>
        <v>56</v>
      </c>
      <c r="H222">
        <f t="shared" si="57"/>
        <v>45</v>
      </c>
      <c r="I222">
        <f t="shared" si="59"/>
        <v>54</v>
      </c>
      <c r="J222">
        <f t="shared" si="58"/>
        <v>58</v>
      </c>
      <c r="K222">
        <f>SUM(Table1[[#This Row],[Maths]:[CRE]])</f>
        <v>327</v>
      </c>
      <c r="L222">
        <f t="shared" si="61"/>
        <v>94</v>
      </c>
      <c r="M222">
        <f t="shared" si="60"/>
        <v>4912</v>
      </c>
      <c r="N222" t="s">
        <v>325</v>
      </c>
    </row>
    <row r="223" spans="1:14" x14ac:dyDescent="0.25">
      <c r="A223" t="s">
        <v>100</v>
      </c>
      <c r="C223" t="s">
        <v>305</v>
      </c>
      <c r="D223" t="str">
        <f t="shared" si="53"/>
        <v>Grade 1</v>
      </c>
      <c r="E223">
        <f t="shared" si="54"/>
        <v>71</v>
      </c>
      <c r="F223">
        <f t="shared" si="55"/>
        <v>92</v>
      </c>
      <c r="G223">
        <f t="shared" si="56"/>
        <v>88</v>
      </c>
      <c r="H223">
        <f t="shared" si="57"/>
        <v>56</v>
      </c>
      <c r="I223">
        <f t="shared" si="59"/>
        <v>91</v>
      </c>
      <c r="J223">
        <f t="shared" si="58"/>
        <v>78</v>
      </c>
      <c r="K223">
        <f>SUM(Table1[[#This Row],[Maths]:[CRE]])</f>
        <v>476</v>
      </c>
      <c r="L223">
        <f t="shared" si="61"/>
        <v>94</v>
      </c>
      <c r="M223">
        <f t="shared" si="60"/>
        <v>4917</v>
      </c>
      <c r="N223" t="s">
        <v>325</v>
      </c>
    </row>
    <row r="224" spans="1:14" x14ac:dyDescent="0.25">
      <c r="A224" t="s">
        <v>100</v>
      </c>
      <c r="C224" t="s">
        <v>246</v>
      </c>
      <c r="D224" t="str">
        <f t="shared" si="53"/>
        <v>Grade 2</v>
      </c>
      <c r="E224">
        <f t="shared" si="54"/>
        <v>79</v>
      </c>
      <c r="F224">
        <f t="shared" si="55"/>
        <v>80</v>
      </c>
      <c r="G224">
        <f t="shared" si="56"/>
        <v>78</v>
      </c>
      <c r="H224">
        <f t="shared" si="57"/>
        <v>78</v>
      </c>
      <c r="I224">
        <f t="shared" si="59"/>
        <v>79</v>
      </c>
      <c r="J224">
        <f t="shared" si="58"/>
        <v>78</v>
      </c>
      <c r="K224">
        <f>SUM(Table1[[#This Row],[Maths]:[CRE]])</f>
        <v>472</v>
      </c>
      <c r="L224">
        <f t="shared" si="61"/>
        <v>94</v>
      </c>
      <c r="M224">
        <f t="shared" si="60"/>
        <v>4922</v>
      </c>
      <c r="N224" t="s">
        <v>325</v>
      </c>
    </row>
    <row r="225" spans="1:14" x14ac:dyDescent="0.25">
      <c r="A225" t="s">
        <v>100</v>
      </c>
      <c r="C225" t="s">
        <v>306</v>
      </c>
      <c r="D225" t="str">
        <f t="shared" si="53"/>
        <v>Grade 6</v>
      </c>
      <c r="E225">
        <f t="shared" si="54"/>
        <v>91</v>
      </c>
      <c r="F225">
        <f t="shared" si="55"/>
        <v>49</v>
      </c>
      <c r="G225">
        <f t="shared" si="56"/>
        <v>89</v>
      </c>
      <c r="H225">
        <f t="shared" si="57"/>
        <v>76</v>
      </c>
      <c r="I225">
        <f t="shared" si="59"/>
        <v>48</v>
      </c>
      <c r="J225">
        <f t="shared" si="58"/>
        <v>94</v>
      </c>
      <c r="K225">
        <f>SUM(Table1[[#This Row],[Maths]:[CRE]])</f>
        <v>447</v>
      </c>
      <c r="L225">
        <f t="shared" si="61"/>
        <v>94</v>
      </c>
      <c r="M225">
        <f t="shared" si="60"/>
        <v>4927</v>
      </c>
      <c r="N225" t="s">
        <v>325</v>
      </c>
    </row>
    <row r="226" spans="1:14" x14ac:dyDescent="0.25">
      <c r="A226" t="s">
        <v>100</v>
      </c>
      <c r="C226" t="s">
        <v>133</v>
      </c>
      <c r="D226" t="str">
        <f t="shared" ref="D226:D257" si="62">D85</f>
        <v>Grade 6</v>
      </c>
      <c r="E226">
        <f t="shared" ref="E226:E257" si="63">F85+1</f>
        <v>90</v>
      </c>
      <c r="F226">
        <f t="shared" ref="F226:F257" si="64">E85+1</f>
        <v>69</v>
      </c>
      <c r="G226">
        <f t="shared" ref="G226:G257" si="65">H85</f>
        <v>54</v>
      </c>
      <c r="H226">
        <f t="shared" ref="H226:H257" si="66">G85</f>
        <v>65</v>
      </c>
      <c r="I226">
        <f t="shared" si="59"/>
        <v>68</v>
      </c>
      <c r="J226">
        <f t="shared" ref="J226:J257" si="67">J85</f>
        <v>93</v>
      </c>
      <c r="K226">
        <f>SUM(Table1[[#This Row],[Maths]:[CRE]])</f>
        <v>439</v>
      </c>
      <c r="L226">
        <f t="shared" si="61"/>
        <v>94</v>
      </c>
      <c r="M226">
        <f t="shared" si="60"/>
        <v>4932</v>
      </c>
      <c r="N226" t="s">
        <v>325</v>
      </c>
    </row>
    <row r="227" spans="1:14" x14ac:dyDescent="0.25">
      <c r="A227" t="s">
        <v>100</v>
      </c>
      <c r="C227" t="s">
        <v>307</v>
      </c>
      <c r="D227" t="str">
        <f t="shared" si="62"/>
        <v>Grade 5</v>
      </c>
      <c r="E227">
        <f t="shared" si="63"/>
        <v>66</v>
      </c>
      <c r="F227">
        <f t="shared" si="64"/>
        <v>74</v>
      </c>
      <c r="G227">
        <f t="shared" si="65"/>
        <v>59</v>
      </c>
      <c r="H227">
        <f t="shared" si="66"/>
        <v>70</v>
      </c>
      <c r="I227">
        <f t="shared" ref="I227:I235" si="68">F227-1</f>
        <v>73</v>
      </c>
      <c r="J227">
        <f t="shared" si="67"/>
        <v>69</v>
      </c>
      <c r="K227">
        <f>SUM(Table1[[#This Row],[Maths]:[CRE]])</f>
        <v>411</v>
      </c>
      <c r="L227">
        <f t="shared" si="61"/>
        <v>94</v>
      </c>
      <c r="M227">
        <f t="shared" si="60"/>
        <v>4937</v>
      </c>
      <c r="N227" t="s">
        <v>325</v>
      </c>
    </row>
    <row r="228" spans="1:14" x14ac:dyDescent="0.25">
      <c r="A228" t="s">
        <v>100</v>
      </c>
      <c r="C228" t="s">
        <v>245</v>
      </c>
      <c r="D228" t="str">
        <f t="shared" si="62"/>
        <v>Grade 4</v>
      </c>
      <c r="E228">
        <f t="shared" si="63"/>
        <v>79</v>
      </c>
      <c r="F228">
        <f t="shared" si="64"/>
        <v>87</v>
      </c>
      <c r="G228">
        <f t="shared" si="65"/>
        <v>72</v>
      </c>
      <c r="H228">
        <f t="shared" si="66"/>
        <v>83</v>
      </c>
      <c r="I228">
        <f t="shared" si="68"/>
        <v>86</v>
      </c>
      <c r="J228">
        <f t="shared" si="67"/>
        <v>82</v>
      </c>
      <c r="K228">
        <f>SUM(Table1[[#This Row],[Maths]:[CRE]])</f>
        <v>489</v>
      </c>
      <c r="L228">
        <f t="shared" si="61"/>
        <v>94</v>
      </c>
      <c r="M228">
        <f t="shared" si="60"/>
        <v>4942</v>
      </c>
      <c r="N228" t="s">
        <v>325</v>
      </c>
    </row>
    <row r="229" spans="1:14" x14ac:dyDescent="0.25">
      <c r="A229" t="s">
        <v>100</v>
      </c>
      <c r="C229" t="s">
        <v>114</v>
      </c>
      <c r="D229" t="str">
        <f t="shared" si="62"/>
        <v>Grade 3</v>
      </c>
      <c r="E229">
        <f t="shared" si="63"/>
        <v>55</v>
      </c>
      <c r="F229">
        <f t="shared" si="64"/>
        <v>63</v>
      </c>
      <c r="G229">
        <f t="shared" si="65"/>
        <v>48</v>
      </c>
      <c r="H229">
        <f t="shared" si="66"/>
        <v>59</v>
      </c>
      <c r="I229">
        <f t="shared" si="68"/>
        <v>62</v>
      </c>
      <c r="J229">
        <f t="shared" si="67"/>
        <v>58</v>
      </c>
      <c r="K229">
        <f>SUM(Table1[[#This Row],[Maths]:[CRE]])</f>
        <v>345</v>
      </c>
      <c r="L229">
        <f t="shared" si="61"/>
        <v>94</v>
      </c>
      <c r="M229">
        <f t="shared" si="60"/>
        <v>4947</v>
      </c>
      <c r="N229" t="s">
        <v>325</v>
      </c>
    </row>
    <row r="230" spans="1:14" x14ac:dyDescent="0.25">
      <c r="A230" t="s">
        <v>100</v>
      </c>
      <c r="C230" t="s">
        <v>308</v>
      </c>
      <c r="D230" t="str">
        <f t="shared" si="62"/>
        <v>Grade 1</v>
      </c>
      <c r="E230">
        <f t="shared" si="63"/>
        <v>79</v>
      </c>
      <c r="F230">
        <f t="shared" si="64"/>
        <v>87</v>
      </c>
      <c r="G230">
        <f t="shared" si="65"/>
        <v>72</v>
      </c>
      <c r="H230">
        <f t="shared" si="66"/>
        <v>83</v>
      </c>
      <c r="I230">
        <f t="shared" si="68"/>
        <v>86</v>
      </c>
      <c r="J230">
        <f t="shared" si="67"/>
        <v>82</v>
      </c>
      <c r="K230">
        <f>SUM(Table1[[#This Row],[Maths]:[CRE]])</f>
        <v>489</v>
      </c>
      <c r="L230">
        <f t="shared" si="61"/>
        <v>94</v>
      </c>
      <c r="M230">
        <f t="shared" si="60"/>
        <v>4952</v>
      </c>
      <c r="N230" t="s">
        <v>325</v>
      </c>
    </row>
    <row r="231" spans="1:14" x14ac:dyDescent="0.25">
      <c r="A231" t="s">
        <v>100</v>
      </c>
      <c r="C231" t="s">
        <v>132</v>
      </c>
      <c r="D231" t="str">
        <f t="shared" si="62"/>
        <v>Grade 3</v>
      </c>
      <c r="E231">
        <f t="shared" si="63"/>
        <v>73</v>
      </c>
      <c r="F231">
        <f t="shared" si="64"/>
        <v>81</v>
      </c>
      <c r="G231">
        <f t="shared" si="65"/>
        <v>66</v>
      </c>
      <c r="H231">
        <f t="shared" si="66"/>
        <v>77</v>
      </c>
      <c r="I231">
        <f t="shared" si="68"/>
        <v>80</v>
      </c>
      <c r="J231">
        <f t="shared" si="67"/>
        <v>76</v>
      </c>
      <c r="K231">
        <f>SUM(Table1[[#This Row],[Maths]:[CRE]])</f>
        <v>453</v>
      </c>
      <c r="L231">
        <f t="shared" si="61"/>
        <v>94</v>
      </c>
      <c r="M231">
        <f t="shared" si="60"/>
        <v>4957</v>
      </c>
      <c r="N231" t="s">
        <v>325</v>
      </c>
    </row>
    <row r="232" spans="1:14" x14ac:dyDescent="0.25">
      <c r="A232" t="s">
        <v>100</v>
      </c>
      <c r="C232" t="s">
        <v>309</v>
      </c>
      <c r="D232" t="str">
        <f t="shared" si="62"/>
        <v>Grade 2</v>
      </c>
      <c r="E232">
        <f t="shared" si="63"/>
        <v>92</v>
      </c>
      <c r="F232">
        <f t="shared" si="64"/>
        <v>100</v>
      </c>
      <c r="G232">
        <f t="shared" si="65"/>
        <v>85</v>
      </c>
      <c r="H232">
        <f t="shared" si="66"/>
        <v>96</v>
      </c>
      <c r="I232">
        <f t="shared" si="68"/>
        <v>99</v>
      </c>
      <c r="J232">
        <f t="shared" si="67"/>
        <v>95</v>
      </c>
      <c r="K232">
        <f>SUM(Table1[[#This Row],[Maths]:[CRE]])</f>
        <v>567</v>
      </c>
      <c r="L232">
        <f t="shared" si="61"/>
        <v>94</v>
      </c>
      <c r="M232">
        <f t="shared" si="60"/>
        <v>4962</v>
      </c>
      <c r="N232" t="s">
        <v>325</v>
      </c>
    </row>
    <row r="233" spans="1:14" x14ac:dyDescent="0.25">
      <c r="A233" t="s">
        <v>100</v>
      </c>
      <c r="C233" t="s">
        <v>244</v>
      </c>
      <c r="D233" t="str">
        <f t="shared" si="62"/>
        <v>Grade 5</v>
      </c>
      <c r="E233">
        <f t="shared" si="63"/>
        <v>72</v>
      </c>
      <c r="F233">
        <f t="shared" si="64"/>
        <v>80</v>
      </c>
      <c r="G233">
        <f t="shared" si="65"/>
        <v>65</v>
      </c>
      <c r="H233">
        <f t="shared" si="66"/>
        <v>76</v>
      </c>
      <c r="I233">
        <f t="shared" si="68"/>
        <v>79</v>
      </c>
      <c r="J233">
        <f t="shared" si="67"/>
        <v>75</v>
      </c>
      <c r="K233">
        <f>SUM(Table1[[#This Row],[Maths]:[CRE]])</f>
        <v>447</v>
      </c>
      <c r="L233">
        <f t="shared" si="61"/>
        <v>94</v>
      </c>
      <c r="M233">
        <f t="shared" si="60"/>
        <v>4967</v>
      </c>
      <c r="N233" t="s">
        <v>325</v>
      </c>
    </row>
    <row r="234" spans="1:14" x14ac:dyDescent="0.25">
      <c r="A234" t="s">
        <v>100</v>
      </c>
      <c r="C234" t="s">
        <v>310</v>
      </c>
      <c r="D234" t="str">
        <f t="shared" si="62"/>
        <v>Grade 1</v>
      </c>
      <c r="E234">
        <f t="shared" si="63"/>
        <v>62</v>
      </c>
      <c r="F234">
        <f t="shared" si="64"/>
        <v>70</v>
      </c>
      <c r="G234">
        <f t="shared" si="65"/>
        <v>55</v>
      </c>
      <c r="H234">
        <f t="shared" si="66"/>
        <v>66</v>
      </c>
      <c r="I234">
        <f t="shared" si="68"/>
        <v>69</v>
      </c>
      <c r="J234">
        <f t="shared" si="67"/>
        <v>65</v>
      </c>
      <c r="K234">
        <f>SUM(Table1[[#This Row],[Maths]:[CRE]])</f>
        <v>387</v>
      </c>
      <c r="L234">
        <v>91</v>
      </c>
      <c r="M234">
        <f t="shared" si="60"/>
        <v>4972</v>
      </c>
      <c r="N234" t="s">
        <v>325</v>
      </c>
    </row>
    <row r="235" spans="1:14" x14ac:dyDescent="0.25">
      <c r="A235" t="s">
        <v>100</v>
      </c>
      <c r="C235" t="s">
        <v>311</v>
      </c>
      <c r="D235" t="str">
        <f t="shared" si="62"/>
        <v>Grade 2</v>
      </c>
      <c r="E235">
        <f t="shared" si="63"/>
        <v>68</v>
      </c>
      <c r="F235">
        <f t="shared" si="64"/>
        <v>76</v>
      </c>
      <c r="G235">
        <f t="shared" si="65"/>
        <v>61</v>
      </c>
      <c r="H235">
        <f t="shared" si="66"/>
        <v>72</v>
      </c>
      <c r="I235">
        <f t="shared" si="68"/>
        <v>75</v>
      </c>
      <c r="J235">
        <f t="shared" si="67"/>
        <v>71</v>
      </c>
      <c r="K235">
        <f>SUM(Table1[[#This Row],[Maths]:[CRE]])</f>
        <v>423</v>
      </c>
      <c r="L235">
        <v>91</v>
      </c>
      <c r="M235">
        <f t="shared" si="60"/>
        <v>4977</v>
      </c>
      <c r="N235" t="s">
        <v>325</v>
      </c>
    </row>
    <row r="236" spans="1:14" x14ac:dyDescent="0.25">
      <c r="A236" t="s">
        <v>101</v>
      </c>
      <c r="C236" t="s">
        <v>243</v>
      </c>
      <c r="D236" t="str">
        <f t="shared" si="62"/>
        <v>Grade 3</v>
      </c>
      <c r="E236">
        <f t="shared" si="63"/>
        <v>52</v>
      </c>
      <c r="F236">
        <f t="shared" si="64"/>
        <v>60</v>
      </c>
      <c r="G236">
        <f t="shared" si="65"/>
        <v>45</v>
      </c>
      <c r="H236">
        <f t="shared" si="66"/>
        <v>56</v>
      </c>
      <c r="I236">
        <f t="shared" ref="I236:I267" si="69">E18</f>
        <v>78</v>
      </c>
      <c r="J236">
        <f t="shared" si="67"/>
        <v>55</v>
      </c>
      <c r="K236">
        <f>SUM(Table1[[#This Row],[Maths]:[CRE]])</f>
        <v>346</v>
      </c>
      <c r="L236">
        <v>91</v>
      </c>
      <c r="M236">
        <f t="shared" si="60"/>
        <v>4982</v>
      </c>
      <c r="N236" t="s">
        <v>325</v>
      </c>
    </row>
    <row r="237" spans="1:14" x14ac:dyDescent="0.25">
      <c r="A237" t="s">
        <v>101</v>
      </c>
      <c r="C237" t="s">
        <v>312</v>
      </c>
      <c r="D237" t="str">
        <f t="shared" si="62"/>
        <v>Grade 1</v>
      </c>
      <c r="E237">
        <f t="shared" si="63"/>
        <v>91</v>
      </c>
      <c r="F237">
        <f t="shared" si="64"/>
        <v>99</v>
      </c>
      <c r="G237">
        <f t="shared" si="65"/>
        <v>84</v>
      </c>
      <c r="H237">
        <f t="shared" si="66"/>
        <v>95</v>
      </c>
      <c r="I237">
        <f t="shared" si="69"/>
        <v>47</v>
      </c>
      <c r="J237">
        <f t="shared" si="67"/>
        <v>94</v>
      </c>
      <c r="K237">
        <f>SUM(Table1[[#This Row],[Maths]:[CRE]])</f>
        <v>510</v>
      </c>
      <c r="L237">
        <v>91</v>
      </c>
      <c r="M237">
        <f t="shared" si="60"/>
        <v>4987</v>
      </c>
      <c r="N237" t="s">
        <v>325</v>
      </c>
    </row>
    <row r="238" spans="1:14" x14ac:dyDescent="0.25">
      <c r="A238" t="s">
        <v>101</v>
      </c>
      <c r="C238" t="s">
        <v>131</v>
      </c>
      <c r="D238" t="str">
        <f t="shared" si="62"/>
        <v>Grade 3</v>
      </c>
      <c r="E238">
        <f t="shared" si="63"/>
        <v>79</v>
      </c>
      <c r="F238">
        <f t="shared" si="64"/>
        <v>87</v>
      </c>
      <c r="G238">
        <f t="shared" si="65"/>
        <v>72</v>
      </c>
      <c r="H238">
        <f t="shared" si="66"/>
        <v>83</v>
      </c>
      <c r="I238">
        <f t="shared" si="69"/>
        <v>67</v>
      </c>
      <c r="J238">
        <f t="shared" si="67"/>
        <v>82</v>
      </c>
      <c r="K238">
        <f>SUM(Table1[[#This Row],[Maths]:[CRE]])</f>
        <v>470</v>
      </c>
      <c r="L238">
        <v>91</v>
      </c>
      <c r="M238">
        <f t="shared" si="60"/>
        <v>4992</v>
      </c>
      <c r="N238" t="s">
        <v>325</v>
      </c>
    </row>
    <row r="239" spans="1:14" x14ac:dyDescent="0.25">
      <c r="A239" t="s">
        <v>101</v>
      </c>
      <c r="C239" t="s">
        <v>313</v>
      </c>
      <c r="D239" t="str">
        <f t="shared" si="62"/>
        <v>Grade 4</v>
      </c>
      <c r="E239">
        <f t="shared" si="63"/>
        <v>48</v>
      </c>
      <c r="F239">
        <f t="shared" si="64"/>
        <v>56</v>
      </c>
      <c r="G239">
        <f t="shared" si="65"/>
        <v>41</v>
      </c>
      <c r="H239">
        <f t="shared" si="66"/>
        <v>52</v>
      </c>
      <c r="I239">
        <f t="shared" si="69"/>
        <v>72</v>
      </c>
      <c r="J239">
        <f t="shared" si="67"/>
        <v>51</v>
      </c>
      <c r="K239">
        <f>SUM(Table1[[#This Row],[Maths]:[CRE]])</f>
        <v>320</v>
      </c>
      <c r="L239">
        <v>91</v>
      </c>
      <c r="M239">
        <f t="shared" si="60"/>
        <v>4997</v>
      </c>
      <c r="N239" t="s">
        <v>325</v>
      </c>
    </row>
    <row r="240" spans="1:14" x14ac:dyDescent="0.25">
      <c r="A240" t="s">
        <v>101</v>
      </c>
      <c r="C240" t="s">
        <v>242</v>
      </c>
      <c r="D240" t="str">
        <f t="shared" si="62"/>
        <v>Grade 6</v>
      </c>
      <c r="E240">
        <f t="shared" si="63"/>
        <v>68</v>
      </c>
      <c r="F240">
        <f t="shared" si="64"/>
        <v>76</v>
      </c>
      <c r="G240">
        <f t="shared" si="65"/>
        <v>61</v>
      </c>
      <c r="H240">
        <f t="shared" si="66"/>
        <v>72</v>
      </c>
      <c r="I240">
        <f t="shared" si="69"/>
        <v>85</v>
      </c>
      <c r="J240">
        <f t="shared" si="67"/>
        <v>71</v>
      </c>
      <c r="K240">
        <f>SUM(Table1[[#This Row],[Maths]:[CRE]])</f>
        <v>433</v>
      </c>
      <c r="L240">
        <v>91</v>
      </c>
      <c r="M240">
        <f t="shared" si="60"/>
        <v>5002</v>
      </c>
      <c r="N240" t="s">
        <v>325</v>
      </c>
    </row>
    <row r="241" spans="1:14" x14ac:dyDescent="0.25">
      <c r="A241" t="s">
        <v>101</v>
      </c>
      <c r="C241" t="s">
        <v>314</v>
      </c>
      <c r="D241" t="str">
        <f t="shared" si="62"/>
        <v>Grade 2</v>
      </c>
      <c r="E241">
        <f t="shared" si="63"/>
        <v>73</v>
      </c>
      <c r="F241">
        <f t="shared" si="64"/>
        <v>81</v>
      </c>
      <c r="G241">
        <f t="shared" si="65"/>
        <v>66</v>
      </c>
      <c r="H241">
        <f t="shared" si="66"/>
        <v>77</v>
      </c>
      <c r="I241">
        <f t="shared" si="69"/>
        <v>61</v>
      </c>
      <c r="J241">
        <f t="shared" si="67"/>
        <v>76</v>
      </c>
      <c r="K241">
        <f>SUM(Table1[[#This Row],[Maths]:[CRE]])</f>
        <v>434</v>
      </c>
      <c r="L241">
        <v>91</v>
      </c>
      <c r="M241">
        <f t="shared" si="60"/>
        <v>5007</v>
      </c>
      <c r="N241" t="s">
        <v>325</v>
      </c>
    </row>
    <row r="242" spans="1:14" x14ac:dyDescent="0.25">
      <c r="A242" t="s">
        <v>101</v>
      </c>
      <c r="C242" t="s">
        <v>130</v>
      </c>
      <c r="D242" t="str">
        <f t="shared" si="62"/>
        <v>Grade 5</v>
      </c>
      <c r="E242">
        <f t="shared" si="63"/>
        <v>86</v>
      </c>
      <c r="F242">
        <f t="shared" si="64"/>
        <v>94</v>
      </c>
      <c r="G242">
        <f t="shared" si="65"/>
        <v>79</v>
      </c>
      <c r="H242">
        <f t="shared" si="66"/>
        <v>90</v>
      </c>
      <c r="I242">
        <f t="shared" si="69"/>
        <v>85</v>
      </c>
      <c r="J242">
        <f t="shared" si="67"/>
        <v>89</v>
      </c>
      <c r="K242">
        <f>SUM(Table1[[#This Row],[Maths]:[CRE]])</f>
        <v>523</v>
      </c>
      <c r="L242">
        <v>91</v>
      </c>
      <c r="M242">
        <f t="shared" si="60"/>
        <v>5012</v>
      </c>
      <c r="N242" t="s">
        <v>325</v>
      </c>
    </row>
    <row r="243" spans="1:14" x14ac:dyDescent="0.25">
      <c r="A243" t="s">
        <v>101</v>
      </c>
      <c r="C243" t="s">
        <v>323</v>
      </c>
      <c r="D243" t="str">
        <f t="shared" si="62"/>
        <v>Grade 1</v>
      </c>
      <c r="E243">
        <f t="shared" si="63"/>
        <v>62</v>
      </c>
      <c r="F243">
        <f t="shared" si="64"/>
        <v>70</v>
      </c>
      <c r="G243">
        <f t="shared" si="65"/>
        <v>55</v>
      </c>
      <c r="H243">
        <f t="shared" si="66"/>
        <v>66</v>
      </c>
      <c r="I243">
        <f t="shared" si="69"/>
        <v>79</v>
      </c>
      <c r="J243">
        <f t="shared" si="67"/>
        <v>65</v>
      </c>
      <c r="K243">
        <f>SUM(Table1[[#This Row],[Maths]:[CRE]])</f>
        <v>397</v>
      </c>
      <c r="L243">
        <v>91</v>
      </c>
      <c r="M243">
        <f t="shared" si="60"/>
        <v>5017</v>
      </c>
      <c r="N243" t="s">
        <v>325</v>
      </c>
    </row>
    <row r="244" spans="1:14" x14ac:dyDescent="0.25">
      <c r="A244" t="s">
        <v>101</v>
      </c>
      <c r="C244" t="s">
        <v>241</v>
      </c>
      <c r="D244" t="str">
        <f t="shared" si="62"/>
        <v>Grade 2</v>
      </c>
      <c r="E244">
        <f t="shared" si="63"/>
        <v>86</v>
      </c>
      <c r="F244">
        <f t="shared" si="64"/>
        <v>94</v>
      </c>
      <c r="G244">
        <f t="shared" si="65"/>
        <v>79</v>
      </c>
      <c r="H244">
        <f t="shared" si="66"/>
        <v>90</v>
      </c>
      <c r="I244">
        <f t="shared" si="69"/>
        <v>98</v>
      </c>
      <c r="J244">
        <f t="shared" si="67"/>
        <v>89</v>
      </c>
      <c r="K244">
        <f>SUM(Table1[[#This Row],[Maths]:[CRE]])</f>
        <v>536</v>
      </c>
      <c r="L244">
        <v>91</v>
      </c>
      <c r="M244">
        <f t="shared" si="60"/>
        <v>5022</v>
      </c>
      <c r="N244" t="s">
        <v>325</v>
      </c>
    </row>
    <row r="245" spans="1:14" x14ac:dyDescent="0.25">
      <c r="A245" t="s">
        <v>101</v>
      </c>
      <c r="C245" t="s">
        <v>322</v>
      </c>
      <c r="D245" t="str">
        <f t="shared" si="62"/>
        <v>Grade 1</v>
      </c>
      <c r="E245">
        <f t="shared" si="63"/>
        <v>80</v>
      </c>
      <c r="F245">
        <f t="shared" si="64"/>
        <v>88</v>
      </c>
      <c r="G245">
        <f t="shared" si="65"/>
        <v>73</v>
      </c>
      <c r="H245">
        <f t="shared" si="66"/>
        <v>84</v>
      </c>
      <c r="I245">
        <f t="shared" si="69"/>
        <v>78</v>
      </c>
      <c r="J245">
        <f t="shared" si="67"/>
        <v>83</v>
      </c>
      <c r="K245">
        <f>SUM(Table1[[#This Row],[Maths]:[CRE]])</f>
        <v>486</v>
      </c>
      <c r="L245">
        <v>91</v>
      </c>
      <c r="M245">
        <f t="shared" si="60"/>
        <v>5027</v>
      </c>
      <c r="N245" t="s">
        <v>325</v>
      </c>
    </row>
    <row r="246" spans="1:14" x14ac:dyDescent="0.25">
      <c r="A246" t="s">
        <v>101</v>
      </c>
      <c r="C246" t="s">
        <v>115</v>
      </c>
      <c r="D246" t="str">
        <f t="shared" si="62"/>
        <v>Grade 4</v>
      </c>
      <c r="E246">
        <f t="shared" si="63"/>
        <v>99</v>
      </c>
      <c r="F246">
        <f t="shared" si="64"/>
        <v>93</v>
      </c>
      <c r="G246">
        <f t="shared" si="65"/>
        <v>78</v>
      </c>
      <c r="H246">
        <f t="shared" si="66"/>
        <v>89</v>
      </c>
      <c r="I246">
        <f t="shared" si="69"/>
        <v>68</v>
      </c>
      <c r="J246">
        <f t="shared" si="67"/>
        <v>87</v>
      </c>
      <c r="K246">
        <f>SUM(Table1[[#This Row],[Maths]:[CRE]])</f>
        <v>514</v>
      </c>
      <c r="L246">
        <v>91</v>
      </c>
      <c r="M246">
        <f t="shared" si="60"/>
        <v>5032</v>
      </c>
      <c r="N246" t="s">
        <v>325</v>
      </c>
    </row>
    <row r="247" spans="1:14" x14ac:dyDescent="0.25">
      <c r="A247" t="s">
        <v>101</v>
      </c>
      <c r="C247" t="s">
        <v>321</v>
      </c>
      <c r="D247" t="str">
        <f t="shared" si="62"/>
        <v>Grade 3</v>
      </c>
      <c r="E247">
        <f t="shared" si="63"/>
        <v>79</v>
      </c>
      <c r="F247">
        <f t="shared" si="64"/>
        <v>87</v>
      </c>
      <c r="G247">
        <f t="shared" si="65"/>
        <v>72</v>
      </c>
      <c r="H247">
        <f t="shared" si="66"/>
        <v>83</v>
      </c>
      <c r="I247">
        <f t="shared" si="69"/>
        <v>74</v>
      </c>
      <c r="J247">
        <f t="shared" si="67"/>
        <v>82</v>
      </c>
      <c r="K247">
        <f>SUM(Table1[[#This Row],[Maths]:[CRE]])</f>
        <v>477</v>
      </c>
      <c r="L247">
        <v>91</v>
      </c>
      <c r="M247">
        <f t="shared" si="60"/>
        <v>5037</v>
      </c>
      <c r="N247" t="s">
        <v>325</v>
      </c>
    </row>
    <row r="248" spans="1:14" x14ac:dyDescent="0.25">
      <c r="A248" t="s">
        <v>101</v>
      </c>
      <c r="C248" t="s">
        <v>320</v>
      </c>
      <c r="D248" t="str">
        <f t="shared" si="62"/>
        <v>Grade 2</v>
      </c>
      <c r="E248">
        <f t="shared" si="63"/>
        <v>69</v>
      </c>
      <c r="F248">
        <f t="shared" si="64"/>
        <v>77</v>
      </c>
      <c r="G248">
        <f t="shared" si="65"/>
        <v>62</v>
      </c>
      <c r="H248">
        <f t="shared" si="66"/>
        <v>73</v>
      </c>
      <c r="I248">
        <f t="shared" si="69"/>
        <v>58</v>
      </c>
      <c r="J248">
        <f t="shared" si="67"/>
        <v>72</v>
      </c>
      <c r="K248">
        <f>SUM(Table1[[#This Row],[Maths]:[CRE]])</f>
        <v>411</v>
      </c>
      <c r="L248">
        <v>91</v>
      </c>
      <c r="M248">
        <f t="shared" si="60"/>
        <v>5042</v>
      </c>
      <c r="N248" t="s">
        <v>325</v>
      </c>
    </row>
    <row r="249" spans="1:14" x14ac:dyDescent="0.25">
      <c r="A249" t="s">
        <v>101</v>
      </c>
      <c r="C249" t="s">
        <v>129</v>
      </c>
      <c r="D249" t="str">
        <f t="shared" si="62"/>
        <v>Grade 6</v>
      </c>
      <c r="E249">
        <f t="shared" si="63"/>
        <v>75</v>
      </c>
      <c r="F249">
        <f t="shared" si="64"/>
        <v>83</v>
      </c>
      <c r="G249">
        <f t="shared" si="65"/>
        <v>68</v>
      </c>
      <c r="H249">
        <f t="shared" si="66"/>
        <v>79</v>
      </c>
      <c r="I249">
        <f t="shared" si="69"/>
        <v>90</v>
      </c>
      <c r="J249">
        <f t="shared" si="67"/>
        <v>78</v>
      </c>
      <c r="K249">
        <f>SUM(Table1[[#This Row],[Maths]:[CRE]])</f>
        <v>473</v>
      </c>
      <c r="L249">
        <v>91</v>
      </c>
      <c r="M249">
        <f t="shared" si="60"/>
        <v>5047</v>
      </c>
      <c r="N249" t="s">
        <v>325</v>
      </c>
    </row>
    <row r="250" spans="1:14" x14ac:dyDescent="0.25">
      <c r="A250" t="s">
        <v>101</v>
      </c>
      <c r="C250" t="s">
        <v>319</v>
      </c>
      <c r="D250" t="str">
        <f t="shared" si="62"/>
        <v>Grade 5</v>
      </c>
      <c r="E250">
        <f t="shared" si="63"/>
        <v>59</v>
      </c>
      <c r="F250">
        <f t="shared" si="64"/>
        <v>67</v>
      </c>
      <c r="G250">
        <f t="shared" si="65"/>
        <v>52</v>
      </c>
      <c r="H250">
        <f t="shared" si="66"/>
        <v>63</v>
      </c>
      <c r="I250">
        <f t="shared" si="69"/>
        <v>66</v>
      </c>
      <c r="J250">
        <f t="shared" si="67"/>
        <v>62</v>
      </c>
      <c r="K250">
        <f>SUM(Table1[[#This Row],[Maths]:[CRE]])</f>
        <v>369</v>
      </c>
      <c r="L250">
        <v>91</v>
      </c>
      <c r="M250">
        <f t="shared" si="60"/>
        <v>5052</v>
      </c>
      <c r="N250" t="s">
        <v>325</v>
      </c>
    </row>
    <row r="251" spans="1:14" x14ac:dyDescent="0.25">
      <c r="A251" t="s">
        <v>101</v>
      </c>
      <c r="C251" t="s">
        <v>318</v>
      </c>
      <c r="D251" t="str">
        <f t="shared" si="62"/>
        <v>Grade 6</v>
      </c>
      <c r="E251">
        <f t="shared" si="63"/>
        <v>91</v>
      </c>
      <c r="F251">
        <f t="shared" si="64"/>
        <v>99</v>
      </c>
      <c r="G251">
        <f t="shared" si="65"/>
        <v>84</v>
      </c>
      <c r="H251">
        <f t="shared" si="66"/>
        <v>95</v>
      </c>
      <c r="I251">
        <f t="shared" si="69"/>
        <v>85</v>
      </c>
      <c r="J251">
        <f t="shared" si="67"/>
        <v>94</v>
      </c>
      <c r="K251">
        <f>SUM(Table1[[#This Row],[Maths]:[CRE]])</f>
        <v>548</v>
      </c>
      <c r="L251">
        <v>91</v>
      </c>
      <c r="M251">
        <f t="shared" si="60"/>
        <v>5057</v>
      </c>
      <c r="N251" t="s">
        <v>325</v>
      </c>
    </row>
    <row r="252" spans="1:14" x14ac:dyDescent="0.25">
      <c r="A252" t="s">
        <v>101</v>
      </c>
      <c r="C252" t="s">
        <v>128</v>
      </c>
      <c r="D252" t="str">
        <f t="shared" si="62"/>
        <v>Grade 1</v>
      </c>
      <c r="E252">
        <f t="shared" si="63"/>
        <v>67</v>
      </c>
      <c r="F252">
        <f t="shared" si="64"/>
        <v>72</v>
      </c>
      <c r="G252">
        <f t="shared" si="65"/>
        <v>57</v>
      </c>
      <c r="H252">
        <f t="shared" si="66"/>
        <v>68</v>
      </c>
      <c r="I252">
        <f t="shared" si="69"/>
        <v>65</v>
      </c>
      <c r="J252">
        <f t="shared" si="67"/>
        <v>70</v>
      </c>
      <c r="K252">
        <f>SUM(Table1[[#This Row],[Maths]:[CRE]])</f>
        <v>399</v>
      </c>
      <c r="L252">
        <v>91</v>
      </c>
      <c r="M252">
        <f t="shared" si="60"/>
        <v>5062</v>
      </c>
      <c r="N252" t="s">
        <v>325</v>
      </c>
    </row>
    <row r="253" spans="1:14" x14ac:dyDescent="0.25">
      <c r="A253" t="s">
        <v>101</v>
      </c>
      <c r="C253" t="s">
        <v>317</v>
      </c>
      <c r="D253" t="str">
        <f t="shared" si="62"/>
        <v>Grade 2</v>
      </c>
      <c r="E253">
        <f t="shared" si="63"/>
        <v>86</v>
      </c>
      <c r="F253">
        <f t="shared" si="64"/>
        <v>91</v>
      </c>
      <c r="G253">
        <f t="shared" si="65"/>
        <v>76</v>
      </c>
      <c r="H253">
        <f t="shared" si="66"/>
        <v>87</v>
      </c>
      <c r="I253">
        <f t="shared" si="69"/>
        <v>55</v>
      </c>
      <c r="J253">
        <f t="shared" si="67"/>
        <v>89</v>
      </c>
      <c r="K253">
        <f>SUM(Table1[[#This Row],[Maths]:[CRE]])</f>
        <v>484</v>
      </c>
      <c r="L253">
        <v>91</v>
      </c>
      <c r="M253">
        <f t="shared" si="60"/>
        <v>5067</v>
      </c>
      <c r="N253" t="s">
        <v>325</v>
      </c>
    </row>
    <row r="254" spans="1:14" x14ac:dyDescent="0.25">
      <c r="A254" t="s">
        <v>101</v>
      </c>
      <c r="C254" t="s">
        <v>315</v>
      </c>
      <c r="D254" t="str">
        <f t="shared" si="62"/>
        <v>Grade 3</v>
      </c>
      <c r="E254">
        <f t="shared" si="63"/>
        <v>66</v>
      </c>
      <c r="F254">
        <f t="shared" si="64"/>
        <v>71</v>
      </c>
      <c r="G254">
        <f t="shared" si="65"/>
        <v>56</v>
      </c>
      <c r="H254">
        <f t="shared" si="66"/>
        <v>67</v>
      </c>
      <c r="I254">
        <f t="shared" si="69"/>
        <v>61</v>
      </c>
      <c r="J254">
        <f t="shared" si="67"/>
        <v>69</v>
      </c>
      <c r="K254">
        <f>SUM(Table1[[#This Row],[Maths]:[CRE]])</f>
        <v>390</v>
      </c>
      <c r="L254">
        <v>93</v>
      </c>
      <c r="M254">
        <f t="shared" si="60"/>
        <v>5072</v>
      </c>
      <c r="N254" t="s">
        <v>325</v>
      </c>
    </row>
    <row r="255" spans="1:14" x14ac:dyDescent="0.25">
      <c r="A255" t="s">
        <v>101</v>
      </c>
      <c r="C255" t="s">
        <v>316</v>
      </c>
      <c r="D255" t="str">
        <f t="shared" si="62"/>
        <v>Grade 4</v>
      </c>
      <c r="E255">
        <f t="shared" si="63"/>
        <v>56</v>
      </c>
      <c r="F255">
        <f t="shared" si="64"/>
        <v>61</v>
      </c>
      <c r="G255">
        <f t="shared" si="65"/>
        <v>46</v>
      </c>
      <c r="H255">
        <f t="shared" si="66"/>
        <v>57</v>
      </c>
      <c r="I255">
        <f t="shared" si="69"/>
        <v>45</v>
      </c>
      <c r="J255">
        <f t="shared" si="67"/>
        <v>59</v>
      </c>
      <c r="K255">
        <f>SUM(Table1[[#This Row],[Maths]:[CRE]])</f>
        <v>324</v>
      </c>
      <c r="L255">
        <v>93</v>
      </c>
      <c r="M255">
        <f t="shared" si="60"/>
        <v>5077</v>
      </c>
      <c r="N255" t="s">
        <v>325</v>
      </c>
    </row>
    <row r="256" spans="1:14" x14ac:dyDescent="0.25">
      <c r="A256" t="s">
        <v>101</v>
      </c>
      <c r="C256" t="s">
        <v>127</v>
      </c>
      <c r="D256" t="str">
        <f t="shared" si="62"/>
        <v>Grade 5</v>
      </c>
      <c r="E256">
        <f t="shared" si="63"/>
        <v>62</v>
      </c>
      <c r="F256">
        <f t="shared" si="64"/>
        <v>67</v>
      </c>
      <c r="G256">
        <f t="shared" si="65"/>
        <v>52</v>
      </c>
      <c r="H256">
        <f t="shared" si="66"/>
        <v>63</v>
      </c>
      <c r="I256">
        <f t="shared" si="69"/>
        <v>84</v>
      </c>
      <c r="J256">
        <f t="shared" si="67"/>
        <v>65</v>
      </c>
      <c r="K256">
        <f>SUM(Table1[[#This Row],[Maths]:[CRE]])</f>
        <v>393</v>
      </c>
      <c r="L256">
        <v>93</v>
      </c>
      <c r="M256">
        <f t="shared" si="60"/>
        <v>5082</v>
      </c>
      <c r="N256" t="s">
        <v>325</v>
      </c>
    </row>
    <row r="257" spans="1:14" x14ac:dyDescent="0.25">
      <c r="A257" t="s">
        <v>101</v>
      </c>
      <c r="C257" t="s">
        <v>220</v>
      </c>
      <c r="D257" t="str">
        <f t="shared" si="62"/>
        <v>Grade 6</v>
      </c>
      <c r="E257">
        <f t="shared" si="63"/>
        <v>46</v>
      </c>
      <c r="F257">
        <f t="shared" si="64"/>
        <v>51</v>
      </c>
      <c r="G257">
        <f t="shared" si="65"/>
        <v>36</v>
      </c>
      <c r="H257">
        <f t="shared" si="66"/>
        <v>47</v>
      </c>
      <c r="I257">
        <f t="shared" si="69"/>
        <v>72</v>
      </c>
      <c r="J257">
        <f t="shared" si="67"/>
        <v>49</v>
      </c>
      <c r="K257">
        <f>SUM(Table1[[#This Row],[Maths]:[CRE]])</f>
        <v>301</v>
      </c>
      <c r="L257">
        <v>93</v>
      </c>
      <c r="M257">
        <f t="shared" si="60"/>
        <v>5087</v>
      </c>
      <c r="N257" t="s">
        <v>325</v>
      </c>
    </row>
    <row r="258" spans="1:14" x14ac:dyDescent="0.25">
      <c r="A258" t="s">
        <v>101</v>
      </c>
      <c r="C258" t="s">
        <v>219</v>
      </c>
      <c r="D258" t="str">
        <f t="shared" ref="D258:D289" si="70">D117</f>
        <v>Grade 3</v>
      </c>
      <c r="E258">
        <f t="shared" ref="E258:E289" si="71">F117+1</f>
        <v>85</v>
      </c>
      <c r="F258">
        <f t="shared" ref="F258:F289" si="72">E117+1</f>
        <v>90</v>
      </c>
      <c r="G258">
        <f t="shared" ref="G258:G289" si="73">H117</f>
        <v>75</v>
      </c>
      <c r="H258">
        <f t="shared" ref="H258:H289" si="74">G117</f>
        <v>86</v>
      </c>
      <c r="I258">
        <f t="shared" si="69"/>
        <v>41</v>
      </c>
      <c r="J258">
        <f t="shared" ref="J258:J289" si="75">J117</f>
        <v>88</v>
      </c>
      <c r="K258">
        <f>SUM(Table1[[#This Row],[Maths]:[CRE]])</f>
        <v>465</v>
      </c>
      <c r="L258">
        <v>93</v>
      </c>
      <c r="M258">
        <f t="shared" si="60"/>
        <v>5092</v>
      </c>
      <c r="N258" t="s">
        <v>325</v>
      </c>
    </row>
    <row r="259" spans="1:14" x14ac:dyDescent="0.25">
      <c r="A259" t="s">
        <v>101</v>
      </c>
      <c r="C259" t="s">
        <v>218</v>
      </c>
      <c r="D259" t="str">
        <f t="shared" si="70"/>
        <v>Grade 1</v>
      </c>
      <c r="E259">
        <f t="shared" si="71"/>
        <v>73</v>
      </c>
      <c r="F259">
        <f t="shared" si="72"/>
        <v>78</v>
      </c>
      <c r="G259">
        <f t="shared" si="73"/>
        <v>63</v>
      </c>
      <c r="H259">
        <f t="shared" si="74"/>
        <v>74</v>
      </c>
      <c r="I259">
        <f t="shared" si="69"/>
        <v>61</v>
      </c>
      <c r="J259">
        <f t="shared" si="75"/>
        <v>76</v>
      </c>
      <c r="K259">
        <f>SUM(Table1[[#This Row],[Maths]:[CRE]])</f>
        <v>425</v>
      </c>
      <c r="L259">
        <v>93</v>
      </c>
      <c r="M259">
        <f t="shared" si="60"/>
        <v>5097</v>
      </c>
      <c r="N259" t="s">
        <v>325</v>
      </c>
    </row>
    <row r="260" spans="1:14" x14ac:dyDescent="0.25">
      <c r="A260" t="s">
        <v>101</v>
      </c>
      <c r="C260" t="s">
        <v>116</v>
      </c>
      <c r="D260" t="str">
        <f t="shared" si="70"/>
        <v>Grade 2</v>
      </c>
      <c r="E260">
        <f t="shared" si="71"/>
        <v>42</v>
      </c>
      <c r="F260">
        <f t="shared" si="72"/>
        <v>47</v>
      </c>
      <c r="G260">
        <f t="shared" si="73"/>
        <v>32</v>
      </c>
      <c r="H260">
        <f t="shared" si="74"/>
        <v>43</v>
      </c>
      <c r="I260">
        <f t="shared" si="69"/>
        <v>66</v>
      </c>
      <c r="J260">
        <f t="shared" si="75"/>
        <v>45</v>
      </c>
      <c r="K260">
        <f>SUM(Table1[[#This Row],[Maths]:[CRE]])</f>
        <v>275</v>
      </c>
      <c r="L260">
        <v>93</v>
      </c>
      <c r="M260">
        <f t="shared" ref="M260:M301" si="76">M259+5</f>
        <v>5102</v>
      </c>
      <c r="N260" t="s">
        <v>325</v>
      </c>
    </row>
    <row r="261" spans="1:14" x14ac:dyDescent="0.25">
      <c r="A261" t="s">
        <v>101</v>
      </c>
      <c r="C261" t="s">
        <v>217</v>
      </c>
      <c r="D261" t="str">
        <f t="shared" si="70"/>
        <v>Grade 4</v>
      </c>
      <c r="E261">
        <f t="shared" si="71"/>
        <v>62</v>
      </c>
      <c r="F261">
        <f t="shared" si="72"/>
        <v>67</v>
      </c>
      <c r="G261">
        <f t="shared" si="73"/>
        <v>52</v>
      </c>
      <c r="H261">
        <f t="shared" si="74"/>
        <v>63</v>
      </c>
      <c r="I261">
        <f t="shared" si="69"/>
        <v>79</v>
      </c>
      <c r="J261">
        <f t="shared" si="75"/>
        <v>65</v>
      </c>
      <c r="K261">
        <f>SUM(Table1[[#This Row],[Maths]:[CRE]])</f>
        <v>388</v>
      </c>
      <c r="L261">
        <v>93</v>
      </c>
      <c r="M261">
        <f t="shared" si="76"/>
        <v>5107</v>
      </c>
      <c r="N261" t="s">
        <v>325</v>
      </c>
    </row>
    <row r="262" spans="1:14" x14ac:dyDescent="0.25">
      <c r="A262" t="s">
        <v>102</v>
      </c>
      <c r="C262" t="s">
        <v>126</v>
      </c>
      <c r="D262" t="str">
        <f t="shared" si="70"/>
        <v>Grade 6</v>
      </c>
      <c r="E262">
        <f t="shared" si="71"/>
        <v>67</v>
      </c>
      <c r="F262">
        <f t="shared" si="72"/>
        <v>72</v>
      </c>
      <c r="G262">
        <f t="shared" si="73"/>
        <v>57</v>
      </c>
      <c r="H262">
        <f t="shared" si="74"/>
        <v>68</v>
      </c>
      <c r="I262">
        <f t="shared" si="69"/>
        <v>55</v>
      </c>
      <c r="J262">
        <f t="shared" si="75"/>
        <v>70</v>
      </c>
      <c r="K262">
        <f>SUM(Table1[[#This Row],[Maths]:[CRE]])</f>
        <v>389</v>
      </c>
      <c r="L262">
        <v>93</v>
      </c>
      <c r="M262">
        <f t="shared" si="76"/>
        <v>5112</v>
      </c>
      <c r="N262" t="s">
        <v>325</v>
      </c>
    </row>
    <row r="263" spans="1:14" x14ac:dyDescent="0.25">
      <c r="A263" t="s">
        <v>102</v>
      </c>
      <c r="C263" t="s">
        <v>216</v>
      </c>
      <c r="D263" t="str">
        <f t="shared" si="70"/>
        <v>Grade 2</v>
      </c>
      <c r="E263">
        <f t="shared" si="71"/>
        <v>80</v>
      </c>
      <c r="F263">
        <f t="shared" si="72"/>
        <v>85</v>
      </c>
      <c r="G263">
        <f t="shared" si="73"/>
        <v>70</v>
      </c>
      <c r="H263">
        <f t="shared" si="74"/>
        <v>81</v>
      </c>
      <c r="I263">
        <f t="shared" si="69"/>
        <v>79</v>
      </c>
      <c r="J263">
        <f t="shared" si="75"/>
        <v>83</v>
      </c>
      <c r="K263">
        <f>SUM(Table1[[#This Row],[Maths]:[CRE]])</f>
        <v>478</v>
      </c>
      <c r="L263">
        <v>93</v>
      </c>
      <c r="M263">
        <f t="shared" si="76"/>
        <v>5117</v>
      </c>
      <c r="N263" t="s">
        <v>325</v>
      </c>
    </row>
    <row r="264" spans="1:14" x14ac:dyDescent="0.25">
      <c r="A264" t="s">
        <v>102</v>
      </c>
      <c r="C264" t="s">
        <v>215</v>
      </c>
      <c r="D264" t="str">
        <f t="shared" si="70"/>
        <v>Grade 3</v>
      </c>
      <c r="E264">
        <f t="shared" si="71"/>
        <v>56</v>
      </c>
      <c r="F264">
        <f t="shared" si="72"/>
        <v>61</v>
      </c>
      <c r="G264">
        <f t="shared" si="73"/>
        <v>46</v>
      </c>
      <c r="H264">
        <f t="shared" si="74"/>
        <v>57</v>
      </c>
      <c r="I264">
        <f t="shared" si="69"/>
        <v>73</v>
      </c>
      <c r="J264">
        <f t="shared" si="75"/>
        <v>59</v>
      </c>
      <c r="K264">
        <f>SUM(Table1[[#This Row],[Maths]:[CRE]])</f>
        <v>352</v>
      </c>
      <c r="L264">
        <v>93</v>
      </c>
      <c r="M264">
        <f t="shared" si="76"/>
        <v>5122</v>
      </c>
      <c r="N264" t="s">
        <v>325</v>
      </c>
    </row>
    <row r="265" spans="1:14" x14ac:dyDescent="0.25">
      <c r="A265" t="s">
        <v>102</v>
      </c>
      <c r="C265" t="s">
        <v>214</v>
      </c>
      <c r="D265" t="str">
        <f t="shared" si="70"/>
        <v>Grade 5</v>
      </c>
      <c r="E265">
        <f t="shared" si="71"/>
        <v>80</v>
      </c>
      <c r="F265">
        <f t="shared" si="72"/>
        <v>85</v>
      </c>
      <c r="G265">
        <f t="shared" si="73"/>
        <v>70</v>
      </c>
      <c r="H265">
        <f t="shared" si="74"/>
        <v>81</v>
      </c>
      <c r="I265">
        <f t="shared" si="69"/>
        <v>78</v>
      </c>
      <c r="J265">
        <f t="shared" si="75"/>
        <v>83</v>
      </c>
      <c r="K265">
        <f>SUM(Table1[[#This Row],[Maths]:[CRE]])</f>
        <v>477</v>
      </c>
      <c r="L265">
        <v>93</v>
      </c>
      <c r="M265">
        <f t="shared" si="76"/>
        <v>5127</v>
      </c>
      <c r="N265" t="s">
        <v>325</v>
      </c>
    </row>
    <row r="266" spans="1:14" x14ac:dyDescent="0.25">
      <c r="A266" t="s">
        <v>102</v>
      </c>
      <c r="C266" t="s">
        <v>213</v>
      </c>
      <c r="D266" t="str">
        <f t="shared" si="70"/>
        <v>Grade 6</v>
      </c>
      <c r="E266">
        <f t="shared" si="71"/>
        <v>74</v>
      </c>
      <c r="F266">
        <f t="shared" si="72"/>
        <v>79</v>
      </c>
      <c r="G266">
        <f t="shared" si="73"/>
        <v>64</v>
      </c>
      <c r="H266">
        <f t="shared" si="74"/>
        <v>75</v>
      </c>
      <c r="I266">
        <f t="shared" si="69"/>
        <v>72</v>
      </c>
      <c r="J266">
        <f t="shared" si="75"/>
        <v>77</v>
      </c>
      <c r="K266">
        <f>SUM(Table1[[#This Row],[Maths]:[CRE]])</f>
        <v>441</v>
      </c>
      <c r="L266">
        <v>93</v>
      </c>
      <c r="M266">
        <f t="shared" si="76"/>
        <v>5132</v>
      </c>
      <c r="N266" t="s">
        <v>325</v>
      </c>
    </row>
    <row r="267" spans="1:14" x14ac:dyDescent="0.25">
      <c r="A267" t="s">
        <v>102</v>
      </c>
      <c r="C267" t="s">
        <v>125</v>
      </c>
      <c r="D267" t="str">
        <f t="shared" si="70"/>
        <v>Grade 2</v>
      </c>
      <c r="E267">
        <f t="shared" si="71"/>
        <v>79</v>
      </c>
      <c r="F267">
        <f t="shared" si="72"/>
        <v>84</v>
      </c>
      <c r="G267">
        <f t="shared" si="73"/>
        <v>69</v>
      </c>
      <c r="H267">
        <f t="shared" si="74"/>
        <v>80</v>
      </c>
      <c r="I267">
        <f t="shared" si="69"/>
        <v>62</v>
      </c>
      <c r="J267">
        <f t="shared" si="75"/>
        <v>82</v>
      </c>
      <c r="K267">
        <f>SUM(Table1[[#This Row],[Maths]:[CRE]])</f>
        <v>456</v>
      </c>
      <c r="L267">
        <v>93</v>
      </c>
      <c r="M267">
        <f t="shared" si="76"/>
        <v>5137</v>
      </c>
      <c r="N267" t="s">
        <v>325</v>
      </c>
    </row>
    <row r="268" spans="1:14" x14ac:dyDescent="0.25">
      <c r="A268" t="s">
        <v>102</v>
      </c>
      <c r="C268" t="s">
        <v>212</v>
      </c>
      <c r="D268" t="str">
        <f t="shared" si="70"/>
        <v>Grade 4</v>
      </c>
      <c r="E268">
        <f t="shared" si="71"/>
        <v>73</v>
      </c>
      <c r="F268">
        <f t="shared" si="72"/>
        <v>78</v>
      </c>
      <c r="G268">
        <f t="shared" si="73"/>
        <v>63</v>
      </c>
      <c r="H268">
        <f t="shared" si="74"/>
        <v>74</v>
      </c>
      <c r="I268">
        <f t="shared" ref="I268:I299" si="77">E50</f>
        <v>68</v>
      </c>
      <c r="J268">
        <f t="shared" si="75"/>
        <v>76</v>
      </c>
      <c r="K268">
        <f>SUM(Table1[[#This Row],[Maths]:[CRE]])</f>
        <v>432</v>
      </c>
      <c r="L268">
        <v>81</v>
      </c>
      <c r="M268">
        <f t="shared" si="76"/>
        <v>5142</v>
      </c>
      <c r="N268" t="s">
        <v>325</v>
      </c>
    </row>
    <row r="269" spans="1:14" x14ac:dyDescent="0.25">
      <c r="A269" t="s">
        <v>102</v>
      </c>
      <c r="C269" t="s">
        <v>211</v>
      </c>
      <c r="D269" t="str">
        <f t="shared" si="70"/>
        <v>Grade 6</v>
      </c>
      <c r="E269">
        <f t="shared" si="71"/>
        <v>63</v>
      </c>
      <c r="F269">
        <f t="shared" si="72"/>
        <v>68</v>
      </c>
      <c r="G269">
        <f t="shared" si="73"/>
        <v>53</v>
      </c>
      <c r="H269">
        <f t="shared" si="74"/>
        <v>64</v>
      </c>
      <c r="I269">
        <f t="shared" si="77"/>
        <v>52</v>
      </c>
      <c r="J269">
        <f t="shared" si="75"/>
        <v>66</v>
      </c>
      <c r="K269">
        <f>SUM(Table1[[#This Row],[Maths]:[CRE]])</f>
        <v>366</v>
      </c>
      <c r="L269">
        <v>81</v>
      </c>
      <c r="M269">
        <f t="shared" si="76"/>
        <v>5147</v>
      </c>
      <c r="N269" t="s">
        <v>325</v>
      </c>
    </row>
    <row r="270" spans="1:14" x14ac:dyDescent="0.25">
      <c r="A270" t="s">
        <v>102</v>
      </c>
      <c r="C270" t="s">
        <v>210</v>
      </c>
      <c r="D270" t="str">
        <f t="shared" si="70"/>
        <v>Grade 3</v>
      </c>
      <c r="E270">
        <f t="shared" si="71"/>
        <v>69</v>
      </c>
      <c r="F270">
        <f t="shared" si="72"/>
        <v>74</v>
      </c>
      <c r="G270">
        <f t="shared" si="73"/>
        <v>59</v>
      </c>
      <c r="H270">
        <f t="shared" si="74"/>
        <v>70</v>
      </c>
      <c r="I270">
        <f t="shared" si="77"/>
        <v>84</v>
      </c>
      <c r="J270">
        <f t="shared" si="75"/>
        <v>72</v>
      </c>
      <c r="K270">
        <f>SUM(Table1[[#This Row],[Maths]:[CRE]])</f>
        <v>428</v>
      </c>
      <c r="L270">
        <v>81</v>
      </c>
      <c r="M270">
        <f t="shared" si="76"/>
        <v>5152</v>
      </c>
      <c r="N270" t="s">
        <v>325</v>
      </c>
    </row>
    <row r="271" spans="1:14" x14ac:dyDescent="0.25">
      <c r="A271" t="s">
        <v>102</v>
      </c>
      <c r="C271" t="s">
        <v>209</v>
      </c>
      <c r="D271" t="str">
        <f t="shared" si="70"/>
        <v>Grade 1</v>
      </c>
      <c r="E271">
        <f t="shared" si="71"/>
        <v>53</v>
      </c>
      <c r="F271">
        <f t="shared" si="72"/>
        <v>58</v>
      </c>
      <c r="G271">
        <f t="shared" si="73"/>
        <v>43</v>
      </c>
      <c r="H271">
        <f t="shared" si="74"/>
        <v>54</v>
      </c>
      <c r="I271">
        <f t="shared" si="77"/>
        <v>57</v>
      </c>
      <c r="J271">
        <f t="shared" si="75"/>
        <v>56</v>
      </c>
      <c r="K271">
        <f>SUM(Table1[[#This Row],[Maths]:[CRE]])</f>
        <v>321</v>
      </c>
      <c r="L271">
        <v>81</v>
      </c>
      <c r="M271">
        <f t="shared" si="76"/>
        <v>5157</v>
      </c>
      <c r="N271" t="s">
        <v>325</v>
      </c>
    </row>
    <row r="272" spans="1:14" x14ac:dyDescent="0.25">
      <c r="A272" t="s">
        <v>102</v>
      </c>
      <c r="C272" t="s">
        <v>117</v>
      </c>
      <c r="D272" t="str">
        <f t="shared" si="70"/>
        <v>Grade 1</v>
      </c>
      <c r="E272">
        <f t="shared" si="71"/>
        <v>85</v>
      </c>
      <c r="F272">
        <f t="shared" si="72"/>
        <v>90</v>
      </c>
      <c r="G272">
        <f t="shared" si="73"/>
        <v>75</v>
      </c>
      <c r="H272">
        <f t="shared" si="74"/>
        <v>86</v>
      </c>
      <c r="I272">
        <f t="shared" si="77"/>
        <v>76</v>
      </c>
      <c r="J272">
        <f t="shared" si="75"/>
        <v>88</v>
      </c>
      <c r="K272">
        <f>SUM(Table1[[#This Row],[Maths]:[CRE]])</f>
        <v>500</v>
      </c>
      <c r="L272">
        <v>81</v>
      </c>
      <c r="M272">
        <f t="shared" si="76"/>
        <v>5162</v>
      </c>
      <c r="N272" t="s">
        <v>325</v>
      </c>
    </row>
    <row r="273" spans="1:14" x14ac:dyDescent="0.25">
      <c r="A273" t="s">
        <v>102</v>
      </c>
      <c r="C273" t="s">
        <v>208</v>
      </c>
      <c r="D273" t="str">
        <f t="shared" si="70"/>
        <v>Grade 4</v>
      </c>
      <c r="E273">
        <f t="shared" si="71"/>
        <v>58</v>
      </c>
      <c r="F273">
        <f t="shared" si="72"/>
        <v>63</v>
      </c>
      <c r="G273">
        <f t="shared" si="73"/>
        <v>48</v>
      </c>
      <c r="H273">
        <f t="shared" si="74"/>
        <v>59</v>
      </c>
      <c r="I273">
        <f t="shared" si="77"/>
        <v>56</v>
      </c>
      <c r="J273">
        <f t="shared" si="75"/>
        <v>61</v>
      </c>
      <c r="K273">
        <f>SUM(Table1[[#This Row],[Maths]:[CRE]])</f>
        <v>345</v>
      </c>
      <c r="L273">
        <v>81</v>
      </c>
      <c r="M273">
        <f t="shared" si="76"/>
        <v>5167</v>
      </c>
      <c r="N273" t="s">
        <v>325</v>
      </c>
    </row>
    <row r="274" spans="1:14" x14ac:dyDescent="0.25">
      <c r="A274" t="s">
        <v>102</v>
      </c>
      <c r="C274" t="s">
        <v>207</v>
      </c>
      <c r="D274" t="str">
        <f t="shared" si="70"/>
        <v>Grade 1</v>
      </c>
      <c r="E274">
        <f t="shared" si="71"/>
        <v>77</v>
      </c>
      <c r="F274">
        <f t="shared" si="72"/>
        <v>82</v>
      </c>
      <c r="G274">
        <f t="shared" si="73"/>
        <v>67</v>
      </c>
      <c r="H274">
        <f t="shared" si="74"/>
        <v>78</v>
      </c>
      <c r="I274">
        <f t="shared" si="77"/>
        <v>46</v>
      </c>
      <c r="J274">
        <f t="shared" si="75"/>
        <v>80</v>
      </c>
      <c r="K274">
        <f>SUM(Table1[[#This Row],[Maths]:[CRE]])</f>
        <v>430</v>
      </c>
      <c r="L274">
        <v>81</v>
      </c>
      <c r="M274">
        <f t="shared" si="76"/>
        <v>5172</v>
      </c>
      <c r="N274" t="s">
        <v>325</v>
      </c>
    </row>
    <row r="275" spans="1:14" x14ac:dyDescent="0.25">
      <c r="A275" t="s">
        <v>102</v>
      </c>
      <c r="C275" t="s">
        <v>206</v>
      </c>
      <c r="D275" t="str">
        <f t="shared" si="70"/>
        <v>Grade 6</v>
      </c>
      <c r="E275">
        <f t="shared" si="71"/>
        <v>57</v>
      </c>
      <c r="F275">
        <f t="shared" si="72"/>
        <v>62</v>
      </c>
      <c r="G275">
        <f t="shared" si="73"/>
        <v>47</v>
      </c>
      <c r="H275">
        <f t="shared" si="74"/>
        <v>58</v>
      </c>
      <c r="I275">
        <f t="shared" si="77"/>
        <v>52</v>
      </c>
      <c r="J275">
        <f t="shared" si="75"/>
        <v>60</v>
      </c>
      <c r="K275">
        <f>SUM(Table1[[#This Row],[Maths]:[CRE]])</f>
        <v>336</v>
      </c>
      <c r="L275">
        <v>81</v>
      </c>
      <c r="M275">
        <f t="shared" si="76"/>
        <v>5177</v>
      </c>
      <c r="N275" t="s">
        <v>325</v>
      </c>
    </row>
    <row r="276" spans="1:14" x14ac:dyDescent="0.25">
      <c r="A276" t="s">
        <v>102</v>
      </c>
      <c r="C276" t="s">
        <v>205</v>
      </c>
      <c r="D276" t="str">
        <f t="shared" si="70"/>
        <v>Grade 1</v>
      </c>
      <c r="E276">
        <f t="shared" si="71"/>
        <v>47</v>
      </c>
      <c r="F276">
        <f t="shared" si="72"/>
        <v>52</v>
      </c>
      <c r="G276">
        <f t="shared" si="73"/>
        <v>37</v>
      </c>
      <c r="H276">
        <f t="shared" si="74"/>
        <v>48</v>
      </c>
      <c r="I276">
        <f t="shared" si="77"/>
        <v>36</v>
      </c>
      <c r="J276">
        <f t="shared" si="75"/>
        <v>50</v>
      </c>
      <c r="K276">
        <f>SUM(Table1[[#This Row],[Maths]:[CRE]])</f>
        <v>270</v>
      </c>
      <c r="L276">
        <v>81</v>
      </c>
      <c r="M276">
        <f t="shared" si="76"/>
        <v>5182</v>
      </c>
      <c r="N276" t="s">
        <v>325</v>
      </c>
    </row>
    <row r="277" spans="1:14" x14ac:dyDescent="0.25">
      <c r="A277" t="s">
        <v>102</v>
      </c>
      <c r="C277" t="s">
        <v>204</v>
      </c>
      <c r="D277" t="str">
        <f t="shared" si="70"/>
        <v>Grade 2</v>
      </c>
      <c r="E277">
        <f t="shared" si="71"/>
        <v>53</v>
      </c>
      <c r="F277">
        <f t="shared" si="72"/>
        <v>58</v>
      </c>
      <c r="G277">
        <f t="shared" si="73"/>
        <v>43</v>
      </c>
      <c r="H277">
        <f t="shared" si="74"/>
        <v>54</v>
      </c>
      <c r="I277">
        <f t="shared" si="77"/>
        <v>75</v>
      </c>
      <c r="J277">
        <f t="shared" si="75"/>
        <v>56</v>
      </c>
      <c r="K277">
        <f>SUM(Table1[[#This Row],[Maths]:[CRE]])</f>
        <v>339</v>
      </c>
      <c r="L277">
        <v>81</v>
      </c>
      <c r="M277">
        <f t="shared" si="76"/>
        <v>5187</v>
      </c>
      <c r="N277" t="s">
        <v>325</v>
      </c>
    </row>
    <row r="278" spans="1:14" x14ac:dyDescent="0.25">
      <c r="A278" t="s">
        <v>102</v>
      </c>
      <c r="C278" t="s">
        <v>124</v>
      </c>
      <c r="D278" t="str">
        <f t="shared" si="70"/>
        <v>Grade 1</v>
      </c>
      <c r="E278">
        <f t="shared" si="71"/>
        <v>37</v>
      </c>
      <c r="F278">
        <f t="shared" si="72"/>
        <v>42</v>
      </c>
      <c r="G278">
        <f t="shared" si="73"/>
        <v>27</v>
      </c>
      <c r="H278">
        <f t="shared" si="74"/>
        <v>38</v>
      </c>
      <c r="I278">
        <f t="shared" si="77"/>
        <v>63</v>
      </c>
      <c r="J278">
        <f t="shared" si="75"/>
        <v>40</v>
      </c>
      <c r="K278">
        <f>SUM(Table1[[#This Row],[Maths]:[CRE]])</f>
        <v>247</v>
      </c>
      <c r="L278">
        <v>81</v>
      </c>
      <c r="M278">
        <f t="shared" si="76"/>
        <v>5192</v>
      </c>
      <c r="N278" t="s">
        <v>325</v>
      </c>
    </row>
    <row r="279" spans="1:14" x14ac:dyDescent="0.25">
      <c r="A279" t="s">
        <v>102</v>
      </c>
      <c r="C279" t="s">
        <v>203</v>
      </c>
      <c r="D279" t="str">
        <f t="shared" si="70"/>
        <v>Grade 3</v>
      </c>
      <c r="E279">
        <f t="shared" si="71"/>
        <v>76</v>
      </c>
      <c r="F279">
        <f t="shared" si="72"/>
        <v>81</v>
      </c>
      <c r="G279">
        <f t="shared" si="73"/>
        <v>66</v>
      </c>
      <c r="H279">
        <f t="shared" si="74"/>
        <v>77</v>
      </c>
      <c r="I279">
        <f t="shared" si="77"/>
        <v>32</v>
      </c>
      <c r="J279">
        <f t="shared" si="75"/>
        <v>79</v>
      </c>
      <c r="K279">
        <f>SUM(Table1[[#This Row],[Maths]:[CRE]])</f>
        <v>411</v>
      </c>
      <c r="L279">
        <v>81</v>
      </c>
      <c r="M279">
        <f t="shared" si="76"/>
        <v>5197</v>
      </c>
      <c r="N279" t="s">
        <v>325</v>
      </c>
    </row>
    <row r="280" spans="1:14" x14ac:dyDescent="0.25">
      <c r="A280" t="s">
        <v>102</v>
      </c>
      <c r="C280" t="s">
        <v>202</v>
      </c>
      <c r="D280" t="str">
        <f t="shared" si="70"/>
        <v>Grade 1</v>
      </c>
      <c r="E280">
        <f t="shared" si="71"/>
        <v>64</v>
      </c>
      <c r="F280">
        <f t="shared" si="72"/>
        <v>69</v>
      </c>
      <c r="G280">
        <f t="shared" si="73"/>
        <v>54</v>
      </c>
      <c r="H280">
        <f t="shared" si="74"/>
        <v>65</v>
      </c>
      <c r="I280">
        <f t="shared" si="77"/>
        <v>52</v>
      </c>
      <c r="J280">
        <f t="shared" si="75"/>
        <v>67</v>
      </c>
      <c r="K280">
        <f>SUM(Table1[[#This Row],[Maths]:[CRE]])</f>
        <v>371</v>
      </c>
      <c r="L280">
        <v>81</v>
      </c>
      <c r="M280">
        <f t="shared" si="76"/>
        <v>5202</v>
      </c>
      <c r="N280" t="s">
        <v>325</v>
      </c>
    </row>
    <row r="281" spans="1:14" x14ac:dyDescent="0.25">
      <c r="A281" t="s">
        <v>102</v>
      </c>
      <c r="C281" t="s">
        <v>118</v>
      </c>
      <c r="D281" t="str">
        <f t="shared" si="70"/>
        <v>Grade 3</v>
      </c>
      <c r="E281">
        <f t="shared" si="71"/>
        <v>33</v>
      </c>
      <c r="F281">
        <f t="shared" si="72"/>
        <v>38</v>
      </c>
      <c r="G281">
        <f t="shared" si="73"/>
        <v>23</v>
      </c>
      <c r="H281">
        <f t="shared" si="74"/>
        <v>34</v>
      </c>
      <c r="I281">
        <f t="shared" si="77"/>
        <v>57</v>
      </c>
      <c r="J281">
        <f t="shared" si="75"/>
        <v>36</v>
      </c>
      <c r="K281">
        <f>SUM(Table1[[#This Row],[Maths]:[CRE]])</f>
        <v>221</v>
      </c>
      <c r="L281">
        <v>81</v>
      </c>
      <c r="M281">
        <f t="shared" si="76"/>
        <v>5207</v>
      </c>
      <c r="N281" t="s">
        <v>325</v>
      </c>
    </row>
    <row r="282" spans="1:14" x14ac:dyDescent="0.25">
      <c r="A282" t="s">
        <v>103</v>
      </c>
      <c r="C282" t="s">
        <v>201</v>
      </c>
      <c r="D282" t="str">
        <f t="shared" si="70"/>
        <v>Grade 1</v>
      </c>
      <c r="E282">
        <f t="shared" si="71"/>
        <v>53</v>
      </c>
      <c r="F282">
        <f t="shared" si="72"/>
        <v>58</v>
      </c>
      <c r="G282">
        <f t="shared" si="73"/>
        <v>43</v>
      </c>
      <c r="H282">
        <f t="shared" si="74"/>
        <v>54</v>
      </c>
      <c r="I282">
        <f t="shared" si="77"/>
        <v>70</v>
      </c>
      <c r="J282">
        <f t="shared" si="75"/>
        <v>56</v>
      </c>
      <c r="K282">
        <f>SUM(Table1[[#This Row],[Maths]:[CRE]])</f>
        <v>334</v>
      </c>
      <c r="L282">
        <v>81</v>
      </c>
      <c r="M282">
        <f t="shared" si="76"/>
        <v>5212</v>
      </c>
      <c r="N282" t="s">
        <v>325</v>
      </c>
    </row>
    <row r="283" spans="1:14" x14ac:dyDescent="0.25">
      <c r="A283" t="s">
        <v>103</v>
      </c>
      <c r="C283" t="s">
        <v>200</v>
      </c>
      <c r="D283" t="str">
        <f t="shared" si="70"/>
        <v>Grade 4</v>
      </c>
      <c r="E283">
        <f t="shared" si="71"/>
        <v>58</v>
      </c>
      <c r="F283">
        <f t="shared" si="72"/>
        <v>63</v>
      </c>
      <c r="G283">
        <f t="shared" si="73"/>
        <v>48</v>
      </c>
      <c r="H283">
        <f t="shared" si="74"/>
        <v>59</v>
      </c>
      <c r="I283">
        <f t="shared" si="77"/>
        <v>46</v>
      </c>
      <c r="J283">
        <f t="shared" si="75"/>
        <v>61</v>
      </c>
      <c r="K283">
        <f>SUM(Table1[[#This Row],[Maths]:[CRE]])</f>
        <v>335</v>
      </c>
      <c r="L283">
        <v>81</v>
      </c>
      <c r="M283">
        <f t="shared" si="76"/>
        <v>5217</v>
      </c>
      <c r="N283" t="s">
        <v>325</v>
      </c>
    </row>
    <row r="284" spans="1:14" x14ac:dyDescent="0.25">
      <c r="A284" t="s">
        <v>103</v>
      </c>
      <c r="C284" t="s">
        <v>199</v>
      </c>
      <c r="D284" t="str">
        <f t="shared" si="70"/>
        <v>Grade 6</v>
      </c>
      <c r="E284">
        <f t="shared" si="71"/>
        <v>71</v>
      </c>
      <c r="F284">
        <f t="shared" si="72"/>
        <v>76</v>
      </c>
      <c r="G284">
        <f t="shared" si="73"/>
        <v>61</v>
      </c>
      <c r="H284">
        <f t="shared" si="74"/>
        <v>72</v>
      </c>
      <c r="I284">
        <f t="shared" si="77"/>
        <v>70</v>
      </c>
      <c r="J284">
        <f t="shared" si="75"/>
        <v>74</v>
      </c>
      <c r="K284">
        <f>SUM(Table1[[#This Row],[Maths]:[CRE]])</f>
        <v>424</v>
      </c>
      <c r="L284">
        <v>87</v>
      </c>
      <c r="M284">
        <f t="shared" si="76"/>
        <v>5222</v>
      </c>
      <c r="N284" t="s">
        <v>325</v>
      </c>
    </row>
    <row r="285" spans="1:14" x14ac:dyDescent="0.25">
      <c r="A285" t="s">
        <v>103</v>
      </c>
      <c r="C285" t="s">
        <v>123</v>
      </c>
      <c r="D285" t="str">
        <f t="shared" si="70"/>
        <v>Grade 2</v>
      </c>
      <c r="E285">
        <f t="shared" si="71"/>
        <v>47</v>
      </c>
      <c r="F285">
        <f t="shared" si="72"/>
        <v>52</v>
      </c>
      <c r="G285">
        <f t="shared" si="73"/>
        <v>37</v>
      </c>
      <c r="H285">
        <f t="shared" si="74"/>
        <v>48</v>
      </c>
      <c r="I285">
        <f t="shared" si="77"/>
        <v>64</v>
      </c>
      <c r="J285">
        <f t="shared" si="75"/>
        <v>50</v>
      </c>
      <c r="K285">
        <f>SUM(Table1[[#This Row],[Maths]:[CRE]])</f>
        <v>298</v>
      </c>
      <c r="L285">
        <v>87</v>
      </c>
      <c r="M285">
        <f t="shared" si="76"/>
        <v>5227</v>
      </c>
      <c r="N285" t="s">
        <v>325</v>
      </c>
    </row>
    <row r="286" spans="1:14" x14ac:dyDescent="0.25">
      <c r="A286" t="s">
        <v>103</v>
      </c>
      <c r="C286" t="s">
        <v>198</v>
      </c>
      <c r="D286" t="str">
        <f t="shared" si="70"/>
        <v>Grade 1</v>
      </c>
      <c r="E286">
        <f t="shared" si="71"/>
        <v>71</v>
      </c>
      <c r="F286">
        <f t="shared" si="72"/>
        <v>76</v>
      </c>
      <c r="G286">
        <f t="shared" si="73"/>
        <v>61</v>
      </c>
      <c r="H286">
        <f t="shared" si="74"/>
        <v>72</v>
      </c>
      <c r="I286">
        <f t="shared" si="77"/>
        <v>69</v>
      </c>
      <c r="J286">
        <f t="shared" si="75"/>
        <v>74</v>
      </c>
      <c r="K286">
        <f>SUM(Table1[[#This Row],[Maths]:[CRE]])</f>
        <v>423</v>
      </c>
      <c r="L286">
        <v>87</v>
      </c>
      <c r="M286">
        <f t="shared" si="76"/>
        <v>5232</v>
      </c>
      <c r="N286" t="s">
        <v>325</v>
      </c>
    </row>
    <row r="287" spans="1:14" x14ac:dyDescent="0.25">
      <c r="A287" t="s">
        <v>103</v>
      </c>
      <c r="C287" t="s">
        <v>197</v>
      </c>
      <c r="D287" t="str">
        <f t="shared" si="70"/>
        <v>Grade 4</v>
      </c>
      <c r="E287">
        <f t="shared" si="71"/>
        <v>65</v>
      </c>
      <c r="F287">
        <f t="shared" si="72"/>
        <v>70</v>
      </c>
      <c r="G287">
        <f t="shared" si="73"/>
        <v>55</v>
      </c>
      <c r="H287">
        <f t="shared" si="74"/>
        <v>66</v>
      </c>
      <c r="I287">
        <f t="shared" si="77"/>
        <v>63</v>
      </c>
      <c r="J287">
        <f t="shared" si="75"/>
        <v>68</v>
      </c>
      <c r="K287">
        <f>SUM(Table1[[#This Row],[Maths]:[CRE]])</f>
        <v>387</v>
      </c>
      <c r="L287">
        <v>87</v>
      </c>
      <c r="M287">
        <f t="shared" si="76"/>
        <v>5237</v>
      </c>
      <c r="N287" t="s">
        <v>325</v>
      </c>
    </row>
    <row r="288" spans="1:14" x14ac:dyDescent="0.25">
      <c r="A288" t="s">
        <v>103</v>
      </c>
      <c r="C288" t="s">
        <v>196</v>
      </c>
      <c r="D288" t="str">
        <f t="shared" si="70"/>
        <v>Grade 5</v>
      </c>
      <c r="E288">
        <f t="shared" si="71"/>
        <v>70</v>
      </c>
      <c r="F288">
        <f t="shared" si="72"/>
        <v>75</v>
      </c>
      <c r="G288">
        <f t="shared" si="73"/>
        <v>60</v>
      </c>
      <c r="H288">
        <f t="shared" si="74"/>
        <v>71</v>
      </c>
      <c r="I288">
        <f t="shared" si="77"/>
        <v>53</v>
      </c>
      <c r="J288">
        <f t="shared" si="75"/>
        <v>73</v>
      </c>
      <c r="K288">
        <f>SUM(Table1[[#This Row],[Maths]:[CRE]])</f>
        <v>402</v>
      </c>
      <c r="L288">
        <v>87</v>
      </c>
      <c r="M288">
        <f t="shared" si="76"/>
        <v>5242</v>
      </c>
      <c r="N288" t="s">
        <v>325</v>
      </c>
    </row>
    <row r="289" spans="1:14" x14ac:dyDescent="0.25">
      <c r="A289" t="s">
        <v>103</v>
      </c>
      <c r="C289" t="s">
        <v>122</v>
      </c>
      <c r="D289" t="str">
        <f t="shared" si="70"/>
        <v>Grade 1</v>
      </c>
      <c r="E289">
        <f t="shared" si="71"/>
        <v>64</v>
      </c>
      <c r="F289">
        <f t="shared" si="72"/>
        <v>69</v>
      </c>
      <c r="G289">
        <f t="shared" si="73"/>
        <v>54</v>
      </c>
      <c r="H289">
        <f t="shared" si="74"/>
        <v>65</v>
      </c>
      <c r="I289">
        <f t="shared" si="77"/>
        <v>59</v>
      </c>
      <c r="J289">
        <f t="shared" si="75"/>
        <v>67</v>
      </c>
      <c r="K289">
        <f>SUM(Table1[[#This Row],[Maths]:[CRE]])</f>
        <v>378</v>
      </c>
      <c r="L289">
        <v>87</v>
      </c>
      <c r="M289">
        <f t="shared" si="76"/>
        <v>5247</v>
      </c>
      <c r="N289" t="s">
        <v>325</v>
      </c>
    </row>
    <row r="290" spans="1:14" x14ac:dyDescent="0.25">
      <c r="A290" t="s">
        <v>103</v>
      </c>
      <c r="C290" t="s">
        <v>195</v>
      </c>
      <c r="D290" t="str">
        <f t="shared" ref="D290:D321" si="78">D149</f>
        <v>Grade 2</v>
      </c>
      <c r="E290">
        <f t="shared" ref="E290:E321" si="79">F149+1</f>
        <v>54</v>
      </c>
      <c r="F290">
        <f t="shared" ref="F290:F321" si="80">E149+1</f>
        <v>59</v>
      </c>
      <c r="G290">
        <f t="shared" ref="G290:G321" si="81">H149</f>
        <v>44</v>
      </c>
      <c r="H290">
        <f t="shared" ref="H290:H321" si="82">G149</f>
        <v>55</v>
      </c>
      <c r="I290">
        <f t="shared" si="77"/>
        <v>43</v>
      </c>
      <c r="J290">
        <f t="shared" ref="J290:J321" si="83">J149</f>
        <v>57</v>
      </c>
      <c r="K290">
        <f>SUM(Table1[[#This Row],[Maths]:[CRE]])</f>
        <v>312</v>
      </c>
      <c r="L290">
        <v>87</v>
      </c>
      <c r="M290">
        <f t="shared" si="76"/>
        <v>5252</v>
      </c>
      <c r="N290" t="s">
        <v>325</v>
      </c>
    </row>
    <row r="291" spans="1:14" x14ac:dyDescent="0.25">
      <c r="A291" t="s">
        <v>103</v>
      </c>
      <c r="C291" t="s">
        <v>194</v>
      </c>
      <c r="D291" t="str">
        <f t="shared" si="78"/>
        <v>Grade 1</v>
      </c>
      <c r="E291">
        <f t="shared" si="79"/>
        <v>60</v>
      </c>
      <c r="F291">
        <f t="shared" si="80"/>
        <v>65</v>
      </c>
      <c r="G291">
        <f t="shared" si="81"/>
        <v>50</v>
      </c>
      <c r="H291">
        <f t="shared" si="82"/>
        <v>61</v>
      </c>
      <c r="I291">
        <f t="shared" si="77"/>
        <v>75</v>
      </c>
      <c r="J291">
        <f t="shared" si="83"/>
        <v>63</v>
      </c>
      <c r="K291">
        <f>SUM(Table1[[#This Row],[Maths]:[CRE]])</f>
        <v>374</v>
      </c>
      <c r="L291">
        <v>87</v>
      </c>
      <c r="M291">
        <f t="shared" si="76"/>
        <v>5257</v>
      </c>
      <c r="N291" t="s">
        <v>325</v>
      </c>
    </row>
    <row r="292" spans="1:14" x14ac:dyDescent="0.25">
      <c r="A292" t="s">
        <v>103</v>
      </c>
      <c r="C292" t="s">
        <v>193</v>
      </c>
      <c r="D292" t="str">
        <f t="shared" si="78"/>
        <v>Grade 2</v>
      </c>
      <c r="E292">
        <f t="shared" si="79"/>
        <v>44</v>
      </c>
      <c r="F292">
        <f t="shared" si="80"/>
        <v>49</v>
      </c>
      <c r="G292">
        <f t="shared" si="81"/>
        <v>34</v>
      </c>
      <c r="H292">
        <f t="shared" si="82"/>
        <v>45</v>
      </c>
      <c r="I292">
        <f t="shared" si="77"/>
        <v>48</v>
      </c>
      <c r="J292">
        <f t="shared" si="83"/>
        <v>47</v>
      </c>
      <c r="K292">
        <f>SUM(Table1[[#This Row],[Maths]:[CRE]])</f>
        <v>267</v>
      </c>
      <c r="L292">
        <v>87</v>
      </c>
      <c r="M292">
        <f t="shared" si="76"/>
        <v>5262</v>
      </c>
      <c r="N292" t="s">
        <v>325</v>
      </c>
    </row>
    <row r="293" spans="1:14" x14ac:dyDescent="0.25">
      <c r="A293" t="s">
        <v>103</v>
      </c>
      <c r="C293" t="s">
        <v>121</v>
      </c>
      <c r="D293" t="str">
        <f t="shared" si="78"/>
        <v>Grade 1</v>
      </c>
      <c r="E293">
        <f t="shared" si="79"/>
        <v>76</v>
      </c>
      <c r="F293">
        <f t="shared" si="80"/>
        <v>81</v>
      </c>
      <c r="G293">
        <f t="shared" si="81"/>
        <v>66</v>
      </c>
      <c r="H293">
        <f t="shared" si="82"/>
        <v>77</v>
      </c>
      <c r="I293">
        <f t="shared" si="77"/>
        <v>67</v>
      </c>
      <c r="J293">
        <f t="shared" si="83"/>
        <v>79</v>
      </c>
      <c r="K293">
        <f>SUM(Table1[[#This Row],[Maths]:[CRE]])</f>
        <v>446</v>
      </c>
      <c r="L293">
        <v>87</v>
      </c>
      <c r="M293">
        <f t="shared" si="76"/>
        <v>5267</v>
      </c>
      <c r="N293" t="s">
        <v>325</v>
      </c>
    </row>
    <row r="294" spans="1:14" x14ac:dyDescent="0.25">
      <c r="A294" t="s">
        <v>103</v>
      </c>
      <c r="C294" t="s">
        <v>192</v>
      </c>
      <c r="D294" t="str">
        <f t="shared" si="78"/>
        <v>Grade 4</v>
      </c>
      <c r="E294">
        <f t="shared" si="79"/>
        <v>49</v>
      </c>
      <c r="F294">
        <f t="shared" si="80"/>
        <v>54</v>
      </c>
      <c r="G294">
        <f t="shared" si="81"/>
        <v>39</v>
      </c>
      <c r="H294">
        <f t="shared" si="82"/>
        <v>50</v>
      </c>
      <c r="I294">
        <f t="shared" si="77"/>
        <v>47</v>
      </c>
      <c r="J294">
        <f t="shared" si="83"/>
        <v>52</v>
      </c>
      <c r="K294">
        <f>SUM(Table1[[#This Row],[Maths]:[CRE]])</f>
        <v>291</v>
      </c>
      <c r="L294">
        <v>87</v>
      </c>
      <c r="M294">
        <f t="shared" si="76"/>
        <v>5272</v>
      </c>
      <c r="N294" t="s">
        <v>325</v>
      </c>
    </row>
    <row r="295" spans="1:14" x14ac:dyDescent="0.25">
      <c r="A295" t="s">
        <v>103</v>
      </c>
      <c r="C295" t="s">
        <v>191</v>
      </c>
      <c r="D295" t="str">
        <f t="shared" si="78"/>
        <v>Grade 1</v>
      </c>
      <c r="E295">
        <f t="shared" si="79"/>
        <v>68</v>
      </c>
      <c r="F295">
        <f t="shared" si="80"/>
        <v>73</v>
      </c>
      <c r="G295">
        <f t="shared" si="81"/>
        <v>58</v>
      </c>
      <c r="H295">
        <f t="shared" si="82"/>
        <v>69</v>
      </c>
      <c r="I295">
        <f t="shared" si="77"/>
        <v>37</v>
      </c>
      <c r="J295">
        <f t="shared" si="83"/>
        <v>71</v>
      </c>
      <c r="K295">
        <f>SUM(Table1[[#This Row],[Maths]:[CRE]])</f>
        <v>376</v>
      </c>
      <c r="L295">
        <v>87</v>
      </c>
      <c r="M295">
        <f t="shared" si="76"/>
        <v>5277</v>
      </c>
      <c r="N295" t="s">
        <v>325</v>
      </c>
    </row>
    <row r="296" spans="1:14" x14ac:dyDescent="0.25">
      <c r="A296" t="s">
        <v>103</v>
      </c>
      <c r="C296" t="s">
        <v>190</v>
      </c>
      <c r="D296" t="str">
        <f t="shared" si="78"/>
        <v>Grade 6</v>
      </c>
      <c r="E296">
        <f t="shared" si="79"/>
        <v>48</v>
      </c>
      <c r="F296">
        <f t="shared" si="80"/>
        <v>53</v>
      </c>
      <c r="G296">
        <f t="shared" si="81"/>
        <v>38</v>
      </c>
      <c r="H296">
        <f t="shared" si="82"/>
        <v>49</v>
      </c>
      <c r="I296">
        <f t="shared" si="77"/>
        <v>43</v>
      </c>
      <c r="J296">
        <f t="shared" si="83"/>
        <v>51</v>
      </c>
      <c r="K296">
        <f>SUM(Table1[[#This Row],[Maths]:[CRE]])</f>
        <v>282</v>
      </c>
      <c r="L296">
        <v>87</v>
      </c>
      <c r="M296">
        <f t="shared" si="76"/>
        <v>5282</v>
      </c>
      <c r="N296" t="s">
        <v>325</v>
      </c>
    </row>
    <row r="297" spans="1:14" x14ac:dyDescent="0.25">
      <c r="A297" t="s">
        <v>103</v>
      </c>
      <c r="C297" t="s">
        <v>120</v>
      </c>
      <c r="D297" t="str">
        <f t="shared" si="78"/>
        <v>Grade 5</v>
      </c>
      <c r="E297">
        <f t="shared" si="79"/>
        <v>38</v>
      </c>
      <c r="F297">
        <f t="shared" si="80"/>
        <v>43</v>
      </c>
      <c r="G297">
        <f t="shared" si="81"/>
        <v>28</v>
      </c>
      <c r="H297">
        <f t="shared" si="82"/>
        <v>39</v>
      </c>
      <c r="I297">
        <f t="shared" si="77"/>
        <v>27</v>
      </c>
      <c r="J297">
        <f t="shared" si="83"/>
        <v>41</v>
      </c>
      <c r="K297">
        <f>SUM(Table1[[#This Row],[Maths]:[CRE]])</f>
        <v>216</v>
      </c>
      <c r="L297">
        <v>87</v>
      </c>
      <c r="M297">
        <f t="shared" si="76"/>
        <v>5287</v>
      </c>
      <c r="N297" t="s">
        <v>325</v>
      </c>
    </row>
    <row r="298" spans="1:14" x14ac:dyDescent="0.25">
      <c r="A298" t="s">
        <v>103</v>
      </c>
      <c r="C298" t="s">
        <v>189</v>
      </c>
      <c r="D298" t="str">
        <f t="shared" si="78"/>
        <v>Grade 1</v>
      </c>
      <c r="E298">
        <f t="shared" si="79"/>
        <v>44</v>
      </c>
      <c r="F298">
        <f t="shared" si="80"/>
        <v>49</v>
      </c>
      <c r="G298">
        <f t="shared" si="81"/>
        <v>34</v>
      </c>
      <c r="H298">
        <f t="shared" si="82"/>
        <v>45</v>
      </c>
      <c r="I298">
        <f t="shared" si="77"/>
        <v>66</v>
      </c>
      <c r="J298">
        <f t="shared" si="83"/>
        <v>47</v>
      </c>
      <c r="K298">
        <f>SUM(Table1[[#This Row],[Maths]:[CRE]])</f>
        <v>285</v>
      </c>
      <c r="L298">
        <v>87</v>
      </c>
      <c r="M298">
        <f t="shared" si="76"/>
        <v>5292</v>
      </c>
      <c r="N298" t="s">
        <v>325</v>
      </c>
    </row>
    <row r="299" spans="1:14" x14ac:dyDescent="0.25">
      <c r="A299" t="s">
        <v>103</v>
      </c>
      <c r="C299" t="s">
        <v>188</v>
      </c>
      <c r="D299" t="str">
        <f t="shared" si="78"/>
        <v>Grade 3</v>
      </c>
      <c r="E299">
        <f t="shared" si="79"/>
        <v>28</v>
      </c>
      <c r="F299">
        <f t="shared" si="80"/>
        <v>33</v>
      </c>
      <c r="G299">
        <f t="shared" si="81"/>
        <v>18</v>
      </c>
      <c r="H299">
        <f t="shared" si="82"/>
        <v>29</v>
      </c>
      <c r="I299">
        <f t="shared" si="77"/>
        <v>54</v>
      </c>
      <c r="J299">
        <f t="shared" si="83"/>
        <v>31</v>
      </c>
      <c r="K299">
        <f>SUM(Table1[[#This Row],[Maths]:[CRE]])</f>
        <v>193</v>
      </c>
      <c r="L299">
        <v>87</v>
      </c>
      <c r="M299">
        <f t="shared" si="76"/>
        <v>5297</v>
      </c>
      <c r="N299" t="s">
        <v>325</v>
      </c>
    </row>
    <row r="300" spans="1:14" x14ac:dyDescent="0.25">
      <c r="A300" t="s">
        <v>103</v>
      </c>
      <c r="C300" t="s">
        <v>187</v>
      </c>
      <c r="D300" t="str">
        <f t="shared" si="78"/>
        <v>Grade 1</v>
      </c>
      <c r="E300">
        <f t="shared" si="79"/>
        <v>67</v>
      </c>
      <c r="F300">
        <f t="shared" si="80"/>
        <v>72</v>
      </c>
      <c r="G300">
        <f t="shared" si="81"/>
        <v>57</v>
      </c>
      <c r="H300">
        <f t="shared" si="82"/>
        <v>68</v>
      </c>
      <c r="I300">
        <f t="shared" ref="I300:I331" si="84">E82</f>
        <v>91</v>
      </c>
      <c r="J300">
        <f t="shared" si="83"/>
        <v>70</v>
      </c>
      <c r="K300">
        <f>SUM(Table1[[#This Row],[Maths]:[CRE]])</f>
        <v>425</v>
      </c>
      <c r="L300">
        <v>87</v>
      </c>
      <c r="M300">
        <f t="shared" si="76"/>
        <v>5302</v>
      </c>
      <c r="N300" t="s">
        <v>325</v>
      </c>
    </row>
    <row r="301" spans="1:14" x14ac:dyDescent="0.25">
      <c r="A301" t="s">
        <v>103</v>
      </c>
      <c r="C301" t="s">
        <v>119</v>
      </c>
      <c r="D301" t="str">
        <f t="shared" si="78"/>
        <v>Grade 4</v>
      </c>
      <c r="E301">
        <f t="shared" si="79"/>
        <v>55</v>
      </c>
      <c r="F301">
        <f t="shared" si="80"/>
        <v>60</v>
      </c>
      <c r="G301">
        <f t="shared" si="81"/>
        <v>45</v>
      </c>
      <c r="H301">
        <f t="shared" si="82"/>
        <v>56</v>
      </c>
      <c r="I301">
        <f t="shared" si="84"/>
        <v>79</v>
      </c>
      <c r="J301">
        <f t="shared" si="83"/>
        <v>58</v>
      </c>
      <c r="K301">
        <f>SUM(Table1[[#This Row],[Maths]:[CRE]])</f>
        <v>353</v>
      </c>
      <c r="L301">
        <v>87</v>
      </c>
      <c r="M301">
        <f t="shared" si="76"/>
        <v>5307</v>
      </c>
      <c r="N301" t="s">
        <v>325</v>
      </c>
    </row>
  </sheetData>
  <mergeCells count="1">
    <mergeCell ref="E1:J1"/>
  </mergeCell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Dashboard</vt:lpstr>
      <vt:lpstr>Working</vt:lpstr>
      <vt:lpstr>Dashboard2</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2023-03-22T18:49:51Z</dcterms:created>
  <dcterms:modified xsi:type="dcterms:W3CDTF">2023-03-23T13:19:56Z</dcterms:modified>
</cp:coreProperties>
</file>