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3d objects\SP CA NHAN\"/>
    </mc:Choice>
  </mc:AlternateContent>
  <bookViews>
    <workbookView xWindow="-120" yWindow="-120" windowWidth="29040" windowHeight="15840"/>
  </bookViews>
  <sheets>
    <sheet name="DATA-1" sheetId="1" r:id="rId1"/>
    <sheet name="DATA-A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0" i="2" l="1"/>
  <c r="C270" i="2"/>
  <c r="D270" i="2"/>
  <c r="E270" i="2"/>
  <c r="F270" i="2"/>
  <c r="G270" i="2"/>
  <c r="H270" i="2"/>
  <c r="I270" i="2"/>
  <c r="J270" i="2"/>
  <c r="K270" i="2"/>
  <c r="L270" i="2"/>
  <c r="B271" i="2"/>
  <c r="C271" i="2"/>
  <c r="D271" i="2"/>
  <c r="E271" i="2"/>
  <c r="F271" i="2"/>
  <c r="G271" i="2"/>
  <c r="H271" i="2"/>
  <c r="I271" i="2"/>
  <c r="J271" i="2"/>
  <c r="K271" i="2"/>
  <c r="L271" i="2"/>
  <c r="B272" i="2"/>
  <c r="C272" i="2"/>
  <c r="D272" i="2"/>
  <c r="E272" i="2"/>
  <c r="F272" i="2"/>
  <c r="G272" i="2"/>
  <c r="H272" i="2"/>
  <c r="I272" i="2"/>
  <c r="J272" i="2"/>
  <c r="K272" i="2"/>
  <c r="L272" i="2"/>
  <c r="B273" i="2"/>
  <c r="C273" i="2"/>
  <c r="D273" i="2"/>
  <c r="E273" i="2"/>
  <c r="F273" i="2"/>
  <c r="G273" i="2"/>
  <c r="H273" i="2"/>
  <c r="I273" i="2"/>
  <c r="J273" i="2"/>
  <c r="K273" i="2"/>
  <c r="L273" i="2"/>
  <c r="B274" i="2"/>
  <c r="C274" i="2"/>
  <c r="D274" i="2"/>
  <c r="E274" i="2"/>
  <c r="F274" i="2"/>
  <c r="G274" i="2"/>
  <c r="H274" i="2"/>
  <c r="I274" i="2"/>
  <c r="J274" i="2"/>
  <c r="K274" i="2"/>
  <c r="L274" i="2"/>
  <c r="B275" i="2"/>
  <c r="C275" i="2"/>
  <c r="D275" i="2"/>
  <c r="E275" i="2"/>
  <c r="F275" i="2"/>
  <c r="G275" i="2"/>
  <c r="H275" i="2"/>
  <c r="I275" i="2"/>
  <c r="J275" i="2"/>
  <c r="K275" i="2"/>
  <c r="L275" i="2"/>
  <c r="B276" i="2"/>
  <c r="C276" i="2"/>
  <c r="D276" i="2"/>
  <c r="E276" i="2"/>
  <c r="F276" i="2"/>
  <c r="G276" i="2"/>
  <c r="H276" i="2"/>
  <c r="I276" i="2"/>
  <c r="J276" i="2"/>
  <c r="K276" i="2"/>
  <c r="L276" i="2"/>
  <c r="B277" i="2"/>
  <c r="C277" i="2"/>
  <c r="D277" i="2"/>
  <c r="E277" i="2"/>
  <c r="F277" i="2"/>
  <c r="G277" i="2"/>
  <c r="H277" i="2"/>
  <c r="I277" i="2"/>
  <c r="J277" i="2"/>
  <c r="K277" i="2"/>
  <c r="L277" i="2"/>
  <c r="B278" i="2"/>
  <c r="C278" i="2"/>
  <c r="D278" i="2"/>
  <c r="E278" i="2"/>
  <c r="F278" i="2"/>
  <c r="G278" i="2"/>
  <c r="H278" i="2"/>
  <c r="I278" i="2"/>
  <c r="J278" i="2"/>
  <c r="K278" i="2"/>
  <c r="L278" i="2"/>
  <c r="B279" i="2"/>
  <c r="C279" i="2"/>
  <c r="D279" i="2"/>
  <c r="E279" i="2"/>
  <c r="F279" i="2"/>
  <c r="G279" i="2"/>
  <c r="H279" i="2"/>
  <c r="I279" i="2"/>
  <c r="J279" i="2"/>
  <c r="K279" i="2"/>
  <c r="L279" i="2"/>
  <c r="B280" i="2"/>
  <c r="C280" i="2"/>
  <c r="D280" i="2"/>
  <c r="E280" i="2"/>
  <c r="F280" i="2"/>
  <c r="G280" i="2"/>
  <c r="H280" i="2"/>
  <c r="I280" i="2"/>
  <c r="J280" i="2"/>
  <c r="K280" i="2"/>
  <c r="L280" i="2"/>
  <c r="B281" i="2"/>
  <c r="C281" i="2"/>
  <c r="D281" i="2"/>
  <c r="E281" i="2"/>
  <c r="F281" i="2"/>
  <c r="G281" i="2"/>
  <c r="H281" i="2"/>
  <c r="I281" i="2"/>
  <c r="J281" i="2"/>
  <c r="K281" i="2"/>
  <c r="L281" i="2"/>
  <c r="B282" i="2"/>
  <c r="C282" i="2"/>
  <c r="D282" i="2"/>
  <c r="E282" i="2"/>
  <c r="F282" i="2"/>
  <c r="G282" i="2"/>
  <c r="H282" i="2"/>
  <c r="I282" i="2"/>
  <c r="J282" i="2"/>
  <c r="K282" i="2"/>
  <c r="L282" i="2"/>
  <c r="B283" i="2"/>
  <c r="C283" i="2"/>
  <c r="D283" i="2"/>
  <c r="E283" i="2"/>
  <c r="F283" i="2"/>
  <c r="G283" i="2"/>
  <c r="H283" i="2"/>
  <c r="I283" i="2"/>
  <c r="J283" i="2"/>
  <c r="K283" i="2"/>
  <c r="L283" i="2"/>
  <c r="B284" i="2"/>
  <c r="C284" i="2"/>
  <c r="D284" i="2"/>
  <c r="E284" i="2"/>
  <c r="F284" i="2"/>
  <c r="G284" i="2"/>
  <c r="H284" i="2"/>
  <c r="I284" i="2"/>
  <c r="J284" i="2"/>
  <c r="K284" i="2"/>
  <c r="L284" i="2"/>
  <c r="B285" i="2"/>
  <c r="C285" i="2"/>
  <c r="D285" i="2"/>
  <c r="E285" i="2"/>
  <c r="F285" i="2"/>
  <c r="G285" i="2"/>
  <c r="H285" i="2"/>
  <c r="I285" i="2"/>
  <c r="J285" i="2"/>
  <c r="K285" i="2"/>
  <c r="L285" i="2"/>
  <c r="B286" i="2"/>
  <c r="C286" i="2"/>
  <c r="D286" i="2"/>
  <c r="E286" i="2"/>
  <c r="F286" i="2"/>
  <c r="G286" i="2"/>
  <c r="H286" i="2"/>
  <c r="I286" i="2"/>
  <c r="J286" i="2"/>
  <c r="K286" i="2"/>
  <c r="L286" i="2"/>
  <c r="B287" i="2"/>
  <c r="C287" i="2"/>
  <c r="D287" i="2"/>
  <c r="E287" i="2"/>
  <c r="F287" i="2"/>
  <c r="G287" i="2"/>
  <c r="H287" i="2"/>
  <c r="I287" i="2"/>
  <c r="J287" i="2"/>
  <c r="K287" i="2"/>
  <c r="L287" i="2"/>
  <c r="B288" i="2"/>
  <c r="C288" i="2"/>
  <c r="D288" i="2"/>
  <c r="E288" i="2"/>
  <c r="F288" i="2"/>
  <c r="G288" i="2"/>
  <c r="H288" i="2"/>
  <c r="I288" i="2"/>
  <c r="J288" i="2"/>
  <c r="K288" i="2"/>
  <c r="L288" i="2"/>
  <c r="B289" i="2"/>
  <c r="C289" i="2"/>
  <c r="D289" i="2"/>
  <c r="E289" i="2"/>
  <c r="F289" i="2"/>
  <c r="G289" i="2"/>
  <c r="H289" i="2"/>
  <c r="I289" i="2"/>
  <c r="J289" i="2"/>
  <c r="K289" i="2"/>
  <c r="L289" i="2"/>
  <c r="B290" i="2"/>
  <c r="C290" i="2"/>
  <c r="D290" i="2"/>
  <c r="E290" i="2"/>
  <c r="F290" i="2"/>
  <c r="G290" i="2"/>
  <c r="H290" i="2"/>
  <c r="I290" i="2"/>
  <c r="J290" i="2"/>
  <c r="K290" i="2"/>
  <c r="L290" i="2"/>
  <c r="B291" i="2"/>
  <c r="C291" i="2"/>
  <c r="D291" i="2"/>
  <c r="E291" i="2"/>
  <c r="F291" i="2"/>
  <c r="G291" i="2"/>
  <c r="H291" i="2"/>
  <c r="I291" i="2"/>
  <c r="J291" i="2"/>
  <c r="K291" i="2"/>
  <c r="L291" i="2"/>
  <c r="B292" i="2"/>
  <c r="C292" i="2"/>
  <c r="D292" i="2"/>
  <c r="E292" i="2"/>
  <c r="F292" i="2"/>
  <c r="G292" i="2"/>
  <c r="H292" i="2"/>
  <c r="I292" i="2"/>
  <c r="J292" i="2"/>
  <c r="K292" i="2"/>
  <c r="L292" i="2"/>
  <c r="B293" i="2"/>
  <c r="C293" i="2"/>
  <c r="D293" i="2"/>
  <c r="E293" i="2"/>
  <c r="F293" i="2"/>
  <c r="G293" i="2"/>
  <c r="H293" i="2"/>
  <c r="I293" i="2"/>
  <c r="J293" i="2"/>
  <c r="K293" i="2"/>
  <c r="L293" i="2"/>
  <c r="AP272" i="1"/>
  <c r="AQ272" i="1" s="1"/>
  <c r="AP276" i="1"/>
  <c r="AQ276" i="1" s="1"/>
  <c r="AP280" i="1"/>
  <c r="AQ280" i="1" s="1"/>
  <c r="AP284" i="1"/>
  <c r="AQ284" i="1" s="1"/>
  <c r="AP288" i="1"/>
  <c r="AQ288" i="1" s="1"/>
  <c r="O270" i="1"/>
  <c r="P270" i="1" s="1"/>
  <c r="AN270" i="1" s="1"/>
  <c r="AO270" i="1" s="1"/>
  <c r="Q270" i="1"/>
  <c r="R270" i="1" s="1"/>
  <c r="AP270" i="1" s="1"/>
  <c r="AQ270" i="1" s="1"/>
  <c r="O271" i="1"/>
  <c r="P271" i="1" s="1"/>
  <c r="AN271" i="1" s="1"/>
  <c r="AO271" i="1" s="1"/>
  <c r="Q271" i="1"/>
  <c r="R271" i="1" s="1"/>
  <c r="AP271" i="1" s="1"/>
  <c r="AQ271" i="1" s="1"/>
  <c r="O272" i="1"/>
  <c r="P272" i="1" s="1"/>
  <c r="AN272" i="1" s="1"/>
  <c r="AO272" i="1" s="1"/>
  <c r="Q272" i="1"/>
  <c r="R272" i="1" s="1"/>
  <c r="O273" i="1"/>
  <c r="P273" i="1" s="1"/>
  <c r="AN273" i="1" s="1"/>
  <c r="AO273" i="1" s="1"/>
  <c r="Q273" i="1"/>
  <c r="R273" i="1" s="1"/>
  <c r="AP273" i="1" s="1"/>
  <c r="AQ273" i="1" s="1"/>
  <c r="O274" i="1"/>
  <c r="P274" i="1" s="1"/>
  <c r="AN274" i="1" s="1"/>
  <c r="AO274" i="1" s="1"/>
  <c r="Q274" i="1"/>
  <c r="R274" i="1" s="1"/>
  <c r="AP274" i="1" s="1"/>
  <c r="AQ274" i="1" s="1"/>
  <c r="O275" i="1"/>
  <c r="P275" i="1"/>
  <c r="AN275" i="1" s="1"/>
  <c r="AO275" i="1" s="1"/>
  <c r="Q275" i="1"/>
  <c r="R275" i="1"/>
  <c r="AP275" i="1" s="1"/>
  <c r="AQ275" i="1" s="1"/>
  <c r="O276" i="1"/>
  <c r="P276" i="1"/>
  <c r="AN276" i="1" s="1"/>
  <c r="AO276" i="1" s="1"/>
  <c r="Q276" i="1"/>
  <c r="R276" i="1" s="1"/>
  <c r="O277" i="1"/>
  <c r="P277" i="1" s="1"/>
  <c r="AN277" i="1" s="1"/>
  <c r="AO277" i="1" s="1"/>
  <c r="Q277" i="1"/>
  <c r="R277" i="1" s="1"/>
  <c r="AP277" i="1" s="1"/>
  <c r="AQ277" i="1" s="1"/>
  <c r="O278" i="1"/>
  <c r="P278" i="1" s="1"/>
  <c r="AN278" i="1" s="1"/>
  <c r="AO278" i="1" s="1"/>
  <c r="Q278" i="1"/>
  <c r="R278" i="1" s="1"/>
  <c r="AP278" i="1" s="1"/>
  <c r="AQ278" i="1" s="1"/>
  <c r="O279" i="1"/>
  <c r="P279" i="1"/>
  <c r="AN279" i="1" s="1"/>
  <c r="AO279" i="1" s="1"/>
  <c r="Q279" i="1"/>
  <c r="R279" i="1"/>
  <c r="AP279" i="1" s="1"/>
  <c r="AQ279" i="1" s="1"/>
  <c r="O280" i="1"/>
  <c r="P280" i="1"/>
  <c r="AN280" i="1" s="1"/>
  <c r="AO280" i="1" s="1"/>
  <c r="Q280" i="1"/>
  <c r="R280" i="1" s="1"/>
  <c r="O281" i="1"/>
  <c r="P281" i="1" s="1"/>
  <c r="AN281" i="1" s="1"/>
  <c r="AO281" i="1" s="1"/>
  <c r="Q281" i="1"/>
  <c r="R281" i="1" s="1"/>
  <c r="AP281" i="1" s="1"/>
  <c r="AQ281" i="1" s="1"/>
  <c r="O282" i="1"/>
  <c r="P282" i="1" s="1"/>
  <c r="AN282" i="1" s="1"/>
  <c r="AO282" i="1" s="1"/>
  <c r="Q282" i="1"/>
  <c r="R282" i="1" s="1"/>
  <c r="AP282" i="1" s="1"/>
  <c r="AQ282" i="1" s="1"/>
  <c r="O283" i="1"/>
  <c r="P283" i="1"/>
  <c r="AN283" i="1" s="1"/>
  <c r="AO283" i="1" s="1"/>
  <c r="Q283" i="1"/>
  <c r="R283" i="1"/>
  <c r="AP283" i="1" s="1"/>
  <c r="AQ283" i="1" s="1"/>
  <c r="O284" i="1"/>
  <c r="P284" i="1"/>
  <c r="AN284" i="1" s="1"/>
  <c r="AO284" i="1" s="1"/>
  <c r="Q284" i="1"/>
  <c r="R284" i="1" s="1"/>
  <c r="O285" i="1"/>
  <c r="P285" i="1" s="1"/>
  <c r="AN285" i="1" s="1"/>
  <c r="AO285" i="1" s="1"/>
  <c r="Q285" i="1"/>
  <c r="R285" i="1" s="1"/>
  <c r="AP285" i="1" s="1"/>
  <c r="AQ285" i="1" s="1"/>
  <c r="O286" i="1"/>
  <c r="P286" i="1" s="1"/>
  <c r="AN286" i="1" s="1"/>
  <c r="AO286" i="1" s="1"/>
  <c r="Q286" i="1"/>
  <c r="R286" i="1" s="1"/>
  <c r="AP286" i="1" s="1"/>
  <c r="AQ286" i="1" s="1"/>
  <c r="O287" i="1"/>
  <c r="P287" i="1"/>
  <c r="AN287" i="1" s="1"/>
  <c r="AO287" i="1" s="1"/>
  <c r="Q287" i="1"/>
  <c r="R287" i="1"/>
  <c r="AP287" i="1" s="1"/>
  <c r="AQ287" i="1" s="1"/>
  <c r="O288" i="1"/>
  <c r="P288" i="1"/>
  <c r="AN288" i="1" s="1"/>
  <c r="AO288" i="1" s="1"/>
  <c r="Q288" i="1"/>
  <c r="R288" i="1" s="1"/>
  <c r="O289" i="1"/>
  <c r="P289" i="1" s="1"/>
  <c r="AN289" i="1" s="1"/>
  <c r="AO289" i="1" s="1"/>
  <c r="Q289" i="1"/>
  <c r="R289" i="1" s="1"/>
  <c r="AP289" i="1" s="1"/>
  <c r="AQ289" i="1" s="1"/>
  <c r="O290" i="1"/>
  <c r="P290" i="1" s="1"/>
  <c r="AN290" i="1" s="1"/>
  <c r="AO290" i="1" s="1"/>
  <c r="Q290" i="1"/>
  <c r="R290" i="1" s="1"/>
  <c r="AP290" i="1" s="1"/>
  <c r="AQ290" i="1" s="1"/>
  <c r="O291" i="1"/>
  <c r="P291" i="1"/>
  <c r="AN291" i="1" s="1"/>
  <c r="AO291" i="1" s="1"/>
  <c r="Q291" i="1"/>
  <c r="R291" i="1"/>
  <c r="AP291" i="1" s="1"/>
  <c r="AQ291" i="1" s="1"/>
  <c r="O292" i="1"/>
  <c r="P292" i="1" s="1"/>
  <c r="AN292" i="1" s="1"/>
  <c r="AO292" i="1" s="1"/>
  <c r="Q292" i="1"/>
  <c r="R292" i="1" s="1"/>
  <c r="AP292" i="1" s="1"/>
  <c r="AQ292" i="1" s="1"/>
  <c r="AJ16" i="1" l="1"/>
  <c r="AJ15" i="1"/>
  <c r="AJ14" i="1"/>
  <c r="AJ12" i="1"/>
  <c r="AJ13" i="1"/>
  <c r="AJ11" i="1"/>
  <c r="AJ10" i="1"/>
  <c r="AJ9" i="1"/>
  <c r="AJ8" i="1"/>
  <c r="AJ7" i="1"/>
  <c r="AJ6" i="1"/>
  <c r="AJ5" i="1"/>
  <c r="AK5" i="1" s="1"/>
  <c r="AJ4" i="1"/>
  <c r="AK4" i="1" s="1"/>
  <c r="AK13" i="1" l="1"/>
  <c r="AK11" i="1"/>
  <c r="AK15" i="1"/>
  <c r="AK7" i="1"/>
  <c r="AK14" i="1"/>
  <c r="AK16" i="1"/>
  <c r="AK10" i="1"/>
  <c r="AK12" i="1"/>
  <c r="AK8" i="1"/>
  <c r="AK6" i="1"/>
  <c r="AK9" i="1"/>
  <c r="AG5" i="1"/>
  <c r="AG6" i="1"/>
  <c r="AG7" i="1"/>
  <c r="AG8" i="1"/>
  <c r="AG9" i="1"/>
  <c r="AG10" i="1"/>
  <c r="AG11" i="1"/>
  <c r="AH9" i="1" l="1"/>
  <c r="AH10" i="1"/>
  <c r="AH8" i="1"/>
  <c r="AH11" i="1"/>
  <c r="AG12" i="1"/>
  <c r="Q6" i="1"/>
  <c r="R6" i="1" s="1"/>
  <c r="AP6" i="1" s="1"/>
  <c r="AQ6" i="1" s="1"/>
  <c r="Q7" i="1"/>
  <c r="Q8" i="1"/>
  <c r="R8" i="1" s="1"/>
  <c r="AP8" i="1" s="1"/>
  <c r="AQ8" i="1" s="1"/>
  <c r="Q9" i="1"/>
  <c r="R9" i="1" s="1"/>
  <c r="AP9" i="1" s="1"/>
  <c r="AQ9" i="1" s="1"/>
  <c r="Q10" i="1"/>
  <c r="R10" i="1" s="1"/>
  <c r="AP10" i="1" s="1"/>
  <c r="AQ10" i="1" s="1"/>
  <c r="Q11" i="1"/>
  <c r="R11" i="1" s="1"/>
  <c r="AP11" i="1" s="1"/>
  <c r="AQ11" i="1" s="1"/>
  <c r="Q12" i="1"/>
  <c r="R12" i="1" s="1"/>
  <c r="AP12" i="1" s="1"/>
  <c r="AQ12" i="1" s="1"/>
  <c r="Q13" i="1"/>
  <c r="R13" i="1" s="1"/>
  <c r="AP13" i="1" s="1"/>
  <c r="AQ13" i="1" s="1"/>
  <c r="Q14" i="1"/>
  <c r="R14" i="1" s="1"/>
  <c r="AP14" i="1" s="1"/>
  <c r="AQ14" i="1" s="1"/>
  <c r="Q15" i="1"/>
  <c r="R15" i="1" s="1"/>
  <c r="AP15" i="1" s="1"/>
  <c r="AQ15" i="1" s="1"/>
  <c r="Q16" i="1"/>
  <c r="R16" i="1" s="1"/>
  <c r="AP16" i="1" s="1"/>
  <c r="AQ16" i="1" s="1"/>
  <c r="Q17" i="1"/>
  <c r="R17" i="1" s="1"/>
  <c r="AP17" i="1" s="1"/>
  <c r="AQ17" i="1" s="1"/>
  <c r="Q18" i="1"/>
  <c r="R18" i="1" s="1"/>
  <c r="AP18" i="1" s="1"/>
  <c r="AQ18" i="1" s="1"/>
  <c r="Q19" i="1"/>
  <c r="R19" i="1" s="1"/>
  <c r="AP19" i="1" s="1"/>
  <c r="AQ19" i="1" s="1"/>
  <c r="Q20" i="1"/>
  <c r="R20" i="1" s="1"/>
  <c r="AP20" i="1" s="1"/>
  <c r="AQ20" i="1" s="1"/>
  <c r="Q21" i="1"/>
  <c r="R21" i="1" s="1"/>
  <c r="AP21" i="1" s="1"/>
  <c r="AQ21" i="1" s="1"/>
  <c r="Q22" i="1"/>
  <c r="R22" i="1" s="1"/>
  <c r="AP22" i="1" s="1"/>
  <c r="AQ22" i="1" s="1"/>
  <c r="Q23" i="1"/>
  <c r="R23" i="1" s="1"/>
  <c r="AP23" i="1" s="1"/>
  <c r="AQ23" i="1" s="1"/>
  <c r="Q24" i="1"/>
  <c r="R24" i="1" s="1"/>
  <c r="AP24" i="1" s="1"/>
  <c r="AQ24" i="1" s="1"/>
  <c r="Q25" i="1"/>
  <c r="R25" i="1" s="1"/>
  <c r="AP25" i="1" s="1"/>
  <c r="AQ25" i="1" s="1"/>
  <c r="Q26" i="1"/>
  <c r="R26" i="1" s="1"/>
  <c r="AP26" i="1" s="1"/>
  <c r="AQ26" i="1" s="1"/>
  <c r="Q27" i="1"/>
  <c r="R27" i="1" s="1"/>
  <c r="AP27" i="1" s="1"/>
  <c r="AQ27" i="1" s="1"/>
  <c r="Q28" i="1"/>
  <c r="R28" i="1" s="1"/>
  <c r="AP28" i="1" s="1"/>
  <c r="AQ28" i="1" s="1"/>
  <c r="Q29" i="1"/>
  <c r="R29" i="1" s="1"/>
  <c r="AP29" i="1" s="1"/>
  <c r="AQ29" i="1" s="1"/>
  <c r="Q30" i="1"/>
  <c r="R30" i="1" s="1"/>
  <c r="AP30" i="1" s="1"/>
  <c r="AQ30" i="1" s="1"/>
  <c r="Q31" i="1"/>
  <c r="R31" i="1" s="1"/>
  <c r="AP31" i="1" s="1"/>
  <c r="AQ31" i="1" s="1"/>
  <c r="Q32" i="1"/>
  <c r="R32" i="1" s="1"/>
  <c r="AP32" i="1" s="1"/>
  <c r="AQ32" i="1" s="1"/>
  <c r="Q33" i="1"/>
  <c r="R33" i="1" s="1"/>
  <c r="AP33" i="1" s="1"/>
  <c r="AQ33" i="1" s="1"/>
  <c r="Q34" i="1"/>
  <c r="R34" i="1" s="1"/>
  <c r="AP34" i="1" s="1"/>
  <c r="AQ34" i="1" s="1"/>
  <c r="Q35" i="1"/>
  <c r="R35" i="1" s="1"/>
  <c r="AP35" i="1" s="1"/>
  <c r="AQ35" i="1" s="1"/>
  <c r="Q36" i="1"/>
  <c r="R36" i="1" s="1"/>
  <c r="AP36" i="1" s="1"/>
  <c r="AQ36" i="1" s="1"/>
  <c r="Q37" i="1"/>
  <c r="R37" i="1" s="1"/>
  <c r="AP37" i="1" s="1"/>
  <c r="AQ37" i="1" s="1"/>
  <c r="Q38" i="1"/>
  <c r="R38" i="1" s="1"/>
  <c r="AP38" i="1" s="1"/>
  <c r="AQ38" i="1" s="1"/>
  <c r="Q39" i="1"/>
  <c r="R39" i="1" s="1"/>
  <c r="AP39" i="1" s="1"/>
  <c r="AQ39" i="1" s="1"/>
  <c r="Q40" i="1"/>
  <c r="R40" i="1" s="1"/>
  <c r="AP40" i="1" s="1"/>
  <c r="AQ40" i="1" s="1"/>
  <c r="Q41" i="1"/>
  <c r="R41" i="1" s="1"/>
  <c r="AP41" i="1" s="1"/>
  <c r="AQ41" i="1" s="1"/>
  <c r="Q42" i="1"/>
  <c r="R42" i="1" s="1"/>
  <c r="AP42" i="1" s="1"/>
  <c r="AQ42" i="1" s="1"/>
  <c r="Q43" i="1"/>
  <c r="R43" i="1" s="1"/>
  <c r="AP43" i="1" s="1"/>
  <c r="AQ43" i="1" s="1"/>
  <c r="Q44" i="1"/>
  <c r="R44" i="1" s="1"/>
  <c r="AP44" i="1" s="1"/>
  <c r="AQ44" i="1" s="1"/>
  <c r="Q45" i="1"/>
  <c r="R45" i="1" s="1"/>
  <c r="AP45" i="1" s="1"/>
  <c r="AQ45" i="1" s="1"/>
  <c r="Q46" i="1"/>
  <c r="R46" i="1" s="1"/>
  <c r="AP46" i="1" s="1"/>
  <c r="AQ46" i="1" s="1"/>
  <c r="Q47" i="1"/>
  <c r="R47" i="1" s="1"/>
  <c r="AP47" i="1" s="1"/>
  <c r="AQ47" i="1" s="1"/>
  <c r="Q48" i="1"/>
  <c r="R48" i="1" s="1"/>
  <c r="AP48" i="1" s="1"/>
  <c r="AQ48" i="1" s="1"/>
  <c r="Q49" i="1"/>
  <c r="R49" i="1" s="1"/>
  <c r="AP49" i="1" s="1"/>
  <c r="AQ49" i="1" s="1"/>
  <c r="Q50" i="1"/>
  <c r="R50" i="1" s="1"/>
  <c r="AP50" i="1" s="1"/>
  <c r="AQ50" i="1" s="1"/>
  <c r="Q51" i="1"/>
  <c r="R51" i="1" s="1"/>
  <c r="AP51" i="1" s="1"/>
  <c r="AQ51" i="1" s="1"/>
  <c r="Q52" i="1"/>
  <c r="R52" i="1" s="1"/>
  <c r="AP52" i="1" s="1"/>
  <c r="AQ52" i="1" s="1"/>
  <c r="Q53" i="1"/>
  <c r="R53" i="1" s="1"/>
  <c r="AP53" i="1" s="1"/>
  <c r="AQ53" i="1" s="1"/>
  <c r="Q54" i="1"/>
  <c r="R54" i="1" s="1"/>
  <c r="AP54" i="1" s="1"/>
  <c r="AQ54" i="1" s="1"/>
  <c r="Q55" i="1"/>
  <c r="R55" i="1" s="1"/>
  <c r="AP55" i="1" s="1"/>
  <c r="AQ55" i="1" s="1"/>
  <c r="Q56" i="1"/>
  <c r="R56" i="1" s="1"/>
  <c r="AP56" i="1" s="1"/>
  <c r="AQ56" i="1" s="1"/>
  <c r="Q57" i="1"/>
  <c r="R57" i="1" s="1"/>
  <c r="AP57" i="1" s="1"/>
  <c r="AQ57" i="1" s="1"/>
  <c r="Q58" i="1"/>
  <c r="R58" i="1" s="1"/>
  <c r="AP58" i="1" s="1"/>
  <c r="AQ58" i="1" s="1"/>
  <c r="Q59" i="1"/>
  <c r="R59" i="1" s="1"/>
  <c r="AP59" i="1" s="1"/>
  <c r="AQ59" i="1" s="1"/>
  <c r="Q60" i="1"/>
  <c r="R60" i="1" s="1"/>
  <c r="AP60" i="1" s="1"/>
  <c r="AQ60" i="1" s="1"/>
  <c r="Q61" i="1"/>
  <c r="R61" i="1" s="1"/>
  <c r="AP61" i="1" s="1"/>
  <c r="AQ61" i="1" s="1"/>
  <c r="Q62" i="1"/>
  <c r="R62" i="1" s="1"/>
  <c r="AP62" i="1" s="1"/>
  <c r="AQ62" i="1" s="1"/>
  <c r="Q63" i="1"/>
  <c r="R63" i="1" s="1"/>
  <c r="AP63" i="1" s="1"/>
  <c r="AQ63" i="1" s="1"/>
  <c r="Q64" i="1"/>
  <c r="R64" i="1" s="1"/>
  <c r="AP64" i="1" s="1"/>
  <c r="AQ64" i="1" s="1"/>
  <c r="Q65" i="1"/>
  <c r="R65" i="1" s="1"/>
  <c r="AP65" i="1" s="1"/>
  <c r="AQ65" i="1" s="1"/>
  <c r="Q66" i="1"/>
  <c r="R66" i="1" s="1"/>
  <c r="AP66" i="1" s="1"/>
  <c r="AQ66" i="1" s="1"/>
  <c r="Q67" i="1"/>
  <c r="R67" i="1" s="1"/>
  <c r="AP67" i="1" s="1"/>
  <c r="AQ67" i="1" s="1"/>
  <c r="Q68" i="1"/>
  <c r="R68" i="1" s="1"/>
  <c r="AP68" i="1" s="1"/>
  <c r="AQ68" i="1" s="1"/>
  <c r="Q69" i="1"/>
  <c r="R69" i="1" s="1"/>
  <c r="AP69" i="1" s="1"/>
  <c r="AQ69" i="1" s="1"/>
  <c r="Q70" i="1"/>
  <c r="R70" i="1" s="1"/>
  <c r="AP70" i="1" s="1"/>
  <c r="AQ70" i="1" s="1"/>
  <c r="Q71" i="1"/>
  <c r="R71" i="1" s="1"/>
  <c r="AP71" i="1" s="1"/>
  <c r="AQ71" i="1" s="1"/>
  <c r="Q72" i="1"/>
  <c r="R72" i="1" s="1"/>
  <c r="AP72" i="1" s="1"/>
  <c r="AQ72" i="1" s="1"/>
  <c r="Q73" i="1"/>
  <c r="R73" i="1" s="1"/>
  <c r="AP73" i="1" s="1"/>
  <c r="AQ73" i="1" s="1"/>
  <c r="Q74" i="1"/>
  <c r="R74" i="1" s="1"/>
  <c r="AP74" i="1" s="1"/>
  <c r="AQ74" i="1" s="1"/>
  <c r="Q75" i="1"/>
  <c r="R75" i="1" s="1"/>
  <c r="AP75" i="1" s="1"/>
  <c r="AQ75" i="1" s="1"/>
  <c r="Q76" i="1"/>
  <c r="R76" i="1" s="1"/>
  <c r="AP76" i="1" s="1"/>
  <c r="AQ76" i="1" s="1"/>
  <c r="Q77" i="1"/>
  <c r="R77" i="1" s="1"/>
  <c r="AP77" i="1" s="1"/>
  <c r="AQ77" i="1" s="1"/>
  <c r="Q78" i="1"/>
  <c r="R78" i="1" s="1"/>
  <c r="AP78" i="1" s="1"/>
  <c r="AQ78" i="1" s="1"/>
  <c r="Q79" i="1"/>
  <c r="R79" i="1" s="1"/>
  <c r="AP79" i="1" s="1"/>
  <c r="AQ79" i="1" s="1"/>
  <c r="Q80" i="1"/>
  <c r="R80" i="1" s="1"/>
  <c r="AP80" i="1" s="1"/>
  <c r="AQ80" i="1" s="1"/>
  <c r="Q81" i="1"/>
  <c r="R81" i="1" s="1"/>
  <c r="AP81" i="1" s="1"/>
  <c r="AQ81" i="1" s="1"/>
  <c r="Q82" i="1"/>
  <c r="R82" i="1" s="1"/>
  <c r="AP82" i="1" s="1"/>
  <c r="AQ82" i="1" s="1"/>
  <c r="Q83" i="1"/>
  <c r="R83" i="1" s="1"/>
  <c r="AP83" i="1" s="1"/>
  <c r="AQ83" i="1" s="1"/>
  <c r="Q84" i="1"/>
  <c r="R84" i="1" s="1"/>
  <c r="AP84" i="1" s="1"/>
  <c r="AQ84" i="1" s="1"/>
  <c r="Q85" i="1"/>
  <c r="R85" i="1" s="1"/>
  <c r="AP85" i="1" s="1"/>
  <c r="AQ85" i="1" s="1"/>
  <c r="Q86" i="1"/>
  <c r="R86" i="1" s="1"/>
  <c r="AP86" i="1" s="1"/>
  <c r="AQ86" i="1" s="1"/>
  <c r="Q87" i="1"/>
  <c r="R87" i="1" s="1"/>
  <c r="AP87" i="1" s="1"/>
  <c r="AQ87" i="1" s="1"/>
  <c r="Q88" i="1"/>
  <c r="R88" i="1" s="1"/>
  <c r="AP88" i="1" s="1"/>
  <c r="AQ88" i="1" s="1"/>
  <c r="Q89" i="1"/>
  <c r="R89" i="1" s="1"/>
  <c r="AP89" i="1" s="1"/>
  <c r="AQ89" i="1" s="1"/>
  <c r="Q90" i="1"/>
  <c r="R90" i="1" s="1"/>
  <c r="AP90" i="1" s="1"/>
  <c r="AQ90" i="1" s="1"/>
  <c r="Q91" i="1"/>
  <c r="R91" i="1" s="1"/>
  <c r="AP91" i="1" s="1"/>
  <c r="AQ91" i="1" s="1"/>
  <c r="Q92" i="1"/>
  <c r="R92" i="1" s="1"/>
  <c r="AP92" i="1" s="1"/>
  <c r="AQ92" i="1" s="1"/>
  <c r="Q93" i="1"/>
  <c r="R93" i="1" s="1"/>
  <c r="AP93" i="1" s="1"/>
  <c r="AQ93" i="1" s="1"/>
  <c r="Q94" i="1"/>
  <c r="R94" i="1" s="1"/>
  <c r="AP94" i="1" s="1"/>
  <c r="AQ94" i="1" s="1"/>
  <c r="Q95" i="1"/>
  <c r="R95" i="1" s="1"/>
  <c r="AP95" i="1" s="1"/>
  <c r="AQ95" i="1" s="1"/>
  <c r="Q96" i="1"/>
  <c r="R96" i="1" s="1"/>
  <c r="AP96" i="1" s="1"/>
  <c r="AQ96" i="1" s="1"/>
  <c r="Q97" i="1"/>
  <c r="R97" i="1" s="1"/>
  <c r="AP97" i="1" s="1"/>
  <c r="AQ97" i="1" s="1"/>
  <c r="Q98" i="1"/>
  <c r="R98" i="1" s="1"/>
  <c r="AP98" i="1" s="1"/>
  <c r="AQ98" i="1" s="1"/>
  <c r="Q99" i="1"/>
  <c r="R99" i="1" s="1"/>
  <c r="AP99" i="1" s="1"/>
  <c r="AQ99" i="1" s="1"/>
  <c r="Q100" i="1"/>
  <c r="R100" i="1" s="1"/>
  <c r="AP100" i="1" s="1"/>
  <c r="AQ100" i="1" s="1"/>
  <c r="Q101" i="1"/>
  <c r="R101" i="1" s="1"/>
  <c r="AP101" i="1" s="1"/>
  <c r="AQ101" i="1" s="1"/>
  <c r="Q102" i="1"/>
  <c r="R102" i="1" s="1"/>
  <c r="AP102" i="1" s="1"/>
  <c r="AQ102" i="1" s="1"/>
  <c r="Q103" i="1"/>
  <c r="R103" i="1" s="1"/>
  <c r="AP103" i="1" s="1"/>
  <c r="AQ103" i="1" s="1"/>
  <c r="Q104" i="1"/>
  <c r="R104" i="1" s="1"/>
  <c r="AP104" i="1" s="1"/>
  <c r="AQ104" i="1" s="1"/>
  <c r="Q105" i="1"/>
  <c r="R105" i="1" s="1"/>
  <c r="AP105" i="1" s="1"/>
  <c r="AQ105" i="1" s="1"/>
  <c r="Q106" i="1"/>
  <c r="R106" i="1" s="1"/>
  <c r="AP106" i="1" s="1"/>
  <c r="AQ106" i="1" s="1"/>
  <c r="Q107" i="1"/>
  <c r="R107" i="1" s="1"/>
  <c r="AP107" i="1" s="1"/>
  <c r="AQ107" i="1" s="1"/>
  <c r="Q108" i="1"/>
  <c r="R108" i="1" s="1"/>
  <c r="AP108" i="1" s="1"/>
  <c r="AQ108" i="1" s="1"/>
  <c r="Q109" i="1"/>
  <c r="R109" i="1" s="1"/>
  <c r="AP109" i="1" s="1"/>
  <c r="AQ109" i="1" s="1"/>
  <c r="Q110" i="1"/>
  <c r="R110" i="1" s="1"/>
  <c r="AP110" i="1" s="1"/>
  <c r="AQ110" i="1" s="1"/>
  <c r="Q111" i="1"/>
  <c r="R111" i="1" s="1"/>
  <c r="AP111" i="1" s="1"/>
  <c r="AQ111" i="1" s="1"/>
  <c r="Q112" i="1"/>
  <c r="R112" i="1" s="1"/>
  <c r="AP112" i="1" s="1"/>
  <c r="AQ112" i="1" s="1"/>
  <c r="Q113" i="1"/>
  <c r="R113" i="1" s="1"/>
  <c r="AP113" i="1" s="1"/>
  <c r="AQ113" i="1" s="1"/>
  <c r="Q114" i="1"/>
  <c r="R114" i="1" s="1"/>
  <c r="AP114" i="1" s="1"/>
  <c r="AQ114" i="1" s="1"/>
  <c r="Q115" i="1"/>
  <c r="R115" i="1" s="1"/>
  <c r="AP115" i="1" s="1"/>
  <c r="AQ115" i="1" s="1"/>
  <c r="Q116" i="1"/>
  <c r="R116" i="1" s="1"/>
  <c r="AP116" i="1" s="1"/>
  <c r="AQ116" i="1" s="1"/>
  <c r="Q117" i="1"/>
  <c r="R117" i="1" s="1"/>
  <c r="AP117" i="1" s="1"/>
  <c r="AQ117" i="1" s="1"/>
  <c r="Q118" i="1"/>
  <c r="R118" i="1" s="1"/>
  <c r="AP118" i="1" s="1"/>
  <c r="AQ118" i="1" s="1"/>
  <c r="Q119" i="1"/>
  <c r="R119" i="1" s="1"/>
  <c r="AP119" i="1" s="1"/>
  <c r="AQ119" i="1" s="1"/>
  <c r="Q120" i="1"/>
  <c r="R120" i="1" s="1"/>
  <c r="AP120" i="1" s="1"/>
  <c r="AQ120" i="1" s="1"/>
  <c r="Q121" i="1"/>
  <c r="R121" i="1" s="1"/>
  <c r="AP121" i="1" s="1"/>
  <c r="AQ121" i="1" s="1"/>
  <c r="Q122" i="1"/>
  <c r="R122" i="1" s="1"/>
  <c r="AP122" i="1" s="1"/>
  <c r="AQ122" i="1" s="1"/>
  <c r="Q123" i="1"/>
  <c r="R123" i="1" s="1"/>
  <c r="AP123" i="1" s="1"/>
  <c r="AQ123" i="1" s="1"/>
  <c r="Q124" i="1"/>
  <c r="R124" i="1" s="1"/>
  <c r="AP124" i="1" s="1"/>
  <c r="AQ124" i="1" s="1"/>
  <c r="Q125" i="1"/>
  <c r="R125" i="1" s="1"/>
  <c r="AP125" i="1" s="1"/>
  <c r="AQ125" i="1" s="1"/>
  <c r="Q126" i="1"/>
  <c r="R126" i="1" s="1"/>
  <c r="AP126" i="1" s="1"/>
  <c r="AQ126" i="1" s="1"/>
  <c r="Q127" i="1"/>
  <c r="R127" i="1" s="1"/>
  <c r="AP127" i="1" s="1"/>
  <c r="AQ127" i="1" s="1"/>
  <c r="Q128" i="1"/>
  <c r="R128" i="1" s="1"/>
  <c r="AP128" i="1" s="1"/>
  <c r="AQ128" i="1" s="1"/>
  <c r="Q129" i="1"/>
  <c r="R129" i="1" s="1"/>
  <c r="AP129" i="1" s="1"/>
  <c r="AQ129" i="1" s="1"/>
  <c r="Q130" i="1"/>
  <c r="R130" i="1" s="1"/>
  <c r="AP130" i="1" s="1"/>
  <c r="AQ130" i="1" s="1"/>
  <c r="Q131" i="1"/>
  <c r="R131" i="1" s="1"/>
  <c r="AP131" i="1" s="1"/>
  <c r="AQ131" i="1" s="1"/>
  <c r="Q132" i="1"/>
  <c r="R132" i="1" s="1"/>
  <c r="AP132" i="1" s="1"/>
  <c r="AQ132" i="1" s="1"/>
  <c r="Q133" i="1"/>
  <c r="R133" i="1" s="1"/>
  <c r="AP133" i="1" s="1"/>
  <c r="AQ133" i="1" s="1"/>
  <c r="Q134" i="1"/>
  <c r="R134" i="1" s="1"/>
  <c r="AP134" i="1" s="1"/>
  <c r="AQ134" i="1" s="1"/>
  <c r="Q135" i="1"/>
  <c r="R135" i="1" s="1"/>
  <c r="AP135" i="1" s="1"/>
  <c r="AQ135" i="1" s="1"/>
  <c r="Q136" i="1"/>
  <c r="R136" i="1" s="1"/>
  <c r="AP136" i="1" s="1"/>
  <c r="AQ136" i="1" s="1"/>
  <c r="Q137" i="1"/>
  <c r="R137" i="1" s="1"/>
  <c r="AP137" i="1" s="1"/>
  <c r="AQ137" i="1" s="1"/>
  <c r="Q138" i="1"/>
  <c r="R138" i="1" s="1"/>
  <c r="AP138" i="1" s="1"/>
  <c r="AQ138" i="1" s="1"/>
  <c r="Q139" i="1"/>
  <c r="R139" i="1" s="1"/>
  <c r="AP139" i="1" s="1"/>
  <c r="AQ139" i="1" s="1"/>
  <c r="Q140" i="1"/>
  <c r="R140" i="1" s="1"/>
  <c r="AP140" i="1" s="1"/>
  <c r="AQ140" i="1" s="1"/>
  <c r="Q141" i="1"/>
  <c r="R141" i="1" s="1"/>
  <c r="AP141" i="1" s="1"/>
  <c r="AQ141" i="1" s="1"/>
  <c r="Q142" i="1"/>
  <c r="R142" i="1" s="1"/>
  <c r="AP142" i="1" s="1"/>
  <c r="AQ142" i="1" s="1"/>
  <c r="Q143" i="1"/>
  <c r="R143" i="1" s="1"/>
  <c r="AP143" i="1" s="1"/>
  <c r="AQ143" i="1" s="1"/>
  <c r="Q144" i="1"/>
  <c r="R144" i="1" s="1"/>
  <c r="AP144" i="1" s="1"/>
  <c r="AQ144" i="1" s="1"/>
  <c r="Q145" i="1"/>
  <c r="R145" i="1" s="1"/>
  <c r="AP145" i="1" s="1"/>
  <c r="AQ145" i="1" s="1"/>
  <c r="Q146" i="1"/>
  <c r="R146" i="1" s="1"/>
  <c r="AP146" i="1" s="1"/>
  <c r="AQ146" i="1" s="1"/>
  <c r="Q147" i="1"/>
  <c r="R147" i="1" s="1"/>
  <c r="AP147" i="1" s="1"/>
  <c r="AQ147" i="1" s="1"/>
  <c r="Q148" i="1"/>
  <c r="R148" i="1" s="1"/>
  <c r="AP148" i="1" s="1"/>
  <c r="AQ148" i="1" s="1"/>
  <c r="Q149" i="1"/>
  <c r="R149" i="1" s="1"/>
  <c r="AP149" i="1" s="1"/>
  <c r="AQ149" i="1" s="1"/>
  <c r="Q150" i="1"/>
  <c r="R150" i="1" s="1"/>
  <c r="AP150" i="1" s="1"/>
  <c r="AQ150" i="1" s="1"/>
  <c r="Q151" i="1"/>
  <c r="R151" i="1" s="1"/>
  <c r="AP151" i="1" s="1"/>
  <c r="AQ151" i="1" s="1"/>
  <c r="Q152" i="1"/>
  <c r="R152" i="1" s="1"/>
  <c r="AP152" i="1" s="1"/>
  <c r="AQ152" i="1" s="1"/>
  <c r="Q153" i="1"/>
  <c r="R153" i="1" s="1"/>
  <c r="AP153" i="1" s="1"/>
  <c r="AQ153" i="1" s="1"/>
  <c r="Q154" i="1"/>
  <c r="R154" i="1" s="1"/>
  <c r="AP154" i="1" s="1"/>
  <c r="AQ154" i="1" s="1"/>
  <c r="Q155" i="1"/>
  <c r="R155" i="1" s="1"/>
  <c r="AP155" i="1" s="1"/>
  <c r="AQ155" i="1" s="1"/>
  <c r="Q156" i="1"/>
  <c r="R156" i="1" s="1"/>
  <c r="AP156" i="1" s="1"/>
  <c r="AQ156" i="1" s="1"/>
  <c r="Q157" i="1"/>
  <c r="R157" i="1" s="1"/>
  <c r="AP157" i="1" s="1"/>
  <c r="AQ157" i="1" s="1"/>
  <c r="Q158" i="1"/>
  <c r="R158" i="1" s="1"/>
  <c r="AP158" i="1" s="1"/>
  <c r="AQ158" i="1" s="1"/>
  <c r="Q159" i="1"/>
  <c r="R159" i="1" s="1"/>
  <c r="AP159" i="1" s="1"/>
  <c r="AQ159" i="1" s="1"/>
  <c r="Q160" i="1"/>
  <c r="R160" i="1" s="1"/>
  <c r="AP160" i="1" s="1"/>
  <c r="AQ160" i="1" s="1"/>
  <c r="Q161" i="1"/>
  <c r="R161" i="1" s="1"/>
  <c r="AP161" i="1" s="1"/>
  <c r="AQ161" i="1" s="1"/>
  <c r="Q162" i="1"/>
  <c r="R162" i="1" s="1"/>
  <c r="AP162" i="1" s="1"/>
  <c r="AQ162" i="1" s="1"/>
  <c r="Q163" i="1"/>
  <c r="R163" i="1" s="1"/>
  <c r="AP163" i="1" s="1"/>
  <c r="AQ163" i="1" s="1"/>
  <c r="Q164" i="1"/>
  <c r="R164" i="1" s="1"/>
  <c r="AP164" i="1" s="1"/>
  <c r="AQ164" i="1" s="1"/>
  <c r="Q165" i="1"/>
  <c r="R165" i="1" s="1"/>
  <c r="AP165" i="1" s="1"/>
  <c r="AQ165" i="1" s="1"/>
  <c r="Q166" i="1"/>
  <c r="R166" i="1" s="1"/>
  <c r="AP166" i="1" s="1"/>
  <c r="AQ166" i="1" s="1"/>
  <c r="Q167" i="1"/>
  <c r="R167" i="1" s="1"/>
  <c r="AP167" i="1" s="1"/>
  <c r="AQ167" i="1" s="1"/>
  <c r="Q168" i="1"/>
  <c r="R168" i="1" s="1"/>
  <c r="AP168" i="1" s="1"/>
  <c r="AQ168" i="1" s="1"/>
  <c r="Q169" i="1"/>
  <c r="R169" i="1" s="1"/>
  <c r="AP169" i="1" s="1"/>
  <c r="AQ169" i="1" s="1"/>
  <c r="Q170" i="1"/>
  <c r="R170" i="1" s="1"/>
  <c r="AP170" i="1" s="1"/>
  <c r="AQ170" i="1" s="1"/>
  <c r="Q171" i="1"/>
  <c r="R171" i="1" s="1"/>
  <c r="AP171" i="1" s="1"/>
  <c r="AQ171" i="1" s="1"/>
  <c r="Q172" i="1"/>
  <c r="R172" i="1" s="1"/>
  <c r="AP172" i="1" s="1"/>
  <c r="AQ172" i="1" s="1"/>
  <c r="Q173" i="1"/>
  <c r="R173" i="1" s="1"/>
  <c r="AP173" i="1" s="1"/>
  <c r="AQ173" i="1" s="1"/>
  <c r="Q174" i="1"/>
  <c r="R174" i="1" s="1"/>
  <c r="AP174" i="1" s="1"/>
  <c r="AQ174" i="1" s="1"/>
  <c r="Q175" i="1"/>
  <c r="R175" i="1" s="1"/>
  <c r="AP175" i="1" s="1"/>
  <c r="AQ175" i="1" s="1"/>
  <c r="Q176" i="1"/>
  <c r="R176" i="1" s="1"/>
  <c r="AP176" i="1" s="1"/>
  <c r="AQ176" i="1" s="1"/>
  <c r="Q177" i="1"/>
  <c r="R177" i="1" s="1"/>
  <c r="AP177" i="1" s="1"/>
  <c r="AQ177" i="1" s="1"/>
  <c r="Q178" i="1"/>
  <c r="R178" i="1" s="1"/>
  <c r="AP178" i="1" s="1"/>
  <c r="AQ178" i="1" s="1"/>
  <c r="Q179" i="1"/>
  <c r="R179" i="1" s="1"/>
  <c r="AP179" i="1" s="1"/>
  <c r="AQ179" i="1" s="1"/>
  <c r="Q180" i="1"/>
  <c r="R180" i="1" s="1"/>
  <c r="AP180" i="1" s="1"/>
  <c r="AQ180" i="1" s="1"/>
  <c r="Q181" i="1"/>
  <c r="R181" i="1" s="1"/>
  <c r="AP181" i="1" s="1"/>
  <c r="AQ181" i="1" s="1"/>
  <c r="Q182" i="1"/>
  <c r="R182" i="1" s="1"/>
  <c r="AP182" i="1" s="1"/>
  <c r="AQ182" i="1" s="1"/>
  <c r="Q183" i="1"/>
  <c r="R183" i="1" s="1"/>
  <c r="AP183" i="1" s="1"/>
  <c r="AQ183" i="1" s="1"/>
  <c r="Q184" i="1"/>
  <c r="R184" i="1" s="1"/>
  <c r="AP184" i="1" s="1"/>
  <c r="AQ184" i="1" s="1"/>
  <c r="Q185" i="1"/>
  <c r="R185" i="1" s="1"/>
  <c r="AP185" i="1" s="1"/>
  <c r="AQ185" i="1" s="1"/>
  <c r="Q186" i="1"/>
  <c r="R186" i="1" s="1"/>
  <c r="AP186" i="1" s="1"/>
  <c r="AQ186" i="1" s="1"/>
  <c r="Q187" i="1"/>
  <c r="R187" i="1" s="1"/>
  <c r="AP187" i="1" s="1"/>
  <c r="AQ187" i="1" s="1"/>
  <c r="Q188" i="1"/>
  <c r="R188" i="1" s="1"/>
  <c r="AP188" i="1" s="1"/>
  <c r="AQ188" i="1" s="1"/>
  <c r="Q189" i="1"/>
  <c r="R189" i="1" s="1"/>
  <c r="AP189" i="1" s="1"/>
  <c r="AQ189" i="1" s="1"/>
  <c r="Q190" i="1"/>
  <c r="R190" i="1" s="1"/>
  <c r="AP190" i="1" s="1"/>
  <c r="AQ190" i="1" s="1"/>
  <c r="Q191" i="1"/>
  <c r="R191" i="1" s="1"/>
  <c r="AP191" i="1" s="1"/>
  <c r="AQ191" i="1" s="1"/>
  <c r="Q192" i="1"/>
  <c r="R192" i="1" s="1"/>
  <c r="AP192" i="1" s="1"/>
  <c r="AQ192" i="1" s="1"/>
  <c r="Q193" i="1"/>
  <c r="R193" i="1" s="1"/>
  <c r="AP193" i="1" s="1"/>
  <c r="AQ193" i="1" s="1"/>
  <c r="Q194" i="1"/>
  <c r="R194" i="1" s="1"/>
  <c r="AP194" i="1" s="1"/>
  <c r="AQ194" i="1" s="1"/>
  <c r="Q195" i="1"/>
  <c r="R195" i="1" s="1"/>
  <c r="AP195" i="1" s="1"/>
  <c r="AQ195" i="1" s="1"/>
  <c r="Q196" i="1"/>
  <c r="R196" i="1" s="1"/>
  <c r="AP196" i="1" s="1"/>
  <c r="AQ196" i="1" s="1"/>
  <c r="Q197" i="1"/>
  <c r="R197" i="1" s="1"/>
  <c r="AP197" i="1" s="1"/>
  <c r="AQ197" i="1" s="1"/>
  <c r="Q198" i="1"/>
  <c r="R198" i="1" s="1"/>
  <c r="AP198" i="1" s="1"/>
  <c r="AQ198" i="1" s="1"/>
  <c r="Q199" i="1"/>
  <c r="R199" i="1" s="1"/>
  <c r="AP199" i="1" s="1"/>
  <c r="AQ199" i="1" s="1"/>
  <c r="Q200" i="1"/>
  <c r="R200" i="1" s="1"/>
  <c r="AP200" i="1" s="1"/>
  <c r="AQ200" i="1" s="1"/>
  <c r="Q201" i="1"/>
  <c r="R201" i="1" s="1"/>
  <c r="AP201" i="1" s="1"/>
  <c r="AQ201" i="1" s="1"/>
  <c r="Q202" i="1"/>
  <c r="R202" i="1" s="1"/>
  <c r="AP202" i="1" s="1"/>
  <c r="AQ202" i="1" s="1"/>
  <c r="Q203" i="1"/>
  <c r="R203" i="1" s="1"/>
  <c r="AP203" i="1" s="1"/>
  <c r="AQ203" i="1" s="1"/>
  <c r="Q204" i="1"/>
  <c r="R204" i="1" s="1"/>
  <c r="AP204" i="1" s="1"/>
  <c r="AQ204" i="1" s="1"/>
  <c r="Q205" i="1"/>
  <c r="R205" i="1" s="1"/>
  <c r="AP205" i="1" s="1"/>
  <c r="AQ205" i="1" s="1"/>
  <c r="Q206" i="1"/>
  <c r="R206" i="1" s="1"/>
  <c r="AP206" i="1" s="1"/>
  <c r="AQ206" i="1" s="1"/>
  <c r="Q207" i="1"/>
  <c r="R207" i="1" s="1"/>
  <c r="AP207" i="1" s="1"/>
  <c r="AQ207" i="1" s="1"/>
  <c r="Q208" i="1"/>
  <c r="R208" i="1" s="1"/>
  <c r="AP208" i="1" s="1"/>
  <c r="AQ208" i="1" s="1"/>
  <c r="Q209" i="1"/>
  <c r="R209" i="1" s="1"/>
  <c r="AP209" i="1" s="1"/>
  <c r="AQ209" i="1" s="1"/>
  <c r="Q210" i="1"/>
  <c r="R210" i="1" s="1"/>
  <c r="AP210" i="1" s="1"/>
  <c r="AQ210" i="1" s="1"/>
  <c r="Q211" i="1"/>
  <c r="R211" i="1" s="1"/>
  <c r="AP211" i="1" s="1"/>
  <c r="AQ211" i="1" s="1"/>
  <c r="Q212" i="1"/>
  <c r="R212" i="1" s="1"/>
  <c r="AP212" i="1" s="1"/>
  <c r="AQ212" i="1" s="1"/>
  <c r="Q213" i="1"/>
  <c r="R213" i="1" s="1"/>
  <c r="AP213" i="1" s="1"/>
  <c r="AQ213" i="1" s="1"/>
  <c r="Q214" i="1"/>
  <c r="R214" i="1" s="1"/>
  <c r="AP214" i="1" s="1"/>
  <c r="AQ214" i="1" s="1"/>
  <c r="Q215" i="1"/>
  <c r="R215" i="1" s="1"/>
  <c r="AP215" i="1" s="1"/>
  <c r="AQ215" i="1" s="1"/>
  <c r="Q216" i="1"/>
  <c r="R216" i="1" s="1"/>
  <c r="AP216" i="1" s="1"/>
  <c r="AQ216" i="1" s="1"/>
  <c r="Q217" i="1"/>
  <c r="R217" i="1" s="1"/>
  <c r="AP217" i="1" s="1"/>
  <c r="AQ217" i="1" s="1"/>
  <c r="Q218" i="1"/>
  <c r="R218" i="1" s="1"/>
  <c r="AP218" i="1" s="1"/>
  <c r="AQ218" i="1" s="1"/>
  <c r="Q219" i="1"/>
  <c r="R219" i="1" s="1"/>
  <c r="AP219" i="1" s="1"/>
  <c r="AQ219" i="1" s="1"/>
  <c r="Q220" i="1"/>
  <c r="R220" i="1" s="1"/>
  <c r="AP220" i="1" s="1"/>
  <c r="AQ220" i="1" s="1"/>
  <c r="Q221" i="1"/>
  <c r="R221" i="1" s="1"/>
  <c r="AP221" i="1" s="1"/>
  <c r="AQ221" i="1" s="1"/>
  <c r="Q222" i="1"/>
  <c r="R222" i="1" s="1"/>
  <c r="AP222" i="1" s="1"/>
  <c r="AQ222" i="1" s="1"/>
  <c r="Q223" i="1"/>
  <c r="R223" i="1" s="1"/>
  <c r="AP223" i="1" s="1"/>
  <c r="AQ223" i="1" s="1"/>
  <c r="Q224" i="1"/>
  <c r="R224" i="1" s="1"/>
  <c r="AP224" i="1" s="1"/>
  <c r="AQ224" i="1" s="1"/>
  <c r="Q225" i="1"/>
  <c r="R225" i="1" s="1"/>
  <c r="AP225" i="1" s="1"/>
  <c r="AQ225" i="1" s="1"/>
  <c r="Q226" i="1"/>
  <c r="R226" i="1" s="1"/>
  <c r="AP226" i="1" s="1"/>
  <c r="AQ226" i="1" s="1"/>
  <c r="Q227" i="1"/>
  <c r="R227" i="1" s="1"/>
  <c r="AP227" i="1" s="1"/>
  <c r="AQ227" i="1" s="1"/>
  <c r="Q228" i="1"/>
  <c r="R228" i="1" s="1"/>
  <c r="AP228" i="1" s="1"/>
  <c r="AQ228" i="1" s="1"/>
  <c r="Q229" i="1"/>
  <c r="R229" i="1" s="1"/>
  <c r="AP229" i="1" s="1"/>
  <c r="AQ229" i="1" s="1"/>
  <c r="Q230" i="1"/>
  <c r="R230" i="1" s="1"/>
  <c r="AP230" i="1" s="1"/>
  <c r="AQ230" i="1" s="1"/>
  <c r="Q231" i="1"/>
  <c r="R231" i="1" s="1"/>
  <c r="AP231" i="1" s="1"/>
  <c r="AQ231" i="1" s="1"/>
  <c r="Q232" i="1"/>
  <c r="R232" i="1" s="1"/>
  <c r="AP232" i="1" s="1"/>
  <c r="AQ232" i="1" s="1"/>
  <c r="Q233" i="1"/>
  <c r="R233" i="1" s="1"/>
  <c r="AP233" i="1" s="1"/>
  <c r="AQ233" i="1" s="1"/>
  <c r="Q234" i="1"/>
  <c r="R234" i="1" s="1"/>
  <c r="AP234" i="1" s="1"/>
  <c r="AQ234" i="1" s="1"/>
  <c r="Q235" i="1"/>
  <c r="R235" i="1" s="1"/>
  <c r="AP235" i="1" s="1"/>
  <c r="AQ235" i="1" s="1"/>
  <c r="Q236" i="1"/>
  <c r="R236" i="1" s="1"/>
  <c r="AP236" i="1" s="1"/>
  <c r="AQ236" i="1" s="1"/>
  <c r="Q237" i="1"/>
  <c r="R237" i="1" s="1"/>
  <c r="AP237" i="1" s="1"/>
  <c r="AQ237" i="1" s="1"/>
  <c r="Q238" i="1"/>
  <c r="R238" i="1" s="1"/>
  <c r="AP238" i="1" s="1"/>
  <c r="AQ238" i="1" s="1"/>
  <c r="Q239" i="1"/>
  <c r="R239" i="1" s="1"/>
  <c r="AP239" i="1" s="1"/>
  <c r="AQ239" i="1" s="1"/>
  <c r="Q240" i="1"/>
  <c r="R240" i="1" s="1"/>
  <c r="AP240" i="1" s="1"/>
  <c r="AQ240" i="1" s="1"/>
  <c r="Q241" i="1"/>
  <c r="R241" i="1" s="1"/>
  <c r="AP241" i="1" s="1"/>
  <c r="AQ241" i="1" s="1"/>
  <c r="Q242" i="1"/>
  <c r="R242" i="1" s="1"/>
  <c r="AP242" i="1" s="1"/>
  <c r="AQ242" i="1" s="1"/>
  <c r="Q243" i="1"/>
  <c r="R243" i="1" s="1"/>
  <c r="AP243" i="1" s="1"/>
  <c r="AQ243" i="1" s="1"/>
  <c r="Q244" i="1"/>
  <c r="R244" i="1" s="1"/>
  <c r="AP244" i="1" s="1"/>
  <c r="AQ244" i="1" s="1"/>
  <c r="Q245" i="1"/>
  <c r="R245" i="1" s="1"/>
  <c r="AP245" i="1" s="1"/>
  <c r="AQ245" i="1" s="1"/>
  <c r="Q246" i="1"/>
  <c r="R246" i="1" s="1"/>
  <c r="AP246" i="1" s="1"/>
  <c r="AQ246" i="1" s="1"/>
  <c r="Q247" i="1"/>
  <c r="R247" i="1" s="1"/>
  <c r="AP247" i="1" s="1"/>
  <c r="AQ247" i="1" s="1"/>
  <c r="Q248" i="1"/>
  <c r="R248" i="1" s="1"/>
  <c r="AP248" i="1" s="1"/>
  <c r="AQ248" i="1" s="1"/>
  <c r="Q249" i="1"/>
  <c r="R249" i="1" s="1"/>
  <c r="AP249" i="1" s="1"/>
  <c r="AQ249" i="1" s="1"/>
  <c r="Q250" i="1"/>
  <c r="R250" i="1" s="1"/>
  <c r="AP250" i="1" s="1"/>
  <c r="AQ250" i="1" s="1"/>
  <c r="Q251" i="1"/>
  <c r="R251" i="1" s="1"/>
  <c r="AP251" i="1" s="1"/>
  <c r="AQ251" i="1" s="1"/>
  <c r="Q252" i="1"/>
  <c r="R252" i="1" s="1"/>
  <c r="AP252" i="1" s="1"/>
  <c r="AQ252" i="1" s="1"/>
  <c r="Q253" i="1"/>
  <c r="R253" i="1" s="1"/>
  <c r="AP253" i="1" s="1"/>
  <c r="AQ253" i="1" s="1"/>
  <c r="Q254" i="1"/>
  <c r="R254" i="1" s="1"/>
  <c r="AP254" i="1" s="1"/>
  <c r="AQ254" i="1" s="1"/>
  <c r="Q255" i="1"/>
  <c r="R255" i="1" s="1"/>
  <c r="AP255" i="1" s="1"/>
  <c r="AQ255" i="1" s="1"/>
  <c r="Q256" i="1"/>
  <c r="R256" i="1" s="1"/>
  <c r="AP256" i="1" s="1"/>
  <c r="AQ256" i="1" s="1"/>
  <c r="Q257" i="1"/>
  <c r="R257" i="1" s="1"/>
  <c r="AP257" i="1" s="1"/>
  <c r="AQ257" i="1" s="1"/>
  <c r="Q258" i="1"/>
  <c r="R258" i="1" s="1"/>
  <c r="AP258" i="1" s="1"/>
  <c r="AQ258" i="1" s="1"/>
  <c r="Q259" i="1"/>
  <c r="R259" i="1" s="1"/>
  <c r="AP259" i="1" s="1"/>
  <c r="AQ259" i="1" s="1"/>
  <c r="Q260" i="1"/>
  <c r="R260" i="1" s="1"/>
  <c r="AP260" i="1" s="1"/>
  <c r="AQ260" i="1" s="1"/>
  <c r="Q261" i="1"/>
  <c r="R261" i="1" s="1"/>
  <c r="AP261" i="1" s="1"/>
  <c r="AQ261" i="1" s="1"/>
  <c r="Q262" i="1"/>
  <c r="R262" i="1" s="1"/>
  <c r="AP262" i="1" s="1"/>
  <c r="AQ262" i="1" s="1"/>
  <c r="Q263" i="1"/>
  <c r="R263" i="1" s="1"/>
  <c r="AP263" i="1" s="1"/>
  <c r="AQ263" i="1" s="1"/>
  <c r="Q264" i="1"/>
  <c r="R264" i="1" s="1"/>
  <c r="AP264" i="1" s="1"/>
  <c r="AQ264" i="1" s="1"/>
  <c r="Q265" i="1"/>
  <c r="R265" i="1" s="1"/>
  <c r="AP265" i="1" s="1"/>
  <c r="AQ265" i="1" s="1"/>
  <c r="Q266" i="1"/>
  <c r="R266" i="1" s="1"/>
  <c r="AP266" i="1" s="1"/>
  <c r="AQ266" i="1" s="1"/>
  <c r="Q267" i="1"/>
  <c r="R267" i="1" s="1"/>
  <c r="AP267" i="1" s="1"/>
  <c r="AQ267" i="1" s="1"/>
  <c r="Q268" i="1"/>
  <c r="R268" i="1" s="1"/>
  <c r="AP268" i="1" s="1"/>
  <c r="AQ268" i="1" s="1"/>
  <c r="Q269" i="1"/>
  <c r="R269" i="1" s="1"/>
  <c r="AP269" i="1" s="1"/>
  <c r="AQ269" i="1" s="1"/>
  <c r="Q293" i="1"/>
  <c r="R293" i="1" s="1"/>
  <c r="AP293" i="1" s="1"/>
  <c r="AQ293" i="1" s="1"/>
  <c r="Q5" i="1"/>
  <c r="R5" i="1" s="1"/>
  <c r="AP5" i="1" s="1"/>
  <c r="AQ5" i="1" s="1"/>
  <c r="AH12" i="1" l="1"/>
  <c r="Q294" i="1"/>
  <c r="R7" i="1"/>
  <c r="AP7" i="1" s="1"/>
  <c r="AQ7" i="1" s="1"/>
  <c r="AQ294" i="1" s="1"/>
  <c r="AQ295" i="1" s="1"/>
  <c r="R295" i="1" s="1"/>
  <c r="AF6" i="1"/>
  <c r="AF7" i="1"/>
  <c r="AF8" i="1"/>
  <c r="AF9" i="1"/>
  <c r="AF10" i="1"/>
  <c r="AF11" i="1"/>
  <c r="AF5" i="1"/>
  <c r="AE6" i="1"/>
  <c r="AE7" i="1"/>
  <c r="AE8" i="1"/>
  <c r="AE9" i="1"/>
  <c r="AE10" i="1"/>
  <c r="AE11" i="1"/>
  <c r="AE5" i="1"/>
  <c r="AD6" i="1"/>
  <c r="AD7" i="1"/>
  <c r="AD8" i="1"/>
  <c r="AD9" i="1"/>
  <c r="AD10" i="1"/>
  <c r="AD11" i="1"/>
  <c r="AD5" i="1"/>
  <c r="AC6" i="1"/>
  <c r="AC7" i="1"/>
  <c r="AC8" i="1"/>
  <c r="AC9" i="1"/>
  <c r="AC10" i="1"/>
  <c r="AC11" i="1"/>
  <c r="AC5" i="1"/>
  <c r="AB6" i="1"/>
  <c r="AB7" i="1"/>
  <c r="AB8" i="1"/>
  <c r="AB9" i="1"/>
  <c r="AB10" i="1"/>
  <c r="AB11" i="1"/>
  <c r="AB5" i="1"/>
  <c r="AA6" i="1"/>
  <c r="AA7" i="1"/>
  <c r="AA8" i="1"/>
  <c r="AA9" i="1"/>
  <c r="AA10" i="1"/>
  <c r="AA11" i="1"/>
  <c r="AA5" i="1"/>
  <c r="Z6" i="1"/>
  <c r="Z7" i="1"/>
  <c r="Z8" i="1"/>
  <c r="Z9" i="1"/>
  <c r="Z10" i="1"/>
  <c r="Z11" i="1"/>
  <c r="Z5" i="1"/>
  <c r="Y6" i="1"/>
  <c r="Y7" i="1"/>
  <c r="Y8" i="1"/>
  <c r="Y9" i="1"/>
  <c r="Y10" i="1"/>
  <c r="Y11" i="1"/>
  <c r="Y5" i="1"/>
  <c r="X5" i="1"/>
  <c r="X6" i="1"/>
  <c r="X7" i="1"/>
  <c r="X8" i="1"/>
  <c r="X9" i="1"/>
  <c r="X10" i="1"/>
  <c r="X11" i="1"/>
  <c r="AB12" i="1" l="1"/>
  <c r="AA12" i="1"/>
  <c r="Z12" i="1"/>
  <c r="AD12" i="1"/>
  <c r="R294" i="1"/>
  <c r="AF12" i="1"/>
  <c r="AE12" i="1"/>
  <c r="X12" i="1"/>
  <c r="AC12" i="1"/>
  <c r="Y1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93" i="1"/>
  <c r="M294" i="1"/>
  <c r="N294" i="1"/>
  <c r="E294" i="1"/>
  <c r="F294" i="1"/>
  <c r="G294" i="1"/>
  <c r="H294" i="1"/>
  <c r="I294" i="1"/>
  <c r="J294" i="1"/>
  <c r="K294" i="1"/>
  <c r="L294" i="1"/>
  <c r="D294" i="1"/>
  <c r="C294" i="1" l="1"/>
  <c r="P199" i="1"/>
  <c r="AN199" i="1" s="1"/>
  <c r="AO199" i="1" s="1"/>
  <c r="P179" i="1"/>
  <c r="AN179" i="1" s="1"/>
  <c r="AO179" i="1" s="1"/>
  <c r="P151" i="1"/>
  <c r="AN151" i="1" s="1"/>
  <c r="AO151" i="1" s="1"/>
  <c r="P138" i="1"/>
  <c r="AN138" i="1" s="1"/>
  <c r="AO138" i="1" s="1"/>
  <c r="P137" i="1"/>
  <c r="AN137" i="1" s="1"/>
  <c r="AO137" i="1" s="1"/>
  <c r="P9" i="1"/>
  <c r="AN9" i="1" s="1"/>
  <c r="AO9" i="1" s="1"/>
  <c r="P13" i="1"/>
  <c r="AN13" i="1" s="1"/>
  <c r="AO13" i="1" s="1"/>
  <c r="P17" i="1"/>
  <c r="AN17" i="1" s="1"/>
  <c r="AO17" i="1" s="1"/>
  <c r="P21" i="1"/>
  <c r="AN21" i="1" s="1"/>
  <c r="AO21" i="1" s="1"/>
  <c r="P25" i="1"/>
  <c r="AN25" i="1" s="1"/>
  <c r="AO25" i="1" s="1"/>
  <c r="P29" i="1"/>
  <c r="AN29" i="1" s="1"/>
  <c r="AO29" i="1" s="1"/>
  <c r="P33" i="1"/>
  <c r="AN33" i="1" s="1"/>
  <c r="AO33" i="1" s="1"/>
  <c r="P37" i="1"/>
  <c r="AN37" i="1" s="1"/>
  <c r="AO37" i="1" s="1"/>
  <c r="P41" i="1"/>
  <c r="AN41" i="1" s="1"/>
  <c r="AO41" i="1" s="1"/>
  <c r="P45" i="1"/>
  <c r="AN45" i="1" s="1"/>
  <c r="AO45" i="1" s="1"/>
  <c r="P49" i="1"/>
  <c r="AN49" i="1" s="1"/>
  <c r="AO49" i="1" s="1"/>
  <c r="P53" i="1"/>
  <c r="AN53" i="1" s="1"/>
  <c r="AO53" i="1" s="1"/>
  <c r="P57" i="1"/>
  <c r="AN57" i="1" s="1"/>
  <c r="AO57" i="1" s="1"/>
  <c r="P61" i="1"/>
  <c r="AN61" i="1" s="1"/>
  <c r="AO61" i="1" s="1"/>
  <c r="P65" i="1"/>
  <c r="AN65" i="1" s="1"/>
  <c r="AO65" i="1" s="1"/>
  <c r="P69" i="1"/>
  <c r="AN69" i="1" s="1"/>
  <c r="AO69" i="1" s="1"/>
  <c r="P73" i="1"/>
  <c r="AN73" i="1" s="1"/>
  <c r="AO73" i="1" s="1"/>
  <c r="P77" i="1"/>
  <c r="AN77" i="1" s="1"/>
  <c r="AO77" i="1" s="1"/>
  <c r="P81" i="1"/>
  <c r="AN81" i="1" s="1"/>
  <c r="AO81" i="1" s="1"/>
  <c r="P85" i="1"/>
  <c r="AN85" i="1" s="1"/>
  <c r="AO85" i="1" s="1"/>
  <c r="P89" i="1"/>
  <c r="AN89" i="1" s="1"/>
  <c r="AO89" i="1" s="1"/>
  <c r="P93" i="1"/>
  <c r="AN93" i="1" s="1"/>
  <c r="AO93" i="1" s="1"/>
  <c r="P97" i="1"/>
  <c r="AN97" i="1" s="1"/>
  <c r="AO97" i="1" s="1"/>
  <c r="P101" i="1"/>
  <c r="AN101" i="1" s="1"/>
  <c r="AO101" i="1" s="1"/>
  <c r="P109" i="1"/>
  <c r="AN109" i="1" s="1"/>
  <c r="AO109" i="1" s="1"/>
  <c r="P112" i="1"/>
  <c r="AN112" i="1" s="1"/>
  <c r="AO112" i="1" s="1"/>
  <c r="P113" i="1"/>
  <c r="AN113" i="1" s="1"/>
  <c r="AO113" i="1" s="1"/>
  <c r="P114" i="1"/>
  <c r="AN114" i="1" s="1"/>
  <c r="AO114" i="1" s="1"/>
  <c r="P115" i="1"/>
  <c r="AN115" i="1" s="1"/>
  <c r="AO115" i="1" s="1"/>
  <c r="P116" i="1"/>
  <c r="AN116" i="1" s="1"/>
  <c r="AO116" i="1" s="1"/>
  <c r="P117" i="1"/>
  <c r="AN117" i="1" s="1"/>
  <c r="AO117" i="1" s="1"/>
  <c r="P118" i="1"/>
  <c r="AN118" i="1" s="1"/>
  <c r="AO118" i="1" s="1"/>
  <c r="P119" i="1"/>
  <c r="AN119" i="1" s="1"/>
  <c r="AO119" i="1" s="1"/>
  <c r="P120" i="1"/>
  <c r="AN120" i="1" s="1"/>
  <c r="AO120" i="1" s="1"/>
  <c r="P121" i="1"/>
  <c r="AN121" i="1" s="1"/>
  <c r="AO121" i="1" s="1"/>
  <c r="P122" i="1"/>
  <c r="AN122" i="1" s="1"/>
  <c r="AO122" i="1" s="1"/>
  <c r="P123" i="1"/>
  <c r="AN123" i="1" s="1"/>
  <c r="AO123" i="1" s="1"/>
  <c r="P124" i="1"/>
  <c r="AN124" i="1" s="1"/>
  <c r="AO124" i="1" s="1"/>
  <c r="P125" i="1"/>
  <c r="AN125" i="1" s="1"/>
  <c r="AO125" i="1" s="1"/>
  <c r="P126" i="1"/>
  <c r="AN126" i="1" s="1"/>
  <c r="AO126" i="1" s="1"/>
  <c r="P127" i="1"/>
  <c r="AN127" i="1" s="1"/>
  <c r="AO127" i="1" s="1"/>
  <c r="P128" i="1"/>
  <c r="AN128" i="1" s="1"/>
  <c r="AO128" i="1" s="1"/>
  <c r="P129" i="1"/>
  <c r="AN129" i="1" s="1"/>
  <c r="AO129" i="1" s="1"/>
  <c r="P130" i="1"/>
  <c r="AN130" i="1" s="1"/>
  <c r="AO130" i="1" s="1"/>
  <c r="P131" i="1"/>
  <c r="AN131" i="1" s="1"/>
  <c r="AO131" i="1" s="1"/>
  <c r="P132" i="1"/>
  <c r="AN132" i="1" s="1"/>
  <c r="AO132" i="1" s="1"/>
  <c r="P133" i="1"/>
  <c r="AN133" i="1" s="1"/>
  <c r="AO133" i="1" s="1"/>
  <c r="P134" i="1"/>
  <c r="AN134" i="1" s="1"/>
  <c r="AO134" i="1" s="1"/>
  <c r="P135" i="1"/>
  <c r="AN135" i="1" s="1"/>
  <c r="AO135" i="1" s="1"/>
  <c r="P136" i="1"/>
  <c r="AN136" i="1" s="1"/>
  <c r="AO136" i="1" s="1"/>
  <c r="P139" i="1"/>
  <c r="AN139" i="1" s="1"/>
  <c r="AO139" i="1" s="1"/>
  <c r="P141" i="1"/>
  <c r="AN141" i="1" s="1"/>
  <c r="AO141" i="1" s="1"/>
  <c r="P143" i="1"/>
  <c r="AN143" i="1" s="1"/>
  <c r="AO143" i="1" s="1"/>
  <c r="P144" i="1"/>
  <c r="AN144" i="1" s="1"/>
  <c r="AO144" i="1" s="1"/>
  <c r="P145" i="1"/>
  <c r="AN145" i="1" s="1"/>
  <c r="AO145" i="1" s="1"/>
  <c r="P146" i="1"/>
  <c r="AN146" i="1" s="1"/>
  <c r="AO146" i="1" s="1"/>
  <c r="P147" i="1"/>
  <c r="AN147" i="1" s="1"/>
  <c r="AO147" i="1" s="1"/>
  <c r="P148" i="1"/>
  <c r="AN148" i="1" s="1"/>
  <c r="AO148" i="1" s="1"/>
  <c r="P149" i="1"/>
  <c r="AN149" i="1" s="1"/>
  <c r="AO149" i="1" s="1"/>
  <c r="P150" i="1"/>
  <c r="AN150" i="1" s="1"/>
  <c r="AO150" i="1" s="1"/>
  <c r="P152" i="1"/>
  <c r="AN152" i="1" s="1"/>
  <c r="AO152" i="1" s="1"/>
  <c r="P153" i="1"/>
  <c r="AN153" i="1" s="1"/>
  <c r="AO153" i="1" s="1"/>
  <c r="P155" i="1"/>
  <c r="AN155" i="1" s="1"/>
  <c r="AO155" i="1" s="1"/>
  <c r="P156" i="1"/>
  <c r="AN156" i="1" s="1"/>
  <c r="AO156" i="1" s="1"/>
  <c r="P157" i="1"/>
  <c r="AN157" i="1" s="1"/>
  <c r="AO157" i="1" s="1"/>
  <c r="P158" i="1"/>
  <c r="AN158" i="1" s="1"/>
  <c r="AO158" i="1" s="1"/>
  <c r="P159" i="1"/>
  <c r="AN159" i="1" s="1"/>
  <c r="AO159" i="1" s="1"/>
  <c r="P160" i="1"/>
  <c r="AN160" i="1" s="1"/>
  <c r="AO160" i="1" s="1"/>
  <c r="P161" i="1"/>
  <c r="AN161" i="1" s="1"/>
  <c r="AO161" i="1" s="1"/>
  <c r="P162" i="1"/>
  <c r="AN162" i="1" s="1"/>
  <c r="AO162" i="1" s="1"/>
  <c r="P163" i="1"/>
  <c r="AN163" i="1" s="1"/>
  <c r="AO163" i="1" s="1"/>
  <c r="P164" i="1"/>
  <c r="AN164" i="1" s="1"/>
  <c r="AO164" i="1" s="1"/>
  <c r="P165" i="1"/>
  <c r="AN165" i="1" s="1"/>
  <c r="AO165" i="1" s="1"/>
  <c r="P167" i="1"/>
  <c r="AN167" i="1" s="1"/>
  <c r="AO167" i="1" s="1"/>
  <c r="P168" i="1"/>
  <c r="AN168" i="1" s="1"/>
  <c r="AO168" i="1" s="1"/>
  <c r="P169" i="1"/>
  <c r="AN169" i="1" s="1"/>
  <c r="AO169" i="1" s="1"/>
  <c r="P170" i="1"/>
  <c r="AN170" i="1" s="1"/>
  <c r="AO170" i="1" s="1"/>
  <c r="P171" i="1"/>
  <c r="AN171" i="1" s="1"/>
  <c r="AO171" i="1" s="1"/>
  <c r="P172" i="1"/>
  <c r="AN172" i="1" s="1"/>
  <c r="AO172" i="1" s="1"/>
  <c r="P173" i="1"/>
  <c r="AN173" i="1" s="1"/>
  <c r="AO173" i="1" s="1"/>
  <c r="P174" i="1"/>
  <c r="AN174" i="1" s="1"/>
  <c r="AO174" i="1" s="1"/>
  <c r="P175" i="1"/>
  <c r="AN175" i="1" s="1"/>
  <c r="AO175" i="1" s="1"/>
  <c r="P176" i="1"/>
  <c r="AN176" i="1" s="1"/>
  <c r="AO176" i="1" s="1"/>
  <c r="P177" i="1"/>
  <c r="AN177" i="1" s="1"/>
  <c r="AO177" i="1" s="1"/>
  <c r="P178" i="1"/>
  <c r="AN178" i="1" s="1"/>
  <c r="AO178" i="1" s="1"/>
  <c r="P180" i="1"/>
  <c r="AN180" i="1" s="1"/>
  <c r="AO180" i="1" s="1"/>
  <c r="P181" i="1"/>
  <c r="AN181" i="1" s="1"/>
  <c r="AO181" i="1" s="1"/>
  <c r="P182" i="1"/>
  <c r="AN182" i="1" s="1"/>
  <c r="AO182" i="1" s="1"/>
  <c r="P183" i="1"/>
  <c r="AN183" i="1" s="1"/>
  <c r="AO183" i="1" s="1"/>
  <c r="P185" i="1"/>
  <c r="AN185" i="1" s="1"/>
  <c r="AO185" i="1" s="1"/>
  <c r="P187" i="1"/>
  <c r="AN187" i="1" s="1"/>
  <c r="AO187" i="1" s="1"/>
  <c r="P188" i="1"/>
  <c r="AN188" i="1" s="1"/>
  <c r="AO188" i="1" s="1"/>
  <c r="P189" i="1"/>
  <c r="AN189" i="1" s="1"/>
  <c r="AO189" i="1" s="1"/>
  <c r="P190" i="1"/>
  <c r="AN190" i="1" s="1"/>
  <c r="AO190" i="1" s="1"/>
  <c r="P191" i="1"/>
  <c r="AN191" i="1" s="1"/>
  <c r="AO191" i="1" s="1"/>
  <c r="P192" i="1"/>
  <c r="AN192" i="1" s="1"/>
  <c r="AO192" i="1" s="1"/>
  <c r="P193" i="1"/>
  <c r="AN193" i="1" s="1"/>
  <c r="AO193" i="1" s="1"/>
  <c r="P194" i="1"/>
  <c r="AN194" i="1" s="1"/>
  <c r="AO194" i="1" s="1"/>
  <c r="P195" i="1"/>
  <c r="AN195" i="1" s="1"/>
  <c r="AO195" i="1" s="1"/>
  <c r="P196" i="1"/>
  <c r="AN196" i="1" s="1"/>
  <c r="AO196" i="1" s="1"/>
  <c r="P197" i="1"/>
  <c r="AN197" i="1" s="1"/>
  <c r="AO197" i="1" s="1"/>
  <c r="P198" i="1"/>
  <c r="AN198" i="1" s="1"/>
  <c r="AO198" i="1" s="1"/>
  <c r="P200" i="1"/>
  <c r="AN200" i="1" s="1"/>
  <c r="AO200" i="1" s="1"/>
  <c r="P201" i="1"/>
  <c r="AN201" i="1" s="1"/>
  <c r="AO201" i="1" s="1"/>
  <c r="P202" i="1"/>
  <c r="AN202" i="1" s="1"/>
  <c r="AO202" i="1" s="1"/>
  <c r="P204" i="1"/>
  <c r="AN204" i="1" s="1"/>
  <c r="AO204" i="1" s="1"/>
  <c r="P205" i="1"/>
  <c r="AN205" i="1" s="1"/>
  <c r="AO205" i="1" s="1"/>
  <c r="P206" i="1"/>
  <c r="AN206" i="1" s="1"/>
  <c r="AO206" i="1" s="1"/>
  <c r="P207" i="1"/>
  <c r="AN207" i="1" s="1"/>
  <c r="AO207" i="1" s="1"/>
  <c r="P208" i="1"/>
  <c r="AN208" i="1" s="1"/>
  <c r="AO208" i="1" s="1"/>
  <c r="P209" i="1"/>
  <c r="AN209" i="1" s="1"/>
  <c r="AO209" i="1" s="1"/>
  <c r="P210" i="1"/>
  <c r="AN210" i="1" s="1"/>
  <c r="AO210" i="1" s="1"/>
  <c r="P211" i="1"/>
  <c r="AN211" i="1" s="1"/>
  <c r="AO211" i="1" s="1"/>
  <c r="P212" i="1"/>
  <c r="AN212" i="1" s="1"/>
  <c r="AO212" i="1" s="1"/>
  <c r="P213" i="1"/>
  <c r="AN213" i="1" s="1"/>
  <c r="AO213" i="1" s="1"/>
  <c r="P214" i="1"/>
  <c r="AN214" i="1" s="1"/>
  <c r="AO214" i="1" s="1"/>
  <c r="P215" i="1"/>
  <c r="AN215" i="1" s="1"/>
  <c r="AO215" i="1" s="1"/>
  <c r="P216" i="1"/>
  <c r="AN216" i="1" s="1"/>
  <c r="AO216" i="1" s="1"/>
  <c r="P217" i="1"/>
  <c r="AN217" i="1" s="1"/>
  <c r="AO217" i="1" s="1"/>
  <c r="P218" i="1"/>
  <c r="AN218" i="1" s="1"/>
  <c r="AO218" i="1" s="1"/>
  <c r="P219" i="1"/>
  <c r="AN219" i="1" s="1"/>
  <c r="AO219" i="1" s="1"/>
  <c r="P220" i="1"/>
  <c r="AN220" i="1" s="1"/>
  <c r="AO220" i="1" s="1"/>
  <c r="P221" i="1"/>
  <c r="AN221" i="1" s="1"/>
  <c r="AO221" i="1" s="1"/>
  <c r="P222" i="1"/>
  <c r="AN222" i="1" s="1"/>
  <c r="AO222" i="1" s="1"/>
  <c r="P223" i="1"/>
  <c r="AN223" i="1" s="1"/>
  <c r="AO223" i="1" s="1"/>
  <c r="P225" i="1"/>
  <c r="AN225" i="1" s="1"/>
  <c r="AO225" i="1" s="1"/>
  <c r="P229" i="1"/>
  <c r="AN229" i="1" s="1"/>
  <c r="AO229" i="1" s="1"/>
  <c r="P233" i="1"/>
  <c r="AN233" i="1" s="1"/>
  <c r="AO233" i="1" s="1"/>
  <c r="P237" i="1"/>
  <c r="AN237" i="1" s="1"/>
  <c r="AO237" i="1" s="1"/>
  <c r="P241" i="1"/>
  <c r="AN241" i="1" s="1"/>
  <c r="AO241" i="1" s="1"/>
  <c r="P245" i="1"/>
  <c r="AN245" i="1" s="1"/>
  <c r="AO245" i="1" s="1"/>
  <c r="P249" i="1"/>
  <c r="AN249" i="1" s="1"/>
  <c r="AO249" i="1" s="1"/>
  <c r="P253" i="1"/>
  <c r="AN253" i="1" s="1"/>
  <c r="AO253" i="1" s="1"/>
  <c r="P257" i="1"/>
  <c r="AN257" i="1" s="1"/>
  <c r="AO257" i="1" s="1"/>
  <c r="P261" i="1"/>
  <c r="AN261" i="1" s="1"/>
  <c r="AO261" i="1" s="1"/>
  <c r="P265" i="1"/>
  <c r="AN265" i="1" s="1"/>
  <c r="AO265" i="1" s="1"/>
  <c r="P269" i="1"/>
  <c r="AN269" i="1" s="1"/>
  <c r="AO269" i="1" s="1"/>
  <c r="P6" i="1"/>
  <c r="AN6" i="1" s="1"/>
  <c r="AO6" i="1" s="1"/>
  <c r="P7" i="1"/>
  <c r="AN7" i="1" s="1"/>
  <c r="AO7" i="1" s="1"/>
  <c r="P8" i="1"/>
  <c r="AN8" i="1" s="1"/>
  <c r="AO8" i="1" s="1"/>
  <c r="P10" i="1"/>
  <c r="AN10" i="1" s="1"/>
  <c r="AO10" i="1" s="1"/>
  <c r="P11" i="1"/>
  <c r="AN11" i="1" s="1"/>
  <c r="AO11" i="1" s="1"/>
  <c r="P12" i="1"/>
  <c r="AN12" i="1" s="1"/>
  <c r="AO12" i="1" s="1"/>
  <c r="P14" i="1"/>
  <c r="AN14" i="1" s="1"/>
  <c r="AO14" i="1" s="1"/>
  <c r="P15" i="1"/>
  <c r="AN15" i="1" s="1"/>
  <c r="AO15" i="1" s="1"/>
  <c r="P16" i="1"/>
  <c r="AN16" i="1" s="1"/>
  <c r="AO16" i="1" s="1"/>
  <c r="P18" i="1"/>
  <c r="AN18" i="1" s="1"/>
  <c r="AO18" i="1" s="1"/>
  <c r="P19" i="1"/>
  <c r="AN19" i="1" s="1"/>
  <c r="AO19" i="1" s="1"/>
  <c r="P20" i="1"/>
  <c r="AN20" i="1" s="1"/>
  <c r="AO20" i="1" s="1"/>
  <c r="P22" i="1"/>
  <c r="AN22" i="1" s="1"/>
  <c r="AO22" i="1" s="1"/>
  <c r="P23" i="1"/>
  <c r="AN23" i="1" s="1"/>
  <c r="AO23" i="1" s="1"/>
  <c r="P24" i="1"/>
  <c r="AN24" i="1" s="1"/>
  <c r="AO24" i="1" s="1"/>
  <c r="P26" i="1"/>
  <c r="AN26" i="1" s="1"/>
  <c r="AO26" i="1" s="1"/>
  <c r="P27" i="1"/>
  <c r="AN27" i="1" s="1"/>
  <c r="AO27" i="1" s="1"/>
  <c r="P28" i="1"/>
  <c r="AN28" i="1" s="1"/>
  <c r="AO28" i="1" s="1"/>
  <c r="P30" i="1"/>
  <c r="AN30" i="1" s="1"/>
  <c r="AO30" i="1" s="1"/>
  <c r="P31" i="1"/>
  <c r="AN31" i="1" s="1"/>
  <c r="AO31" i="1" s="1"/>
  <c r="P32" i="1"/>
  <c r="AN32" i="1" s="1"/>
  <c r="AO32" i="1" s="1"/>
  <c r="P34" i="1"/>
  <c r="AN34" i="1" s="1"/>
  <c r="AO34" i="1" s="1"/>
  <c r="P35" i="1"/>
  <c r="AN35" i="1" s="1"/>
  <c r="AO35" i="1" s="1"/>
  <c r="P36" i="1"/>
  <c r="AN36" i="1" s="1"/>
  <c r="AO36" i="1" s="1"/>
  <c r="P38" i="1"/>
  <c r="AN38" i="1" s="1"/>
  <c r="AO38" i="1" s="1"/>
  <c r="P39" i="1"/>
  <c r="AN39" i="1" s="1"/>
  <c r="AO39" i="1" s="1"/>
  <c r="P40" i="1"/>
  <c r="AN40" i="1" s="1"/>
  <c r="AO40" i="1" s="1"/>
  <c r="P42" i="1"/>
  <c r="AN42" i="1" s="1"/>
  <c r="AO42" i="1" s="1"/>
  <c r="P43" i="1"/>
  <c r="AN43" i="1" s="1"/>
  <c r="AO43" i="1" s="1"/>
  <c r="P44" i="1"/>
  <c r="AN44" i="1" s="1"/>
  <c r="AO44" i="1" s="1"/>
  <c r="P46" i="1"/>
  <c r="AN46" i="1" s="1"/>
  <c r="AO46" i="1" s="1"/>
  <c r="P47" i="1"/>
  <c r="AN47" i="1" s="1"/>
  <c r="AO47" i="1" s="1"/>
  <c r="P48" i="1"/>
  <c r="AN48" i="1" s="1"/>
  <c r="AO48" i="1" s="1"/>
  <c r="P50" i="1"/>
  <c r="AN50" i="1" s="1"/>
  <c r="AO50" i="1" s="1"/>
  <c r="P51" i="1"/>
  <c r="AN51" i="1" s="1"/>
  <c r="AO51" i="1" s="1"/>
  <c r="P52" i="1"/>
  <c r="AN52" i="1" s="1"/>
  <c r="AO52" i="1" s="1"/>
  <c r="P54" i="1"/>
  <c r="AN54" i="1" s="1"/>
  <c r="AO54" i="1" s="1"/>
  <c r="P55" i="1"/>
  <c r="AN55" i="1" s="1"/>
  <c r="AO55" i="1" s="1"/>
  <c r="P56" i="1"/>
  <c r="AN56" i="1" s="1"/>
  <c r="AO56" i="1" s="1"/>
  <c r="P58" i="1"/>
  <c r="AN58" i="1" s="1"/>
  <c r="AO58" i="1" s="1"/>
  <c r="P59" i="1"/>
  <c r="AN59" i="1" s="1"/>
  <c r="AO59" i="1" s="1"/>
  <c r="P60" i="1"/>
  <c r="AN60" i="1" s="1"/>
  <c r="AO60" i="1" s="1"/>
  <c r="P62" i="1"/>
  <c r="AN62" i="1" s="1"/>
  <c r="AO62" i="1" s="1"/>
  <c r="P63" i="1"/>
  <c r="AN63" i="1" s="1"/>
  <c r="AO63" i="1" s="1"/>
  <c r="P64" i="1"/>
  <c r="AN64" i="1" s="1"/>
  <c r="AO64" i="1" s="1"/>
  <c r="P66" i="1"/>
  <c r="AN66" i="1" s="1"/>
  <c r="AO66" i="1" s="1"/>
  <c r="P67" i="1"/>
  <c r="AN67" i="1" s="1"/>
  <c r="AO67" i="1" s="1"/>
  <c r="P68" i="1"/>
  <c r="AN68" i="1" s="1"/>
  <c r="AO68" i="1" s="1"/>
  <c r="P70" i="1"/>
  <c r="AN70" i="1" s="1"/>
  <c r="AO70" i="1" s="1"/>
  <c r="P71" i="1"/>
  <c r="AN71" i="1" s="1"/>
  <c r="AO71" i="1" s="1"/>
  <c r="P72" i="1"/>
  <c r="AN72" i="1" s="1"/>
  <c r="AO72" i="1" s="1"/>
  <c r="P74" i="1"/>
  <c r="AN74" i="1" s="1"/>
  <c r="AO74" i="1" s="1"/>
  <c r="P75" i="1"/>
  <c r="AN75" i="1" s="1"/>
  <c r="AO75" i="1" s="1"/>
  <c r="P76" i="1"/>
  <c r="AN76" i="1" s="1"/>
  <c r="AO76" i="1" s="1"/>
  <c r="P78" i="1"/>
  <c r="AN78" i="1" s="1"/>
  <c r="AO78" i="1" s="1"/>
  <c r="P79" i="1"/>
  <c r="AN79" i="1" s="1"/>
  <c r="AO79" i="1" s="1"/>
  <c r="P80" i="1"/>
  <c r="AN80" i="1" s="1"/>
  <c r="AO80" i="1" s="1"/>
  <c r="P82" i="1"/>
  <c r="AN82" i="1" s="1"/>
  <c r="AO82" i="1" s="1"/>
  <c r="P83" i="1"/>
  <c r="AN83" i="1" s="1"/>
  <c r="AO83" i="1" s="1"/>
  <c r="P84" i="1"/>
  <c r="AN84" i="1" s="1"/>
  <c r="AO84" i="1" s="1"/>
  <c r="P86" i="1"/>
  <c r="AN86" i="1" s="1"/>
  <c r="AO86" i="1" s="1"/>
  <c r="P87" i="1"/>
  <c r="AN87" i="1" s="1"/>
  <c r="AO87" i="1" s="1"/>
  <c r="P88" i="1"/>
  <c r="AN88" i="1" s="1"/>
  <c r="AO88" i="1" s="1"/>
  <c r="P90" i="1"/>
  <c r="AN90" i="1" s="1"/>
  <c r="AO90" i="1" s="1"/>
  <c r="P91" i="1"/>
  <c r="AN91" i="1" s="1"/>
  <c r="AO91" i="1" s="1"/>
  <c r="P92" i="1"/>
  <c r="AN92" i="1" s="1"/>
  <c r="AO92" i="1" s="1"/>
  <c r="P94" i="1"/>
  <c r="AN94" i="1" s="1"/>
  <c r="AO94" i="1" s="1"/>
  <c r="P95" i="1"/>
  <c r="AN95" i="1" s="1"/>
  <c r="AO95" i="1" s="1"/>
  <c r="P96" i="1"/>
  <c r="AN96" i="1" s="1"/>
  <c r="AO96" i="1" s="1"/>
  <c r="P98" i="1"/>
  <c r="AN98" i="1" s="1"/>
  <c r="AO98" i="1" s="1"/>
  <c r="P99" i="1"/>
  <c r="AN99" i="1" s="1"/>
  <c r="AO99" i="1" s="1"/>
  <c r="P100" i="1"/>
  <c r="AN100" i="1" s="1"/>
  <c r="AO100" i="1" s="1"/>
  <c r="P102" i="1"/>
  <c r="AN102" i="1" s="1"/>
  <c r="AO102" i="1" s="1"/>
  <c r="P103" i="1"/>
  <c r="AN103" i="1" s="1"/>
  <c r="AO103" i="1" s="1"/>
  <c r="P104" i="1"/>
  <c r="AN104" i="1" s="1"/>
  <c r="AO104" i="1" s="1"/>
  <c r="P110" i="1"/>
  <c r="AN110" i="1" s="1"/>
  <c r="AO110" i="1" s="1"/>
  <c r="P111" i="1"/>
  <c r="AN111" i="1" s="1"/>
  <c r="AO111" i="1" s="1"/>
  <c r="P140" i="1"/>
  <c r="AN140" i="1" s="1"/>
  <c r="AO140" i="1" s="1"/>
  <c r="P142" i="1"/>
  <c r="AN142" i="1" s="1"/>
  <c r="AO142" i="1" s="1"/>
  <c r="P154" i="1"/>
  <c r="AN154" i="1" s="1"/>
  <c r="AO154" i="1" s="1"/>
  <c r="P166" i="1"/>
  <c r="AN166" i="1" s="1"/>
  <c r="AO166" i="1" s="1"/>
  <c r="P184" i="1"/>
  <c r="AN184" i="1" s="1"/>
  <c r="AO184" i="1" s="1"/>
  <c r="P186" i="1"/>
  <c r="AN186" i="1" s="1"/>
  <c r="AO186" i="1" s="1"/>
  <c r="P203" i="1"/>
  <c r="AN203" i="1" s="1"/>
  <c r="AO203" i="1" s="1"/>
  <c r="P224" i="1"/>
  <c r="AN224" i="1" s="1"/>
  <c r="AO224" i="1" s="1"/>
  <c r="P226" i="1"/>
  <c r="AN226" i="1" s="1"/>
  <c r="AO226" i="1" s="1"/>
  <c r="P227" i="1"/>
  <c r="AN227" i="1" s="1"/>
  <c r="AO227" i="1" s="1"/>
  <c r="P228" i="1"/>
  <c r="AN228" i="1" s="1"/>
  <c r="AO228" i="1" s="1"/>
  <c r="P230" i="1"/>
  <c r="AN230" i="1" s="1"/>
  <c r="AO230" i="1" s="1"/>
  <c r="P231" i="1"/>
  <c r="AN231" i="1" s="1"/>
  <c r="AO231" i="1" s="1"/>
  <c r="P232" i="1"/>
  <c r="AN232" i="1" s="1"/>
  <c r="AO232" i="1" s="1"/>
  <c r="P234" i="1"/>
  <c r="AN234" i="1" s="1"/>
  <c r="AO234" i="1" s="1"/>
  <c r="P235" i="1"/>
  <c r="AN235" i="1" s="1"/>
  <c r="AO235" i="1" s="1"/>
  <c r="P236" i="1"/>
  <c r="AN236" i="1" s="1"/>
  <c r="AO236" i="1" s="1"/>
  <c r="P238" i="1"/>
  <c r="AN238" i="1" s="1"/>
  <c r="AO238" i="1" s="1"/>
  <c r="P239" i="1"/>
  <c r="AN239" i="1" s="1"/>
  <c r="AO239" i="1" s="1"/>
  <c r="P240" i="1"/>
  <c r="AN240" i="1" s="1"/>
  <c r="AO240" i="1" s="1"/>
  <c r="P242" i="1"/>
  <c r="AN242" i="1" s="1"/>
  <c r="AO242" i="1" s="1"/>
  <c r="P243" i="1"/>
  <c r="AN243" i="1" s="1"/>
  <c r="AO243" i="1" s="1"/>
  <c r="P244" i="1"/>
  <c r="AN244" i="1" s="1"/>
  <c r="AO244" i="1" s="1"/>
  <c r="P246" i="1"/>
  <c r="AN246" i="1" s="1"/>
  <c r="AO246" i="1" s="1"/>
  <c r="P247" i="1"/>
  <c r="AN247" i="1" s="1"/>
  <c r="AO247" i="1" s="1"/>
  <c r="P248" i="1"/>
  <c r="AN248" i="1" s="1"/>
  <c r="AO248" i="1" s="1"/>
  <c r="P250" i="1"/>
  <c r="AN250" i="1" s="1"/>
  <c r="AO250" i="1" s="1"/>
  <c r="P251" i="1"/>
  <c r="AN251" i="1" s="1"/>
  <c r="AO251" i="1" s="1"/>
  <c r="P252" i="1"/>
  <c r="AN252" i="1" s="1"/>
  <c r="AO252" i="1" s="1"/>
  <c r="P254" i="1"/>
  <c r="AN254" i="1" s="1"/>
  <c r="AO254" i="1" s="1"/>
  <c r="P255" i="1"/>
  <c r="AN255" i="1" s="1"/>
  <c r="AO255" i="1" s="1"/>
  <c r="P256" i="1"/>
  <c r="AN256" i="1" s="1"/>
  <c r="AO256" i="1" s="1"/>
  <c r="P258" i="1"/>
  <c r="AN258" i="1" s="1"/>
  <c r="AO258" i="1" s="1"/>
  <c r="P259" i="1"/>
  <c r="AN259" i="1" s="1"/>
  <c r="AO259" i="1" s="1"/>
  <c r="P260" i="1"/>
  <c r="AN260" i="1" s="1"/>
  <c r="AO260" i="1" s="1"/>
  <c r="P262" i="1"/>
  <c r="AN262" i="1" s="1"/>
  <c r="AO262" i="1" s="1"/>
  <c r="P263" i="1"/>
  <c r="AN263" i="1" s="1"/>
  <c r="AO263" i="1" s="1"/>
  <c r="P264" i="1"/>
  <c r="AN264" i="1" s="1"/>
  <c r="AO264" i="1" s="1"/>
  <c r="P266" i="1"/>
  <c r="AN266" i="1" s="1"/>
  <c r="AO266" i="1" s="1"/>
  <c r="P267" i="1"/>
  <c r="AN267" i="1" s="1"/>
  <c r="AO267" i="1" s="1"/>
  <c r="P268" i="1"/>
  <c r="AN268" i="1" s="1"/>
  <c r="AO268" i="1" s="1"/>
  <c r="P293" i="1"/>
  <c r="AN293" i="1" s="1"/>
  <c r="AO293" i="1" s="1"/>
  <c r="P105" i="1"/>
  <c r="AN105" i="1" s="1"/>
  <c r="AO105" i="1" s="1"/>
  <c r="P106" i="1"/>
  <c r="AN106" i="1" s="1"/>
  <c r="AO106" i="1" s="1"/>
  <c r="P107" i="1"/>
  <c r="AN107" i="1" s="1"/>
  <c r="AO107" i="1" s="1"/>
  <c r="P108" i="1"/>
  <c r="AN108" i="1" s="1"/>
  <c r="AO108" i="1" s="1"/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O5" i="1" l="1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D22" i="2"/>
  <c r="E22" i="2"/>
  <c r="F22" i="2"/>
  <c r="G22" i="2"/>
  <c r="H22" i="2"/>
  <c r="I22" i="2"/>
  <c r="J22" i="2"/>
  <c r="K22" i="2"/>
  <c r="L22" i="2"/>
  <c r="D23" i="2"/>
  <c r="E23" i="2"/>
  <c r="F23" i="2"/>
  <c r="G23" i="2"/>
  <c r="H23" i="2"/>
  <c r="I23" i="2"/>
  <c r="J23" i="2"/>
  <c r="K23" i="2"/>
  <c r="L23" i="2"/>
  <c r="D24" i="2"/>
  <c r="E24" i="2"/>
  <c r="F24" i="2"/>
  <c r="G24" i="2"/>
  <c r="H24" i="2"/>
  <c r="I24" i="2"/>
  <c r="J24" i="2"/>
  <c r="K24" i="2"/>
  <c r="L24" i="2"/>
  <c r="D25" i="2"/>
  <c r="E25" i="2"/>
  <c r="F25" i="2"/>
  <c r="G25" i="2"/>
  <c r="H25" i="2"/>
  <c r="I25" i="2"/>
  <c r="J25" i="2"/>
  <c r="K25" i="2"/>
  <c r="L25" i="2"/>
  <c r="D26" i="2"/>
  <c r="E26" i="2"/>
  <c r="F26" i="2"/>
  <c r="G26" i="2"/>
  <c r="H26" i="2"/>
  <c r="I26" i="2"/>
  <c r="J26" i="2"/>
  <c r="K26" i="2"/>
  <c r="L26" i="2"/>
  <c r="D27" i="2"/>
  <c r="E27" i="2"/>
  <c r="F27" i="2"/>
  <c r="G27" i="2"/>
  <c r="H27" i="2"/>
  <c r="I27" i="2"/>
  <c r="J27" i="2"/>
  <c r="K27" i="2"/>
  <c r="L27" i="2"/>
  <c r="D28" i="2"/>
  <c r="E28" i="2"/>
  <c r="F28" i="2"/>
  <c r="G28" i="2"/>
  <c r="H28" i="2"/>
  <c r="I28" i="2"/>
  <c r="J28" i="2"/>
  <c r="K28" i="2"/>
  <c r="L28" i="2"/>
  <c r="D29" i="2"/>
  <c r="E29" i="2"/>
  <c r="F29" i="2"/>
  <c r="G29" i="2"/>
  <c r="H29" i="2"/>
  <c r="I29" i="2"/>
  <c r="J29" i="2"/>
  <c r="K29" i="2"/>
  <c r="L29" i="2"/>
  <c r="D30" i="2"/>
  <c r="E30" i="2"/>
  <c r="F30" i="2"/>
  <c r="G30" i="2"/>
  <c r="H30" i="2"/>
  <c r="I30" i="2"/>
  <c r="J30" i="2"/>
  <c r="K30" i="2"/>
  <c r="L30" i="2"/>
  <c r="D31" i="2"/>
  <c r="E31" i="2"/>
  <c r="F31" i="2"/>
  <c r="G31" i="2"/>
  <c r="H31" i="2"/>
  <c r="I31" i="2"/>
  <c r="J31" i="2"/>
  <c r="K31" i="2"/>
  <c r="L31" i="2"/>
  <c r="D32" i="2"/>
  <c r="E32" i="2"/>
  <c r="F32" i="2"/>
  <c r="G32" i="2"/>
  <c r="H32" i="2"/>
  <c r="I32" i="2"/>
  <c r="J32" i="2"/>
  <c r="K32" i="2"/>
  <c r="L32" i="2"/>
  <c r="D33" i="2"/>
  <c r="E33" i="2"/>
  <c r="F33" i="2"/>
  <c r="G33" i="2"/>
  <c r="H33" i="2"/>
  <c r="I33" i="2"/>
  <c r="J33" i="2"/>
  <c r="K33" i="2"/>
  <c r="L33" i="2"/>
  <c r="D34" i="2"/>
  <c r="E34" i="2"/>
  <c r="F34" i="2"/>
  <c r="G34" i="2"/>
  <c r="H34" i="2"/>
  <c r="I34" i="2"/>
  <c r="J34" i="2"/>
  <c r="K34" i="2"/>
  <c r="L34" i="2"/>
  <c r="D35" i="2"/>
  <c r="E35" i="2"/>
  <c r="F35" i="2"/>
  <c r="G35" i="2"/>
  <c r="H35" i="2"/>
  <c r="I35" i="2"/>
  <c r="J35" i="2"/>
  <c r="K35" i="2"/>
  <c r="L35" i="2"/>
  <c r="D36" i="2"/>
  <c r="E36" i="2"/>
  <c r="F36" i="2"/>
  <c r="G36" i="2"/>
  <c r="H36" i="2"/>
  <c r="I36" i="2"/>
  <c r="J36" i="2"/>
  <c r="K36" i="2"/>
  <c r="L36" i="2"/>
  <c r="D37" i="2"/>
  <c r="E37" i="2"/>
  <c r="F37" i="2"/>
  <c r="G37" i="2"/>
  <c r="H37" i="2"/>
  <c r="I37" i="2"/>
  <c r="J37" i="2"/>
  <c r="K37" i="2"/>
  <c r="L37" i="2"/>
  <c r="D38" i="2"/>
  <c r="E38" i="2"/>
  <c r="F38" i="2"/>
  <c r="G38" i="2"/>
  <c r="H38" i="2"/>
  <c r="I38" i="2"/>
  <c r="J38" i="2"/>
  <c r="K38" i="2"/>
  <c r="L38" i="2"/>
  <c r="D39" i="2"/>
  <c r="E39" i="2"/>
  <c r="F39" i="2"/>
  <c r="G39" i="2"/>
  <c r="H39" i="2"/>
  <c r="I39" i="2"/>
  <c r="J39" i="2"/>
  <c r="K39" i="2"/>
  <c r="L39" i="2"/>
  <c r="D40" i="2"/>
  <c r="E40" i="2"/>
  <c r="F40" i="2"/>
  <c r="G40" i="2"/>
  <c r="H40" i="2"/>
  <c r="I40" i="2"/>
  <c r="J40" i="2"/>
  <c r="K40" i="2"/>
  <c r="L40" i="2"/>
  <c r="D41" i="2"/>
  <c r="E41" i="2"/>
  <c r="F41" i="2"/>
  <c r="G41" i="2"/>
  <c r="H41" i="2"/>
  <c r="I41" i="2"/>
  <c r="J41" i="2"/>
  <c r="K41" i="2"/>
  <c r="L41" i="2"/>
  <c r="D42" i="2"/>
  <c r="E42" i="2"/>
  <c r="F42" i="2"/>
  <c r="G42" i="2"/>
  <c r="H42" i="2"/>
  <c r="I42" i="2"/>
  <c r="J42" i="2"/>
  <c r="K42" i="2"/>
  <c r="L42" i="2"/>
  <c r="D43" i="2"/>
  <c r="E43" i="2"/>
  <c r="F43" i="2"/>
  <c r="G43" i="2"/>
  <c r="H43" i="2"/>
  <c r="I43" i="2"/>
  <c r="J43" i="2"/>
  <c r="K43" i="2"/>
  <c r="L43" i="2"/>
  <c r="D44" i="2"/>
  <c r="E44" i="2"/>
  <c r="F44" i="2"/>
  <c r="G44" i="2"/>
  <c r="H44" i="2"/>
  <c r="I44" i="2"/>
  <c r="J44" i="2"/>
  <c r="K44" i="2"/>
  <c r="L44" i="2"/>
  <c r="D45" i="2"/>
  <c r="E45" i="2"/>
  <c r="F45" i="2"/>
  <c r="G45" i="2"/>
  <c r="H45" i="2"/>
  <c r="I45" i="2"/>
  <c r="J45" i="2"/>
  <c r="K45" i="2"/>
  <c r="L45" i="2"/>
  <c r="D46" i="2"/>
  <c r="E46" i="2"/>
  <c r="F46" i="2"/>
  <c r="G46" i="2"/>
  <c r="H46" i="2"/>
  <c r="I46" i="2"/>
  <c r="J46" i="2"/>
  <c r="K46" i="2"/>
  <c r="L46" i="2"/>
  <c r="D47" i="2"/>
  <c r="E47" i="2"/>
  <c r="F47" i="2"/>
  <c r="G47" i="2"/>
  <c r="H47" i="2"/>
  <c r="I47" i="2"/>
  <c r="J47" i="2"/>
  <c r="K47" i="2"/>
  <c r="L47" i="2"/>
  <c r="D48" i="2"/>
  <c r="E48" i="2"/>
  <c r="F48" i="2"/>
  <c r="G48" i="2"/>
  <c r="H48" i="2"/>
  <c r="I48" i="2"/>
  <c r="J48" i="2"/>
  <c r="K48" i="2"/>
  <c r="L48" i="2"/>
  <c r="D49" i="2"/>
  <c r="E49" i="2"/>
  <c r="F49" i="2"/>
  <c r="G49" i="2"/>
  <c r="H49" i="2"/>
  <c r="I49" i="2"/>
  <c r="J49" i="2"/>
  <c r="K49" i="2"/>
  <c r="L49" i="2"/>
  <c r="D50" i="2"/>
  <c r="E50" i="2"/>
  <c r="F50" i="2"/>
  <c r="G50" i="2"/>
  <c r="H50" i="2"/>
  <c r="I50" i="2"/>
  <c r="J50" i="2"/>
  <c r="K50" i="2"/>
  <c r="L50" i="2"/>
  <c r="D51" i="2"/>
  <c r="E51" i="2"/>
  <c r="F51" i="2"/>
  <c r="G51" i="2"/>
  <c r="H51" i="2"/>
  <c r="I51" i="2"/>
  <c r="J51" i="2"/>
  <c r="K51" i="2"/>
  <c r="L51" i="2"/>
  <c r="D52" i="2"/>
  <c r="E52" i="2"/>
  <c r="F52" i="2"/>
  <c r="G52" i="2"/>
  <c r="H52" i="2"/>
  <c r="I52" i="2"/>
  <c r="J52" i="2"/>
  <c r="K52" i="2"/>
  <c r="L52" i="2"/>
  <c r="D53" i="2"/>
  <c r="E53" i="2"/>
  <c r="F53" i="2"/>
  <c r="G53" i="2"/>
  <c r="H53" i="2"/>
  <c r="I53" i="2"/>
  <c r="J53" i="2"/>
  <c r="K53" i="2"/>
  <c r="L53" i="2"/>
  <c r="D54" i="2"/>
  <c r="E54" i="2"/>
  <c r="F54" i="2"/>
  <c r="G54" i="2"/>
  <c r="H54" i="2"/>
  <c r="I54" i="2"/>
  <c r="J54" i="2"/>
  <c r="K54" i="2"/>
  <c r="L54" i="2"/>
  <c r="D55" i="2"/>
  <c r="E55" i="2"/>
  <c r="F55" i="2"/>
  <c r="G55" i="2"/>
  <c r="H55" i="2"/>
  <c r="I55" i="2"/>
  <c r="J55" i="2"/>
  <c r="K55" i="2"/>
  <c r="L55" i="2"/>
  <c r="D56" i="2"/>
  <c r="E56" i="2"/>
  <c r="F56" i="2"/>
  <c r="G56" i="2"/>
  <c r="H56" i="2"/>
  <c r="I56" i="2"/>
  <c r="J56" i="2"/>
  <c r="K56" i="2"/>
  <c r="L56" i="2"/>
  <c r="D57" i="2"/>
  <c r="E57" i="2"/>
  <c r="F57" i="2"/>
  <c r="G57" i="2"/>
  <c r="H57" i="2"/>
  <c r="I57" i="2"/>
  <c r="J57" i="2"/>
  <c r="K57" i="2"/>
  <c r="L57" i="2"/>
  <c r="D58" i="2"/>
  <c r="E58" i="2"/>
  <c r="F58" i="2"/>
  <c r="G58" i="2"/>
  <c r="H58" i="2"/>
  <c r="I58" i="2"/>
  <c r="J58" i="2"/>
  <c r="K58" i="2"/>
  <c r="L58" i="2"/>
  <c r="D59" i="2"/>
  <c r="E59" i="2"/>
  <c r="F59" i="2"/>
  <c r="G59" i="2"/>
  <c r="H59" i="2"/>
  <c r="I59" i="2"/>
  <c r="J59" i="2"/>
  <c r="K59" i="2"/>
  <c r="L59" i="2"/>
  <c r="D60" i="2"/>
  <c r="E60" i="2"/>
  <c r="F60" i="2"/>
  <c r="G60" i="2"/>
  <c r="H60" i="2"/>
  <c r="I60" i="2"/>
  <c r="J60" i="2"/>
  <c r="K60" i="2"/>
  <c r="L60" i="2"/>
  <c r="D61" i="2"/>
  <c r="E61" i="2"/>
  <c r="F61" i="2"/>
  <c r="G61" i="2"/>
  <c r="H61" i="2"/>
  <c r="I61" i="2"/>
  <c r="J61" i="2"/>
  <c r="K61" i="2"/>
  <c r="L61" i="2"/>
  <c r="D62" i="2"/>
  <c r="E62" i="2"/>
  <c r="F62" i="2"/>
  <c r="G62" i="2"/>
  <c r="H62" i="2"/>
  <c r="I62" i="2"/>
  <c r="J62" i="2"/>
  <c r="K62" i="2"/>
  <c r="L62" i="2"/>
  <c r="D63" i="2"/>
  <c r="E63" i="2"/>
  <c r="F63" i="2"/>
  <c r="G63" i="2"/>
  <c r="H63" i="2"/>
  <c r="I63" i="2"/>
  <c r="J63" i="2"/>
  <c r="K63" i="2"/>
  <c r="L63" i="2"/>
  <c r="D64" i="2"/>
  <c r="E64" i="2"/>
  <c r="F64" i="2"/>
  <c r="G64" i="2"/>
  <c r="H64" i="2"/>
  <c r="I64" i="2"/>
  <c r="J64" i="2"/>
  <c r="K64" i="2"/>
  <c r="L64" i="2"/>
  <c r="D65" i="2"/>
  <c r="E65" i="2"/>
  <c r="F65" i="2"/>
  <c r="G65" i="2"/>
  <c r="H65" i="2"/>
  <c r="I65" i="2"/>
  <c r="J65" i="2"/>
  <c r="K65" i="2"/>
  <c r="L65" i="2"/>
  <c r="D66" i="2"/>
  <c r="E66" i="2"/>
  <c r="F66" i="2"/>
  <c r="G66" i="2"/>
  <c r="H66" i="2"/>
  <c r="I66" i="2"/>
  <c r="J66" i="2"/>
  <c r="K66" i="2"/>
  <c r="L66" i="2"/>
  <c r="D67" i="2"/>
  <c r="E67" i="2"/>
  <c r="F67" i="2"/>
  <c r="G67" i="2"/>
  <c r="H67" i="2"/>
  <c r="I67" i="2"/>
  <c r="J67" i="2"/>
  <c r="K67" i="2"/>
  <c r="L67" i="2"/>
  <c r="D68" i="2"/>
  <c r="E68" i="2"/>
  <c r="F68" i="2"/>
  <c r="G68" i="2"/>
  <c r="H68" i="2"/>
  <c r="I68" i="2"/>
  <c r="J68" i="2"/>
  <c r="K68" i="2"/>
  <c r="L68" i="2"/>
  <c r="D69" i="2"/>
  <c r="E69" i="2"/>
  <c r="F69" i="2"/>
  <c r="G69" i="2"/>
  <c r="H69" i="2"/>
  <c r="I69" i="2"/>
  <c r="J69" i="2"/>
  <c r="K69" i="2"/>
  <c r="L69" i="2"/>
  <c r="D70" i="2"/>
  <c r="E70" i="2"/>
  <c r="F70" i="2"/>
  <c r="G70" i="2"/>
  <c r="H70" i="2"/>
  <c r="I70" i="2"/>
  <c r="J70" i="2"/>
  <c r="K70" i="2"/>
  <c r="L70" i="2"/>
  <c r="D71" i="2"/>
  <c r="E71" i="2"/>
  <c r="F71" i="2"/>
  <c r="G71" i="2"/>
  <c r="H71" i="2"/>
  <c r="I71" i="2"/>
  <c r="J71" i="2"/>
  <c r="K71" i="2"/>
  <c r="L71" i="2"/>
  <c r="D72" i="2"/>
  <c r="E72" i="2"/>
  <c r="F72" i="2"/>
  <c r="G72" i="2"/>
  <c r="H72" i="2"/>
  <c r="I72" i="2"/>
  <c r="J72" i="2"/>
  <c r="K72" i="2"/>
  <c r="L72" i="2"/>
  <c r="D73" i="2"/>
  <c r="E73" i="2"/>
  <c r="F73" i="2"/>
  <c r="G73" i="2"/>
  <c r="H73" i="2"/>
  <c r="I73" i="2"/>
  <c r="J73" i="2"/>
  <c r="K73" i="2"/>
  <c r="L73" i="2"/>
  <c r="D74" i="2"/>
  <c r="E74" i="2"/>
  <c r="F74" i="2"/>
  <c r="G74" i="2"/>
  <c r="H74" i="2"/>
  <c r="I74" i="2"/>
  <c r="J74" i="2"/>
  <c r="K74" i="2"/>
  <c r="L74" i="2"/>
  <c r="D75" i="2"/>
  <c r="E75" i="2"/>
  <c r="F75" i="2"/>
  <c r="G75" i="2"/>
  <c r="H75" i="2"/>
  <c r="I75" i="2"/>
  <c r="J75" i="2"/>
  <c r="K75" i="2"/>
  <c r="L75" i="2"/>
  <c r="D76" i="2"/>
  <c r="E76" i="2"/>
  <c r="F76" i="2"/>
  <c r="G76" i="2"/>
  <c r="H76" i="2"/>
  <c r="I76" i="2"/>
  <c r="J76" i="2"/>
  <c r="K76" i="2"/>
  <c r="L76" i="2"/>
  <c r="D77" i="2"/>
  <c r="E77" i="2"/>
  <c r="F77" i="2"/>
  <c r="G77" i="2"/>
  <c r="H77" i="2"/>
  <c r="I77" i="2"/>
  <c r="J77" i="2"/>
  <c r="K77" i="2"/>
  <c r="L77" i="2"/>
  <c r="D78" i="2"/>
  <c r="E78" i="2"/>
  <c r="F78" i="2"/>
  <c r="G78" i="2"/>
  <c r="H78" i="2"/>
  <c r="I78" i="2"/>
  <c r="J78" i="2"/>
  <c r="K78" i="2"/>
  <c r="L78" i="2"/>
  <c r="D79" i="2"/>
  <c r="E79" i="2"/>
  <c r="F79" i="2"/>
  <c r="G79" i="2"/>
  <c r="H79" i="2"/>
  <c r="I79" i="2"/>
  <c r="J79" i="2"/>
  <c r="K79" i="2"/>
  <c r="L79" i="2"/>
  <c r="D80" i="2"/>
  <c r="E80" i="2"/>
  <c r="F80" i="2"/>
  <c r="G80" i="2"/>
  <c r="H80" i="2"/>
  <c r="I80" i="2"/>
  <c r="J80" i="2"/>
  <c r="K80" i="2"/>
  <c r="L80" i="2"/>
  <c r="D81" i="2"/>
  <c r="E81" i="2"/>
  <c r="F81" i="2"/>
  <c r="G81" i="2"/>
  <c r="H81" i="2"/>
  <c r="I81" i="2"/>
  <c r="J81" i="2"/>
  <c r="K81" i="2"/>
  <c r="L81" i="2"/>
  <c r="D82" i="2"/>
  <c r="E82" i="2"/>
  <c r="F82" i="2"/>
  <c r="G82" i="2"/>
  <c r="H82" i="2"/>
  <c r="I82" i="2"/>
  <c r="J82" i="2"/>
  <c r="K82" i="2"/>
  <c r="L82" i="2"/>
  <c r="D83" i="2"/>
  <c r="E83" i="2"/>
  <c r="F83" i="2"/>
  <c r="G83" i="2"/>
  <c r="H83" i="2"/>
  <c r="I83" i="2"/>
  <c r="J83" i="2"/>
  <c r="K83" i="2"/>
  <c r="L83" i="2"/>
  <c r="D84" i="2"/>
  <c r="E84" i="2"/>
  <c r="F84" i="2"/>
  <c r="G84" i="2"/>
  <c r="H84" i="2"/>
  <c r="I84" i="2"/>
  <c r="J84" i="2"/>
  <c r="K84" i="2"/>
  <c r="L84" i="2"/>
  <c r="D85" i="2"/>
  <c r="E85" i="2"/>
  <c r="F85" i="2"/>
  <c r="G85" i="2"/>
  <c r="H85" i="2"/>
  <c r="I85" i="2"/>
  <c r="J85" i="2"/>
  <c r="K85" i="2"/>
  <c r="L85" i="2"/>
  <c r="D86" i="2"/>
  <c r="E86" i="2"/>
  <c r="F86" i="2"/>
  <c r="G86" i="2"/>
  <c r="H86" i="2"/>
  <c r="I86" i="2"/>
  <c r="J86" i="2"/>
  <c r="K86" i="2"/>
  <c r="L86" i="2"/>
  <c r="D87" i="2"/>
  <c r="E87" i="2"/>
  <c r="F87" i="2"/>
  <c r="G87" i="2"/>
  <c r="H87" i="2"/>
  <c r="I87" i="2"/>
  <c r="J87" i="2"/>
  <c r="K87" i="2"/>
  <c r="L87" i="2"/>
  <c r="D88" i="2"/>
  <c r="E88" i="2"/>
  <c r="F88" i="2"/>
  <c r="G88" i="2"/>
  <c r="H88" i="2"/>
  <c r="I88" i="2"/>
  <c r="J88" i="2"/>
  <c r="K88" i="2"/>
  <c r="L88" i="2"/>
  <c r="D89" i="2"/>
  <c r="E89" i="2"/>
  <c r="F89" i="2"/>
  <c r="G89" i="2"/>
  <c r="H89" i="2"/>
  <c r="I89" i="2"/>
  <c r="J89" i="2"/>
  <c r="K89" i="2"/>
  <c r="L89" i="2"/>
  <c r="D90" i="2"/>
  <c r="E90" i="2"/>
  <c r="F90" i="2"/>
  <c r="G90" i="2"/>
  <c r="H90" i="2"/>
  <c r="I90" i="2"/>
  <c r="J90" i="2"/>
  <c r="K90" i="2"/>
  <c r="L90" i="2"/>
  <c r="D91" i="2"/>
  <c r="E91" i="2"/>
  <c r="F91" i="2"/>
  <c r="G91" i="2"/>
  <c r="H91" i="2"/>
  <c r="I91" i="2"/>
  <c r="J91" i="2"/>
  <c r="K91" i="2"/>
  <c r="L91" i="2"/>
  <c r="D92" i="2"/>
  <c r="E92" i="2"/>
  <c r="F92" i="2"/>
  <c r="G92" i="2"/>
  <c r="H92" i="2"/>
  <c r="I92" i="2"/>
  <c r="J92" i="2"/>
  <c r="K92" i="2"/>
  <c r="L92" i="2"/>
  <c r="D93" i="2"/>
  <c r="E93" i="2"/>
  <c r="F93" i="2"/>
  <c r="G93" i="2"/>
  <c r="H93" i="2"/>
  <c r="I93" i="2"/>
  <c r="J93" i="2"/>
  <c r="K93" i="2"/>
  <c r="L93" i="2"/>
  <c r="D94" i="2"/>
  <c r="E94" i="2"/>
  <c r="F94" i="2"/>
  <c r="G94" i="2"/>
  <c r="H94" i="2"/>
  <c r="I94" i="2"/>
  <c r="J94" i="2"/>
  <c r="K94" i="2"/>
  <c r="L94" i="2"/>
  <c r="D95" i="2"/>
  <c r="E95" i="2"/>
  <c r="F95" i="2"/>
  <c r="G95" i="2"/>
  <c r="H95" i="2"/>
  <c r="I95" i="2"/>
  <c r="J95" i="2"/>
  <c r="K95" i="2"/>
  <c r="L95" i="2"/>
  <c r="D96" i="2"/>
  <c r="E96" i="2"/>
  <c r="F96" i="2"/>
  <c r="G96" i="2"/>
  <c r="H96" i="2"/>
  <c r="I96" i="2"/>
  <c r="J96" i="2"/>
  <c r="K96" i="2"/>
  <c r="L96" i="2"/>
  <c r="D97" i="2"/>
  <c r="E97" i="2"/>
  <c r="F97" i="2"/>
  <c r="G97" i="2"/>
  <c r="H97" i="2"/>
  <c r="I97" i="2"/>
  <c r="J97" i="2"/>
  <c r="K97" i="2"/>
  <c r="L97" i="2"/>
  <c r="D98" i="2"/>
  <c r="E98" i="2"/>
  <c r="F98" i="2"/>
  <c r="G98" i="2"/>
  <c r="H98" i="2"/>
  <c r="I98" i="2"/>
  <c r="J98" i="2"/>
  <c r="K98" i="2"/>
  <c r="L98" i="2"/>
  <c r="D99" i="2"/>
  <c r="E99" i="2"/>
  <c r="F99" i="2"/>
  <c r="G99" i="2"/>
  <c r="H99" i="2"/>
  <c r="I99" i="2"/>
  <c r="J99" i="2"/>
  <c r="K99" i="2"/>
  <c r="L99" i="2"/>
  <c r="D100" i="2"/>
  <c r="E100" i="2"/>
  <c r="F100" i="2"/>
  <c r="G100" i="2"/>
  <c r="H100" i="2"/>
  <c r="I100" i="2"/>
  <c r="J100" i="2"/>
  <c r="K100" i="2"/>
  <c r="L100" i="2"/>
  <c r="D101" i="2"/>
  <c r="E101" i="2"/>
  <c r="F101" i="2"/>
  <c r="G101" i="2"/>
  <c r="H101" i="2"/>
  <c r="I101" i="2"/>
  <c r="J101" i="2"/>
  <c r="K101" i="2"/>
  <c r="L101" i="2"/>
  <c r="D102" i="2"/>
  <c r="E102" i="2"/>
  <c r="F102" i="2"/>
  <c r="G102" i="2"/>
  <c r="H102" i="2"/>
  <c r="I102" i="2"/>
  <c r="J102" i="2"/>
  <c r="K102" i="2"/>
  <c r="L102" i="2"/>
  <c r="D103" i="2"/>
  <c r="E103" i="2"/>
  <c r="F103" i="2"/>
  <c r="G103" i="2"/>
  <c r="H103" i="2"/>
  <c r="I103" i="2"/>
  <c r="J103" i="2"/>
  <c r="K103" i="2"/>
  <c r="L103" i="2"/>
  <c r="D104" i="2"/>
  <c r="E104" i="2"/>
  <c r="F104" i="2"/>
  <c r="G104" i="2"/>
  <c r="H104" i="2"/>
  <c r="I104" i="2"/>
  <c r="J104" i="2"/>
  <c r="K104" i="2"/>
  <c r="L104" i="2"/>
  <c r="D105" i="2"/>
  <c r="E105" i="2"/>
  <c r="F105" i="2"/>
  <c r="G105" i="2"/>
  <c r="H105" i="2"/>
  <c r="I105" i="2"/>
  <c r="J105" i="2"/>
  <c r="K105" i="2"/>
  <c r="L105" i="2"/>
  <c r="D106" i="2"/>
  <c r="E106" i="2"/>
  <c r="F106" i="2"/>
  <c r="G106" i="2"/>
  <c r="H106" i="2"/>
  <c r="I106" i="2"/>
  <c r="J106" i="2"/>
  <c r="K106" i="2"/>
  <c r="L106" i="2"/>
  <c r="D107" i="2"/>
  <c r="E107" i="2"/>
  <c r="F107" i="2"/>
  <c r="G107" i="2"/>
  <c r="H107" i="2"/>
  <c r="I107" i="2"/>
  <c r="J107" i="2"/>
  <c r="K107" i="2"/>
  <c r="L107" i="2"/>
  <c r="D108" i="2"/>
  <c r="E108" i="2"/>
  <c r="F108" i="2"/>
  <c r="G108" i="2"/>
  <c r="H108" i="2"/>
  <c r="I108" i="2"/>
  <c r="J108" i="2"/>
  <c r="K108" i="2"/>
  <c r="L108" i="2"/>
  <c r="D109" i="2"/>
  <c r="E109" i="2"/>
  <c r="F109" i="2"/>
  <c r="G109" i="2"/>
  <c r="H109" i="2"/>
  <c r="I109" i="2"/>
  <c r="J109" i="2"/>
  <c r="K109" i="2"/>
  <c r="L109" i="2"/>
  <c r="D110" i="2"/>
  <c r="E110" i="2"/>
  <c r="F110" i="2"/>
  <c r="G110" i="2"/>
  <c r="H110" i="2"/>
  <c r="I110" i="2"/>
  <c r="J110" i="2"/>
  <c r="K110" i="2"/>
  <c r="L110" i="2"/>
  <c r="D111" i="2"/>
  <c r="E111" i="2"/>
  <c r="F111" i="2"/>
  <c r="G111" i="2"/>
  <c r="H111" i="2"/>
  <c r="I111" i="2"/>
  <c r="J111" i="2"/>
  <c r="K111" i="2"/>
  <c r="L111" i="2"/>
  <c r="D112" i="2"/>
  <c r="E112" i="2"/>
  <c r="F112" i="2"/>
  <c r="G112" i="2"/>
  <c r="H112" i="2"/>
  <c r="I112" i="2"/>
  <c r="J112" i="2"/>
  <c r="K112" i="2"/>
  <c r="L112" i="2"/>
  <c r="D113" i="2"/>
  <c r="E113" i="2"/>
  <c r="F113" i="2"/>
  <c r="G113" i="2"/>
  <c r="H113" i="2"/>
  <c r="I113" i="2"/>
  <c r="J113" i="2"/>
  <c r="K113" i="2"/>
  <c r="L113" i="2"/>
  <c r="D114" i="2"/>
  <c r="E114" i="2"/>
  <c r="F114" i="2"/>
  <c r="G114" i="2"/>
  <c r="H114" i="2"/>
  <c r="I114" i="2"/>
  <c r="J114" i="2"/>
  <c r="K114" i="2"/>
  <c r="L114" i="2"/>
  <c r="D115" i="2"/>
  <c r="E115" i="2"/>
  <c r="F115" i="2"/>
  <c r="G115" i="2"/>
  <c r="H115" i="2"/>
  <c r="I115" i="2"/>
  <c r="J115" i="2"/>
  <c r="K115" i="2"/>
  <c r="L115" i="2"/>
  <c r="D116" i="2"/>
  <c r="E116" i="2"/>
  <c r="F116" i="2"/>
  <c r="G116" i="2"/>
  <c r="H116" i="2"/>
  <c r="I116" i="2"/>
  <c r="J116" i="2"/>
  <c r="K116" i="2"/>
  <c r="L116" i="2"/>
  <c r="D117" i="2"/>
  <c r="E117" i="2"/>
  <c r="F117" i="2"/>
  <c r="G117" i="2"/>
  <c r="H117" i="2"/>
  <c r="I117" i="2"/>
  <c r="J117" i="2"/>
  <c r="K117" i="2"/>
  <c r="L117" i="2"/>
  <c r="D118" i="2"/>
  <c r="E118" i="2"/>
  <c r="F118" i="2"/>
  <c r="G118" i="2"/>
  <c r="H118" i="2"/>
  <c r="I118" i="2"/>
  <c r="J118" i="2"/>
  <c r="K118" i="2"/>
  <c r="L118" i="2"/>
  <c r="D119" i="2"/>
  <c r="E119" i="2"/>
  <c r="F119" i="2"/>
  <c r="G119" i="2"/>
  <c r="H119" i="2"/>
  <c r="I119" i="2"/>
  <c r="J119" i="2"/>
  <c r="K119" i="2"/>
  <c r="L119" i="2"/>
  <c r="D120" i="2"/>
  <c r="E120" i="2"/>
  <c r="F120" i="2"/>
  <c r="G120" i="2"/>
  <c r="H120" i="2"/>
  <c r="I120" i="2"/>
  <c r="J120" i="2"/>
  <c r="K120" i="2"/>
  <c r="L120" i="2"/>
  <c r="D121" i="2"/>
  <c r="E121" i="2"/>
  <c r="F121" i="2"/>
  <c r="G121" i="2"/>
  <c r="H121" i="2"/>
  <c r="I121" i="2"/>
  <c r="J121" i="2"/>
  <c r="K121" i="2"/>
  <c r="L121" i="2"/>
  <c r="D122" i="2"/>
  <c r="E122" i="2"/>
  <c r="F122" i="2"/>
  <c r="G122" i="2"/>
  <c r="H122" i="2"/>
  <c r="I122" i="2"/>
  <c r="J122" i="2"/>
  <c r="K122" i="2"/>
  <c r="L122" i="2"/>
  <c r="D123" i="2"/>
  <c r="E123" i="2"/>
  <c r="F123" i="2"/>
  <c r="G123" i="2"/>
  <c r="H123" i="2"/>
  <c r="I123" i="2"/>
  <c r="J123" i="2"/>
  <c r="K123" i="2"/>
  <c r="L123" i="2"/>
  <c r="D124" i="2"/>
  <c r="E124" i="2"/>
  <c r="F124" i="2"/>
  <c r="G124" i="2"/>
  <c r="H124" i="2"/>
  <c r="I124" i="2"/>
  <c r="J124" i="2"/>
  <c r="K124" i="2"/>
  <c r="L124" i="2"/>
  <c r="D125" i="2"/>
  <c r="E125" i="2"/>
  <c r="F125" i="2"/>
  <c r="G125" i="2"/>
  <c r="H125" i="2"/>
  <c r="I125" i="2"/>
  <c r="J125" i="2"/>
  <c r="K125" i="2"/>
  <c r="L125" i="2"/>
  <c r="D126" i="2"/>
  <c r="E126" i="2"/>
  <c r="F126" i="2"/>
  <c r="G126" i="2"/>
  <c r="H126" i="2"/>
  <c r="I126" i="2"/>
  <c r="J126" i="2"/>
  <c r="K126" i="2"/>
  <c r="L126" i="2"/>
  <c r="D127" i="2"/>
  <c r="E127" i="2"/>
  <c r="F127" i="2"/>
  <c r="G127" i="2"/>
  <c r="H127" i="2"/>
  <c r="I127" i="2"/>
  <c r="J127" i="2"/>
  <c r="K127" i="2"/>
  <c r="L127" i="2"/>
  <c r="D128" i="2"/>
  <c r="E128" i="2"/>
  <c r="F128" i="2"/>
  <c r="G128" i="2"/>
  <c r="H128" i="2"/>
  <c r="I128" i="2"/>
  <c r="J128" i="2"/>
  <c r="K128" i="2"/>
  <c r="L128" i="2"/>
  <c r="D129" i="2"/>
  <c r="E129" i="2"/>
  <c r="F129" i="2"/>
  <c r="G129" i="2"/>
  <c r="H129" i="2"/>
  <c r="I129" i="2"/>
  <c r="J129" i="2"/>
  <c r="K129" i="2"/>
  <c r="L129" i="2"/>
  <c r="D130" i="2"/>
  <c r="E130" i="2"/>
  <c r="F130" i="2"/>
  <c r="G130" i="2"/>
  <c r="H130" i="2"/>
  <c r="I130" i="2"/>
  <c r="J130" i="2"/>
  <c r="K130" i="2"/>
  <c r="L130" i="2"/>
  <c r="D131" i="2"/>
  <c r="E131" i="2"/>
  <c r="F131" i="2"/>
  <c r="G131" i="2"/>
  <c r="H131" i="2"/>
  <c r="I131" i="2"/>
  <c r="J131" i="2"/>
  <c r="K131" i="2"/>
  <c r="L131" i="2"/>
  <c r="D132" i="2"/>
  <c r="E132" i="2"/>
  <c r="F132" i="2"/>
  <c r="G132" i="2"/>
  <c r="H132" i="2"/>
  <c r="I132" i="2"/>
  <c r="J132" i="2"/>
  <c r="K132" i="2"/>
  <c r="L132" i="2"/>
  <c r="D133" i="2"/>
  <c r="E133" i="2"/>
  <c r="F133" i="2"/>
  <c r="G133" i="2"/>
  <c r="H133" i="2"/>
  <c r="I133" i="2"/>
  <c r="J133" i="2"/>
  <c r="K133" i="2"/>
  <c r="L133" i="2"/>
  <c r="D134" i="2"/>
  <c r="E134" i="2"/>
  <c r="F134" i="2"/>
  <c r="G134" i="2"/>
  <c r="H134" i="2"/>
  <c r="I134" i="2"/>
  <c r="J134" i="2"/>
  <c r="K134" i="2"/>
  <c r="L134" i="2"/>
  <c r="D135" i="2"/>
  <c r="E135" i="2"/>
  <c r="F135" i="2"/>
  <c r="G135" i="2"/>
  <c r="H135" i="2"/>
  <c r="I135" i="2"/>
  <c r="J135" i="2"/>
  <c r="K135" i="2"/>
  <c r="L135" i="2"/>
  <c r="D136" i="2"/>
  <c r="E136" i="2"/>
  <c r="F136" i="2"/>
  <c r="G136" i="2"/>
  <c r="H136" i="2"/>
  <c r="I136" i="2"/>
  <c r="J136" i="2"/>
  <c r="K136" i="2"/>
  <c r="L136" i="2"/>
  <c r="D137" i="2"/>
  <c r="E137" i="2"/>
  <c r="F137" i="2"/>
  <c r="G137" i="2"/>
  <c r="H137" i="2"/>
  <c r="I137" i="2"/>
  <c r="J137" i="2"/>
  <c r="K137" i="2"/>
  <c r="L137" i="2"/>
  <c r="D138" i="2"/>
  <c r="E138" i="2"/>
  <c r="F138" i="2"/>
  <c r="G138" i="2"/>
  <c r="H138" i="2"/>
  <c r="I138" i="2"/>
  <c r="J138" i="2"/>
  <c r="K138" i="2"/>
  <c r="L138" i="2"/>
  <c r="D139" i="2"/>
  <c r="E139" i="2"/>
  <c r="F139" i="2"/>
  <c r="G139" i="2"/>
  <c r="H139" i="2"/>
  <c r="I139" i="2"/>
  <c r="J139" i="2"/>
  <c r="K139" i="2"/>
  <c r="L139" i="2"/>
  <c r="D140" i="2"/>
  <c r="E140" i="2"/>
  <c r="F140" i="2"/>
  <c r="G140" i="2"/>
  <c r="H140" i="2"/>
  <c r="I140" i="2"/>
  <c r="J140" i="2"/>
  <c r="K140" i="2"/>
  <c r="L140" i="2"/>
  <c r="D141" i="2"/>
  <c r="E141" i="2"/>
  <c r="F141" i="2"/>
  <c r="G141" i="2"/>
  <c r="H141" i="2"/>
  <c r="I141" i="2"/>
  <c r="J141" i="2"/>
  <c r="K141" i="2"/>
  <c r="L141" i="2"/>
  <c r="D142" i="2"/>
  <c r="E142" i="2"/>
  <c r="F142" i="2"/>
  <c r="G142" i="2"/>
  <c r="H142" i="2"/>
  <c r="I142" i="2"/>
  <c r="J142" i="2"/>
  <c r="K142" i="2"/>
  <c r="L142" i="2"/>
  <c r="D143" i="2"/>
  <c r="E143" i="2"/>
  <c r="F143" i="2"/>
  <c r="G143" i="2"/>
  <c r="H143" i="2"/>
  <c r="I143" i="2"/>
  <c r="J143" i="2"/>
  <c r="K143" i="2"/>
  <c r="L143" i="2"/>
  <c r="D144" i="2"/>
  <c r="E144" i="2"/>
  <c r="F144" i="2"/>
  <c r="G144" i="2"/>
  <c r="H144" i="2"/>
  <c r="I144" i="2"/>
  <c r="J144" i="2"/>
  <c r="K144" i="2"/>
  <c r="L144" i="2"/>
  <c r="D145" i="2"/>
  <c r="E145" i="2"/>
  <c r="F145" i="2"/>
  <c r="G145" i="2"/>
  <c r="H145" i="2"/>
  <c r="I145" i="2"/>
  <c r="J145" i="2"/>
  <c r="K145" i="2"/>
  <c r="L145" i="2"/>
  <c r="D146" i="2"/>
  <c r="E146" i="2"/>
  <c r="F146" i="2"/>
  <c r="G146" i="2"/>
  <c r="H146" i="2"/>
  <c r="I146" i="2"/>
  <c r="J146" i="2"/>
  <c r="K146" i="2"/>
  <c r="L146" i="2"/>
  <c r="D147" i="2"/>
  <c r="E147" i="2"/>
  <c r="F147" i="2"/>
  <c r="G147" i="2"/>
  <c r="H147" i="2"/>
  <c r="I147" i="2"/>
  <c r="J147" i="2"/>
  <c r="K147" i="2"/>
  <c r="L147" i="2"/>
  <c r="D148" i="2"/>
  <c r="E148" i="2"/>
  <c r="F148" i="2"/>
  <c r="G148" i="2"/>
  <c r="H148" i="2"/>
  <c r="I148" i="2"/>
  <c r="J148" i="2"/>
  <c r="K148" i="2"/>
  <c r="L148" i="2"/>
  <c r="D149" i="2"/>
  <c r="E149" i="2"/>
  <c r="F149" i="2"/>
  <c r="G149" i="2"/>
  <c r="H149" i="2"/>
  <c r="I149" i="2"/>
  <c r="J149" i="2"/>
  <c r="K149" i="2"/>
  <c r="L149" i="2"/>
  <c r="D150" i="2"/>
  <c r="E150" i="2"/>
  <c r="F150" i="2"/>
  <c r="G150" i="2"/>
  <c r="H150" i="2"/>
  <c r="I150" i="2"/>
  <c r="J150" i="2"/>
  <c r="K150" i="2"/>
  <c r="L150" i="2"/>
  <c r="D151" i="2"/>
  <c r="E151" i="2"/>
  <c r="F151" i="2"/>
  <c r="G151" i="2"/>
  <c r="H151" i="2"/>
  <c r="I151" i="2"/>
  <c r="J151" i="2"/>
  <c r="K151" i="2"/>
  <c r="L151" i="2"/>
  <c r="D152" i="2"/>
  <c r="E152" i="2"/>
  <c r="F152" i="2"/>
  <c r="G152" i="2"/>
  <c r="H152" i="2"/>
  <c r="I152" i="2"/>
  <c r="J152" i="2"/>
  <c r="K152" i="2"/>
  <c r="L152" i="2"/>
  <c r="D153" i="2"/>
  <c r="E153" i="2"/>
  <c r="F153" i="2"/>
  <c r="G153" i="2"/>
  <c r="H153" i="2"/>
  <c r="I153" i="2"/>
  <c r="J153" i="2"/>
  <c r="K153" i="2"/>
  <c r="L153" i="2"/>
  <c r="D154" i="2"/>
  <c r="E154" i="2"/>
  <c r="F154" i="2"/>
  <c r="G154" i="2"/>
  <c r="H154" i="2"/>
  <c r="I154" i="2"/>
  <c r="J154" i="2"/>
  <c r="K154" i="2"/>
  <c r="L154" i="2"/>
  <c r="D155" i="2"/>
  <c r="E155" i="2"/>
  <c r="F155" i="2"/>
  <c r="G155" i="2"/>
  <c r="H155" i="2"/>
  <c r="I155" i="2"/>
  <c r="J155" i="2"/>
  <c r="K155" i="2"/>
  <c r="L155" i="2"/>
  <c r="D156" i="2"/>
  <c r="E156" i="2"/>
  <c r="F156" i="2"/>
  <c r="G156" i="2"/>
  <c r="H156" i="2"/>
  <c r="I156" i="2"/>
  <c r="J156" i="2"/>
  <c r="K156" i="2"/>
  <c r="L156" i="2"/>
  <c r="D157" i="2"/>
  <c r="E157" i="2"/>
  <c r="F157" i="2"/>
  <c r="G157" i="2"/>
  <c r="H157" i="2"/>
  <c r="I157" i="2"/>
  <c r="J157" i="2"/>
  <c r="K157" i="2"/>
  <c r="L157" i="2"/>
  <c r="D158" i="2"/>
  <c r="E158" i="2"/>
  <c r="F158" i="2"/>
  <c r="G158" i="2"/>
  <c r="H158" i="2"/>
  <c r="I158" i="2"/>
  <c r="J158" i="2"/>
  <c r="K158" i="2"/>
  <c r="L158" i="2"/>
  <c r="D159" i="2"/>
  <c r="E159" i="2"/>
  <c r="F159" i="2"/>
  <c r="G159" i="2"/>
  <c r="H159" i="2"/>
  <c r="I159" i="2"/>
  <c r="J159" i="2"/>
  <c r="K159" i="2"/>
  <c r="L159" i="2"/>
  <c r="D160" i="2"/>
  <c r="E160" i="2"/>
  <c r="F160" i="2"/>
  <c r="G160" i="2"/>
  <c r="H160" i="2"/>
  <c r="I160" i="2"/>
  <c r="J160" i="2"/>
  <c r="K160" i="2"/>
  <c r="L160" i="2"/>
  <c r="D161" i="2"/>
  <c r="E161" i="2"/>
  <c r="F161" i="2"/>
  <c r="G161" i="2"/>
  <c r="H161" i="2"/>
  <c r="I161" i="2"/>
  <c r="J161" i="2"/>
  <c r="K161" i="2"/>
  <c r="L161" i="2"/>
  <c r="D162" i="2"/>
  <c r="E162" i="2"/>
  <c r="F162" i="2"/>
  <c r="G162" i="2"/>
  <c r="H162" i="2"/>
  <c r="I162" i="2"/>
  <c r="J162" i="2"/>
  <c r="K162" i="2"/>
  <c r="L162" i="2"/>
  <c r="D163" i="2"/>
  <c r="E163" i="2"/>
  <c r="F163" i="2"/>
  <c r="G163" i="2"/>
  <c r="H163" i="2"/>
  <c r="I163" i="2"/>
  <c r="J163" i="2"/>
  <c r="K163" i="2"/>
  <c r="L163" i="2"/>
  <c r="D164" i="2"/>
  <c r="E164" i="2"/>
  <c r="F164" i="2"/>
  <c r="G164" i="2"/>
  <c r="H164" i="2"/>
  <c r="I164" i="2"/>
  <c r="J164" i="2"/>
  <c r="K164" i="2"/>
  <c r="L164" i="2"/>
  <c r="D165" i="2"/>
  <c r="E165" i="2"/>
  <c r="F165" i="2"/>
  <c r="G165" i="2"/>
  <c r="H165" i="2"/>
  <c r="I165" i="2"/>
  <c r="J165" i="2"/>
  <c r="K165" i="2"/>
  <c r="L165" i="2"/>
  <c r="D166" i="2"/>
  <c r="E166" i="2"/>
  <c r="F166" i="2"/>
  <c r="G166" i="2"/>
  <c r="H166" i="2"/>
  <c r="I166" i="2"/>
  <c r="J166" i="2"/>
  <c r="K166" i="2"/>
  <c r="L166" i="2"/>
  <c r="D167" i="2"/>
  <c r="E167" i="2"/>
  <c r="F167" i="2"/>
  <c r="G167" i="2"/>
  <c r="H167" i="2"/>
  <c r="I167" i="2"/>
  <c r="J167" i="2"/>
  <c r="K167" i="2"/>
  <c r="L167" i="2"/>
  <c r="D168" i="2"/>
  <c r="E168" i="2"/>
  <c r="F168" i="2"/>
  <c r="G168" i="2"/>
  <c r="H168" i="2"/>
  <c r="I168" i="2"/>
  <c r="J168" i="2"/>
  <c r="K168" i="2"/>
  <c r="L168" i="2"/>
  <c r="D169" i="2"/>
  <c r="E169" i="2"/>
  <c r="F169" i="2"/>
  <c r="G169" i="2"/>
  <c r="H169" i="2"/>
  <c r="I169" i="2"/>
  <c r="J169" i="2"/>
  <c r="K169" i="2"/>
  <c r="L169" i="2"/>
  <c r="D170" i="2"/>
  <c r="E170" i="2"/>
  <c r="F170" i="2"/>
  <c r="G170" i="2"/>
  <c r="H170" i="2"/>
  <c r="I170" i="2"/>
  <c r="J170" i="2"/>
  <c r="K170" i="2"/>
  <c r="L170" i="2"/>
  <c r="D171" i="2"/>
  <c r="E171" i="2"/>
  <c r="F171" i="2"/>
  <c r="G171" i="2"/>
  <c r="H171" i="2"/>
  <c r="I171" i="2"/>
  <c r="J171" i="2"/>
  <c r="K171" i="2"/>
  <c r="L171" i="2"/>
  <c r="D172" i="2"/>
  <c r="E172" i="2"/>
  <c r="F172" i="2"/>
  <c r="G172" i="2"/>
  <c r="H172" i="2"/>
  <c r="I172" i="2"/>
  <c r="J172" i="2"/>
  <c r="K172" i="2"/>
  <c r="L172" i="2"/>
  <c r="D173" i="2"/>
  <c r="E173" i="2"/>
  <c r="F173" i="2"/>
  <c r="G173" i="2"/>
  <c r="H173" i="2"/>
  <c r="I173" i="2"/>
  <c r="J173" i="2"/>
  <c r="K173" i="2"/>
  <c r="L173" i="2"/>
  <c r="D174" i="2"/>
  <c r="E174" i="2"/>
  <c r="F174" i="2"/>
  <c r="G174" i="2"/>
  <c r="H174" i="2"/>
  <c r="I174" i="2"/>
  <c r="J174" i="2"/>
  <c r="K174" i="2"/>
  <c r="L174" i="2"/>
  <c r="D175" i="2"/>
  <c r="E175" i="2"/>
  <c r="F175" i="2"/>
  <c r="G175" i="2"/>
  <c r="H175" i="2"/>
  <c r="I175" i="2"/>
  <c r="J175" i="2"/>
  <c r="K175" i="2"/>
  <c r="L175" i="2"/>
  <c r="D176" i="2"/>
  <c r="E176" i="2"/>
  <c r="F176" i="2"/>
  <c r="G176" i="2"/>
  <c r="H176" i="2"/>
  <c r="I176" i="2"/>
  <c r="J176" i="2"/>
  <c r="K176" i="2"/>
  <c r="L176" i="2"/>
  <c r="D177" i="2"/>
  <c r="E177" i="2"/>
  <c r="F177" i="2"/>
  <c r="G177" i="2"/>
  <c r="H177" i="2"/>
  <c r="I177" i="2"/>
  <c r="J177" i="2"/>
  <c r="K177" i="2"/>
  <c r="L177" i="2"/>
  <c r="D178" i="2"/>
  <c r="E178" i="2"/>
  <c r="F178" i="2"/>
  <c r="G178" i="2"/>
  <c r="H178" i="2"/>
  <c r="I178" i="2"/>
  <c r="J178" i="2"/>
  <c r="K178" i="2"/>
  <c r="L178" i="2"/>
  <c r="D179" i="2"/>
  <c r="E179" i="2"/>
  <c r="F179" i="2"/>
  <c r="G179" i="2"/>
  <c r="H179" i="2"/>
  <c r="I179" i="2"/>
  <c r="J179" i="2"/>
  <c r="K179" i="2"/>
  <c r="L179" i="2"/>
  <c r="D180" i="2"/>
  <c r="E180" i="2"/>
  <c r="F180" i="2"/>
  <c r="G180" i="2"/>
  <c r="H180" i="2"/>
  <c r="I180" i="2"/>
  <c r="J180" i="2"/>
  <c r="K180" i="2"/>
  <c r="L180" i="2"/>
  <c r="D181" i="2"/>
  <c r="E181" i="2"/>
  <c r="F181" i="2"/>
  <c r="G181" i="2"/>
  <c r="H181" i="2"/>
  <c r="I181" i="2"/>
  <c r="J181" i="2"/>
  <c r="K181" i="2"/>
  <c r="L181" i="2"/>
  <c r="D182" i="2"/>
  <c r="E182" i="2"/>
  <c r="F182" i="2"/>
  <c r="G182" i="2"/>
  <c r="H182" i="2"/>
  <c r="I182" i="2"/>
  <c r="J182" i="2"/>
  <c r="K182" i="2"/>
  <c r="L182" i="2"/>
  <c r="D183" i="2"/>
  <c r="E183" i="2"/>
  <c r="F183" i="2"/>
  <c r="G183" i="2"/>
  <c r="H183" i="2"/>
  <c r="I183" i="2"/>
  <c r="J183" i="2"/>
  <c r="K183" i="2"/>
  <c r="L183" i="2"/>
  <c r="D184" i="2"/>
  <c r="E184" i="2"/>
  <c r="F184" i="2"/>
  <c r="G184" i="2"/>
  <c r="H184" i="2"/>
  <c r="I184" i="2"/>
  <c r="J184" i="2"/>
  <c r="K184" i="2"/>
  <c r="L184" i="2"/>
  <c r="D185" i="2"/>
  <c r="E185" i="2"/>
  <c r="F185" i="2"/>
  <c r="G185" i="2"/>
  <c r="H185" i="2"/>
  <c r="I185" i="2"/>
  <c r="J185" i="2"/>
  <c r="K185" i="2"/>
  <c r="L185" i="2"/>
  <c r="D186" i="2"/>
  <c r="E186" i="2"/>
  <c r="F186" i="2"/>
  <c r="G186" i="2"/>
  <c r="H186" i="2"/>
  <c r="I186" i="2"/>
  <c r="J186" i="2"/>
  <c r="K186" i="2"/>
  <c r="L186" i="2"/>
  <c r="D187" i="2"/>
  <c r="E187" i="2"/>
  <c r="F187" i="2"/>
  <c r="G187" i="2"/>
  <c r="H187" i="2"/>
  <c r="I187" i="2"/>
  <c r="J187" i="2"/>
  <c r="K187" i="2"/>
  <c r="L187" i="2"/>
  <c r="D188" i="2"/>
  <c r="E188" i="2"/>
  <c r="F188" i="2"/>
  <c r="G188" i="2"/>
  <c r="H188" i="2"/>
  <c r="I188" i="2"/>
  <c r="J188" i="2"/>
  <c r="K188" i="2"/>
  <c r="L188" i="2"/>
  <c r="D189" i="2"/>
  <c r="E189" i="2"/>
  <c r="F189" i="2"/>
  <c r="G189" i="2"/>
  <c r="H189" i="2"/>
  <c r="I189" i="2"/>
  <c r="J189" i="2"/>
  <c r="K189" i="2"/>
  <c r="L189" i="2"/>
  <c r="D190" i="2"/>
  <c r="E190" i="2"/>
  <c r="F190" i="2"/>
  <c r="G190" i="2"/>
  <c r="H190" i="2"/>
  <c r="I190" i="2"/>
  <c r="J190" i="2"/>
  <c r="K190" i="2"/>
  <c r="L190" i="2"/>
  <c r="D191" i="2"/>
  <c r="E191" i="2"/>
  <c r="F191" i="2"/>
  <c r="G191" i="2"/>
  <c r="H191" i="2"/>
  <c r="I191" i="2"/>
  <c r="J191" i="2"/>
  <c r="K191" i="2"/>
  <c r="L191" i="2"/>
  <c r="D192" i="2"/>
  <c r="E192" i="2"/>
  <c r="F192" i="2"/>
  <c r="G192" i="2"/>
  <c r="H192" i="2"/>
  <c r="I192" i="2"/>
  <c r="J192" i="2"/>
  <c r="K192" i="2"/>
  <c r="L192" i="2"/>
  <c r="D193" i="2"/>
  <c r="E193" i="2"/>
  <c r="F193" i="2"/>
  <c r="G193" i="2"/>
  <c r="H193" i="2"/>
  <c r="I193" i="2"/>
  <c r="J193" i="2"/>
  <c r="K193" i="2"/>
  <c r="L193" i="2"/>
  <c r="D194" i="2"/>
  <c r="E194" i="2"/>
  <c r="F194" i="2"/>
  <c r="G194" i="2"/>
  <c r="H194" i="2"/>
  <c r="I194" i="2"/>
  <c r="J194" i="2"/>
  <c r="K194" i="2"/>
  <c r="L194" i="2"/>
  <c r="D195" i="2"/>
  <c r="E195" i="2"/>
  <c r="F195" i="2"/>
  <c r="G195" i="2"/>
  <c r="H195" i="2"/>
  <c r="I195" i="2"/>
  <c r="J195" i="2"/>
  <c r="K195" i="2"/>
  <c r="L195" i="2"/>
  <c r="D196" i="2"/>
  <c r="E196" i="2"/>
  <c r="F196" i="2"/>
  <c r="G196" i="2"/>
  <c r="H196" i="2"/>
  <c r="I196" i="2"/>
  <c r="J196" i="2"/>
  <c r="K196" i="2"/>
  <c r="L196" i="2"/>
  <c r="D197" i="2"/>
  <c r="E197" i="2"/>
  <c r="F197" i="2"/>
  <c r="G197" i="2"/>
  <c r="H197" i="2"/>
  <c r="I197" i="2"/>
  <c r="J197" i="2"/>
  <c r="K197" i="2"/>
  <c r="L197" i="2"/>
  <c r="D198" i="2"/>
  <c r="E198" i="2"/>
  <c r="F198" i="2"/>
  <c r="G198" i="2"/>
  <c r="H198" i="2"/>
  <c r="I198" i="2"/>
  <c r="J198" i="2"/>
  <c r="K198" i="2"/>
  <c r="L198" i="2"/>
  <c r="D199" i="2"/>
  <c r="E199" i="2"/>
  <c r="F199" i="2"/>
  <c r="G199" i="2"/>
  <c r="H199" i="2"/>
  <c r="I199" i="2"/>
  <c r="J199" i="2"/>
  <c r="K199" i="2"/>
  <c r="L199" i="2"/>
  <c r="D200" i="2"/>
  <c r="E200" i="2"/>
  <c r="F200" i="2"/>
  <c r="G200" i="2"/>
  <c r="H200" i="2"/>
  <c r="I200" i="2"/>
  <c r="J200" i="2"/>
  <c r="K200" i="2"/>
  <c r="L200" i="2"/>
  <c r="D201" i="2"/>
  <c r="E201" i="2"/>
  <c r="F201" i="2"/>
  <c r="G201" i="2"/>
  <c r="H201" i="2"/>
  <c r="I201" i="2"/>
  <c r="J201" i="2"/>
  <c r="K201" i="2"/>
  <c r="L201" i="2"/>
  <c r="D202" i="2"/>
  <c r="E202" i="2"/>
  <c r="F202" i="2"/>
  <c r="G202" i="2"/>
  <c r="H202" i="2"/>
  <c r="I202" i="2"/>
  <c r="J202" i="2"/>
  <c r="K202" i="2"/>
  <c r="L202" i="2"/>
  <c r="D203" i="2"/>
  <c r="E203" i="2"/>
  <c r="F203" i="2"/>
  <c r="G203" i="2"/>
  <c r="H203" i="2"/>
  <c r="I203" i="2"/>
  <c r="J203" i="2"/>
  <c r="K203" i="2"/>
  <c r="L203" i="2"/>
  <c r="D204" i="2"/>
  <c r="E204" i="2"/>
  <c r="F204" i="2"/>
  <c r="G204" i="2"/>
  <c r="H204" i="2"/>
  <c r="I204" i="2"/>
  <c r="J204" i="2"/>
  <c r="K204" i="2"/>
  <c r="L204" i="2"/>
  <c r="D205" i="2"/>
  <c r="E205" i="2"/>
  <c r="F205" i="2"/>
  <c r="G205" i="2"/>
  <c r="H205" i="2"/>
  <c r="I205" i="2"/>
  <c r="J205" i="2"/>
  <c r="K205" i="2"/>
  <c r="L205" i="2"/>
  <c r="D206" i="2"/>
  <c r="E206" i="2"/>
  <c r="F206" i="2"/>
  <c r="G206" i="2"/>
  <c r="H206" i="2"/>
  <c r="I206" i="2"/>
  <c r="J206" i="2"/>
  <c r="K206" i="2"/>
  <c r="L206" i="2"/>
  <c r="D207" i="2"/>
  <c r="E207" i="2"/>
  <c r="F207" i="2"/>
  <c r="G207" i="2"/>
  <c r="H207" i="2"/>
  <c r="I207" i="2"/>
  <c r="J207" i="2"/>
  <c r="K207" i="2"/>
  <c r="L207" i="2"/>
  <c r="D208" i="2"/>
  <c r="E208" i="2"/>
  <c r="F208" i="2"/>
  <c r="G208" i="2"/>
  <c r="H208" i="2"/>
  <c r="I208" i="2"/>
  <c r="J208" i="2"/>
  <c r="K208" i="2"/>
  <c r="L208" i="2"/>
  <c r="D209" i="2"/>
  <c r="E209" i="2"/>
  <c r="F209" i="2"/>
  <c r="G209" i="2"/>
  <c r="H209" i="2"/>
  <c r="I209" i="2"/>
  <c r="J209" i="2"/>
  <c r="K209" i="2"/>
  <c r="L209" i="2"/>
  <c r="D210" i="2"/>
  <c r="E210" i="2"/>
  <c r="F210" i="2"/>
  <c r="G210" i="2"/>
  <c r="H210" i="2"/>
  <c r="I210" i="2"/>
  <c r="J210" i="2"/>
  <c r="K210" i="2"/>
  <c r="L210" i="2"/>
  <c r="D211" i="2"/>
  <c r="E211" i="2"/>
  <c r="F211" i="2"/>
  <c r="G211" i="2"/>
  <c r="H211" i="2"/>
  <c r="I211" i="2"/>
  <c r="J211" i="2"/>
  <c r="K211" i="2"/>
  <c r="L211" i="2"/>
  <c r="D212" i="2"/>
  <c r="E212" i="2"/>
  <c r="F212" i="2"/>
  <c r="G212" i="2"/>
  <c r="H212" i="2"/>
  <c r="I212" i="2"/>
  <c r="J212" i="2"/>
  <c r="K212" i="2"/>
  <c r="L212" i="2"/>
  <c r="D213" i="2"/>
  <c r="E213" i="2"/>
  <c r="F213" i="2"/>
  <c r="G213" i="2"/>
  <c r="H213" i="2"/>
  <c r="I213" i="2"/>
  <c r="J213" i="2"/>
  <c r="K213" i="2"/>
  <c r="L213" i="2"/>
  <c r="D214" i="2"/>
  <c r="E214" i="2"/>
  <c r="F214" i="2"/>
  <c r="G214" i="2"/>
  <c r="H214" i="2"/>
  <c r="I214" i="2"/>
  <c r="J214" i="2"/>
  <c r="K214" i="2"/>
  <c r="L214" i="2"/>
  <c r="D215" i="2"/>
  <c r="E215" i="2"/>
  <c r="F215" i="2"/>
  <c r="G215" i="2"/>
  <c r="H215" i="2"/>
  <c r="I215" i="2"/>
  <c r="J215" i="2"/>
  <c r="K215" i="2"/>
  <c r="L215" i="2"/>
  <c r="D216" i="2"/>
  <c r="E216" i="2"/>
  <c r="F216" i="2"/>
  <c r="G216" i="2"/>
  <c r="H216" i="2"/>
  <c r="I216" i="2"/>
  <c r="J216" i="2"/>
  <c r="K216" i="2"/>
  <c r="L216" i="2"/>
  <c r="D217" i="2"/>
  <c r="E217" i="2"/>
  <c r="F217" i="2"/>
  <c r="G217" i="2"/>
  <c r="H217" i="2"/>
  <c r="I217" i="2"/>
  <c r="J217" i="2"/>
  <c r="K217" i="2"/>
  <c r="L217" i="2"/>
  <c r="D218" i="2"/>
  <c r="E218" i="2"/>
  <c r="F218" i="2"/>
  <c r="G218" i="2"/>
  <c r="H218" i="2"/>
  <c r="I218" i="2"/>
  <c r="J218" i="2"/>
  <c r="K218" i="2"/>
  <c r="L218" i="2"/>
  <c r="D219" i="2"/>
  <c r="E219" i="2"/>
  <c r="F219" i="2"/>
  <c r="G219" i="2"/>
  <c r="H219" i="2"/>
  <c r="I219" i="2"/>
  <c r="J219" i="2"/>
  <c r="K219" i="2"/>
  <c r="L219" i="2"/>
  <c r="D220" i="2"/>
  <c r="E220" i="2"/>
  <c r="F220" i="2"/>
  <c r="G220" i="2"/>
  <c r="H220" i="2"/>
  <c r="I220" i="2"/>
  <c r="J220" i="2"/>
  <c r="K220" i="2"/>
  <c r="L220" i="2"/>
  <c r="D221" i="2"/>
  <c r="E221" i="2"/>
  <c r="F221" i="2"/>
  <c r="G221" i="2"/>
  <c r="H221" i="2"/>
  <c r="I221" i="2"/>
  <c r="J221" i="2"/>
  <c r="K221" i="2"/>
  <c r="L221" i="2"/>
  <c r="D222" i="2"/>
  <c r="E222" i="2"/>
  <c r="F222" i="2"/>
  <c r="G222" i="2"/>
  <c r="H222" i="2"/>
  <c r="I222" i="2"/>
  <c r="J222" i="2"/>
  <c r="K222" i="2"/>
  <c r="L222" i="2"/>
  <c r="D223" i="2"/>
  <c r="E223" i="2"/>
  <c r="F223" i="2"/>
  <c r="G223" i="2"/>
  <c r="H223" i="2"/>
  <c r="I223" i="2"/>
  <c r="J223" i="2"/>
  <c r="K223" i="2"/>
  <c r="L223" i="2"/>
  <c r="D224" i="2"/>
  <c r="E224" i="2"/>
  <c r="F224" i="2"/>
  <c r="G224" i="2"/>
  <c r="H224" i="2"/>
  <c r="I224" i="2"/>
  <c r="J224" i="2"/>
  <c r="K224" i="2"/>
  <c r="L224" i="2"/>
  <c r="D225" i="2"/>
  <c r="E225" i="2"/>
  <c r="F225" i="2"/>
  <c r="G225" i="2"/>
  <c r="H225" i="2"/>
  <c r="I225" i="2"/>
  <c r="J225" i="2"/>
  <c r="K225" i="2"/>
  <c r="L225" i="2"/>
  <c r="D226" i="2"/>
  <c r="E226" i="2"/>
  <c r="F226" i="2"/>
  <c r="G226" i="2"/>
  <c r="H226" i="2"/>
  <c r="I226" i="2"/>
  <c r="J226" i="2"/>
  <c r="K226" i="2"/>
  <c r="L226" i="2"/>
  <c r="D227" i="2"/>
  <c r="E227" i="2"/>
  <c r="F227" i="2"/>
  <c r="G227" i="2"/>
  <c r="H227" i="2"/>
  <c r="I227" i="2"/>
  <c r="J227" i="2"/>
  <c r="K227" i="2"/>
  <c r="L227" i="2"/>
  <c r="D228" i="2"/>
  <c r="E228" i="2"/>
  <c r="F228" i="2"/>
  <c r="G228" i="2"/>
  <c r="H228" i="2"/>
  <c r="I228" i="2"/>
  <c r="J228" i="2"/>
  <c r="K228" i="2"/>
  <c r="L228" i="2"/>
  <c r="D229" i="2"/>
  <c r="E229" i="2"/>
  <c r="F229" i="2"/>
  <c r="G229" i="2"/>
  <c r="H229" i="2"/>
  <c r="I229" i="2"/>
  <c r="J229" i="2"/>
  <c r="K229" i="2"/>
  <c r="L229" i="2"/>
  <c r="D230" i="2"/>
  <c r="E230" i="2"/>
  <c r="F230" i="2"/>
  <c r="G230" i="2"/>
  <c r="H230" i="2"/>
  <c r="I230" i="2"/>
  <c r="J230" i="2"/>
  <c r="K230" i="2"/>
  <c r="L230" i="2"/>
  <c r="D231" i="2"/>
  <c r="E231" i="2"/>
  <c r="F231" i="2"/>
  <c r="G231" i="2"/>
  <c r="H231" i="2"/>
  <c r="I231" i="2"/>
  <c r="J231" i="2"/>
  <c r="K231" i="2"/>
  <c r="L231" i="2"/>
  <c r="D232" i="2"/>
  <c r="E232" i="2"/>
  <c r="F232" i="2"/>
  <c r="G232" i="2"/>
  <c r="H232" i="2"/>
  <c r="I232" i="2"/>
  <c r="J232" i="2"/>
  <c r="K232" i="2"/>
  <c r="L232" i="2"/>
  <c r="D233" i="2"/>
  <c r="E233" i="2"/>
  <c r="F233" i="2"/>
  <c r="G233" i="2"/>
  <c r="H233" i="2"/>
  <c r="I233" i="2"/>
  <c r="J233" i="2"/>
  <c r="K233" i="2"/>
  <c r="L233" i="2"/>
  <c r="D234" i="2"/>
  <c r="E234" i="2"/>
  <c r="F234" i="2"/>
  <c r="G234" i="2"/>
  <c r="H234" i="2"/>
  <c r="I234" i="2"/>
  <c r="J234" i="2"/>
  <c r="K234" i="2"/>
  <c r="L234" i="2"/>
  <c r="D235" i="2"/>
  <c r="E235" i="2"/>
  <c r="F235" i="2"/>
  <c r="G235" i="2"/>
  <c r="H235" i="2"/>
  <c r="I235" i="2"/>
  <c r="J235" i="2"/>
  <c r="K235" i="2"/>
  <c r="L235" i="2"/>
  <c r="D236" i="2"/>
  <c r="E236" i="2"/>
  <c r="F236" i="2"/>
  <c r="G236" i="2"/>
  <c r="H236" i="2"/>
  <c r="I236" i="2"/>
  <c r="J236" i="2"/>
  <c r="K236" i="2"/>
  <c r="L236" i="2"/>
  <c r="D237" i="2"/>
  <c r="E237" i="2"/>
  <c r="F237" i="2"/>
  <c r="G237" i="2"/>
  <c r="H237" i="2"/>
  <c r="I237" i="2"/>
  <c r="J237" i="2"/>
  <c r="K237" i="2"/>
  <c r="L237" i="2"/>
  <c r="D238" i="2"/>
  <c r="E238" i="2"/>
  <c r="F238" i="2"/>
  <c r="G238" i="2"/>
  <c r="H238" i="2"/>
  <c r="I238" i="2"/>
  <c r="J238" i="2"/>
  <c r="K238" i="2"/>
  <c r="L238" i="2"/>
  <c r="D239" i="2"/>
  <c r="E239" i="2"/>
  <c r="F239" i="2"/>
  <c r="G239" i="2"/>
  <c r="H239" i="2"/>
  <c r="I239" i="2"/>
  <c r="J239" i="2"/>
  <c r="K239" i="2"/>
  <c r="L239" i="2"/>
  <c r="D240" i="2"/>
  <c r="E240" i="2"/>
  <c r="F240" i="2"/>
  <c r="G240" i="2"/>
  <c r="H240" i="2"/>
  <c r="I240" i="2"/>
  <c r="J240" i="2"/>
  <c r="K240" i="2"/>
  <c r="L240" i="2"/>
  <c r="D241" i="2"/>
  <c r="E241" i="2"/>
  <c r="F241" i="2"/>
  <c r="G241" i="2"/>
  <c r="H241" i="2"/>
  <c r="I241" i="2"/>
  <c r="J241" i="2"/>
  <c r="K241" i="2"/>
  <c r="L241" i="2"/>
  <c r="D242" i="2"/>
  <c r="E242" i="2"/>
  <c r="F242" i="2"/>
  <c r="G242" i="2"/>
  <c r="H242" i="2"/>
  <c r="I242" i="2"/>
  <c r="J242" i="2"/>
  <c r="K242" i="2"/>
  <c r="L242" i="2"/>
  <c r="D243" i="2"/>
  <c r="E243" i="2"/>
  <c r="F243" i="2"/>
  <c r="G243" i="2"/>
  <c r="H243" i="2"/>
  <c r="I243" i="2"/>
  <c r="J243" i="2"/>
  <c r="K243" i="2"/>
  <c r="L243" i="2"/>
  <c r="D244" i="2"/>
  <c r="E244" i="2"/>
  <c r="F244" i="2"/>
  <c r="G244" i="2"/>
  <c r="H244" i="2"/>
  <c r="I244" i="2"/>
  <c r="J244" i="2"/>
  <c r="K244" i="2"/>
  <c r="L244" i="2"/>
  <c r="D245" i="2"/>
  <c r="E245" i="2"/>
  <c r="F245" i="2"/>
  <c r="G245" i="2"/>
  <c r="H245" i="2"/>
  <c r="I245" i="2"/>
  <c r="J245" i="2"/>
  <c r="K245" i="2"/>
  <c r="L245" i="2"/>
  <c r="D246" i="2"/>
  <c r="E246" i="2"/>
  <c r="F246" i="2"/>
  <c r="G246" i="2"/>
  <c r="H246" i="2"/>
  <c r="I246" i="2"/>
  <c r="J246" i="2"/>
  <c r="K246" i="2"/>
  <c r="L246" i="2"/>
  <c r="D247" i="2"/>
  <c r="E247" i="2"/>
  <c r="F247" i="2"/>
  <c r="G247" i="2"/>
  <c r="H247" i="2"/>
  <c r="I247" i="2"/>
  <c r="J247" i="2"/>
  <c r="K247" i="2"/>
  <c r="L247" i="2"/>
  <c r="D248" i="2"/>
  <c r="E248" i="2"/>
  <c r="F248" i="2"/>
  <c r="G248" i="2"/>
  <c r="H248" i="2"/>
  <c r="I248" i="2"/>
  <c r="J248" i="2"/>
  <c r="K248" i="2"/>
  <c r="L248" i="2"/>
  <c r="D249" i="2"/>
  <c r="E249" i="2"/>
  <c r="F249" i="2"/>
  <c r="G249" i="2"/>
  <c r="H249" i="2"/>
  <c r="I249" i="2"/>
  <c r="J249" i="2"/>
  <c r="K249" i="2"/>
  <c r="L249" i="2"/>
  <c r="D250" i="2"/>
  <c r="E250" i="2"/>
  <c r="F250" i="2"/>
  <c r="G250" i="2"/>
  <c r="H250" i="2"/>
  <c r="I250" i="2"/>
  <c r="J250" i="2"/>
  <c r="K250" i="2"/>
  <c r="L250" i="2"/>
  <c r="D251" i="2"/>
  <c r="E251" i="2"/>
  <c r="F251" i="2"/>
  <c r="G251" i="2"/>
  <c r="H251" i="2"/>
  <c r="I251" i="2"/>
  <c r="J251" i="2"/>
  <c r="K251" i="2"/>
  <c r="L251" i="2"/>
  <c r="D252" i="2"/>
  <c r="E252" i="2"/>
  <c r="F252" i="2"/>
  <c r="G252" i="2"/>
  <c r="H252" i="2"/>
  <c r="I252" i="2"/>
  <c r="J252" i="2"/>
  <c r="K252" i="2"/>
  <c r="L252" i="2"/>
  <c r="D253" i="2"/>
  <c r="E253" i="2"/>
  <c r="F253" i="2"/>
  <c r="G253" i="2"/>
  <c r="H253" i="2"/>
  <c r="I253" i="2"/>
  <c r="J253" i="2"/>
  <c r="K253" i="2"/>
  <c r="L253" i="2"/>
  <c r="D254" i="2"/>
  <c r="E254" i="2"/>
  <c r="F254" i="2"/>
  <c r="G254" i="2"/>
  <c r="H254" i="2"/>
  <c r="I254" i="2"/>
  <c r="J254" i="2"/>
  <c r="K254" i="2"/>
  <c r="L254" i="2"/>
  <c r="D255" i="2"/>
  <c r="E255" i="2"/>
  <c r="F255" i="2"/>
  <c r="G255" i="2"/>
  <c r="H255" i="2"/>
  <c r="I255" i="2"/>
  <c r="J255" i="2"/>
  <c r="K255" i="2"/>
  <c r="L255" i="2"/>
  <c r="D256" i="2"/>
  <c r="E256" i="2"/>
  <c r="F256" i="2"/>
  <c r="G256" i="2"/>
  <c r="H256" i="2"/>
  <c r="I256" i="2"/>
  <c r="J256" i="2"/>
  <c r="K256" i="2"/>
  <c r="L256" i="2"/>
  <c r="D257" i="2"/>
  <c r="E257" i="2"/>
  <c r="F257" i="2"/>
  <c r="G257" i="2"/>
  <c r="H257" i="2"/>
  <c r="I257" i="2"/>
  <c r="J257" i="2"/>
  <c r="K257" i="2"/>
  <c r="L257" i="2"/>
  <c r="D258" i="2"/>
  <c r="E258" i="2"/>
  <c r="F258" i="2"/>
  <c r="G258" i="2"/>
  <c r="H258" i="2"/>
  <c r="I258" i="2"/>
  <c r="J258" i="2"/>
  <c r="K258" i="2"/>
  <c r="L258" i="2"/>
  <c r="D259" i="2"/>
  <c r="E259" i="2"/>
  <c r="F259" i="2"/>
  <c r="G259" i="2"/>
  <c r="H259" i="2"/>
  <c r="I259" i="2"/>
  <c r="J259" i="2"/>
  <c r="K259" i="2"/>
  <c r="L259" i="2"/>
  <c r="D260" i="2"/>
  <c r="E260" i="2"/>
  <c r="F260" i="2"/>
  <c r="G260" i="2"/>
  <c r="H260" i="2"/>
  <c r="I260" i="2"/>
  <c r="J260" i="2"/>
  <c r="K260" i="2"/>
  <c r="L260" i="2"/>
  <c r="D261" i="2"/>
  <c r="E261" i="2"/>
  <c r="F261" i="2"/>
  <c r="G261" i="2"/>
  <c r="H261" i="2"/>
  <c r="I261" i="2"/>
  <c r="J261" i="2"/>
  <c r="K261" i="2"/>
  <c r="L261" i="2"/>
  <c r="D262" i="2"/>
  <c r="E262" i="2"/>
  <c r="F262" i="2"/>
  <c r="G262" i="2"/>
  <c r="H262" i="2"/>
  <c r="I262" i="2"/>
  <c r="J262" i="2"/>
  <c r="K262" i="2"/>
  <c r="L262" i="2"/>
  <c r="D263" i="2"/>
  <c r="E263" i="2"/>
  <c r="F263" i="2"/>
  <c r="G263" i="2"/>
  <c r="H263" i="2"/>
  <c r="I263" i="2"/>
  <c r="J263" i="2"/>
  <c r="K263" i="2"/>
  <c r="L263" i="2"/>
  <c r="D264" i="2"/>
  <c r="E264" i="2"/>
  <c r="F264" i="2"/>
  <c r="G264" i="2"/>
  <c r="H264" i="2"/>
  <c r="I264" i="2"/>
  <c r="J264" i="2"/>
  <c r="K264" i="2"/>
  <c r="L264" i="2"/>
  <c r="D265" i="2"/>
  <c r="E265" i="2"/>
  <c r="F265" i="2"/>
  <c r="G265" i="2"/>
  <c r="H265" i="2"/>
  <c r="I265" i="2"/>
  <c r="J265" i="2"/>
  <c r="K265" i="2"/>
  <c r="L265" i="2"/>
  <c r="D266" i="2"/>
  <c r="E266" i="2"/>
  <c r="F266" i="2"/>
  <c r="G266" i="2"/>
  <c r="H266" i="2"/>
  <c r="I266" i="2"/>
  <c r="J266" i="2"/>
  <c r="K266" i="2"/>
  <c r="L266" i="2"/>
  <c r="D267" i="2"/>
  <c r="E267" i="2"/>
  <c r="F267" i="2"/>
  <c r="G267" i="2"/>
  <c r="H267" i="2"/>
  <c r="I267" i="2"/>
  <c r="J267" i="2"/>
  <c r="K267" i="2"/>
  <c r="L267" i="2"/>
  <c r="D268" i="2"/>
  <c r="E268" i="2"/>
  <c r="F268" i="2"/>
  <c r="G268" i="2"/>
  <c r="H268" i="2"/>
  <c r="I268" i="2"/>
  <c r="J268" i="2"/>
  <c r="K268" i="2"/>
  <c r="L268" i="2"/>
  <c r="D269" i="2"/>
  <c r="E269" i="2"/>
  <c r="F269" i="2"/>
  <c r="G269" i="2"/>
  <c r="H269" i="2"/>
  <c r="I269" i="2"/>
  <c r="J269" i="2"/>
  <c r="K269" i="2"/>
  <c r="L269" i="2"/>
  <c r="E5" i="2"/>
  <c r="F5" i="2"/>
  <c r="G5" i="2"/>
  <c r="H5" i="2"/>
  <c r="I5" i="2"/>
  <c r="J5" i="2"/>
  <c r="K5" i="2"/>
  <c r="L5" i="2"/>
  <c r="D5" i="2"/>
  <c r="B5" i="2"/>
  <c r="C5" i="2"/>
  <c r="O294" i="1" l="1"/>
  <c r="P5" i="1"/>
  <c r="AN5" i="1" l="1"/>
  <c r="AO5" i="1" s="1"/>
  <c r="AO294" i="1" s="1"/>
  <c r="AO295" i="1" s="1"/>
  <c r="P295" i="1" s="1"/>
  <c r="P294" i="1"/>
</calcChain>
</file>

<file path=xl/sharedStrings.xml><?xml version="1.0" encoding="utf-8"?>
<sst xmlns="http://schemas.openxmlformats.org/spreadsheetml/2006/main" count="650" uniqueCount="628">
  <si>
    <t>020353</t>
  </si>
  <si>
    <t>B</t>
  </si>
  <si>
    <t>040213</t>
  </si>
  <si>
    <t>ĐA Kết cấu BTCT</t>
  </si>
  <si>
    <t>C+</t>
  </si>
  <si>
    <t>130214</t>
  </si>
  <si>
    <t>ĐA Nền móng</t>
  </si>
  <si>
    <t>C</t>
  </si>
  <si>
    <t>330306</t>
  </si>
  <si>
    <t>ĐA Kiến trúc</t>
  </si>
  <si>
    <t>040352</t>
  </si>
  <si>
    <t>050353</t>
  </si>
  <si>
    <t>020311</t>
  </si>
  <si>
    <t>020310</t>
  </si>
  <si>
    <t>ĐA Tổ chức thi công</t>
  </si>
  <si>
    <t>990301</t>
  </si>
  <si>
    <t>ĐA Tốt nghiệp</t>
  </si>
  <si>
    <t>B+</t>
  </si>
  <si>
    <t>D+</t>
  </si>
  <si>
    <t>D</t>
  </si>
  <si>
    <t>ĐA Kết cấu Nhà thép</t>
  </si>
  <si>
    <t>DATA (Theo hệ điểm số)</t>
  </si>
  <si>
    <t>DATA (Theo hệ điểm chữ)</t>
  </si>
  <si>
    <t>Doan Duc Manh</t>
  </si>
  <si>
    <t>134662</t>
  </si>
  <si>
    <t>AVERAGE</t>
  </si>
  <si>
    <t>Họ và tên
Full name</t>
  </si>
  <si>
    <t>MSSV
ID</t>
  </si>
  <si>
    <t>No.</t>
  </si>
  <si>
    <t>A</t>
  </si>
  <si>
    <t>ĐA Kỹ thuật TC 1</t>
  </si>
  <si>
    <t>ĐA Kỹ thuật TC 2</t>
  </si>
  <si>
    <t>ĐA KC Nhà BTCT</t>
  </si>
  <si>
    <t>Nguyen Tuan Minh</t>
  </si>
  <si>
    <t>139962</t>
  </si>
  <si>
    <t>160762</t>
  </si>
  <si>
    <t>Do Hong Phuc</t>
  </si>
  <si>
    <t>16862</t>
  </si>
  <si>
    <t>Tran Thanh Binh</t>
  </si>
  <si>
    <t>87662</t>
  </si>
  <si>
    <t>Nguyen Viet Hoang</t>
  </si>
  <si>
    <t>471759</t>
  </si>
  <si>
    <t>Hoang Van Quan</t>
  </si>
  <si>
    <t>642959</t>
  </si>
  <si>
    <t>Ngo Van Hop</t>
  </si>
  <si>
    <t>139359</t>
  </si>
  <si>
    <t>Van Ngoc Hai</t>
  </si>
  <si>
    <t>424759</t>
  </si>
  <si>
    <t>Pham Quang Thanh</t>
  </si>
  <si>
    <t>208760</t>
  </si>
  <si>
    <t>Nguyen Van Thuan</t>
  </si>
  <si>
    <t>141560</t>
  </si>
  <si>
    <t>Nguyen Thanh Dat</t>
  </si>
  <si>
    <t>1552160</t>
  </si>
  <si>
    <t>Nguyen Viet Bac</t>
  </si>
  <si>
    <t>135060</t>
  </si>
  <si>
    <t>Nguyen Duc Thang</t>
  </si>
  <si>
    <t>1516760</t>
  </si>
  <si>
    <t>Nguyen Minh Hoang</t>
  </si>
  <si>
    <t>46060</t>
  </si>
  <si>
    <t>Tran Ngoc Son</t>
  </si>
  <si>
    <t>1546160</t>
  </si>
  <si>
    <t>Doan Quyet Thang</t>
  </si>
  <si>
    <t>1551860</t>
  </si>
  <si>
    <t>Vu Ngoc Hai</t>
  </si>
  <si>
    <t>19960</t>
  </si>
  <si>
    <t>Tran Hong Son</t>
  </si>
  <si>
    <t>020308</t>
  </si>
  <si>
    <t>Le The Chuc</t>
  </si>
  <si>
    <t>507759</t>
  </si>
  <si>
    <t>8560</t>
  </si>
  <si>
    <t>Nguyen Van Nam</t>
  </si>
  <si>
    <t>14861</t>
  </si>
  <si>
    <t>Nguyen Cong Ban</t>
  </si>
  <si>
    <t>500661</t>
  </si>
  <si>
    <t>Hoang Phuong Anh</t>
  </si>
  <si>
    <t>82361</t>
  </si>
  <si>
    <t>Dao Duy Hieu</t>
  </si>
  <si>
    <t>216161</t>
  </si>
  <si>
    <t>Pham Van Thanh</t>
  </si>
  <si>
    <t>263061</t>
  </si>
  <si>
    <t>Nguyen Dinh Tuyen</t>
  </si>
  <si>
    <t>13061</t>
  </si>
  <si>
    <t>Vu Hoang Anh</t>
  </si>
  <si>
    <t>167461</t>
  </si>
  <si>
    <t>Pham Van Ngoc</t>
  </si>
  <si>
    <t>264461</t>
  </si>
  <si>
    <t>Doan Van Tuynh</t>
  </si>
  <si>
    <t>49261</t>
  </si>
  <si>
    <t>Doan Thanh Dat</t>
  </si>
  <si>
    <t>92061</t>
  </si>
  <si>
    <t>Doan Manh Hoang</t>
  </si>
  <si>
    <t>236761</t>
  </si>
  <si>
    <t>Le Xuan Chinh</t>
  </si>
  <si>
    <t>57261</t>
  </si>
  <si>
    <t>Doan Van Duc</t>
  </si>
  <si>
    <t>157561</t>
  </si>
  <si>
    <t>Do Van Nam</t>
  </si>
  <si>
    <t>126661</t>
  </si>
  <si>
    <t>Tran Manh Khoa</t>
  </si>
  <si>
    <t>194461</t>
  </si>
  <si>
    <t>Le Van Son</t>
  </si>
  <si>
    <t>207561</t>
  </si>
  <si>
    <t>Ho Quyet Thang</t>
  </si>
  <si>
    <t>520361</t>
  </si>
  <si>
    <t>Nguyen Trong Nghia</t>
  </si>
  <si>
    <t>233661</t>
  </si>
  <si>
    <t>Vuong Van Toan</t>
  </si>
  <si>
    <t>241161</t>
  </si>
  <si>
    <t>Pham Quang Trung</t>
  </si>
  <si>
    <t>247461</t>
  </si>
  <si>
    <t>Vu Anh Tu</t>
  </si>
  <si>
    <t>42261</t>
  </si>
  <si>
    <t>Vu Thanh Duong</t>
  </si>
  <si>
    <t>115362</t>
  </si>
  <si>
    <t>Tran Son Lam</t>
  </si>
  <si>
    <t>132462</t>
  </si>
  <si>
    <t>Dang Van Luong</t>
  </si>
  <si>
    <t>141862</t>
  </si>
  <si>
    <t>Cao Sy Nam</t>
  </si>
  <si>
    <t>143362</t>
  </si>
  <si>
    <t>Le Van Nam</t>
  </si>
  <si>
    <t>1539262</t>
  </si>
  <si>
    <t>Tran Minih Tien</t>
  </si>
  <si>
    <t>154362</t>
  </si>
  <si>
    <t>Doan Quang Minh</t>
  </si>
  <si>
    <t>158162</t>
  </si>
  <si>
    <t>Nguyen Van Phong</t>
  </si>
  <si>
    <t>16462</t>
  </si>
  <si>
    <t>Nguyen Van Binh</t>
  </si>
  <si>
    <t>169162</t>
  </si>
  <si>
    <t>Nguyen Van Quang</t>
  </si>
  <si>
    <t>1701462</t>
  </si>
  <si>
    <t>Lang Minh Tri</t>
  </si>
  <si>
    <t>172362</t>
  </si>
  <si>
    <t>Nguyen Van Sang</t>
  </si>
  <si>
    <t>202462</t>
  </si>
  <si>
    <t>Phan Huy Tuyen</t>
  </si>
  <si>
    <t>207562</t>
  </si>
  <si>
    <t>Nguyen Da Tra</t>
  </si>
  <si>
    <t>218862</t>
  </si>
  <si>
    <t>Tran Anh Tu</t>
  </si>
  <si>
    <t>219562</t>
  </si>
  <si>
    <t>Nguyen Dinh Tuan</t>
  </si>
  <si>
    <t>2462</t>
  </si>
  <si>
    <t>Do Tuan Anh</t>
  </si>
  <si>
    <t>30062</t>
  </si>
  <si>
    <t>Tran Tien Du</t>
  </si>
  <si>
    <t>38762</t>
  </si>
  <si>
    <t>Dinh Quang Duy</t>
  </si>
  <si>
    <t>4062</t>
  </si>
  <si>
    <t>Ngo Hoang Anh</t>
  </si>
  <si>
    <t>44962</t>
  </si>
  <si>
    <t>Hoang Tien Dat</t>
  </si>
  <si>
    <t>53162</t>
  </si>
  <si>
    <t>Do Viet Duc</t>
  </si>
  <si>
    <t>5462</t>
  </si>
  <si>
    <t>Nguyen Quang Anh</t>
  </si>
  <si>
    <t>80562</t>
  </si>
  <si>
    <t>Nguyen Van Hieu</t>
  </si>
  <si>
    <t>94462</t>
  </si>
  <si>
    <t>Duong Dinh Hung</t>
  </si>
  <si>
    <t>98062</t>
  </si>
  <si>
    <t>Dinh Thi Ninh Huong</t>
  </si>
  <si>
    <t>100162</t>
  </si>
  <si>
    <t>Dinh Quang Huy</t>
  </si>
  <si>
    <t>112562</t>
  </si>
  <si>
    <t>Ha Manh Kien</t>
  </si>
  <si>
    <t>117262</t>
  </si>
  <si>
    <t>Pham Hoang Lam</t>
  </si>
  <si>
    <t>124662</t>
  </si>
  <si>
    <t>Tu Huu Linh</t>
  </si>
  <si>
    <t>131762</t>
  </si>
  <si>
    <t>Dang The Luc</t>
  </si>
  <si>
    <t>1545362</t>
  </si>
  <si>
    <t>Dinh Van Vuong</t>
  </si>
  <si>
    <t>180162</t>
  </si>
  <si>
    <t>Le Ngoc Tan</t>
  </si>
  <si>
    <t>190062</t>
  </si>
  <si>
    <t>Tang Van Thanh</t>
  </si>
  <si>
    <t>223562</t>
  </si>
  <si>
    <t>To Thanh Tuan</t>
  </si>
  <si>
    <t>237862</t>
  </si>
  <si>
    <t>Trinh Xuan Vu</t>
  </si>
  <si>
    <t>23962</t>
  </si>
  <si>
    <t>Pham Thanh Cong</t>
  </si>
  <si>
    <t>40762</t>
  </si>
  <si>
    <t>Phan Trong Duy</t>
  </si>
  <si>
    <t>47762</t>
  </si>
  <si>
    <t>Pham Tien Dat</t>
  </si>
  <si>
    <t>54262</t>
  </si>
  <si>
    <t>Le Minh Duc</t>
  </si>
  <si>
    <t>77762</t>
  </si>
  <si>
    <t>83062</t>
  </si>
  <si>
    <t>Nguyen Van Hoan</t>
  </si>
  <si>
    <t>101562</t>
  </si>
  <si>
    <t>Nguyen Quang Huy</t>
  </si>
  <si>
    <t>106562</t>
  </si>
  <si>
    <t>Tran Dinh Khai</t>
  </si>
  <si>
    <t>109362</t>
  </si>
  <si>
    <t>Tran Quoc Khanh</t>
  </si>
  <si>
    <t>111262</t>
  </si>
  <si>
    <t>Le Minh Khue</t>
  </si>
  <si>
    <t>114162</t>
  </si>
  <si>
    <t>Pham Minh Kien</t>
  </si>
  <si>
    <t>13262</t>
  </si>
  <si>
    <t>Dang Quoc Bao</t>
  </si>
  <si>
    <t>1500762</t>
  </si>
  <si>
    <t>Le Tuan Anh</t>
  </si>
  <si>
    <t>167362</t>
  </si>
  <si>
    <t>Vu Hung Quan</t>
  </si>
  <si>
    <t>173562</t>
  </si>
  <si>
    <t>Do Van Son</t>
  </si>
  <si>
    <t>178662</t>
  </si>
  <si>
    <t>Pham Xuan Tai</t>
  </si>
  <si>
    <t>182662</t>
  </si>
  <si>
    <t>Chau Xuan Thang</t>
  </si>
  <si>
    <t>192162</t>
  </si>
  <si>
    <t>Nguyen Van The</t>
  </si>
  <si>
    <t>217462</t>
  </si>
  <si>
    <t>Le Van Tu</t>
  </si>
  <si>
    <t>22262</t>
  </si>
  <si>
    <t>Nguyen Van Chung</t>
  </si>
  <si>
    <t>39762</t>
  </si>
  <si>
    <t>Nguyen Duc Duy</t>
  </si>
  <si>
    <t>7862</t>
  </si>
  <si>
    <t>Pham Tuan Anh</t>
  </si>
  <si>
    <t>81062</t>
  </si>
  <si>
    <t>Vu Van Hoa</t>
  </si>
  <si>
    <t>84062</t>
  </si>
  <si>
    <t>Tang Ba Hoang</t>
  </si>
  <si>
    <t>Ngo Si Hoang</t>
  </si>
  <si>
    <t>85662</t>
  </si>
  <si>
    <t>8962</t>
  </si>
  <si>
    <t>Tran Quoc Anh</t>
  </si>
  <si>
    <t>99662</t>
  </si>
  <si>
    <t>Bui Quoc Huy</t>
  </si>
  <si>
    <t>101962</t>
  </si>
  <si>
    <t>Nguyen Tuan Huy</t>
  </si>
  <si>
    <t>107362</t>
  </si>
  <si>
    <t>Nguyen Tuan Khanh</t>
  </si>
  <si>
    <t>132562</t>
  </si>
  <si>
    <t>Le Duc Luong</t>
  </si>
  <si>
    <t>142462</t>
  </si>
  <si>
    <t>Dang Van Nam</t>
  </si>
  <si>
    <t>Tran Ngoc Phuong Nam</t>
  </si>
  <si>
    <t>146962</t>
  </si>
  <si>
    <t>152562</t>
  </si>
  <si>
    <t>Mai Thanh Nha</t>
  </si>
  <si>
    <t>1533962</t>
  </si>
  <si>
    <t>Nghiem Ngoc Son</t>
  </si>
  <si>
    <t>156662</t>
  </si>
  <si>
    <t>Bui Thanh Pho</t>
  </si>
  <si>
    <t>164562</t>
  </si>
  <si>
    <t>Vo Duc Phuong</t>
  </si>
  <si>
    <t>167762</t>
  </si>
  <si>
    <t>Dao Manh Quang</t>
  </si>
  <si>
    <t>16962</t>
  </si>
  <si>
    <t>Trieu Thanh Binh</t>
  </si>
  <si>
    <t>17362</t>
  </si>
  <si>
    <t>La Duc Canh</t>
  </si>
  <si>
    <t>177862</t>
  </si>
  <si>
    <t>Nguyen Trong Sy</t>
  </si>
  <si>
    <t>180762</t>
  </si>
  <si>
    <t>Nguyen Quang Thach</t>
  </si>
  <si>
    <t>183562</t>
  </si>
  <si>
    <t>Ngo Toan Thang</t>
  </si>
  <si>
    <t>185162</t>
  </si>
  <si>
    <t>Pham Duc Thang</t>
  </si>
  <si>
    <t>204962</t>
  </si>
  <si>
    <t>Bui Van Tinh</t>
  </si>
  <si>
    <t>20862</t>
  </si>
  <si>
    <t>Pham Van Chinh</t>
  </si>
  <si>
    <t>240162</t>
  </si>
  <si>
    <t>Do Hai Yen</t>
  </si>
  <si>
    <t>43862</t>
  </si>
  <si>
    <t>Nguyen Hai Dang</t>
  </si>
  <si>
    <t>5000162</t>
  </si>
  <si>
    <t>Lim Sivnai</t>
  </si>
  <si>
    <t>5000262</t>
  </si>
  <si>
    <t>Thou Vanda</t>
  </si>
  <si>
    <t>5000362</t>
  </si>
  <si>
    <t>Chhin Bora</t>
  </si>
  <si>
    <t>Morn Chanveasna</t>
  </si>
  <si>
    <t>5001262</t>
  </si>
  <si>
    <t>Soeun Oudom</t>
  </si>
  <si>
    <t>5001762</t>
  </si>
  <si>
    <t>Kiettisak Meuanglouang</t>
  </si>
  <si>
    <t>Ngo Van Hieu</t>
  </si>
  <si>
    <t>76962</t>
  </si>
  <si>
    <t>75662</t>
  </si>
  <si>
    <t>Nguyen Minh Hieu</t>
  </si>
  <si>
    <t>8162</t>
  </si>
  <si>
    <t>Phan Hoang Anh</t>
  </si>
  <si>
    <t>96162</t>
  </si>
  <si>
    <t>Nguyen Kinh Hung</t>
  </si>
  <si>
    <t>96562</t>
  </si>
  <si>
    <t>Nguyen Van Hung</t>
  </si>
  <si>
    <t>99962</t>
  </si>
  <si>
    <t>Dam Quang Huy</t>
  </si>
  <si>
    <t>12862</t>
  </si>
  <si>
    <t>Tran Van Ban</t>
  </si>
  <si>
    <t>168962</t>
  </si>
  <si>
    <t>172462</t>
  </si>
  <si>
    <t>Tran Minh Sang</t>
  </si>
  <si>
    <t>179362</t>
  </si>
  <si>
    <t>To Dinh Tam</t>
  </si>
  <si>
    <t>183862</t>
  </si>
  <si>
    <t>189762</t>
  </si>
  <si>
    <t>Pham Nhat Thanh</t>
  </si>
  <si>
    <t>193662</t>
  </si>
  <si>
    <t>Le Duc Thien</t>
  </si>
  <si>
    <t>19462</t>
  </si>
  <si>
    <t>Luu Van Chien</t>
  </si>
  <si>
    <t>196262</t>
  </si>
  <si>
    <t>Kieu Manh Thoan</t>
  </si>
  <si>
    <t>201462</t>
  </si>
  <si>
    <t>Le Minh Tien</t>
  </si>
  <si>
    <t>21462</t>
  </si>
  <si>
    <t>Pham Duc Chinh</t>
  </si>
  <si>
    <t>236862</t>
  </si>
  <si>
    <t>Nguyen Thuong Vo</t>
  </si>
  <si>
    <t>27762</t>
  </si>
  <si>
    <t>Tran Duc Cuong</t>
  </si>
  <si>
    <t>37962</t>
  </si>
  <si>
    <t>Vu Cong Duong</t>
  </si>
  <si>
    <t>43562</t>
  </si>
  <si>
    <t>Dang Phuong Dang</t>
  </si>
  <si>
    <t>45262</t>
  </si>
  <si>
    <t>Le Huu Dat</t>
  </si>
  <si>
    <t>51562</t>
  </si>
  <si>
    <t>Nguyen Duc Dong</t>
  </si>
  <si>
    <t>51662</t>
  </si>
  <si>
    <t>Nguyen Van Dong</t>
  </si>
  <si>
    <t>64262</t>
  </si>
  <si>
    <t>Dao Huu Hai</t>
  </si>
  <si>
    <t>64462</t>
  </si>
  <si>
    <t>Do Van Hai</t>
  </si>
  <si>
    <t>64762</t>
  </si>
  <si>
    <t>Ho Ngoc Hai</t>
  </si>
  <si>
    <t>74162</t>
  </si>
  <si>
    <t>Dao Minh Hieu</t>
  </si>
  <si>
    <t>89362</t>
  </si>
  <si>
    <t>Tran Viet Hoang</t>
  </si>
  <si>
    <t>Nguyen Van Khai</t>
  </si>
  <si>
    <t>106362</t>
  </si>
  <si>
    <t>12462</t>
  </si>
  <si>
    <t>Nguyen Quang Bach</t>
  </si>
  <si>
    <t>131862</t>
  </si>
  <si>
    <t>Ngo Tien Luc</t>
  </si>
  <si>
    <t>14162</t>
  </si>
  <si>
    <t>Quach Thai Bao</t>
  </si>
  <si>
    <t>141962</t>
  </si>
  <si>
    <t>Chu Hoai Nam</t>
  </si>
  <si>
    <t>147462</t>
  </si>
  <si>
    <t>Vu Ngoc Nam</t>
  </si>
  <si>
    <t>149862</t>
  </si>
  <si>
    <t>Dang Dang Ngoc</t>
  </si>
  <si>
    <t>1506562</t>
  </si>
  <si>
    <t>Vu Tuan Dung</t>
  </si>
  <si>
    <t>1510662</t>
  </si>
  <si>
    <t>Nguyen Binh Giang</t>
  </si>
  <si>
    <t>163762</t>
  </si>
  <si>
    <t>Nguyen Minh Phuong</t>
  </si>
  <si>
    <t>168362</t>
  </si>
  <si>
    <t>Luong Hong Quang</t>
  </si>
  <si>
    <t>175562</t>
  </si>
  <si>
    <t>Nguyen Thuc Son</t>
  </si>
  <si>
    <t>19062</t>
  </si>
  <si>
    <t>Bui Minh Chien</t>
  </si>
  <si>
    <t>193162</t>
  </si>
  <si>
    <t>Luong Manh Thien</t>
  </si>
  <si>
    <t>201962</t>
  </si>
  <si>
    <t>Nguyen Huu Tien</t>
  </si>
  <si>
    <t>213862</t>
  </si>
  <si>
    <t>Doan Viet Truong</t>
  </si>
  <si>
    <t>235262</t>
  </si>
  <si>
    <t>Dam Anh Vinh</t>
  </si>
  <si>
    <t>2562</t>
  </si>
  <si>
    <t>Hoang Duc Anh</t>
  </si>
  <si>
    <t>27262</t>
  </si>
  <si>
    <t>Pham Hung Cuong</t>
  </si>
  <si>
    <t>107562</t>
  </si>
  <si>
    <t>Pham Xuan Khanh</t>
  </si>
  <si>
    <t>115262</t>
  </si>
  <si>
    <t>Le Trong Lam</t>
  </si>
  <si>
    <t>130462</t>
  </si>
  <si>
    <t>Truong Manh Long</t>
  </si>
  <si>
    <t>130862</t>
  </si>
  <si>
    <t>Dinh Van Long</t>
  </si>
  <si>
    <t>141762</t>
  </si>
  <si>
    <t>Bui Hai Nam</t>
  </si>
  <si>
    <t>146162</t>
  </si>
  <si>
    <t>Pham Van Nam</t>
  </si>
  <si>
    <t>146262</t>
  </si>
  <si>
    <t>Phan Van Nam</t>
  </si>
  <si>
    <t>1514562</t>
  </si>
  <si>
    <t>Nguyen Huy Hoang</t>
  </si>
  <si>
    <t>160162</t>
  </si>
  <si>
    <t>Tran Quang Phu</t>
  </si>
  <si>
    <t>20462</t>
  </si>
  <si>
    <t>Tran Van Chien</t>
  </si>
  <si>
    <t>223762</t>
  </si>
  <si>
    <t>Tran Anh Tuan</t>
  </si>
  <si>
    <t>23262</t>
  </si>
  <si>
    <t>Do Van Cong</t>
  </si>
  <si>
    <t>43462</t>
  </si>
  <si>
    <t>Do Dinh Dang</t>
  </si>
  <si>
    <t>48362</t>
  </si>
  <si>
    <t>Tran Tuan Dat</t>
  </si>
  <si>
    <t>59462</t>
  </si>
  <si>
    <t>Ngo Nguyen Truong Giang</t>
  </si>
  <si>
    <t>81662</t>
  </si>
  <si>
    <t>Nguyen Tu Hoa</t>
  </si>
  <si>
    <t>96462</t>
  </si>
  <si>
    <t>Nguyen Trong Hung</t>
  </si>
  <si>
    <t>97062</t>
  </si>
  <si>
    <t>Pham Van Hung</t>
  </si>
  <si>
    <t>124462</t>
  </si>
  <si>
    <t>Trinh Hoai Linh</t>
  </si>
  <si>
    <t>127362</t>
  </si>
  <si>
    <t>Le Huy Long</t>
  </si>
  <si>
    <t>133262</t>
  </si>
  <si>
    <t>Nguyen Van Luu</t>
  </si>
  <si>
    <t>Pham Van Minh</t>
  </si>
  <si>
    <t>140662</t>
  </si>
  <si>
    <t>154462</t>
  </si>
  <si>
    <t>Hoang Hai Ninh</t>
  </si>
  <si>
    <t>154862</t>
  </si>
  <si>
    <t>Nguyen Tuan Ninh</t>
  </si>
  <si>
    <t>Luong Manh Phu</t>
  </si>
  <si>
    <t>159562</t>
  </si>
  <si>
    <t>166062</t>
  </si>
  <si>
    <t>Le Hong Quan</t>
  </si>
  <si>
    <t>182462</t>
  </si>
  <si>
    <t>Pham Duy Thang</t>
  </si>
  <si>
    <t>184632</t>
  </si>
  <si>
    <t>Nguyen Tat Thang</t>
  </si>
  <si>
    <t>188462</t>
  </si>
  <si>
    <t>Nguyen Cong Thanh</t>
  </si>
  <si>
    <t>210262</t>
  </si>
  <si>
    <t>Tran Quang Trinh</t>
  </si>
  <si>
    <t>22162</t>
  </si>
  <si>
    <t>Nguyen Danh Chung</t>
  </si>
  <si>
    <t>23162</t>
  </si>
  <si>
    <t>Dao Duc Cong</t>
  </si>
  <si>
    <t>31462</t>
  </si>
  <si>
    <t>Hoang Viet Dung</t>
  </si>
  <si>
    <t>34262</t>
  </si>
  <si>
    <t>Tran Duc Dung</t>
  </si>
  <si>
    <t>38162</t>
  </si>
  <si>
    <t>Vu Quang Duong</t>
  </si>
  <si>
    <t>47962</t>
  </si>
  <si>
    <t>Phung Tien Dat</t>
  </si>
  <si>
    <t>50462</t>
  </si>
  <si>
    <t>Nguyen Cao Do</t>
  </si>
  <si>
    <t>53762</t>
  </si>
  <si>
    <t>Hoang Van Duc</t>
  </si>
  <si>
    <t>64062</t>
  </si>
  <si>
    <t>Bui Tien Hai</t>
  </si>
  <si>
    <t>66862</t>
  </si>
  <si>
    <t>Nguyen Van Hai</t>
  </si>
  <si>
    <t>98362</t>
  </si>
  <si>
    <t>Pham Quang Huong</t>
  </si>
  <si>
    <t>100062</t>
  </si>
  <si>
    <t>Dao Quang Huy</t>
  </si>
  <si>
    <t>110362</t>
  </si>
  <si>
    <t>Nguyen Van Khiem</t>
  </si>
  <si>
    <t>114762</t>
  </si>
  <si>
    <t>Vu Duc Kien</t>
  </si>
  <si>
    <t>136262</t>
  </si>
  <si>
    <t>Nguyen Van Manh</t>
  </si>
  <si>
    <t>155962</t>
  </si>
  <si>
    <t>Le Tan Phat</t>
  </si>
  <si>
    <t>163862</t>
  </si>
  <si>
    <t>Nguyen Quang Phuong</t>
  </si>
  <si>
    <t>18962</t>
  </si>
  <si>
    <t>Nguyen Duc Chien</t>
  </si>
  <si>
    <t>225862</t>
  </si>
  <si>
    <t>Le Dinh Tung</t>
  </si>
  <si>
    <t>23562</t>
  </si>
  <si>
    <t>Nguyen Duc Cong</t>
  </si>
  <si>
    <t>36162</t>
  </si>
  <si>
    <t>Nguyen Khac Duong</t>
  </si>
  <si>
    <t>40562</t>
  </si>
  <si>
    <t>Pham Nguyen Duc Duy</t>
  </si>
  <si>
    <t>83762</t>
  </si>
  <si>
    <t>Nguyen Khac Hoan</t>
  </si>
  <si>
    <t>89862</t>
  </si>
  <si>
    <t>Vu Viet Hoang</t>
  </si>
  <si>
    <t>102462</t>
  </si>
  <si>
    <t>Pham Van Huy</t>
  </si>
  <si>
    <t>103062</t>
  </si>
  <si>
    <t>Trinh Quang Huy</t>
  </si>
  <si>
    <t>107962</t>
  </si>
  <si>
    <t>Nguyen Duy Khanh</t>
  </si>
  <si>
    <t>121862</t>
  </si>
  <si>
    <t>Nguyen Ngoc Linh</t>
  </si>
  <si>
    <t>132762</t>
  </si>
  <si>
    <t>Nguyen Cong Luong</t>
  </si>
  <si>
    <t>136562</t>
  </si>
  <si>
    <t>1530162</t>
  </si>
  <si>
    <t>Vuong Van Phong</t>
  </si>
  <si>
    <t>162</t>
  </si>
  <si>
    <t>Hoang Thanh An</t>
  </si>
  <si>
    <t>169262</t>
  </si>
  <si>
    <t>Tran Minh Quang</t>
  </si>
  <si>
    <t>17262</t>
  </si>
  <si>
    <t>Nguyen Van Bo</t>
  </si>
  <si>
    <t>203162</t>
  </si>
  <si>
    <t>Le Quang Tiep</t>
  </si>
  <si>
    <t>211362</t>
  </si>
  <si>
    <t>Do Duc Chung</t>
  </si>
  <si>
    <t>211762</t>
  </si>
  <si>
    <t>Hoang Van Chung</t>
  </si>
  <si>
    <t>219662</t>
  </si>
  <si>
    <t>Nguyen Phuc Tuan</t>
  </si>
  <si>
    <t>219862</t>
  </si>
  <si>
    <t>Ninh Duc Tuan</t>
  </si>
  <si>
    <t>220262</t>
  </si>
  <si>
    <t>Bui Quang Tuan</t>
  </si>
  <si>
    <t>232062</t>
  </si>
  <si>
    <t>Dinh Thi Kim Tuyen</t>
  </si>
  <si>
    <t>234562</t>
  </si>
  <si>
    <t>Nguyen Quoc Viet</t>
  </si>
  <si>
    <t>32462</t>
  </si>
  <si>
    <t>Nguyen Manh Dung</t>
  </si>
  <si>
    <t>46862</t>
  </si>
  <si>
    <t>Nguyen Tien Dat</t>
  </si>
  <si>
    <t>48862</t>
  </si>
  <si>
    <t>Tran Van Dep</t>
  </si>
  <si>
    <t>55862</t>
  </si>
  <si>
    <t>Nguyen Trong Duc</t>
  </si>
  <si>
    <t>63662</t>
  </si>
  <si>
    <t>Truong Ngoc Ha</t>
  </si>
  <si>
    <t>69762</t>
  </si>
  <si>
    <t>Pham Phong Hao</t>
  </si>
  <si>
    <t>7462</t>
  </si>
  <si>
    <t>Nguyen Xuan Anh</t>
  </si>
  <si>
    <t>77462</t>
  </si>
  <si>
    <t>Nguyen Trung Hieu</t>
  </si>
  <si>
    <t>83662</t>
  </si>
  <si>
    <t>Nguyen Dinh Hoan</t>
  </si>
  <si>
    <t>85962</t>
  </si>
  <si>
    <t>Nguyen Dang Hoang</t>
  </si>
  <si>
    <t>97862</t>
  </si>
  <si>
    <t>Vu Manh Hung</t>
  </si>
  <si>
    <t>108663</t>
  </si>
  <si>
    <t>11363</t>
  </si>
  <si>
    <t>115263</t>
  </si>
  <si>
    <t>Nguyen Khanh Lam</t>
  </si>
  <si>
    <t>20363</t>
  </si>
  <si>
    <t>Nguyen Dinh Chu</t>
  </si>
  <si>
    <t>26163</t>
  </si>
  <si>
    <t>Le Van Dien</t>
  </si>
  <si>
    <t>4963</t>
  </si>
  <si>
    <t>Mai Tuan Anh</t>
  </si>
  <si>
    <t>E</t>
  </si>
  <si>
    <t>F</t>
  </si>
  <si>
    <t>ĐAKT</t>
  </si>
  <si>
    <t>ĐANM</t>
  </si>
  <si>
    <t>ĐANT</t>
  </si>
  <si>
    <t>ĐATC1</t>
  </si>
  <si>
    <t>ĐATC2</t>
  </si>
  <si>
    <t>ĐATCTC</t>
  </si>
  <si>
    <t>ĐATN</t>
  </si>
  <si>
    <t>AVERAGE
8 projects</t>
  </si>
  <si>
    <t>Difference 8-1
(%)</t>
  </si>
  <si>
    <t>AVERAGE
9 projects</t>
  </si>
  <si>
    <t>Difference 9-1
(%)</t>
  </si>
  <si>
    <t>ĐAKCBT</t>
  </si>
  <si>
    <t>ĐANBT</t>
  </si>
  <si>
    <t>CGPA</t>
  </si>
  <si>
    <t>CGPA
(Scale 4)</t>
  </si>
  <si>
    <t>CGPA
(Scale 10)</t>
  </si>
  <si>
    <t>COV=</t>
  </si>
  <si>
    <t>181362</t>
  </si>
  <si>
    <t>Nguyen Duy Thai</t>
  </si>
  <si>
    <t>8762</t>
  </si>
  <si>
    <t>Tran Quang Anh</t>
  </si>
  <si>
    <t>202862</t>
  </si>
  <si>
    <t>Vu Anh Tien</t>
  </si>
  <si>
    <t>1529762</t>
  </si>
  <si>
    <t>Do Thi Ngan</t>
  </si>
  <si>
    <t>103962</t>
  </si>
  <si>
    <t>Dang Thi Huyen</t>
  </si>
  <si>
    <t>100662</t>
  </si>
  <si>
    <t>Hoang Dinh Huy</t>
  </si>
  <si>
    <t>1508962</t>
  </si>
  <si>
    <t>Nguyen Quang Dat</t>
  </si>
  <si>
    <t>136362</t>
  </si>
  <si>
    <t>206962</t>
  </si>
  <si>
    <t>Vu Quoc Toan</t>
  </si>
  <si>
    <t>224562</t>
  </si>
  <si>
    <t>Tran Tho Tuan</t>
  </si>
  <si>
    <t>232262</t>
  </si>
  <si>
    <t>Quach Nhu Tuyen</t>
  </si>
  <si>
    <t>67562</t>
  </si>
  <si>
    <t>1519362</t>
  </si>
  <si>
    <t>Nguyen Quoc Khanh</t>
  </si>
  <si>
    <t>256161</t>
  </si>
  <si>
    <t>Pham Tai Tue</t>
  </si>
  <si>
    <t>69161</t>
  </si>
  <si>
    <t>Chu Minh Hai</t>
  </si>
  <si>
    <t>72061</t>
  </si>
  <si>
    <t>1525460</t>
  </si>
  <si>
    <t>Doan Quoc Cuong</t>
  </si>
  <si>
    <t>134160</t>
  </si>
  <si>
    <t>Nguyen Manh Tin</t>
  </si>
  <si>
    <t>1564560</t>
  </si>
  <si>
    <t>Le Tien Thang</t>
  </si>
  <si>
    <t>21460</t>
  </si>
  <si>
    <t>To Trong Hiep</t>
  </si>
  <si>
    <t>22360</t>
  </si>
  <si>
    <t>Nguyen Chung Dung</t>
  </si>
  <si>
    <t>1541561</t>
  </si>
  <si>
    <t>Pham Thanh Tien</t>
  </si>
  <si>
    <t>269161</t>
  </si>
  <si>
    <t>Vu Duc Vinh</t>
  </si>
  <si>
    <t>SMP.1-DoA</t>
  </si>
  <si>
    <t>SMP.2-DoF</t>
  </si>
  <si>
    <t>SMP.3-MoRCS</t>
  </si>
  <si>
    <t>SMP.4-DoRCB</t>
  </si>
  <si>
    <t>SMP.5-DoSSB</t>
  </si>
  <si>
    <t>SMP.6-CT1</t>
  </si>
  <si>
    <t>SMP.7-CT2</t>
  </si>
  <si>
    <t>SMP.8-CM</t>
  </si>
  <si>
    <t>FYP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</si>
</sst>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sz val="8"/>
      <color rgb="FFFF0000"/>
      <name val="Arial"/>
      <family val="2"/>
    </font>
    <font>
      <b/>
      <sz val="8"/>
      <name val="Arial"/>
      <family val="2"/>
    </font>
    <font>
      <b/>
      <sz val="8"/>
      <color theme="4"/>
      <name val="Arial"/>
      <family val="2"/>
    </font>
    <font>
      <b/>
      <sz val="8"/>
      <color theme="5"/>
      <name val="Arial"/>
      <family val="2"/>
    </font>
    <font>
      <b/>
      <sz val="8"/>
      <color rgb="FF7030A0"/>
      <name val="Arial"/>
      <family val="2"/>
    </font>
    <font>
      <b/>
      <sz val="8"/>
      <color rgb="FFC00000"/>
      <name val="Arial"/>
      <family val="2"/>
    </font>
    <font>
      <b/>
      <sz val="8"/>
      <color theme="5" tint="-0.499984740745262"/>
      <name val="Arial"/>
      <family val="2"/>
    </font>
    <font>
      <b/>
      <sz val="8"/>
      <color theme="5" tint="-0.249977111117893"/>
      <name val="Arial"/>
      <family val="2"/>
    </font>
    <font>
      <b/>
      <sz val="8"/>
      <color theme="8" tint="-0.249977111117893"/>
      <name val="Arial"/>
      <family val="2"/>
    </font>
    <font>
      <b/>
      <sz val="8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1" xfId="0" quotePrefix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 vertical="center" indent="1"/>
    </xf>
    <xf numFmtId="0" fontId="5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3" xfId="0" applyFont="1" applyBorder="1"/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1">
                    <a:lumMod val="75000"/>
                  </a:schemeClr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chemeClr val="accent1">
                    <a:lumMod val="75000"/>
                  </a:schemeClr>
                </a:solidFill>
                <a:latin typeface="Times New Roman" pitchFamily="18" charset="0"/>
                <a:cs typeface="Times New Roman" pitchFamily="18" charset="0"/>
              </a:rPr>
              <a:t>SMP.1-DoA</a:t>
            </a:r>
          </a:p>
        </c:rich>
      </c:tx>
      <c:layout>
        <c:manualLayout>
          <c:xMode val="edge"/>
          <c:yMode val="edge"/>
          <c:x val="0.41547041213931246"/>
          <c:y val="0.1511735055808738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'DATA-1'!$X$4</c:f>
              <c:strCache>
                <c:ptCount val="1"/>
                <c:pt idx="0">
                  <c:v>ĐAKT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accent1">
                        <a:lumMod val="75000"/>
                      </a:schemeClr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'DATA-1'!$X$5:$X$11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21</c:v>
                </c:pt>
                <c:pt idx="3">
                  <c:v>11</c:v>
                </c:pt>
                <c:pt idx="4">
                  <c:v>111</c:v>
                </c:pt>
                <c:pt idx="5">
                  <c:v>67</c:v>
                </c:pt>
                <c:pt idx="6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5A5-A4E0-13D7F2041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5680"/>
        <c:axId val="47519616"/>
      </c:barChart>
      <c:catAx>
        <c:axId val="21255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408981044057453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7519616"/>
        <c:crosses val="autoZero"/>
        <c:auto val="1"/>
        <c:lblAlgn val="ctr"/>
        <c:lblOffset val="100"/>
        <c:noMultiLvlLbl val="0"/>
      </c:catAx>
      <c:valAx>
        <c:axId val="47519616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9.7694378401452075E-3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1255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rgbClr val="00B050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rgbClr val="00B050"/>
                </a:solidFill>
                <a:latin typeface="Times New Roman" pitchFamily="18" charset="0"/>
                <a:cs typeface="Times New Roman" pitchFamily="18" charset="0"/>
              </a:rPr>
              <a:t>CGPA</a:t>
            </a:r>
          </a:p>
        </c:rich>
      </c:tx>
      <c:layout>
        <c:manualLayout>
          <c:xMode val="edge"/>
          <c:yMode val="edge"/>
          <c:x val="0.47436373449431501"/>
          <c:y val="0.1511735055808738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'DATA-1'!$AH$4</c:f>
              <c:strCache>
                <c:ptCount val="1"/>
                <c:pt idx="0">
                  <c:v>CGPA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rgbClr val="00B050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'DATA-1'!$AI$5:$AI$16</c:f>
              <c:numCache>
                <c:formatCode>0.00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</c:numCache>
            </c:numRef>
          </c:cat>
          <c:val>
            <c:numRef>
              <c:f>'DATA-1'!$AK$5:$AK$16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87</c:v>
                </c:pt>
                <c:pt idx="5">
                  <c:v>48</c:v>
                </c:pt>
                <c:pt idx="6">
                  <c:v>79</c:v>
                </c:pt>
                <c:pt idx="7">
                  <c:v>45</c:v>
                </c:pt>
                <c:pt idx="8">
                  <c:v>18</c:v>
                </c:pt>
                <c:pt idx="9">
                  <c:v>9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B-4954-AE30-F7C55ACE2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06656"/>
        <c:axId val="143241600"/>
      </c:barChart>
      <c:catAx>
        <c:axId val="143206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CGPA results</a:t>
                </a:r>
              </a:p>
            </c:rich>
          </c:tx>
          <c:layout>
            <c:manualLayout>
              <c:xMode val="edge"/>
              <c:yMode val="edge"/>
              <c:x val="0.40494362896096286"/>
              <c:y val="0.9244002057800302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3241600"/>
        <c:crosses val="autoZero"/>
        <c:auto val="1"/>
        <c:lblAlgn val="ctr"/>
        <c:lblOffset val="100"/>
        <c:noMultiLvlLbl val="0"/>
      </c:catAx>
      <c:valAx>
        <c:axId val="143241600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4559680091265782E-4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32066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rPr>
              <a:t>SMP.1-DoA</a:t>
            </a:r>
          </a:p>
        </c:rich>
      </c:tx>
      <c:layout>
        <c:manualLayout>
          <c:xMode val="edge"/>
          <c:yMode val="edge"/>
          <c:x val="0.41547041213931246"/>
          <c:y val="0.1511735055808738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'DATA-1'!$X$4</c:f>
              <c:strCache>
                <c:ptCount val="1"/>
                <c:pt idx="0">
                  <c:v>ĐAKT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chemeClr val="accent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'DATA-1'!$X$5:$X$11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21</c:v>
                </c:pt>
                <c:pt idx="3">
                  <c:v>11</c:v>
                </c:pt>
                <c:pt idx="4">
                  <c:v>111</c:v>
                </c:pt>
                <c:pt idx="5">
                  <c:v>67</c:v>
                </c:pt>
                <c:pt idx="6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1-4AD3-B792-B3F0EEE4F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55296"/>
        <c:axId val="143657216"/>
      </c:barChart>
      <c:catAx>
        <c:axId val="143655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408981044057453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3657216"/>
        <c:crosses val="autoZero"/>
        <c:auto val="1"/>
        <c:lblAlgn val="ctr"/>
        <c:lblOffset val="100"/>
        <c:noMultiLvlLbl val="0"/>
      </c:catAx>
      <c:valAx>
        <c:axId val="143657216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9.7694378401452075E-3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3655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rPr>
              <a:t>SMP.2-DoF</a:t>
            </a:r>
          </a:p>
        </c:rich>
      </c:tx>
      <c:layout>
        <c:manualLayout>
          <c:xMode val="edge"/>
          <c:yMode val="edge"/>
          <c:x val="0.43118031640942595"/>
          <c:y val="0.14681492255278433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'DATA-1'!$Y$4</c:f>
              <c:strCache>
                <c:ptCount val="1"/>
                <c:pt idx="0">
                  <c:v>ĐANM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chemeClr val="accent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'DATA-1'!$Y$5:$Y$11</c:f>
              <c:numCache>
                <c:formatCode>General</c:formatCode>
                <c:ptCount val="7"/>
                <c:pt idx="0">
                  <c:v>54</c:v>
                </c:pt>
                <c:pt idx="1">
                  <c:v>52</c:v>
                </c:pt>
                <c:pt idx="2">
                  <c:v>76</c:v>
                </c:pt>
                <c:pt idx="3">
                  <c:v>27</c:v>
                </c:pt>
                <c:pt idx="4">
                  <c:v>58</c:v>
                </c:pt>
                <c:pt idx="5">
                  <c:v>18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8-47E6-928E-6826AF962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90752"/>
        <c:axId val="143725696"/>
      </c:barChart>
      <c:catAx>
        <c:axId val="143690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40895199158785245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3725696"/>
        <c:crosses val="autoZero"/>
        <c:auto val="1"/>
        <c:lblAlgn val="ctr"/>
        <c:lblOffset val="100"/>
        <c:noMultiLvlLbl val="0"/>
      </c:catAx>
      <c:valAx>
        <c:axId val="143725696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2.9399293075553712E-4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36907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rPr>
              <a:t>SMP.3-</a:t>
            </a:r>
            <a:r>
              <a:rPr lang="en-US" sz="1000" baseline="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rPr>
              <a:t>MoRCS</a:t>
            </a:r>
            <a:endParaRPr lang="en-US" sz="1000">
              <a:solidFill>
                <a:schemeClr val="accent1"/>
              </a:solidFill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37855516040286158"/>
          <c:y val="0.1511735055808738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'DATA-1'!$Z$4</c:f>
              <c:strCache>
                <c:ptCount val="1"/>
                <c:pt idx="0">
                  <c:v>ĐAKCBT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chemeClr val="accent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'DATA-1'!$Z$5:$Z$11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61</c:v>
                </c:pt>
                <c:pt idx="3">
                  <c:v>28</c:v>
                </c:pt>
                <c:pt idx="4">
                  <c:v>95</c:v>
                </c:pt>
                <c:pt idx="5">
                  <c:v>28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4-4C72-80D1-F6F95160F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86208"/>
        <c:axId val="175947776"/>
      </c:barChart>
      <c:catAx>
        <c:axId val="143886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40401972626151939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5947776"/>
        <c:crosses val="autoZero"/>
        <c:auto val="1"/>
        <c:lblAlgn val="ctr"/>
        <c:lblOffset val="100"/>
        <c:noMultiLvlLbl val="0"/>
      </c:catAx>
      <c:valAx>
        <c:axId val="175947776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2.1886529177432502E-4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38862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rPr>
              <a:t>SMP.4-DoRCB</a:t>
            </a:r>
          </a:p>
        </c:rich>
      </c:tx>
      <c:layout>
        <c:manualLayout>
          <c:xMode val="edge"/>
          <c:yMode val="edge"/>
          <c:x val="0.38696836966948045"/>
          <c:y val="0.1511735055808738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'DATA-1'!$AA$4</c:f>
              <c:strCache>
                <c:ptCount val="1"/>
                <c:pt idx="0">
                  <c:v>ĐANBT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chemeClr val="accent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'DATA-1'!$AA$5:$AA$11</c:f>
              <c:numCache>
                <c:formatCode>General</c:formatCode>
                <c:ptCount val="7"/>
                <c:pt idx="0">
                  <c:v>13</c:v>
                </c:pt>
                <c:pt idx="1">
                  <c:v>21</c:v>
                </c:pt>
                <c:pt idx="2">
                  <c:v>54</c:v>
                </c:pt>
                <c:pt idx="3">
                  <c:v>28</c:v>
                </c:pt>
                <c:pt idx="4">
                  <c:v>96</c:v>
                </c:pt>
                <c:pt idx="5">
                  <c:v>39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1-4AC2-BE00-2A552F975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64928"/>
        <c:axId val="175966848"/>
      </c:barChart>
      <c:catAx>
        <c:axId val="175964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41813143564319394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5966848"/>
        <c:crosses val="autoZero"/>
        <c:auto val="1"/>
        <c:lblAlgn val="ctr"/>
        <c:lblOffset val="100"/>
        <c:noMultiLvlLbl val="0"/>
      </c:catAx>
      <c:valAx>
        <c:axId val="175966848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4.9135728940173685E-3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5964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rPr>
              <a:t>SMP.5-DoSSB</a:t>
            </a:r>
          </a:p>
        </c:rich>
      </c:tx>
      <c:layout>
        <c:manualLayout>
          <c:xMode val="edge"/>
          <c:yMode val="edge"/>
          <c:x val="0.39222139369662729"/>
          <c:y val="0.1555320886089633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'DATA-1'!$AB$4</c:f>
              <c:strCache>
                <c:ptCount val="1"/>
                <c:pt idx="0">
                  <c:v>ĐANT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chemeClr val="accent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'DATA-1'!$AB$5:$AB$11</c:f>
              <c:numCache>
                <c:formatCode>General</c:formatCode>
                <c:ptCount val="7"/>
                <c:pt idx="0">
                  <c:v>43</c:v>
                </c:pt>
                <c:pt idx="1">
                  <c:v>37</c:v>
                </c:pt>
                <c:pt idx="2">
                  <c:v>85</c:v>
                </c:pt>
                <c:pt idx="3">
                  <c:v>47</c:v>
                </c:pt>
                <c:pt idx="4">
                  <c:v>59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E-4A09-949E-5D65C4601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92192"/>
        <c:axId val="175994368"/>
      </c:barChart>
      <c:catAx>
        <c:axId val="175992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42277637677846763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5994368"/>
        <c:crosses val="autoZero"/>
        <c:auto val="1"/>
        <c:lblAlgn val="ctr"/>
        <c:lblOffset val="100"/>
        <c:noMultiLvlLbl val="0"/>
      </c:catAx>
      <c:valAx>
        <c:axId val="175994368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2740142314883877E-4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59921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rPr>
              <a:t>SMP.6-</a:t>
            </a:r>
            <a:r>
              <a:rPr lang="en-US" sz="1000" baseline="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rPr>
              <a:t>CT1</a:t>
            </a:r>
            <a:endParaRPr lang="en-US" sz="1000">
              <a:solidFill>
                <a:schemeClr val="accent1"/>
              </a:solidFill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42328713757573877"/>
          <c:y val="0.1511735055808738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'DATA-1'!$AC$4</c:f>
              <c:strCache>
                <c:ptCount val="1"/>
                <c:pt idx="0">
                  <c:v>ĐATC1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chemeClr val="accent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'DATA-1'!$AC$5:$AC$11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54</c:v>
                </c:pt>
                <c:pt idx="3">
                  <c:v>53</c:v>
                </c:pt>
                <c:pt idx="4">
                  <c:v>87</c:v>
                </c:pt>
                <c:pt idx="5">
                  <c:v>38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274-8E37-93CE9C0A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11520"/>
        <c:axId val="176017792"/>
      </c:barChart>
      <c:catAx>
        <c:axId val="176011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41810934072904549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6017792"/>
        <c:crosses val="autoZero"/>
        <c:auto val="1"/>
        <c:lblAlgn val="ctr"/>
        <c:lblOffset val="100"/>
        <c:noMultiLvlLbl val="0"/>
      </c:catAx>
      <c:valAx>
        <c:axId val="176017792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5418128800503099E-4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6011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rPr>
              <a:t>SMP.7-CT2</a:t>
            </a:r>
          </a:p>
        </c:rich>
      </c:tx>
      <c:layout>
        <c:manualLayout>
          <c:xMode val="edge"/>
          <c:yMode val="edge"/>
          <c:x val="0.42747577370795303"/>
          <c:y val="0.1511735055808738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'DATA-1'!$AD$4</c:f>
              <c:strCache>
                <c:ptCount val="1"/>
                <c:pt idx="0">
                  <c:v>ĐATC2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chemeClr val="accent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'DATA-1'!$AD$5:$AD$11</c:f>
              <c:numCache>
                <c:formatCode>General</c:formatCode>
                <c:ptCount val="7"/>
                <c:pt idx="0">
                  <c:v>10</c:v>
                </c:pt>
                <c:pt idx="1">
                  <c:v>6</c:v>
                </c:pt>
                <c:pt idx="2">
                  <c:v>53</c:v>
                </c:pt>
                <c:pt idx="3">
                  <c:v>32</c:v>
                </c:pt>
                <c:pt idx="4">
                  <c:v>110</c:v>
                </c:pt>
                <c:pt idx="5">
                  <c:v>47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B-4505-A904-6B2BAD4A3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51328"/>
        <c:axId val="176053248"/>
      </c:barChart>
      <c:catAx>
        <c:axId val="176051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41331052154444647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6053248"/>
        <c:crosses val="autoZero"/>
        <c:auto val="1"/>
        <c:lblAlgn val="ctr"/>
        <c:lblOffset val="100"/>
        <c:noMultiLvlLbl val="0"/>
      </c:catAx>
      <c:valAx>
        <c:axId val="176053248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2843801031173726E-4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6051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rPr>
              <a:t>SMP.8-CM</a:t>
            </a:r>
          </a:p>
        </c:rich>
      </c:tx>
      <c:layout>
        <c:manualLayout>
          <c:xMode val="edge"/>
          <c:yMode val="edge"/>
          <c:x val="0.42586661070996318"/>
          <c:y val="0.1511735055808738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'DATA-1'!$AE$4</c:f>
              <c:strCache>
                <c:ptCount val="1"/>
                <c:pt idx="0">
                  <c:v>ĐATCTC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chemeClr val="accent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'DATA-1'!$AE$5:$AE$11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58</c:v>
                </c:pt>
                <c:pt idx="3">
                  <c:v>23</c:v>
                </c:pt>
                <c:pt idx="4">
                  <c:v>113</c:v>
                </c:pt>
                <c:pt idx="5">
                  <c:v>48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8-465D-9AFA-CE63B8FA7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61824"/>
        <c:axId val="176076288"/>
      </c:barChart>
      <c:catAx>
        <c:axId val="176061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41801755891379044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6076288"/>
        <c:crosses val="autoZero"/>
        <c:auto val="1"/>
        <c:lblAlgn val="ctr"/>
        <c:lblOffset val="100"/>
        <c:noMultiLvlLbl val="0"/>
      </c:catAx>
      <c:valAx>
        <c:axId val="176076288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4201511580414655E-4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6061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rPr>
              <a:t>FYP</a:t>
            </a:r>
          </a:p>
        </c:rich>
      </c:tx>
      <c:layout>
        <c:manualLayout>
          <c:xMode val="edge"/>
          <c:yMode val="edge"/>
          <c:x val="0.45150965774757412"/>
          <c:y val="0.1511735055808738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'DATA-1'!$AF$4</c:f>
              <c:strCache>
                <c:ptCount val="1"/>
                <c:pt idx="0">
                  <c:v>ĐATN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chemeClr val="accent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'DATA-1'!$AF$5:$AF$11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33</c:v>
                </c:pt>
                <c:pt idx="3">
                  <c:v>69</c:v>
                </c:pt>
                <c:pt idx="4">
                  <c:v>138</c:v>
                </c:pt>
                <c:pt idx="5">
                  <c:v>31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5-46CA-8140-F75FA0AE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23520"/>
        <c:axId val="176529792"/>
      </c:barChart>
      <c:catAx>
        <c:axId val="176523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39545367282655841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6529792"/>
        <c:crosses val="autoZero"/>
        <c:auto val="1"/>
        <c:lblAlgn val="ctr"/>
        <c:lblOffset val="100"/>
        <c:noMultiLvlLbl val="0"/>
      </c:catAx>
      <c:valAx>
        <c:axId val="176529792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5343283515064065E-4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6523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chemeClr val="accent5">
                    <a:lumMod val="75000"/>
                  </a:schemeClr>
                </a:solidFill>
                <a:latin typeface="Times New Roman" pitchFamily="18" charset="0"/>
                <a:cs typeface="Times New Roman" pitchFamily="18" charset="0"/>
              </a:rPr>
              <a:t>SMP.2-DoF</a:t>
            </a:r>
          </a:p>
        </c:rich>
      </c:tx>
      <c:layout>
        <c:manualLayout>
          <c:xMode val="edge"/>
          <c:yMode val="edge"/>
          <c:x val="0.43118031640942595"/>
          <c:y val="0.14681492255278433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'DATA-1'!$Y$4</c:f>
              <c:strCache>
                <c:ptCount val="1"/>
                <c:pt idx="0">
                  <c:v>ĐANM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accent5">
                        <a:lumMod val="75000"/>
                      </a:schemeClr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'DATA-1'!$Y$5:$Y$11</c:f>
              <c:numCache>
                <c:formatCode>General</c:formatCode>
                <c:ptCount val="7"/>
                <c:pt idx="0">
                  <c:v>54</c:v>
                </c:pt>
                <c:pt idx="1">
                  <c:v>52</c:v>
                </c:pt>
                <c:pt idx="2">
                  <c:v>76</c:v>
                </c:pt>
                <c:pt idx="3">
                  <c:v>27</c:v>
                </c:pt>
                <c:pt idx="4">
                  <c:v>58</c:v>
                </c:pt>
                <c:pt idx="5">
                  <c:v>18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D-45D0-9673-F3223D9CD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7280"/>
        <c:axId val="47809280"/>
      </c:barChart>
      <c:catAx>
        <c:axId val="47777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40895199158785245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7809280"/>
        <c:crosses val="autoZero"/>
        <c:auto val="1"/>
        <c:lblAlgn val="ctr"/>
        <c:lblOffset val="100"/>
        <c:noMultiLvlLbl val="0"/>
      </c:catAx>
      <c:valAx>
        <c:axId val="47809280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2.9399293075553712E-4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7777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chemeClr val="accent1"/>
                </a:solidFill>
                <a:latin typeface="Times New Roman" pitchFamily="18" charset="0"/>
                <a:cs typeface="Times New Roman" pitchFamily="18" charset="0"/>
              </a:rPr>
              <a:t>CGPA</a:t>
            </a:r>
          </a:p>
        </c:rich>
      </c:tx>
      <c:layout>
        <c:manualLayout>
          <c:xMode val="edge"/>
          <c:yMode val="edge"/>
          <c:x val="0.47436373449431501"/>
          <c:y val="0.1511735055808738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'DATA-1'!$AH$4</c:f>
              <c:strCache>
                <c:ptCount val="1"/>
                <c:pt idx="0">
                  <c:v>CGPA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chemeClr val="accent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'DATA-1'!$AI$5:$AI$16</c:f>
              <c:numCache>
                <c:formatCode>0.00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</c:numCache>
            </c:numRef>
          </c:cat>
          <c:val>
            <c:numRef>
              <c:f>'DATA-1'!$AK$5:$AK$16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87</c:v>
                </c:pt>
                <c:pt idx="5">
                  <c:v>48</c:v>
                </c:pt>
                <c:pt idx="6">
                  <c:v>79</c:v>
                </c:pt>
                <c:pt idx="7">
                  <c:v>45</c:v>
                </c:pt>
                <c:pt idx="8">
                  <c:v>18</c:v>
                </c:pt>
                <c:pt idx="9">
                  <c:v>9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6-48F8-9C64-31A4C8F7E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43232"/>
        <c:axId val="176545152"/>
      </c:barChart>
      <c:catAx>
        <c:axId val="176543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CGPA results</a:t>
                </a:r>
              </a:p>
            </c:rich>
          </c:tx>
          <c:layout>
            <c:manualLayout>
              <c:xMode val="edge"/>
              <c:yMode val="edge"/>
              <c:x val="0.40494362896096286"/>
              <c:y val="0.9244002057800302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6545152"/>
        <c:crosses val="autoZero"/>
        <c:auto val="1"/>
        <c:lblAlgn val="ctr"/>
        <c:lblOffset val="100"/>
        <c:noMultiLvlLbl val="0"/>
      </c:catAx>
      <c:valAx>
        <c:axId val="176545152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4559680091265782E-4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6543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rgbClr val="7030A0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rgbClr val="7030A0"/>
                </a:solidFill>
                <a:latin typeface="Times New Roman" pitchFamily="18" charset="0"/>
                <a:cs typeface="Times New Roman" pitchFamily="18" charset="0"/>
              </a:rPr>
              <a:t>SMP.3-</a:t>
            </a:r>
            <a:r>
              <a:rPr lang="en-US" sz="1000" baseline="0">
                <a:solidFill>
                  <a:srgbClr val="7030A0"/>
                </a:solidFill>
                <a:latin typeface="Times New Roman" pitchFamily="18" charset="0"/>
                <a:cs typeface="Times New Roman" pitchFamily="18" charset="0"/>
              </a:rPr>
              <a:t>MoRCS</a:t>
            </a:r>
            <a:endParaRPr lang="en-US" sz="1000">
              <a:solidFill>
                <a:srgbClr val="7030A0"/>
              </a:solidFill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37855516040286158"/>
          <c:y val="0.1511735055808738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'DATA-1'!$Z$4</c:f>
              <c:strCache>
                <c:ptCount val="1"/>
                <c:pt idx="0">
                  <c:v>ĐAKCBT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rgbClr val="7030A0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'DATA-1'!$Z$5:$Z$11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61</c:v>
                </c:pt>
                <c:pt idx="3">
                  <c:v>28</c:v>
                </c:pt>
                <c:pt idx="4">
                  <c:v>95</c:v>
                </c:pt>
                <c:pt idx="5">
                  <c:v>28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2-4F24-A200-23F8E8D7E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66848"/>
        <c:axId val="142455168"/>
      </c:barChart>
      <c:catAx>
        <c:axId val="47966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40401972626151939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2455168"/>
        <c:crosses val="autoZero"/>
        <c:auto val="1"/>
        <c:lblAlgn val="ctr"/>
        <c:lblOffset val="100"/>
        <c:noMultiLvlLbl val="0"/>
      </c:catAx>
      <c:valAx>
        <c:axId val="142455168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2.1886529177432502E-4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79668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rgbClr val="7030A0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rgbClr val="7030A0"/>
                </a:solidFill>
                <a:latin typeface="Times New Roman" pitchFamily="18" charset="0"/>
                <a:cs typeface="Times New Roman" pitchFamily="18" charset="0"/>
              </a:rPr>
              <a:t>SMP.4-DoRCB</a:t>
            </a:r>
          </a:p>
        </c:rich>
      </c:tx>
      <c:layout>
        <c:manualLayout>
          <c:xMode val="edge"/>
          <c:yMode val="edge"/>
          <c:x val="0.38696836966948045"/>
          <c:y val="0.1511735055808738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'DATA-1'!$AA$4</c:f>
              <c:strCache>
                <c:ptCount val="1"/>
                <c:pt idx="0">
                  <c:v>ĐANBT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rgbClr val="7030A0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'DATA-1'!$AA$5:$AA$11</c:f>
              <c:numCache>
                <c:formatCode>General</c:formatCode>
                <c:ptCount val="7"/>
                <c:pt idx="0">
                  <c:v>13</c:v>
                </c:pt>
                <c:pt idx="1">
                  <c:v>21</c:v>
                </c:pt>
                <c:pt idx="2">
                  <c:v>54</c:v>
                </c:pt>
                <c:pt idx="3">
                  <c:v>28</c:v>
                </c:pt>
                <c:pt idx="4">
                  <c:v>96</c:v>
                </c:pt>
                <c:pt idx="5">
                  <c:v>39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1-45A5-B38B-5ACCF0B0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045568"/>
        <c:axId val="144157696"/>
      </c:barChart>
      <c:catAx>
        <c:axId val="144045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41813143564319394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4157696"/>
        <c:crosses val="autoZero"/>
        <c:auto val="1"/>
        <c:lblAlgn val="ctr"/>
        <c:lblOffset val="100"/>
        <c:noMultiLvlLbl val="0"/>
      </c:catAx>
      <c:valAx>
        <c:axId val="144157696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4.9135728940173685E-3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40455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2">
                    <a:lumMod val="50000"/>
                  </a:schemeClr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chemeClr val="accent2">
                    <a:lumMod val="50000"/>
                  </a:schemeClr>
                </a:solidFill>
                <a:latin typeface="Times New Roman" pitchFamily="18" charset="0"/>
                <a:cs typeface="Times New Roman" pitchFamily="18" charset="0"/>
              </a:rPr>
              <a:t>SMP.5-DoSSB</a:t>
            </a:r>
          </a:p>
        </c:rich>
      </c:tx>
      <c:layout>
        <c:manualLayout>
          <c:xMode val="edge"/>
          <c:yMode val="edge"/>
          <c:x val="0.39222139369662729"/>
          <c:y val="0.1555320886089633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'DATA-1'!$AB$4</c:f>
              <c:strCache>
                <c:ptCount val="1"/>
                <c:pt idx="0">
                  <c:v>ĐANT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accent2">
                        <a:lumMod val="50000"/>
                      </a:schemeClr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'DATA-1'!$AB$5:$AB$11</c:f>
              <c:numCache>
                <c:formatCode>General</c:formatCode>
                <c:ptCount val="7"/>
                <c:pt idx="0">
                  <c:v>43</c:v>
                </c:pt>
                <c:pt idx="1">
                  <c:v>37</c:v>
                </c:pt>
                <c:pt idx="2">
                  <c:v>85</c:v>
                </c:pt>
                <c:pt idx="3">
                  <c:v>47</c:v>
                </c:pt>
                <c:pt idx="4">
                  <c:v>59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5-469B-B863-5086AEBAB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99744"/>
        <c:axId val="150875520"/>
      </c:barChart>
      <c:catAx>
        <c:axId val="145999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42277637677846763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50875520"/>
        <c:crosses val="autoZero"/>
        <c:auto val="1"/>
        <c:lblAlgn val="ctr"/>
        <c:lblOffset val="100"/>
        <c:noMultiLvlLbl val="0"/>
      </c:catAx>
      <c:valAx>
        <c:axId val="150875520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2740142314883877E-4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5999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2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chemeClr val="accent2"/>
                </a:solidFill>
                <a:latin typeface="Times New Roman" pitchFamily="18" charset="0"/>
                <a:cs typeface="Times New Roman" pitchFamily="18" charset="0"/>
              </a:rPr>
              <a:t>SMP.6-</a:t>
            </a:r>
            <a:r>
              <a:rPr lang="en-US" sz="1000" baseline="0">
                <a:solidFill>
                  <a:schemeClr val="accent2"/>
                </a:solidFill>
                <a:latin typeface="Times New Roman" pitchFamily="18" charset="0"/>
                <a:cs typeface="Times New Roman" pitchFamily="18" charset="0"/>
              </a:rPr>
              <a:t>CT1</a:t>
            </a:r>
            <a:endParaRPr lang="en-US" sz="1000">
              <a:solidFill>
                <a:schemeClr val="accent2"/>
              </a:solidFill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42328713757573877"/>
          <c:y val="0.1511735055808738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'DATA-1'!$AC$4</c:f>
              <c:strCache>
                <c:ptCount val="1"/>
                <c:pt idx="0">
                  <c:v>ĐATC1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accent2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'DATA-1'!$AC$5:$AC$11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54</c:v>
                </c:pt>
                <c:pt idx="3">
                  <c:v>53</c:v>
                </c:pt>
                <c:pt idx="4">
                  <c:v>87</c:v>
                </c:pt>
                <c:pt idx="5">
                  <c:v>38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E-4D59-9FB7-D46A47712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97024"/>
        <c:axId val="176685056"/>
      </c:barChart>
      <c:catAx>
        <c:axId val="174897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41810934072904549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6685056"/>
        <c:crosses val="autoZero"/>
        <c:auto val="1"/>
        <c:lblAlgn val="ctr"/>
        <c:lblOffset val="100"/>
        <c:noMultiLvlLbl val="0"/>
      </c:catAx>
      <c:valAx>
        <c:axId val="176685056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5418128800503099E-4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4897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2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chemeClr val="accent2"/>
                </a:solidFill>
                <a:latin typeface="Times New Roman" pitchFamily="18" charset="0"/>
                <a:cs typeface="Times New Roman" pitchFamily="18" charset="0"/>
              </a:rPr>
              <a:t>SMP.7-CT2</a:t>
            </a:r>
          </a:p>
        </c:rich>
      </c:tx>
      <c:layout>
        <c:manualLayout>
          <c:xMode val="edge"/>
          <c:yMode val="edge"/>
          <c:x val="0.42747577370795303"/>
          <c:y val="0.1511735055808738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'DATA-1'!$AD$4</c:f>
              <c:strCache>
                <c:ptCount val="1"/>
                <c:pt idx="0">
                  <c:v>ĐATC2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accent2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'DATA-1'!$AD$5:$AD$11</c:f>
              <c:numCache>
                <c:formatCode>General</c:formatCode>
                <c:ptCount val="7"/>
                <c:pt idx="0">
                  <c:v>10</c:v>
                </c:pt>
                <c:pt idx="1">
                  <c:v>6</c:v>
                </c:pt>
                <c:pt idx="2">
                  <c:v>53</c:v>
                </c:pt>
                <c:pt idx="3">
                  <c:v>32</c:v>
                </c:pt>
                <c:pt idx="4">
                  <c:v>110</c:v>
                </c:pt>
                <c:pt idx="5">
                  <c:v>47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A-44BD-BB92-BBCC81822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2944"/>
        <c:axId val="212898560"/>
      </c:barChart>
      <c:catAx>
        <c:axId val="212882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41331052154444647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12898560"/>
        <c:crosses val="autoZero"/>
        <c:auto val="1"/>
        <c:lblAlgn val="ctr"/>
        <c:lblOffset val="100"/>
        <c:noMultiLvlLbl val="0"/>
      </c:catAx>
      <c:valAx>
        <c:axId val="212898560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2843801031173726E-4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128829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2">
                    <a:lumMod val="75000"/>
                  </a:schemeClr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chemeClr val="accent2">
                    <a:lumMod val="75000"/>
                  </a:schemeClr>
                </a:solidFill>
                <a:latin typeface="Times New Roman" pitchFamily="18" charset="0"/>
                <a:cs typeface="Times New Roman" pitchFamily="18" charset="0"/>
              </a:rPr>
              <a:t>SMP.8-CM</a:t>
            </a:r>
          </a:p>
        </c:rich>
      </c:tx>
      <c:layout>
        <c:manualLayout>
          <c:xMode val="edge"/>
          <c:yMode val="edge"/>
          <c:x val="0.42586661070996318"/>
          <c:y val="0.1511735055808738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'DATA-1'!$AE$4</c:f>
              <c:strCache>
                <c:ptCount val="1"/>
                <c:pt idx="0">
                  <c:v>ĐATCTC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accent2">
                        <a:lumMod val="75000"/>
                      </a:schemeClr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'DATA-1'!$AE$5:$AE$11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58</c:v>
                </c:pt>
                <c:pt idx="3">
                  <c:v>23</c:v>
                </c:pt>
                <c:pt idx="4">
                  <c:v>113</c:v>
                </c:pt>
                <c:pt idx="5">
                  <c:v>48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9-4958-8282-31140FDE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9680"/>
        <c:axId val="214290432"/>
      </c:barChart>
      <c:catAx>
        <c:axId val="214279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41801755891379044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14290432"/>
        <c:crosses val="autoZero"/>
        <c:auto val="1"/>
        <c:lblAlgn val="ctr"/>
        <c:lblOffset val="100"/>
        <c:noMultiLvlLbl val="0"/>
      </c:catAx>
      <c:valAx>
        <c:axId val="214290432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4201511580414655E-4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14279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rgbClr val="C00000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en-US" sz="1000">
                <a:solidFill>
                  <a:srgbClr val="C00000"/>
                </a:solidFill>
                <a:latin typeface="Times New Roman" pitchFamily="18" charset="0"/>
                <a:cs typeface="Times New Roman" pitchFamily="18" charset="0"/>
              </a:rPr>
              <a:t>FYP</a:t>
            </a:r>
          </a:p>
        </c:rich>
      </c:tx>
      <c:layout>
        <c:manualLayout>
          <c:xMode val="edge"/>
          <c:yMode val="edge"/>
          <c:x val="0.43250882519471939"/>
          <c:y val="0.15553208860896336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5849947839612483"/>
          <c:y val="0.1322613735851336"/>
          <c:w val="0.79554147943373987"/>
          <c:h val="0.695109566883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'DATA-1'!$AF$4</c:f>
              <c:strCache>
                <c:ptCount val="1"/>
                <c:pt idx="0">
                  <c:v>ĐATN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rgbClr val="C00000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'DATA-1'!$W$5:$W$11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'DATA-1'!$AF$5:$AF$11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33</c:v>
                </c:pt>
                <c:pt idx="3">
                  <c:v>69</c:v>
                </c:pt>
                <c:pt idx="4">
                  <c:v>138</c:v>
                </c:pt>
                <c:pt idx="5">
                  <c:v>31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E-4AE4-86AA-55EA292FD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18336"/>
        <c:axId val="143120256"/>
      </c:barChart>
      <c:catAx>
        <c:axId val="143118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Score results</a:t>
                </a:r>
              </a:p>
            </c:rich>
          </c:tx>
          <c:layout>
            <c:manualLayout>
              <c:xMode val="edge"/>
              <c:yMode val="edge"/>
              <c:x val="0.39545367282655841"/>
              <c:y val="0.885172958527224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3120256"/>
        <c:crosses val="autoZero"/>
        <c:auto val="1"/>
        <c:lblAlgn val="ctr"/>
        <c:lblOffset val="100"/>
        <c:noMultiLvlLbl val="0"/>
      </c:catAx>
      <c:valAx>
        <c:axId val="143120256"/>
        <c:scaling>
          <c:orientation val="minMax"/>
          <c:max val="140"/>
        </c:scaling>
        <c:delete val="0"/>
        <c:axPos val="l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5343283515064065E-4"/>
              <c:y val="0.37252946419286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3118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340574</xdr:colOff>
      <xdr:row>13</xdr:row>
      <xdr:rowOff>55380</xdr:rowOff>
    </xdr:from>
    <xdr:to>
      <xdr:col>25</xdr:col>
      <xdr:colOff>161820</xdr:colOff>
      <xdr:row>28</xdr:row>
      <xdr:rowOff>111671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139971</xdr:colOff>
      <xdr:row>13</xdr:row>
      <xdr:rowOff>61604</xdr:rowOff>
    </xdr:from>
    <xdr:to>
      <xdr:col>31</xdr:col>
      <xdr:colOff>144803</xdr:colOff>
      <xdr:row>28</xdr:row>
      <xdr:rowOff>117895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334690</xdr:colOff>
      <xdr:row>29</xdr:row>
      <xdr:rowOff>115613</xdr:rowOff>
    </xdr:from>
    <xdr:to>
      <xdr:col>25</xdr:col>
      <xdr:colOff>148683</xdr:colOff>
      <xdr:row>44</xdr:row>
      <xdr:rowOff>171904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31506</xdr:colOff>
      <xdr:row>29</xdr:row>
      <xdr:rowOff>127488</xdr:rowOff>
    </xdr:from>
    <xdr:to>
      <xdr:col>31</xdr:col>
      <xdr:colOff>25604</xdr:colOff>
      <xdr:row>44</xdr:row>
      <xdr:rowOff>183779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353865</xdr:colOff>
      <xdr:row>29</xdr:row>
      <xdr:rowOff>120161</xdr:rowOff>
    </xdr:from>
    <xdr:to>
      <xdr:col>36</xdr:col>
      <xdr:colOff>22220</xdr:colOff>
      <xdr:row>44</xdr:row>
      <xdr:rowOff>176452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344365</xdr:colOff>
      <xdr:row>45</xdr:row>
      <xdr:rowOff>146538</xdr:rowOff>
    </xdr:from>
    <xdr:to>
      <xdr:col>25</xdr:col>
      <xdr:colOff>153091</xdr:colOff>
      <xdr:row>61</xdr:row>
      <xdr:rowOff>12329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58616</xdr:colOff>
      <xdr:row>45</xdr:row>
      <xdr:rowOff>146538</xdr:rowOff>
    </xdr:from>
    <xdr:to>
      <xdr:col>31</xdr:col>
      <xdr:colOff>50259</xdr:colOff>
      <xdr:row>61</xdr:row>
      <xdr:rowOff>12329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402979</xdr:colOff>
      <xdr:row>45</xdr:row>
      <xdr:rowOff>139211</xdr:rowOff>
    </xdr:from>
    <xdr:to>
      <xdr:col>36</xdr:col>
      <xdr:colOff>71334</xdr:colOff>
      <xdr:row>61</xdr:row>
      <xdr:rowOff>5002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124558</xdr:colOff>
      <xdr:row>61</xdr:row>
      <xdr:rowOff>168519</xdr:rowOff>
    </xdr:from>
    <xdr:to>
      <xdr:col>25</xdr:col>
      <xdr:colOff>314284</xdr:colOff>
      <xdr:row>77</xdr:row>
      <xdr:rowOff>34310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237210</xdr:colOff>
      <xdr:row>61</xdr:row>
      <xdr:rowOff>172641</xdr:rowOff>
    </xdr:from>
    <xdr:to>
      <xdr:col>31</xdr:col>
      <xdr:colOff>230066</xdr:colOff>
      <xdr:row>77</xdr:row>
      <xdr:rowOff>38432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340574</xdr:colOff>
      <xdr:row>85</xdr:row>
      <xdr:rowOff>17280</xdr:rowOff>
    </xdr:from>
    <xdr:to>
      <xdr:col>25</xdr:col>
      <xdr:colOff>161820</xdr:colOff>
      <xdr:row>100</xdr:row>
      <xdr:rowOff>73571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139971</xdr:colOff>
      <xdr:row>85</xdr:row>
      <xdr:rowOff>23504</xdr:rowOff>
    </xdr:from>
    <xdr:to>
      <xdr:col>31</xdr:col>
      <xdr:colOff>144803</xdr:colOff>
      <xdr:row>100</xdr:row>
      <xdr:rowOff>79795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334690</xdr:colOff>
      <xdr:row>101</xdr:row>
      <xdr:rowOff>77513</xdr:rowOff>
    </xdr:from>
    <xdr:to>
      <xdr:col>25</xdr:col>
      <xdr:colOff>148683</xdr:colOff>
      <xdr:row>116</xdr:row>
      <xdr:rowOff>133804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31506</xdr:colOff>
      <xdr:row>101</xdr:row>
      <xdr:rowOff>89388</xdr:rowOff>
    </xdr:from>
    <xdr:to>
      <xdr:col>31</xdr:col>
      <xdr:colOff>25604</xdr:colOff>
      <xdr:row>116</xdr:row>
      <xdr:rowOff>145679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353865</xdr:colOff>
      <xdr:row>101</xdr:row>
      <xdr:rowOff>82061</xdr:rowOff>
    </xdr:from>
    <xdr:to>
      <xdr:col>36</xdr:col>
      <xdr:colOff>22220</xdr:colOff>
      <xdr:row>116</xdr:row>
      <xdr:rowOff>138352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344365</xdr:colOff>
      <xdr:row>117</xdr:row>
      <xdr:rowOff>108438</xdr:rowOff>
    </xdr:from>
    <xdr:to>
      <xdr:col>25</xdr:col>
      <xdr:colOff>153091</xdr:colOff>
      <xdr:row>132</xdr:row>
      <xdr:rowOff>164729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58616</xdr:colOff>
      <xdr:row>117</xdr:row>
      <xdr:rowOff>108438</xdr:rowOff>
    </xdr:from>
    <xdr:to>
      <xdr:col>31</xdr:col>
      <xdr:colOff>50259</xdr:colOff>
      <xdr:row>132</xdr:row>
      <xdr:rowOff>164729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402979</xdr:colOff>
      <xdr:row>117</xdr:row>
      <xdr:rowOff>101111</xdr:rowOff>
    </xdr:from>
    <xdr:to>
      <xdr:col>36</xdr:col>
      <xdr:colOff>71334</xdr:colOff>
      <xdr:row>132</xdr:row>
      <xdr:rowOff>157402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124558</xdr:colOff>
      <xdr:row>133</xdr:row>
      <xdr:rowOff>130419</xdr:rowOff>
    </xdr:from>
    <xdr:to>
      <xdr:col>25</xdr:col>
      <xdr:colOff>314284</xdr:colOff>
      <xdr:row>148</xdr:row>
      <xdr:rowOff>186710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237210</xdr:colOff>
      <xdr:row>133</xdr:row>
      <xdr:rowOff>134541</xdr:rowOff>
    </xdr:from>
    <xdr:to>
      <xdr:col>31</xdr:col>
      <xdr:colOff>230066</xdr:colOff>
      <xdr:row>149</xdr:row>
      <xdr:rowOff>332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57"/>
  <sheetViews>
    <sheetView tabSelected="1" zoomScale="130" zoomScaleNormal="130" workbookViewId="0">
      <pane xSplit="42440" ySplit="2430" topLeftCell="U8" activePane="bottomLeft"/>
      <selection activeCell="L2" sqref="D1:L1048576"/>
      <selection pane="topRight" activeCell="H1" sqref="H1"/>
      <selection pane="bottomLeft" activeCell="E8" sqref="E8"/>
      <selection pane="bottomRight" activeCell="AO272" sqref="AO272"/>
    </sheetView>
  </sheetViews>
  <sheetFormatPr defaultColWidth="9.1796875" defaultRowHeight="10" x14ac:dyDescent="0.2"/>
  <cols>
    <col min="1" max="1" width="5.7265625" style="1" customWidth="1"/>
    <col min="2" max="2" width="10.7265625" style="1" customWidth="1"/>
    <col min="3" max="3" width="20.7265625" style="1" customWidth="1"/>
    <col min="4" max="12" width="12.7265625" style="1" customWidth="1"/>
    <col min="13" max="18" width="8.7265625" style="1" customWidth="1"/>
    <col min="19" max="22" width="5.7265625" style="1" customWidth="1"/>
    <col min="23" max="34" width="6.7265625" style="1" customWidth="1"/>
    <col min="35" max="39" width="9.1796875" style="1"/>
    <col min="40" max="43" width="10.7265625" style="1" customWidth="1"/>
    <col min="44" max="16384" width="9.1796875" style="1"/>
  </cols>
  <sheetData>
    <row r="1" spans="1:43" ht="20.149999999999999" customHeight="1" x14ac:dyDescent="0.2">
      <c r="A1" s="62" t="s">
        <v>21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10"/>
      <c r="P1" s="13"/>
      <c r="Q1" s="18"/>
      <c r="R1" s="18"/>
    </row>
    <row r="2" spans="1:43" ht="10" customHeight="1" x14ac:dyDescent="0.2"/>
    <row r="3" spans="1:43" s="2" customFormat="1" ht="15" customHeight="1" x14ac:dyDescent="0.2">
      <c r="A3" s="63" t="s">
        <v>28</v>
      </c>
      <c r="B3" s="61" t="s">
        <v>27</v>
      </c>
      <c r="C3" s="61" t="s">
        <v>26</v>
      </c>
      <c r="D3" s="23" t="s">
        <v>8</v>
      </c>
      <c r="E3" s="23" t="s">
        <v>5</v>
      </c>
      <c r="F3" s="23" t="s">
        <v>2</v>
      </c>
      <c r="G3" s="23" t="s">
        <v>10</v>
      </c>
      <c r="H3" s="23" t="s">
        <v>11</v>
      </c>
      <c r="I3" s="23" t="s">
        <v>12</v>
      </c>
      <c r="J3" s="23" t="s">
        <v>67</v>
      </c>
      <c r="K3" s="23" t="s">
        <v>13</v>
      </c>
      <c r="L3" s="23" t="s">
        <v>15</v>
      </c>
      <c r="M3" s="61" t="s">
        <v>573</v>
      </c>
      <c r="N3" s="61" t="s">
        <v>574</v>
      </c>
      <c r="O3" s="61" t="s">
        <v>566</v>
      </c>
      <c r="P3" s="61" t="s">
        <v>567</v>
      </c>
      <c r="Q3" s="61" t="s">
        <v>568</v>
      </c>
      <c r="R3" s="61" t="s">
        <v>569</v>
      </c>
      <c r="T3" s="8">
        <v>4</v>
      </c>
      <c r="U3" s="7" t="s">
        <v>29</v>
      </c>
      <c r="W3" s="28"/>
      <c r="X3" s="29">
        <v>1</v>
      </c>
      <c r="Y3" s="55">
        <v>2</v>
      </c>
      <c r="Z3" s="30">
        <v>3</v>
      </c>
      <c r="AA3" s="30">
        <v>4</v>
      </c>
      <c r="AB3" s="49">
        <v>5</v>
      </c>
      <c r="AC3" s="31">
        <v>6</v>
      </c>
      <c r="AD3" s="31">
        <v>7</v>
      </c>
      <c r="AE3" s="52">
        <v>8</v>
      </c>
      <c r="AF3" s="32">
        <v>9</v>
      </c>
      <c r="AG3" s="58">
        <v>10</v>
      </c>
      <c r="AH3" s="2">
        <v>10</v>
      </c>
    </row>
    <row r="4" spans="1:43" s="2" customFormat="1" ht="20.149999999999999" customHeight="1" x14ac:dyDescent="0.35">
      <c r="A4" s="63"/>
      <c r="B4" s="63"/>
      <c r="C4" s="63"/>
      <c r="D4" s="24" t="s">
        <v>619</v>
      </c>
      <c r="E4" s="24" t="s">
        <v>620</v>
      </c>
      <c r="F4" s="24" t="s">
        <v>621</v>
      </c>
      <c r="G4" s="24" t="s">
        <v>622</v>
      </c>
      <c r="H4" s="24" t="s">
        <v>623</v>
      </c>
      <c r="I4" s="24" t="s">
        <v>624</v>
      </c>
      <c r="J4" s="24" t="s">
        <v>625</v>
      </c>
      <c r="K4" s="24" t="s">
        <v>626</v>
      </c>
      <c r="L4" s="24" t="s">
        <v>627</v>
      </c>
      <c r="M4" s="61"/>
      <c r="N4" s="61"/>
      <c r="O4" s="61"/>
      <c r="P4" s="61"/>
      <c r="Q4" s="61"/>
      <c r="R4" s="61"/>
      <c r="T4" s="8">
        <v>3.5</v>
      </c>
      <c r="U4" s="7" t="s">
        <v>17</v>
      </c>
      <c r="W4" s="39">
        <v>0</v>
      </c>
      <c r="X4" s="33" t="s">
        <v>559</v>
      </c>
      <c r="Y4" s="56" t="s">
        <v>560</v>
      </c>
      <c r="Z4" s="34" t="s">
        <v>570</v>
      </c>
      <c r="AA4" s="34" t="s">
        <v>571</v>
      </c>
      <c r="AB4" s="50" t="s">
        <v>561</v>
      </c>
      <c r="AC4" s="35" t="s">
        <v>562</v>
      </c>
      <c r="AD4" s="35" t="s">
        <v>563</v>
      </c>
      <c r="AE4" s="53" t="s">
        <v>564</v>
      </c>
      <c r="AF4" s="36" t="s">
        <v>565</v>
      </c>
      <c r="AG4" s="59" t="s">
        <v>572</v>
      </c>
      <c r="AH4" s="2" t="s">
        <v>572</v>
      </c>
      <c r="AI4" s="43">
        <v>0</v>
      </c>
      <c r="AJ4" s="2">
        <f>COUNTIF(M$5:M$293,"&lt;0")</f>
        <v>0</v>
      </c>
      <c r="AK4" s="2">
        <f t="shared" ref="AK4:AK15" si="0">AJ4-AJ3</f>
        <v>0</v>
      </c>
    </row>
    <row r="5" spans="1:43" s="2" customFormat="1" ht="15" customHeight="1" x14ac:dyDescent="0.25">
      <c r="A5" s="3">
        <v>1</v>
      </c>
      <c r="B5" s="4" t="s">
        <v>24</v>
      </c>
      <c r="C5" s="3" t="s">
        <v>23</v>
      </c>
      <c r="D5" s="6">
        <v>2</v>
      </c>
      <c r="E5" s="6">
        <v>2.5</v>
      </c>
      <c r="F5" s="6">
        <v>2</v>
      </c>
      <c r="G5" s="6">
        <v>3.5</v>
      </c>
      <c r="H5" s="6">
        <v>1</v>
      </c>
      <c r="I5" s="6">
        <v>3.5</v>
      </c>
      <c r="J5" s="14">
        <v>3</v>
      </c>
      <c r="K5" s="6">
        <v>3</v>
      </c>
      <c r="L5" s="6">
        <v>2</v>
      </c>
      <c r="M5" s="12">
        <v>2.3199999999999998</v>
      </c>
      <c r="N5" s="12">
        <v>6.39</v>
      </c>
      <c r="O5" s="12">
        <f>AVERAGE(D5:K5)</f>
        <v>2.5625</v>
      </c>
      <c r="P5" s="22">
        <f>(L5-O5)/O5*100</f>
        <v>-21.951219512195124</v>
      </c>
      <c r="Q5" s="12">
        <f>AVERAGE(D5:L5)</f>
        <v>2.5</v>
      </c>
      <c r="R5" s="22">
        <f>(M5-Q5)/Q5*100</f>
        <v>-7.2000000000000064</v>
      </c>
      <c r="T5" s="8">
        <v>3</v>
      </c>
      <c r="U5" s="7" t="s">
        <v>1</v>
      </c>
      <c r="W5" s="40">
        <v>1</v>
      </c>
      <c r="X5" s="33">
        <f t="shared" ref="X5:AF5" si="1">COUNTIF(D$5:D$293,$W$5:$W$11)</f>
        <v>0</v>
      </c>
      <c r="Y5" s="56">
        <f t="shared" si="1"/>
        <v>54</v>
      </c>
      <c r="Z5" s="34">
        <f t="shared" si="1"/>
        <v>12</v>
      </c>
      <c r="AA5" s="34">
        <f t="shared" si="1"/>
        <v>13</v>
      </c>
      <c r="AB5" s="50">
        <f t="shared" si="1"/>
        <v>43</v>
      </c>
      <c r="AC5" s="35">
        <f t="shared" si="1"/>
        <v>11</v>
      </c>
      <c r="AD5" s="35">
        <f t="shared" si="1"/>
        <v>10</v>
      </c>
      <c r="AE5" s="53">
        <f t="shared" si="1"/>
        <v>5</v>
      </c>
      <c r="AF5" s="36">
        <f t="shared" si="1"/>
        <v>0</v>
      </c>
      <c r="AG5" s="59">
        <f>COUNTIF(M$5:M$293,"&lt;1")</f>
        <v>0</v>
      </c>
      <c r="AH5" s="2">
        <v>0</v>
      </c>
      <c r="AI5" s="43">
        <v>1</v>
      </c>
      <c r="AJ5" s="2">
        <f>COUNTIF(M$5:M$293,"&lt;1")</f>
        <v>0</v>
      </c>
      <c r="AK5" s="2">
        <f t="shared" si="0"/>
        <v>0</v>
      </c>
      <c r="AN5" s="44">
        <f>P5/100</f>
        <v>-0.21951219512195125</v>
      </c>
      <c r="AO5" s="44">
        <f>AN5^2</f>
        <v>4.8185603807257595E-2</v>
      </c>
      <c r="AP5" s="44">
        <f>R5/100</f>
        <v>-7.2000000000000064E-2</v>
      </c>
      <c r="AQ5" s="44">
        <f>AP5^2</f>
        <v>5.1840000000000089E-3</v>
      </c>
    </row>
    <row r="6" spans="1:43" s="2" customFormat="1" ht="15" customHeight="1" x14ac:dyDescent="0.25">
      <c r="A6" s="3">
        <v>2</v>
      </c>
      <c r="B6" s="4" t="s">
        <v>34</v>
      </c>
      <c r="C6" s="3" t="s">
        <v>33</v>
      </c>
      <c r="D6" s="6">
        <v>2</v>
      </c>
      <c r="E6" s="6">
        <v>2</v>
      </c>
      <c r="F6" s="6">
        <v>1.5</v>
      </c>
      <c r="G6" s="6">
        <v>2</v>
      </c>
      <c r="H6" s="6">
        <v>1</v>
      </c>
      <c r="I6" s="6">
        <v>2</v>
      </c>
      <c r="J6" s="14">
        <v>3</v>
      </c>
      <c r="K6" s="6">
        <v>2.5</v>
      </c>
      <c r="L6" s="6">
        <v>2.5</v>
      </c>
      <c r="M6" s="12">
        <v>2.02</v>
      </c>
      <c r="N6" s="12">
        <v>5.95</v>
      </c>
      <c r="O6" s="12">
        <f t="shared" ref="O6:O69" si="2">AVERAGE(D6:K6)</f>
        <v>2</v>
      </c>
      <c r="P6" s="22">
        <f t="shared" ref="P6:P69" si="3">(L6-O6)/O6*100</f>
        <v>25</v>
      </c>
      <c r="Q6" s="12">
        <f t="shared" ref="Q6:Q69" si="4">AVERAGE(D6:L6)</f>
        <v>2.0555555555555554</v>
      </c>
      <c r="R6" s="22">
        <f t="shared" ref="R6:R69" si="5">(M6-Q6)/Q6*100</f>
        <v>-1.7297297297297194</v>
      </c>
      <c r="T6" s="8">
        <v>2.5</v>
      </c>
      <c r="U6" s="7" t="s">
        <v>4</v>
      </c>
      <c r="W6" s="40">
        <v>1.5</v>
      </c>
      <c r="X6" s="33">
        <f t="shared" ref="X6:X11" si="6">COUNTIF(D$5:D$293,W$5:W$11)</f>
        <v>5</v>
      </c>
      <c r="Y6" s="56">
        <f t="shared" ref="Y6:AF11" si="7">COUNTIF(E$5:E$293,$W$5:$W$11)</f>
        <v>52</v>
      </c>
      <c r="Z6" s="34">
        <f t="shared" si="7"/>
        <v>15</v>
      </c>
      <c r="AA6" s="34">
        <f t="shared" si="7"/>
        <v>21</v>
      </c>
      <c r="AB6" s="50">
        <f t="shared" si="7"/>
        <v>37</v>
      </c>
      <c r="AC6" s="35">
        <f t="shared" si="7"/>
        <v>10</v>
      </c>
      <c r="AD6" s="35">
        <f t="shared" si="7"/>
        <v>6</v>
      </c>
      <c r="AE6" s="53">
        <f t="shared" si="7"/>
        <v>15</v>
      </c>
      <c r="AF6" s="36">
        <f t="shared" si="7"/>
        <v>1</v>
      </c>
      <c r="AG6" s="59">
        <f>COUNTIF(M$5:M$293,"&lt;1.5")</f>
        <v>0</v>
      </c>
      <c r="AH6" s="2">
        <v>0</v>
      </c>
      <c r="AI6" s="43">
        <v>1.5</v>
      </c>
      <c r="AJ6" s="2">
        <f>COUNTIF(M$5:M$293,"&lt;1.5")</f>
        <v>0</v>
      </c>
      <c r="AK6" s="2">
        <f t="shared" si="0"/>
        <v>0</v>
      </c>
      <c r="AN6" s="44">
        <f t="shared" ref="AN6:AN69" si="8">P6/100</f>
        <v>0.25</v>
      </c>
      <c r="AO6" s="44">
        <f t="shared" ref="AO6:AO69" si="9">AN6^2</f>
        <v>6.25E-2</v>
      </c>
      <c r="AP6" s="44">
        <f t="shared" ref="AP6:AP69" si="10">R6/100</f>
        <v>-1.7297297297297193E-2</v>
      </c>
      <c r="AQ6" s="44">
        <f t="shared" ref="AQ6:AQ69" si="11">AP6^2</f>
        <v>2.9919649379108479E-4</v>
      </c>
    </row>
    <row r="7" spans="1:43" s="2" customFormat="1" ht="15" customHeight="1" x14ac:dyDescent="0.25">
      <c r="A7" s="3">
        <v>3</v>
      </c>
      <c r="B7" s="4" t="s">
        <v>35</v>
      </c>
      <c r="C7" s="3" t="s">
        <v>36</v>
      </c>
      <c r="D7" s="6">
        <v>3</v>
      </c>
      <c r="E7" s="6">
        <v>2</v>
      </c>
      <c r="F7" s="6">
        <v>2.5</v>
      </c>
      <c r="G7" s="6">
        <v>2.5</v>
      </c>
      <c r="H7" s="6">
        <v>3</v>
      </c>
      <c r="I7" s="6">
        <v>3.5</v>
      </c>
      <c r="J7" s="14">
        <v>2</v>
      </c>
      <c r="K7" s="6">
        <v>2.5</v>
      </c>
      <c r="L7" s="6">
        <v>2.5</v>
      </c>
      <c r="M7" s="12">
        <v>2.34</v>
      </c>
      <c r="N7" s="12">
        <v>6.42</v>
      </c>
      <c r="O7" s="12">
        <f t="shared" si="2"/>
        <v>2.625</v>
      </c>
      <c r="P7" s="22">
        <f t="shared" si="3"/>
        <v>-4.7619047619047619</v>
      </c>
      <c r="Q7" s="12">
        <f t="shared" si="4"/>
        <v>2.6111111111111112</v>
      </c>
      <c r="R7" s="22">
        <f t="shared" si="5"/>
        <v>-10.382978723404262</v>
      </c>
      <c r="T7" s="8">
        <v>2</v>
      </c>
      <c r="U7" s="7" t="s">
        <v>7</v>
      </c>
      <c r="W7" s="40">
        <v>2</v>
      </c>
      <c r="X7" s="33">
        <f t="shared" si="6"/>
        <v>21</v>
      </c>
      <c r="Y7" s="56">
        <f t="shared" si="7"/>
        <v>76</v>
      </c>
      <c r="Z7" s="34">
        <f t="shared" si="7"/>
        <v>61</v>
      </c>
      <c r="AA7" s="34">
        <f t="shared" si="7"/>
        <v>54</v>
      </c>
      <c r="AB7" s="50">
        <f t="shared" si="7"/>
        <v>85</v>
      </c>
      <c r="AC7" s="35">
        <f t="shared" si="7"/>
        <v>54</v>
      </c>
      <c r="AD7" s="35">
        <f t="shared" si="7"/>
        <v>53</v>
      </c>
      <c r="AE7" s="53">
        <f t="shared" si="7"/>
        <v>58</v>
      </c>
      <c r="AF7" s="36">
        <f t="shared" si="7"/>
        <v>33</v>
      </c>
      <c r="AG7" s="59">
        <f>COUNTIF(M$5:M$293,"&lt;2")</f>
        <v>0</v>
      </c>
      <c r="AH7" s="2">
        <v>0</v>
      </c>
      <c r="AI7" s="43">
        <v>1.75</v>
      </c>
      <c r="AJ7" s="2">
        <f>COUNTIF(M$5:M$293,"&lt;1.75")</f>
        <v>0</v>
      </c>
      <c r="AK7" s="2">
        <f t="shared" si="0"/>
        <v>0</v>
      </c>
      <c r="AN7" s="44">
        <f t="shared" si="8"/>
        <v>-4.7619047619047616E-2</v>
      </c>
      <c r="AO7" s="44">
        <f t="shared" si="9"/>
        <v>2.2675736961451243E-3</v>
      </c>
      <c r="AP7" s="44">
        <f t="shared" si="10"/>
        <v>-0.10382978723404263</v>
      </c>
      <c r="AQ7" s="44">
        <f t="shared" si="11"/>
        <v>1.0780624717066561E-2</v>
      </c>
    </row>
    <row r="8" spans="1:43" s="2" customFormat="1" ht="15" customHeight="1" x14ac:dyDescent="0.25">
      <c r="A8" s="3">
        <v>4</v>
      </c>
      <c r="B8" s="4" t="s">
        <v>37</v>
      </c>
      <c r="C8" s="3" t="s">
        <v>38</v>
      </c>
      <c r="D8" s="6">
        <v>4</v>
      </c>
      <c r="E8" s="6">
        <v>3</v>
      </c>
      <c r="F8" s="6">
        <v>4</v>
      </c>
      <c r="G8" s="6">
        <v>4</v>
      </c>
      <c r="H8" s="6">
        <v>1</v>
      </c>
      <c r="I8" s="6">
        <v>2</v>
      </c>
      <c r="J8" s="14">
        <v>3</v>
      </c>
      <c r="K8" s="6">
        <v>3</v>
      </c>
      <c r="L8" s="6">
        <v>3.5</v>
      </c>
      <c r="M8" s="12">
        <v>2.7</v>
      </c>
      <c r="N8" s="12">
        <v>6.98</v>
      </c>
      <c r="O8" s="12">
        <f t="shared" si="2"/>
        <v>3</v>
      </c>
      <c r="P8" s="22">
        <f t="shared" si="3"/>
        <v>16.666666666666664</v>
      </c>
      <c r="Q8" s="12">
        <f t="shared" si="4"/>
        <v>3.0555555555555554</v>
      </c>
      <c r="R8" s="22">
        <f t="shared" si="5"/>
        <v>-11.636363636363626</v>
      </c>
      <c r="T8" s="8">
        <v>1.5</v>
      </c>
      <c r="U8" s="7" t="s">
        <v>18</v>
      </c>
      <c r="W8" s="40">
        <v>2.5</v>
      </c>
      <c r="X8" s="33">
        <f t="shared" si="6"/>
        <v>11</v>
      </c>
      <c r="Y8" s="56">
        <f t="shared" si="7"/>
        <v>27</v>
      </c>
      <c r="Z8" s="34">
        <f t="shared" si="7"/>
        <v>28</v>
      </c>
      <c r="AA8" s="34">
        <f t="shared" si="7"/>
        <v>28</v>
      </c>
      <c r="AB8" s="50">
        <f t="shared" si="7"/>
        <v>47</v>
      </c>
      <c r="AC8" s="35">
        <f t="shared" si="7"/>
        <v>53</v>
      </c>
      <c r="AD8" s="35">
        <f t="shared" si="7"/>
        <v>32</v>
      </c>
      <c r="AE8" s="53">
        <f t="shared" si="7"/>
        <v>23</v>
      </c>
      <c r="AF8" s="36">
        <f t="shared" si="7"/>
        <v>69</v>
      </c>
      <c r="AG8" s="59">
        <f>COUNTIF(M$5:M$293,"&lt;2.5")</f>
        <v>135</v>
      </c>
      <c r="AH8" s="2">
        <f t="shared" ref="AH8:AH10" si="12">AG8-AG7</f>
        <v>135</v>
      </c>
      <c r="AI8" s="43">
        <v>2</v>
      </c>
      <c r="AJ8" s="2">
        <f>COUNTIF(M$5:M$293,"&lt;2")</f>
        <v>0</v>
      </c>
      <c r="AK8" s="2">
        <f t="shared" si="0"/>
        <v>0</v>
      </c>
      <c r="AN8" s="44">
        <f t="shared" si="8"/>
        <v>0.16666666666666663</v>
      </c>
      <c r="AO8" s="44">
        <f t="shared" si="9"/>
        <v>2.7777777777777766E-2</v>
      </c>
      <c r="AP8" s="44">
        <f t="shared" si="10"/>
        <v>-0.11636363636363627</v>
      </c>
      <c r="AQ8" s="44">
        <f t="shared" si="11"/>
        <v>1.3540495867768572E-2</v>
      </c>
    </row>
    <row r="9" spans="1:43" s="2" customFormat="1" ht="15" customHeight="1" x14ac:dyDescent="0.25">
      <c r="A9" s="3">
        <v>5</v>
      </c>
      <c r="B9" s="4" t="s">
        <v>39</v>
      </c>
      <c r="C9" s="3" t="s">
        <v>40</v>
      </c>
      <c r="D9" s="6">
        <v>4</v>
      </c>
      <c r="E9" s="6">
        <v>3.5</v>
      </c>
      <c r="F9" s="6">
        <v>4</v>
      </c>
      <c r="G9" s="6">
        <v>4</v>
      </c>
      <c r="H9" s="6">
        <v>3.5</v>
      </c>
      <c r="I9" s="6">
        <v>3</v>
      </c>
      <c r="J9" s="14">
        <v>3.5</v>
      </c>
      <c r="K9" s="6">
        <v>3.5</v>
      </c>
      <c r="L9" s="6">
        <v>4</v>
      </c>
      <c r="M9" s="12">
        <v>3.42</v>
      </c>
      <c r="N9" s="12">
        <v>8.09</v>
      </c>
      <c r="O9" s="12">
        <f t="shared" si="2"/>
        <v>3.625</v>
      </c>
      <c r="P9" s="22">
        <f t="shared" si="3"/>
        <v>10.344827586206897</v>
      </c>
      <c r="Q9" s="12">
        <f t="shared" si="4"/>
        <v>3.6666666666666665</v>
      </c>
      <c r="R9" s="22">
        <f t="shared" si="5"/>
        <v>-6.7272727272727249</v>
      </c>
      <c r="T9" s="8">
        <v>1</v>
      </c>
      <c r="U9" s="7" t="s">
        <v>19</v>
      </c>
      <c r="W9" s="40">
        <v>3</v>
      </c>
      <c r="X9" s="33">
        <f t="shared" si="6"/>
        <v>111</v>
      </c>
      <c r="Y9" s="56">
        <f t="shared" si="7"/>
        <v>58</v>
      </c>
      <c r="Z9" s="34">
        <f t="shared" si="7"/>
        <v>95</v>
      </c>
      <c r="AA9" s="34">
        <f t="shared" si="7"/>
        <v>96</v>
      </c>
      <c r="AB9" s="50">
        <f t="shared" si="7"/>
        <v>59</v>
      </c>
      <c r="AC9" s="35">
        <f t="shared" si="7"/>
        <v>87</v>
      </c>
      <c r="AD9" s="35">
        <f t="shared" si="7"/>
        <v>110</v>
      </c>
      <c r="AE9" s="53">
        <f t="shared" si="7"/>
        <v>113</v>
      </c>
      <c r="AF9" s="36">
        <f t="shared" si="7"/>
        <v>138</v>
      </c>
      <c r="AG9" s="59">
        <f>COUNTIF(M$5:M$293,"&lt;3")</f>
        <v>259</v>
      </c>
      <c r="AH9" s="2">
        <f t="shared" si="12"/>
        <v>124</v>
      </c>
      <c r="AI9" s="43">
        <v>2.25</v>
      </c>
      <c r="AJ9" s="2">
        <f>COUNTIF(M$5:M$293,"&lt;2.25")</f>
        <v>87</v>
      </c>
      <c r="AK9" s="2">
        <f t="shared" si="0"/>
        <v>87</v>
      </c>
      <c r="AN9" s="44">
        <f t="shared" si="8"/>
        <v>0.10344827586206896</v>
      </c>
      <c r="AO9" s="44">
        <f t="shared" si="9"/>
        <v>1.070154577883472E-2</v>
      </c>
      <c r="AP9" s="44">
        <f t="shared" si="10"/>
        <v>-6.7272727272727248E-2</v>
      </c>
      <c r="AQ9" s="44">
        <f t="shared" si="11"/>
        <v>4.5256198347107405E-3</v>
      </c>
    </row>
    <row r="10" spans="1:43" s="2" customFormat="1" ht="15" customHeight="1" x14ac:dyDescent="0.35">
      <c r="A10" s="3">
        <v>6</v>
      </c>
      <c r="B10" s="4" t="s">
        <v>41</v>
      </c>
      <c r="C10" s="3" t="s">
        <v>42</v>
      </c>
      <c r="D10" s="6">
        <v>2.5</v>
      </c>
      <c r="E10" s="6">
        <v>1</v>
      </c>
      <c r="F10" s="6">
        <v>2</v>
      </c>
      <c r="G10" s="6">
        <v>2</v>
      </c>
      <c r="H10" s="6">
        <v>1.5</v>
      </c>
      <c r="I10" s="6">
        <v>2.5</v>
      </c>
      <c r="J10" s="14">
        <v>2</v>
      </c>
      <c r="K10" s="6">
        <v>3</v>
      </c>
      <c r="L10" s="6">
        <v>3</v>
      </c>
      <c r="M10" s="12">
        <v>2.15</v>
      </c>
      <c r="N10" s="12">
        <v>6.09</v>
      </c>
      <c r="O10" s="12">
        <f t="shared" si="2"/>
        <v>2.0625</v>
      </c>
      <c r="P10" s="22">
        <f t="shared" si="3"/>
        <v>45.454545454545453</v>
      </c>
      <c r="Q10" s="12">
        <f t="shared" si="4"/>
        <v>2.1666666666666665</v>
      </c>
      <c r="R10" s="22">
        <f t="shared" si="5"/>
        <v>-0.76923076923076661</v>
      </c>
      <c r="T10" s="8">
        <v>0.5</v>
      </c>
      <c r="U10" s="7" t="s">
        <v>557</v>
      </c>
      <c r="W10" s="41">
        <v>3.5</v>
      </c>
      <c r="X10" s="33">
        <f t="shared" si="6"/>
        <v>67</v>
      </c>
      <c r="Y10" s="56">
        <f t="shared" si="7"/>
        <v>18</v>
      </c>
      <c r="Z10" s="34">
        <f t="shared" si="7"/>
        <v>28</v>
      </c>
      <c r="AA10" s="34">
        <f t="shared" si="7"/>
        <v>39</v>
      </c>
      <c r="AB10" s="50">
        <f t="shared" si="7"/>
        <v>12</v>
      </c>
      <c r="AC10" s="35">
        <f t="shared" si="7"/>
        <v>38</v>
      </c>
      <c r="AD10" s="35">
        <f t="shared" si="7"/>
        <v>47</v>
      </c>
      <c r="AE10" s="53">
        <f t="shared" si="7"/>
        <v>48</v>
      </c>
      <c r="AF10" s="36">
        <f t="shared" si="7"/>
        <v>31</v>
      </c>
      <c r="AG10" s="59">
        <f>COUNTIF(M$5:M$293,"&lt;=3.5")</f>
        <v>287</v>
      </c>
      <c r="AH10" s="2">
        <f t="shared" si="12"/>
        <v>28</v>
      </c>
      <c r="AI10" s="43">
        <v>2.5</v>
      </c>
      <c r="AJ10" s="2">
        <f>COUNTIF(M$5:M$293,"&lt;2.5")</f>
        <v>135</v>
      </c>
      <c r="AK10" s="2">
        <f t="shared" si="0"/>
        <v>48</v>
      </c>
      <c r="AN10" s="44">
        <f t="shared" si="8"/>
        <v>0.45454545454545453</v>
      </c>
      <c r="AO10" s="44">
        <f t="shared" si="9"/>
        <v>0.20661157024793386</v>
      </c>
      <c r="AP10" s="44">
        <f t="shared" si="10"/>
        <v>-7.6923076923076658E-3</v>
      </c>
      <c r="AQ10" s="44">
        <f t="shared" si="11"/>
        <v>5.9171597633135688E-5</v>
      </c>
    </row>
    <row r="11" spans="1:43" s="2" customFormat="1" ht="15" customHeight="1" x14ac:dyDescent="0.35">
      <c r="A11" s="3">
        <v>7</v>
      </c>
      <c r="B11" s="15" t="s">
        <v>69</v>
      </c>
      <c r="C11" s="16" t="s">
        <v>68</v>
      </c>
      <c r="D11" s="14">
        <v>2.5</v>
      </c>
      <c r="E11" s="14">
        <v>3.5</v>
      </c>
      <c r="F11" s="14">
        <v>4</v>
      </c>
      <c r="G11" s="14">
        <v>3</v>
      </c>
      <c r="H11" s="14">
        <v>2</v>
      </c>
      <c r="I11" s="14">
        <v>3</v>
      </c>
      <c r="J11" s="14">
        <v>3</v>
      </c>
      <c r="K11" s="14">
        <v>3</v>
      </c>
      <c r="L11" s="14">
        <v>3</v>
      </c>
      <c r="M11" s="17">
        <v>2.15</v>
      </c>
      <c r="N11" s="17">
        <v>6.09</v>
      </c>
      <c r="O11" s="12">
        <f t="shared" si="2"/>
        <v>3</v>
      </c>
      <c r="P11" s="22">
        <f t="shared" si="3"/>
        <v>0</v>
      </c>
      <c r="Q11" s="12">
        <f t="shared" si="4"/>
        <v>3</v>
      </c>
      <c r="R11" s="22">
        <f t="shared" si="5"/>
        <v>-28.333333333333339</v>
      </c>
      <c r="T11" s="8">
        <v>0</v>
      </c>
      <c r="U11" s="7" t="s">
        <v>558</v>
      </c>
      <c r="W11" s="41">
        <v>4</v>
      </c>
      <c r="X11" s="25">
        <f t="shared" si="6"/>
        <v>74</v>
      </c>
      <c r="Y11" s="57">
        <f t="shared" si="7"/>
        <v>4</v>
      </c>
      <c r="Z11" s="26">
        <f t="shared" si="7"/>
        <v>50</v>
      </c>
      <c r="AA11" s="26">
        <f t="shared" si="7"/>
        <v>38</v>
      </c>
      <c r="AB11" s="51">
        <f t="shared" si="7"/>
        <v>6</v>
      </c>
      <c r="AC11" s="27">
        <f t="shared" si="7"/>
        <v>36</v>
      </c>
      <c r="AD11" s="27">
        <f t="shared" si="7"/>
        <v>31</v>
      </c>
      <c r="AE11" s="54">
        <f t="shared" si="7"/>
        <v>27</v>
      </c>
      <c r="AF11" s="37">
        <f t="shared" si="7"/>
        <v>17</v>
      </c>
      <c r="AG11" s="60">
        <f>COUNTIF(M$5:M$293,"&lt;4")</f>
        <v>289</v>
      </c>
      <c r="AH11" s="2">
        <f>AG11-AG10</f>
        <v>2</v>
      </c>
      <c r="AI11" s="43">
        <v>2.75</v>
      </c>
      <c r="AJ11" s="2">
        <f>COUNTIF(M$5:M$293,"&lt;2.75")</f>
        <v>214</v>
      </c>
      <c r="AK11" s="2">
        <f t="shared" si="0"/>
        <v>79</v>
      </c>
      <c r="AN11" s="44">
        <f t="shared" si="8"/>
        <v>0</v>
      </c>
      <c r="AO11" s="44">
        <f t="shared" si="9"/>
        <v>0</v>
      </c>
      <c r="AP11" s="44">
        <f t="shared" si="10"/>
        <v>-0.28333333333333338</v>
      </c>
      <c r="AQ11" s="44">
        <f t="shared" si="11"/>
        <v>8.0277777777777809E-2</v>
      </c>
    </row>
    <row r="12" spans="1:43" s="2" customFormat="1" ht="15" customHeight="1" x14ac:dyDescent="0.35">
      <c r="A12" s="3">
        <v>8</v>
      </c>
      <c r="B12" s="4" t="s">
        <v>43</v>
      </c>
      <c r="C12" s="3" t="s">
        <v>44</v>
      </c>
      <c r="D12" s="6">
        <v>2.5</v>
      </c>
      <c r="E12" s="6">
        <v>1.5</v>
      </c>
      <c r="F12" s="6">
        <v>2</v>
      </c>
      <c r="G12" s="6">
        <v>2</v>
      </c>
      <c r="H12" s="6">
        <v>1.5</v>
      </c>
      <c r="I12" s="6">
        <v>2.5</v>
      </c>
      <c r="J12" s="14">
        <v>2</v>
      </c>
      <c r="K12" s="6">
        <v>2</v>
      </c>
      <c r="L12" s="6">
        <v>2.5</v>
      </c>
      <c r="M12" s="12">
        <v>2</v>
      </c>
      <c r="N12" s="12">
        <v>5.9</v>
      </c>
      <c r="O12" s="12">
        <f t="shared" si="2"/>
        <v>2</v>
      </c>
      <c r="P12" s="22">
        <f t="shared" si="3"/>
        <v>25</v>
      </c>
      <c r="Q12" s="12">
        <f t="shared" si="4"/>
        <v>2.0555555555555554</v>
      </c>
      <c r="R12" s="22">
        <f t="shared" si="5"/>
        <v>-2.7027027027026933</v>
      </c>
      <c r="W12" s="38"/>
      <c r="X12" s="25">
        <f t="shared" ref="X12:AF12" si="13">SUM(X5:X11)</f>
        <v>289</v>
      </c>
      <c r="Y12" s="57">
        <f t="shared" si="13"/>
        <v>289</v>
      </c>
      <c r="Z12" s="26">
        <f t="shared" si="13"/>
        <v>289</v>
      </c>
      <c r="AA12" s="26">
        <f t="shared" si="13"/>
        <v>289</v>
      </c>
      <c r="AB12" s="51">
        <f t="shared" si="13"/>
        <v>289</v>
      </c>
      <c r="AC12" s="27">
        <f t="shared" si="13"/>
        <v>289</v>
      </c>
      <c r="AD12" s="27">
        <f t="shared" si="13"/>
        <v>289</v>
      </c>
      <c r="AE12" s="54">
        <f t="shared" si="13"/>
        <v>289</v>
      </c>
      <c r="AF12" s="37">
        <f t="shared" si="13"/>
        <v>289</v>
      </c>
      <c r="AG12" s="60">
        <f t="shared" ref="AG12" si="14">SUM(AG5:AG11)</f>
        <v>970</v>
      </c>
      <c r="AH12" s="2">
        <f>SUM(AH8:AH11)</f>
        <v>289</v>
      </c>
      <c r="AI12" s="43">
        <v>3</v>
      </c>
      <c r="AJ12" s="2">
        <f>COUNTIF(M$5:M$293,"&lt;3")</f>
        <v>259</v>
      </c>
      <c r="AK12" s="2">
        <f t="shared" si="0"/>
        <v>45</v>
      </c>
      <c r="AN12" s="44">
        <f t="shared" si="8"/>
        <v>0.25</v>
      </c>
      <c r="AO12" s="44">
        <f t="shared" si="9"/>
        <v>6.25E-2</v>
      </c>
      <c r="AP12" s="44">
        <f t="shared" si="10"/>
        <v>-2.7027027027026931E-2</v>
      </c>
      <c r="AQ12" s="44">
        <f t="shared" si="11"/>
        <v>7.3046018991964419E-4</v>
      </c>
    </row>
    <row r="13" spans="1:43" s="2" customFormat="1" ht="15" customHeight="1" x14ac:dyDescent="0.35">
      <c r="A13" s="3">
        <v>9</v>
      </c>
      <c r="B13" s="4" t="s">
        <v>45</v>
      </c>
      <c r="C13" s="3" t="s">
        <v>46</v>
      </c>
      <c r="D13" s="6">
        <v>1.5</v>
      </c>
      <c r="E13" s="6">
        <v>3</v>
      </c>
      <c r="F13" s="6">
        <v>2</v>
      </c>
      <c r="G13" s="6">
        <v>2.5</v>
      </c>
      <c r="H13" s="6">
        <v>1</v>
      </c>
      <c r="I13" s="6">
        <v>3</v>
      </c>
      <c r="J13" s="14">
        <v>3</v>
      </c>
      <c r="K13" s="6">
        <v>3</v>
      </c>
      <c r="L13" s="6">
        <v>2.5</v>
      </c>
      <c r="M13" s="12">
        <v>2</v>
      </c>
      <c r="N13" s="12">
        <v>5.94</v>
      </c>
      <c r="O13" s="12">
        <f t="shared" si="2"/>
        <v>2.375</v>
      </c>
      <c r="P13" s="22">
        <f t="shared" si="3"/>
        <v>5.2631578947368416</v>
      </c>
      <c r="Q13" s="12">
        <f t="shared" si="4"/>
        <v>2.3888888888888888</v>
      </c>
      <c r="R13" s="22">
        <f t="shared" si="5"/>
        <v>-16.279069767441857</v>
      </c>
      <c r="AI13" s="43">
        <v>3.25</v>
      </c>
      <c r="AJ13" s="2">
        <f>COUNTIF(M$5:M$293,"&lt;3.25")</f>
        <v>277</v>
      </c>
      <c r="AK13" s="2">
        <f t="shared" si="0"/>
        <v>18</v>
      </c>
      <c r="AN13" s="44">
        <f t="shared" si="8"/>
        <v>5.2631578947368418E-2</v>
      </c>
      <c r="AO13" s="44">
        <f t="shared" si="9"/>
        <v>2.7700831024930744E-3</v>
      </c>
      <c r="AP13" s="44">
        <f t="shared" si="10"/>
        <v>-0.16279069767441856</v>
      </c>
      <c r="AQ13" s="44">
        <f t="shared" si="11"/>
        <v>2.6500811249323946E-2</v>
      </c>
    </row>
    <row r="14" spans="1:43" s="2" customFormat="1" ht="15" customHeight="1" x14ac:dyDescent="0.35">
      <c r="A14" s="3">
        <v>10</v>
      </c>
      <c r="B14" s="4" t="s">
        <v>47</v>
      </c>
      <c r="C14" s="3" t="s">
        <v>48</v>
      </c>
      <c r="D14" s="6">
        <v>3</v>
      </c>
      <c r="E14" s="6">
        <v>1</v>
      </c>
      <c r="F14" s="6">
        <v>3</v>
      </c>
      <c r="G14" s="6">
        <v>4</v>
      </c>
      <c r="H14" s="6">
        <v>3</v>
      </c>
      <c r="I14" s="6">
        <v>3</v>
      </c>
      <c r="J14" s="14">
        <v>3.5</v>
      </c>
      <c r="K14" s="6">
        <v>2</v>
      </c>
      <c r="L14" s="6">
        <v>3</v>
      </c>
      <c r="M14" s="12">
        <v>2.36</v>
      </c>
      <c r="N14" s="12">
        <v>6.43</v>
      </c>
      <c r="O14" s="12">
        <f t="shared" si="2"/>
        <v>2.8125</v>
      </c>
      <c r="P14" s="22">
        <f t="shared" si="3"/>
        <v>6.666666666666667</v>
      </c>
      <c r="Q14" s="12">
        <f t="shared" si="4"/>
        <v>2.8333333333333335</v>
      </c>
      <c r="R14" s="22">
        <f t="shared" si="5"/>
        <v>-16.705882352941185</v>
      </c>
      <c r="AI14" s="43">
        <v>3.5</v>
      </c>
      <c r="AJ14" s="2">
        <f>COUNTIF(M$5:M$293,"&lt;3.5")</f>
        <v>286</v>
      </c>
      <c r="AK14" s="2">
        <f t="shared" si="0"/>
        <v>9</v>
      </c>
      <c r="AN14" s="44">
        <f t="shared" si="8"/>
        <v>6.6666666666666666E-2</v>
      </c>
      <c r="AO14" s="44">
        <f t="shared" si="9"/>
        <v>4.4444444444444444E-3</v>
      </c>
      <c r="AP14" s="44">
        <f t="shared" si="10"/>
        <v>-0.16705882352941184</v>
      </c>
      <c r="AQ14" s="44">
        <f t="shared" si="11"/>
        <v>2.7908650519031169E-2</v>
      </c>
    </row>
    <row r="15" spans="1:43" s="2" customFormat="1" ht="15" customHeight="1" x14ac:dyDescent="0.35">
      <c r="A15" s="3">
        <v>11</v>
      </c>
      <c r="B15" s="4" t="s">
        <v>49</v>
      </c>
      <c r="C15" s="3" t="s">
        <v>50</v>
      </c>
      <c r="D15" s="6">
        <v>2</v>
      </c>
      <c r="E15" s="6">
        <v>2</v>
      </c>
      <c r="F15" s="6">
        <v>2</v>
      </c>
      <c r="G15" s="6">
        <v>2</v>
      </c>
      <c r="H15" s="6">
        <v>1</v>
      </c>
      <c r="I15" s="6">
        <v>1.5</v>
      </c>
      <c r="J15" s="14">
        <v>1</v>
      </c>
      <c r="K15" s="6">
        <v>1</v>
      </c>
      <c r="L15" s="6">
        <v>2</v>
      </c>
      <c r="M15" s="12">
        <v>2.04</v>
      </c>
      <c r="N15" s="12">
        <v>5.99</v>
      </c>
      <c r="O15" s="12">
        <f t="shared" si="2"/>
        <v>1.5625</v>
      </c>
      <c r="P15" s="22">
        <f t="shared" si="3"/>
        <v>28.000000000000004</v>
      </c>
      <c r="Q15" s="12">
        <f t="shared" si="4"/>
        <v>1.6111111111111112</v>
      </c>
      <c r="R15" s="22">
        <f t="shared" si="5"/>
        <v>26.620689655172413</v>
      </c>
      <c r="AI15" s="43">
        <v>3.75</v>
      </c>
      <c r="AJ15" s="2">
        <f>COUNTIF(M$5:M$293,"&lt;3.75")</f>
        <v>289</v>
      </c>
      <c r="AK15" s="2">
        <f t="shared" si="0"/>
        <v>3</v>
      </c>
      <c r="AN15" s="44">
        <f t="shared" si="8"/>
        <v>0.28000000000000003</v>
      </c>
      <c r="AO15" s="44">
        <f t="shared" si="9"/>
        <v>7.8400000000000011E-2</v>
      </c>
      <c r="AP15" s="44">
        <f t="shared" si="10"/>
        <v>0.26620689655172414</v>
      </c>
      <c r="AQ15" s="44">
        <f t="shared" si="11"/>
        <v>7.0866111771700352E-2</v>
      </c>
    </row>
    <row r="16" spans="1:43" s="2" customFormat="1" ht="15" customHeight="1" x14ac:dyDescent="0.35">
      <c r="A16" s="3">
        <v>12</v>
      </c>
      <c r="B16" s="4" t="s">
        <v>51</v>
      </c>
      <c r="C16" s="3" t="s">
        <v>52</v>
      </c>
      <c r="D16" s="6">
        <v>3</v>
      </c>
      <c r="E16" s="6">
        <v>2</v>
      </c>
      <c r="F16" s="6">
        <v>2</v>
      </c>
      <c r="G16" s="6">
        <v>2</v>
      </c>
      <c r="H16" s="6">
        <v>1</v>
      </c>
      <c r="I16" s="6">
        <v>2</v>
      </c>
      <c r="J16" s="14">
        <v>2</v>
      </c>
      <c r="K16" s="6">
        <v>2</v>
      </c>
      <c r="L16" s="6">
        <v>2.5</v>
      </c>
      <c r="M16" s="12">
        <v>2.02</v>
      </c>
      <c r="N16" s="12">
        <v>5.88</v>
      </c>
      <c r="O16" s="12">
        <f t="shared" si="2"/>
        <v>2</v>
      </c>
      <c r="P16" s="22">
        <f t="shared" si="3"/>
        <v>25</v>
      </c>
      <c r="Q16" s="12">
        <f t="shared" si="4"/>
        <v>2.0555555555555554</v>
      </c>
      <c r="R16" s="22">
        <f t="shared" si="5"/>
        <v>-1.7297297297297194</v>
      </c>
      <c r="AI16" s="43">
        <v>4</v>
      </c>
      <c r="AJ16" s="2">
        <f>COUNTIF(M$5:M$293,"&lt;4")</f>
        <v>289</v>
      </c>
      <c r="AK16" s="2">
        <f>AJ16-AJ15</f>
        <v>0</v>
      </c>
      <c r="AN16" s="44">
        <f t="shared" si="8"/>
        <v>0.25</v>
      </c>
      <c r="AO16" s="44">
        <f t="shared" si="9"/>
        <v>6.25E-2</v>
      </c>
      <c r="AP16" s="44">
        <f t="shared" si="10"/>
        <v>-1.7297297297297193E-2</v>
      </c>
      <c r="AQ16" s="44">
        <f t="shared" si="11"/>
        <v>2.9919649379108479E-4</v>
      </c>
    </row>
    <row r="17" spans="1:43" s="2" customFormat="1" ht="15" customHeight="1" x14ac:dyDescent="0.35">
      <c r="A17" s="3">
        <v>13</v>
      </c>
      <c r="B17" s="4" t="s">
        <v>53</v>
      </c>
      <c r="C17" s="3" t="s">
        <v>54</v>
      </c>
      <c r="D17" s="6">
        <v>4</v>
      </c>
      <c r="E17" s="6">
        <v>2</v>
      </c>
      <c r="F17" s="6">
        <v>2</v>
      </c>
      <c r="G17" s="6">
        <v>1</v>
      </c>
      <c r="H17" s="6">
        <v>1</v>
      </c>
      <c r="I17" s="6">
        <v>3.5</v>
      </c>
      <c r="J17" s="14">
        <v>2</v>
      </c>
      <c r="K17" s="6">
        <v>2</v>
      </c>
      <c r="L17" s="6">
        <v>2.5</v>
      </c>
      <c r="M17" s="12">
        <v>2</v>
      </c>
      <c r="N17" s="12">
        <v>5.92</v>
      </c>
      <c r="O17" s="12">
        <f t="shared" si="2"/>
        <v>2.1875</v>
      </c>
      <c r="P17" s="22">
        <f t="shared" si="3"/>
        <v>14.285714285714285</v>
      </c>
      <c r="Q17" s="12">
        <f t="shared" si="4"/>
        <v>2.2222222222222223</v>
      </c>
      <c r="R17" s="22">
        <f t="shared" si="5"/>
        <v>-10.000000000000004</v>
      </c>
      <c r="AN17" s="44">
        <f t="shared" si="8"/>
        <v>0.14285714285714285</v>
      </c>
      <c r="AO17" s="44">
        <f t="shared" si="9"/>
        <v>2.0408163265306121E-2</v>
      </c>
      <c r="AP17" s="44">
        <f t="shared" si="10"/>
        <v>-0.10000000000000003</v>
      </c>
      <c r="AQ17" s="44">
        <f t="shared" si="11"/>
        <v>1.0000000000000007E-2</v>
      </c>
    </row>
    <row r="18" spans="1:43" s="2" customFormat="1" ht="15" customHeight="1" x14ac:dyDescent="0.35">
      <c r="A18" s="3">
        <v>14</v>
      </c>
      <c r="B18" s="4" t="s">
        <v>55</v>
      </c>
      <c r="C18" s="3" t="s">
        <v>56</v>
      </c>
      <c r="D18" s="6">
        <v>2.5</v>
      </c>
      <c r="E18" s="6">
        <v>2</v>
      </c>
      <c r="F18" s="6">
        <v>2</v>
      </c>
      <c r="G18" s="6">
        <v>1</v>
      </c>
      <c r="H18" s="6">
        <v>1.5</v>
      </c>
      <c r="I18" s="6">
        <v>2</v>
      </c>
      <c r="J18" s="14">
        <v>3</v>
      </c>
      <c r="K18" s="6">
        <v>1.5</v>
      </c>
      <c r="L18" s="6">
        <v>2.5</v>
      </c>
      <c r="M18" s="12">
        <v>2.1800000000000002</v>
      </c>
      <c r="N18" s="12">
        <v>6.27</v>
      </c>
      <c r="O18" s="12">
        <f t="shared" si="2"/>
        <v>1.9375</v>
      </c>
      <c r="P18" s="22">
        <f t="shared" si="3"/>
        <v>29.032258064516132</v>
      </c>
      <c r="Q18" s="12">
        <f t="shared" si="4"/>
        <v>2</v>
      </c>
      <c r="R18" s="22">
        <f t="shared" si="5"/>
        <v>9.0000000000000071</v>
      </c>
      <c r="AN18" s="44">
        <f t="shared" si="8"/>
        <v>0.29032258064516131</v>
      </c>
      <c r="AO18" s="44">
        <f t="shared" si="9"/>
        <v>8.4287200832466186E-2</v>
      </c>
      <c r="AP18" s="44">
        <f t="shared" si="10"/>
        <v>9.0000000000000066E-2</v>
      </c>
      <c r="AQ18" s="44">
        <f t="shared" si="11"/>
        <v>8.1000000000000117E-3</v>
      </c>
    </row>
    <row r="19" spans="1:43" s="2" customFormat="1" ht="15" customHeight="1" x14ac:dyDescent="0.35">
      <c r="A19" s="3">
        <v>15</v>
      </c>
      <c r="B19" s="4" t="s">
        <v>57</v>
      </c>
      <c r="C19" s="3" t="s">
        <v>58</v>
      </c>
      <c r="D19" s="6">
        <v>2.5</v>
      </c>
      <c r="E19" s="6">
        <v>1.5</v>
      </c>
      <c r="F19" s="6">
        <v>1.5</v>
      </c>
      <c r="G19" s="6">
        <v>2</v>
      </c>
      <c r="H19" s="6">
        <v>1</v>
      </c>
      <c r="I19" s="6">
        <v>2</v>
      </c>
      <c r="J19" s="14">
        <v>2</v>
      </c>
      <c r="K19" s="6">
        <v>2</v>
      </c>
      <c r="L19" s="6">
        <v>2</v>
      </c>
      <c r="M19" s="12">
        <v>2</v>
      </c>
      <c r="N19" s="12">
        <v>5.93</v>
      </c>
      <c r="O19" s="12">
        <f t="shared" si="2"/>
        <v>1.8125</v>
      </c>
      <c r="P19" s="22">
        <f t="shared" si="3"/>
        <v>10.344827586206897</v>
      </c>
      <c r="Q19" s="12">
        <f t="shared" si="4"/>
        <v>1.8333333333333333</v>
      </c>
      <c r="R19" s="22">
        <f t="shared" si="5"/>
        <v>9.0909090909090953</v>
      </c>
      <c r="AN19" s="44">
        <f t="shared" si="8"/>
        <v>0.10344827586206896</v>
      </c>
      <c r="AO19" s="44">
        <f t="shared" si="9"/>
        <v>1.070154577883472E-2</v>
      </c>
      <c r="AP19" s="44">
        <f t="shared" si="10"/>
        <v>9.0909090909090953E-2</v>
      </c>
      <c r="AQ19" s="44">
        <f t="shared" si="11"/>
        <v>8.2644628099173625E-3</v>
      </c>
    </row>
    <row r="20" spans="1:43" s="2" customFormat="1" ht="15" customHeight="1" x14ac:dyDescent="0.35">
      <c r="A20" s="3">
        <v>16</v>
      </c>
      <c r="B20" s="4" t="s">
        <v>59</v>
      </c>
      <c r="C20" s="3" t="s">
        <v>60</v>
      </c>
      <c r="D20" s="6">
        <v>3</v>
      </c>
      <c r="E20" s="6">
        <v>2</v>
      </c>
      <c r="F20" s="6">
        <v>3</v>
      </c>
      <c r="G20" s="6">
        <v>2</v>
      </c>
      <c r="H20" s="6">
        <v>2</v>
      </c>
      <c r="I20" s="6">
        <v>3</v>
      </c>
      <c r="J20" s="14">
        <v>3</v>
      </c>
      <c r="K20" s="6">
        <v>3</v>
      </c>
      <c r="L20" s="6">
        <v>2.5</v>
      </c>
      <c r="M20" s="12">
        <v>2.08</v>
      </c>
      <c r="N20" s="12">
        <v>6.04</v>
      </c>
      <c r="O20" s="12">
        <f t="shared" si="2"/>
        <v>2.625</v>
      </c>
      <c r="P20" s="22">
        <f t="shared" si="3"/>
        <v>-4.7619047619047619</v>
      </c>
      <c r="Q20" s="12">
        <f t="shared" si="4"/>
        <v>2.6111111111111112</v>
      </c>
      <c r="R20" s="22">
        <f t="shared" si="5"/>
        <v>-20.340425531914892</v>
      </c>
      <c r="AN20" s="44">
        <f t="shared" si="8"/>
        <v>-4.7619047619047616E-2</v>
      </c>
      <c r="AO20" s="44">
        <f t="shared" si="9"/>
        <v>2.2675736961451243E-3</v>
      </c>
      <c r="AP20" s="44">
        <f t="shared" si="10"/>
        <v>-0.20340425531914894</v>
      </c>
      <c r="AQ20" s="44">
        <f t="shared" si="11"/>
        <v>4.1373291081937526E-2</v>
      </c>
    </row>
    <row r="21" spans="1:43" s="2" customFormat="1" ht="15" customHeight="1" x14ac:dyDescent="0.35">
      <c r="A21" s="3">
        <v>17</v>
      </c>
      <c r="B21" s="4" t="s">
        <v>61</v>
      </c>
      <c r="C21" s="3" t="s">
        <v>62</v>
      </c>
      <c r="D21" s="6">
        <v>2</v>
      </c>
      <c r="E21" s="6">
        <v>1.5</v>
      </c>
      <c r="F21" s="6">
        <v>2</v>
      </c>
      <c r="G21" s="6">
        <v>2.5</v>
      </c>
      <c r="H21" s="6">
        <v>2.5</v>
      </c>
      <c r="I21" s="6">
        <v>1.5</v>
      </c>
      <c r="J21" s="14">
        <v>3</v>
      </c>
      <c r="K21" s="6">
        <v>2</v>
      </c>
      <c r="L21" s="6">
        <v>3</v>
      </c>
      <c r="M21" s="12">
        <v>2.2599999999999998</v>
      </c>
      <c r="N21" s="12">
        <v>6.31</v>
      </c>
      <c r="O21" s="12">
        <f t="shared" si="2"/>
        <v>2.125</v>
      </c>
      <c r="P21" s="22">
        <f t="shared" si="3"/>
        <v>41.17647058823529</v>
      </c>
      <c r="Q21" s="12">
        <f t="shared" si="4"/>
        <v>2.2222222222222223</v>
      </c>
      <c r="R21" s="22">
        <f t="shared" si="5"/>
        <v>1.699999999999986</v>
      </c>
      <c r="AN21" s="44">
        <f t="shared" si="8"/>
        <v>0.41176470588235292</v>
      </c>
      <c r="AO21" s="44">
        <f t="shared" si="9"/>
        <v>0.16955017301038061</v>
      </c>
      <c r="AP21" s="44">
        <f t="shared" si="10"/>
        <v>1.6999999999999859E-2</v>
      </c>
      <c r="AQ21" s="44">
        <f t="shared" si="11"/>
        <v>2.8899999999999521E-4</v>
      </c>
    </row>
    <row r="22" spans="1:43" s="2" customFormat="1" ht="15" customHeight="1" x14ac:dyDescent="0.35">
      <c r="A22" s="3">
        <v>18</v>
      </c>
      <c r="B22" s="4" t="s">
        <v>63</v>
      </c>
      <c r="C22" s="3" t="s">
        <v>64</v>
      </c>
      <c r="D22" s="6">
        <v>3</v>
      </c>
      <c r="E22" s="6">
        <v>1</v>
      </c>
      <c r="F22" s="6">
        <v>1.5</v>
      </c>
      <c r="G22" s="6">
        <v>2</v>
      </c>
      <c r="H22" s="6">
        <v>1</v>
      </c>
      <c r="I22" s="6">
        <v>3</v>
      </c>
      <c r="J22" s="14">
        <v>2</v>
      </c>
      <c r="K22" s="6">
        <v>2</v>
      </c>
      <c r="L22" s="6">
        <v>2.5</v>
      </c>
      <c r="M22" s="12">
        <v>2.2599999999999998</v>
      </c>
      <c r="N22" s="12">
        <v>6.36</v>
      </c>
      <c r="O22" s="12">
        <f t="shared" si="2"/>
        <v>1.9375</v>
      </c>
      <c r="P22" s="22">
        <f t="shared" si="3"/>
        <v>29.032258064516132</v>
      </c>
      <c r="Q22" s="12">
        <f t="shared" si="4"/>
        <v>2</v>
      </c>
      <c r="R22" s="22">
        <f t="shared" si="5"/>
        <v>12.999999999999989</v>
      </c>
      <c r="AN22" s="44">
        <f t="shared" si="8"/>
        <v>0.29032258064516131</v>
      </c>
      <c r="AO22" s="44">
        <f t="shared" si="9"/>
        <v>8.4287200832466186E-2</v>
      </c>
      <c r="AP22" s="44">
        <f t="shared" si="10"/>
        <v>0.12999999999999989</v>
      </c>
      <c r="AQ22" s="44">
        <f t="shared" si="11"/>
        <v>1.6899999999999971E-2</v>
      </c>
    </row>
    <row r="23" spans="1:43" s="2" customFormat="1" ht="15" customHeight="1" x14ac:dyDescent="0.35">
      <c r="A23" s="3">
        <v>19</v>
      </c>
      <c r="B23" s="4" t="s">
        <v>65</v>
      </c>
      <c r="C23" s="3" t="s">
        <v>66</v>
      </c>
      <c r="D23" s="6">
        <v>2</v>
      </c>
      <c r="E23" s="6">
        <v>1</v>
      </c>
      <c r="F23" s="6">
        <v>2</v>
      </c>
      <c r="G23" s="6">
        <v>1</v>
      </c>
      <c r="H23" s="6">
        <v>3</v>
      </c>
      <c r="I23" s="6">
        <v>4</v>
      </c>
      <c r="J23" s="6">
        <v>2</v>
      </c>
      <c r="K23" s="6">
        <v>2</v>
      </c>
      <c r="L23" s="6">
        <v>2.5</v>
      </c>
      <c r="M23" s="12">
        <v>2.1800000000000002</v>
      </c>
      <c r="N23" s="12">
        <v>6.21</v>
      </c>
      <c r="O23" s="12">
        <f t="shared" si="2"/>
        <v>2.125</v>
      </c>
      <c r="P23" s="22">
        <f t="shared" si="3"/>
        <v>17.647058823529413</v>
      </c>
      <c r="Q23" s="12">
        <f t="shared" si="4"/>
        <v>2.1666666666666665</v>
      </c>
      <c r="R23" s="22">
        <f t="shared" si="5"/>
        <v>0.61538461538462963</v>
      </c>
      <c r="AN23" s="44">
        <f t="shared" si="8"/>
        <v>0.17647058823529413</v>
      </c>
      <c r="AO23" s="44">
        <f t="shared" si="9"/>
        <v>3.1141868512110732E-2</v>
      </c>
      <c r="AP23" s="44">
        <f t="shared" si="10"/>
        <v>6.1538461538462961E-3</v>
      </c>
      <c r="AQ23" s="44">
        <f t="shared" si="11"/>
        <v>3.7869822485208853E-5</v>
      </c>
    </row>
    <row r="24" spans="1:43" s="2" customFormat="1" ht="15" customHeight="1" x14ac:dyDescent="0.35">
      <c r="A24" s="3">
        <v>20</v>
      </c>
      <c r="B24" s="4" t="s">
        <v>70</v>
      </c>
      <c r="C24" s="3" t="s">
        <v>71</v>
      </c>
      <c r="D24" s="6">
        <v>4</v>
      </c>
      <c r="E24" s="6">
        <v>2</v>
      </c>
      <c r="F24" s="6">
        <v>3.5</v>
      </c>
      <c r="G24" s="6">
        <v>2</v>
      </c>
      <c r="H24" s="6">
        <v>2</v>
      </c>
      <c r="I24" s="6">
        <v>1</v>
      </c>
      <c r="J24" s="6">
        <v>2.5</v>
      </c>
      <c r="K24" s="6">
        <v>3</v>
      </c>
      <c r="L24" s="6">
        <v>3</v>
      </c>
      <c r="M24" s="12">
        <v>2.52</v>
      </c>
      <c r="N24" s="12">
        <v>6.76</v>
      </c>
      <c r="O24" s="12">
        <f t="shared" si="2"/>
        <v>2.5</v>
      </c>
      <c r="P24" s="22">
        <f t="shared" si="3"/>
        <v>20</v>
      </c>
      <c r="Q24" s="12">
        <f t="shared" si="4"/>
        <v>2.5555555555555554</v>
      </c>
      <c r="R24" s="22">
        <f t="shared" si="5"/>
        <v>-1.3913043478260787</v>
      </c>
      <c r="AN24" s="44">
        <f t="shared" si="8"/>
        <v>0.2</v>
      </c>
      <c r="AO24" s="44">
        <f t="shared" si="9"/>
        <v>4.0000000000000008E-2</v>
      </c>
      <c r="AP24" s="44">
        <f t="shared" si="10"/>
        <v>-1.3913043478260787E-2</v>
      </c>
      <c r="AQ24" s="44">
        <f t="shared" si="11"/>
        <v>1.9357277882797502E-4</v>
      </c>
    </row>
    <row r="25" spans="1:43" s="2" customFormat="1" ht="15" customHeight="1" x14ac:dyDescent="0.35">
      <c r="A25" s="3">
        <v>21</v>
      </c>
      <c r="B25" s="4" t="s">
        <v>72</v>
      </c>
      <c r="C25" s="3" t="s">
        <v>73</v>
      </c>
      <c r="D25" s="6">
        <v>3</v>
      </c>
      <c r="E25" s="6">
        <v>2</v>
      </c>
      <c r="F25" s="6">
        <v>1</v>
      </c>
      <c r="G25" s="6">
        <v>3</v>
      </c>
      <c r="H25" s="6">
        <v>2.5</v>
      </c>
      <c r="I25" s="6">
        <v>1</v>
      </c>
      <c r="J25" s="6">
        <v>4</v>
      </c>
      <c r="K25" s="6">
        <v>3</v>
      </c>
      <c r="L25" s="6">
        <v>3</v>
      </c>
      <c r="M25" s="12">
        <v>2.09</v>
      </c>
      <c r="N25" s="12">
        <v>6.06</v>
      </c>
      <c r="O25" s="12">
        <f t="shared" si="2"/>
        <v>2.4375</v>
      </c>
      <c r="P25" s="22">
        <f t="shared" si="3"/>
        <v>23.076923076923077</v>
      </c>
      <c r="Q25" s="12">
        <f t="shared" si="4"/>
        <v>2.5</v>
      </c>
      <c r="R25" s="22">
        <f t="shared" si="5"/>
        <v>-16.400000000000006</v>
      </c>
      <c r="AN25" s="44">
        <f t="shared" si="8"/>
        <v>0.23076923076923075</v>
      </c>
      <c r="AO25" s="44">
        <f t="shared" si="9"/>
        <v>5.325443786982248E-2</v>
      </c>
      <c r="AP25" s="44">
        <f t="shared" si="10"/>
        <v>-0.16400000000000006</v>
      </c>
      <c r="AQ25" s="44">
        <f t="shared" si="11"/>
        <v>2.6896000000000021E-2</v>
      </c>
    </row>
    <row r="26" spans="1:43" s="2" customFormat="1" ht="15" customHeight="1" x14ac:dyDescent="0.35">
      <c r="A26" s="3">
        <v>22</v>
      </c>
      <c r="B26" s="4" t="s">
        <v>74</v>
      </c>
      <c r="C26" s="3" t="s">
        <v>75</v>
      </c>
      <c r="D26" s="6">
        <v>3</v>
      </c>
      <c r="E26" s="6">
        <v>2</v>
      </c>
      <c r="F26" s="6">
        <v>2</v>
      </c>
      <c r="G26" s="6">
        <v>1</v>
      </c>
      <c r="H26" s="6">
        <v>1.5</v>
      </c>
      <c r="I26" s="6">
        <v>2.5</v>
      </c>
      <c r="J26" s="6">
        <v>3.5</v>
      </c>
      <c r="K26" s="6">
        <v>3</v>
      </c>
      <c r="L26" s="6">
        <v>2.5</v>
      </c>
      <c r="M26" s="12">
        <v>2.12</v>
      </c>
      <c r="N26" s="12">
        <v>6.16</v>
      </c>
      <c r="O26" s="12">
        <f t="shared" si="2"/>
        <v>2.3125</v>
      </c>
      <c r="P26" s="22">
        <f t="shared" si="3"/>
        <v>8.1081081081081088</v>
      </c>
      <c r="Q26" s="12">
        <f t="shared" si="4"/>
        <v>2.3333333333333335</v>
      </c>
      <c r="R26" s="22">
        <f t="shared" si="5"/>
        <v>-9.1428571428571441</v>
      </c>
      <c r="AN26" s="44">
        <f t="shared" si="8"/>
        <v>8.1081081081081086E-2</v>
      </c>
      <c r="AO26" s="44">
        <f t="shared" si="9"/>
        <v>6.5741417092768451E-3</v>
      </c>
      <c r="AP26" s="44">
        <f t="shared" si="10"/>
        <v>-9.1428571428571442E-2</v>
      </c>
      <c r="AQ26" s="44">
        <f t="shared" si="11"/>
        <v>8.3591836734693906E-3</v>
      </c>
    </row>
    <row r="27" spans="1:43" s="2" customFormat="1" ht="15" customHeight="1" x14ac:dyDescent="0.35">
      <c r="A27" s="3">
        <v>23</v>
      </c>
      <c r="B27" s="4" t="s">
        <v>76</v>
      </c>
      <c r="C27" s="3" t="s">
        <v>77</v>
      </c>
      <c r="D27" s="6">
        <v>3</v>
      </c>
      <c r="E27" s="6">
        <v>2</v>
      </c>
      <c r="F27" s="6">
        <v>3.5</v>
      </c>
      <c r="G27" s="6">
        <v>1</v>
      </c>
      <c r="H27" s="6">
        <v>1.5</v>
      </c>
      <c r="I27" s="6">
        <v>3</v>
      </c>
      <c r="J27" s="6">
        <v>3</v>
      </c>
      <c r="K27" s="6">
        <v>3</v>
      </c>
      <c r="L27" s="6">
        <v>2.5</v>
      </c>
      <c r="M27" s="12">
        <v>2.0099999999999998</v>
      </c>
      <c r="N27" s="12">
        <v>5.93</v>
      </c>
      <c r="O27" s="12">
        <f t="shared" si="2"/>
        <v>2.5</v>
      </c>
      <c r="P27" s="22">
        <f t="shared" si="3"/>
        <v>0</v>
      </c>
      <c r="Q27" s="12">
        <f t="shared" si="4"/>
        <v>2.5</v>
      </c>
      <c r="R27" s="22">
        <f t="shared" si="5"/>
        <v>-19.600000000000009</v>
      </c>
      <c r="AN27" s="44">
        <f t="shared" si="8"/>
        <v>0</v>
      </c>
      <c r="AO27" s="44">
        <f t="shared" si="9"/>
        <v>0</v>
      </c>
      <c r="AP27" s="44">
        <f t="shared" si="10"/>
        <v>-0.19600000000000009</v>
      </c>
      <c r="AQ27" s="44">
        <f t="shared" si="11"/>
        <v>3.8416000000000033E-2</v>
      </c>
    </row>
    <row r="28" spans="1:43" s="2" customFormat="1" ht="15" customHeight="1" x14ac:dyDescent="0.35">
      <c r="A28" s="3">
        <v>24</v>
      </c>
      <c r="B28" s="4" t="s">
        <v>78</v>
      </c>
      <c r="C28" s="3" t="s">
        <v>79</v>
      </c>
      <c r="D28" s="6">
        <v>3</v>
      </c>
      <c r="E28" s="6">
        <v>1</v>
      </c>
      <c r="F28" s="6">
        <v>3</v>
      </c>
      <c r="G28" s="6">
        <v>3</v>
      </c>
      <c r="H28" s="6">
        <v>2</v>
      </c>
      <c r="I28" s="6">
        <v>3</v>
      </c>
      <c r="J28" s="6">
        <v>3</v>
      </c>
      <c r="K28" s="6">
        <v>2.5</v>
      </c>
      <c r="L28" s="6">
        <v>3</v>
      </c>
      <c r="M28" s="12">
        <v>2.21</v>
      </c>
      <c r="N28" s="12">
        <v>6.26</v>
      </c>
      <c r="O28" s="12">
        <f t="shared" si="2"/>
        <v>2.5625</v>
      </c>
      <c r="P28" s="22">
        <f t="shared" si="3"/>
        <v>17.073170731707318</v>
      </c>
      <c r="Q28" s="12">
        <f t="shared" si="4"/>
        <v>2.6111111111111112</v>
      </c>
      <c r="R28" s="22">
        <f t="shared" si="5"/>
        <v>-15.361702127659576</v>
      </c>
      <c r="AN28" s="44">
        <f t="shared" si="8"/>
        <v>0.17073170731707318</v>
      </c>
      <c r="AO28" s="44">
        <f t="shared" si="9"/>
        <v>2.9149315883402742E-2</v>
      </c>
      <c r="AP28" s="44">
        <f t="shared" si="10"/>
        <v>-0.15361702127659577</v>
      </c>
      <c r="AQ28" s="44">
        <f t="shared" si="11"/>
        <v>2.3598189225894076E-2</v>
      </c>
    </row>
    <row r="29" spans="1:43" s="2" customFormat="1" ht="15" customHeight="1" x14ac:dyDescent="0.35">
      <c r="A29" s="3">
        <v>25</v>
      </c>
      <c r="B29" s="4" t="s">
        <v>80</v>
      </c>
      <c r="C29" s="3" t="s">
        <v>81</v>
      </c>
      <c r="D29" s="6">
        <v>3.5</v>
      </c>
      <c r="E29" s="6">
        <v>1</v>
      </c>
      <c r="F29" s="6">
        <v>1.5</v>
      </c>
      <c r="G29" s="6">
        <v>3</v>
      </c>
      <c r="H29" s="6">
        <v>1</v>
      </c>
      <c r="I29" s="6">
        <v>2.5</v>
      </c>
      <c r="J29" s="6">
        <v>3.5</v>
      </c>
      <c r="K29" s="6">
        <v>1.5</v>
      </c>
      <c r="L29" s="6">
        <v>2.5</v>
      </c>
      <c r="M29" s="12">
        <v>2.0499999999999998</v>
      </c>
      <c r="N29" s="12">
        <v>5.96</v>
      </c>
      <c r="O29" s="12">
        <f t="shared" si="2"/>
        <v>2.1875</v>
      </c>
      <c r="P29" s="22">
        <f t="shared" si="3"/>
        <v>14.285714285714285</v>
      </c>
      <c r="Q29" s="12">
        <f t="shared" si="4"/>
        <v>2.2222222222222223</v>
      </c>
      <c r="R29" s="22">
        <f t="shared" si="5"/>
        <v>-7.7500000000000124</v>
      </c>
      <c r="AN29" s="44">
        <f t="shared" si="8"/>
        <v>0.14285714285714285</v>
      </c>
      <c r="AO29" s="44">
        <f t="shared" si="9"/>
        <v>2.0408163265306121E-2</v>
      </c>
      <c r="AP29" s="44">
        <f t="shared" si="10"/>
        <v>-7.7500000000000124E-2</v>
      </c>
      <c r="AQ29" s="44">
        <f t="shared" si="11"/>
        <v>6.0062500000000194E-3</v>
      </c>
    </row>
    <row r="30" spans="1:43" s="2" customFormat="1" ht="15" customHeight="1" x14ac:dyDescent="0.35">
      <c r="A30" s="3">
        <v>26</v>
      </c>
      <c r="B30" s="4" t="s">
        <v>82</v>
      </c>
      <c r="C30" s="3" t="s">
        <v>83</v>
      </c>
      <c r="D30" s="6">
        <v>3</v>
      </c>
      <c r="E30" s="6">
        <v>2</v>
      </c>
      <c r="F30" s="6">
        <v>3</v>
      </c>
      <c r="G30" s="6">
        <v>1.5</v>
      </c>
      <c r="H30" s="6">
        <v>2.5</v>
      </c>
      <c r="I30" s="6">
        <v>2</v>
      </c>
      <c r="J30" s="6">
        <v>3</v>
      </c>
      <c r="K30" s="6">
        <v>3</v>
      </c>
      <c r="L30" s="6">
        <v>2.5</v>
      </c>
      <c r="M30" s="12">
        <v>2.29</v>
      </c>
      <c r="N30" s="12">
        <v>6.43</v>
      </c>
      <c r="O30" s="12">
        <f t="shared" si="2"/>
        <v>2.5</v>
      </c>
      <c r="P30" s="22">
        <f t="shared" si="3"/>
        <v>0</v>
      </c>
      <c r="Q30" s="12">
        <f t="shared" si="4"/>
        <v>2.5</v>
      </c>
      <c r="R30" s="22">
        <f t="shared" si="5"/>
        <v>-8.3999999999999986</v>
      </c>
      <c r="AN30" s="44">
        <f t="shared" si="8"/>
        <v>0</v>
      </c>
      <c r="AO30" s="44">
        <f t="shared" si="9"/>
        <v>0</v>
      </c>
      <c r="AP30" s="44">
        <f t="shared" si="10"/>
        <v>-8.3999999999999991E-2</v>
      </c>
      <c r="AQ30" s="44">
        <f t="shared" si="11"/>
        <v>7.0559999999999989E-3</v>
      </c>
    </row>
    <row r="31" spans="1:43" s="2" customFormat="1" ht="15" customHeight="1" x14ac:dyDescent="0.35">
      <c r="A31" s="3">
        <v>27</v>
      </c>
      <c r="B31" s="4" t="s">
        <v>84</v>
      </c>
      <c r="C31" s="3" t="s">
        <v>85</v>
      </c>
      <c r="D31" s="6">
        <v>4</v>
      </c>
      <c r="E31" s="6">
        <v>1</v>
      </c>
      <c r="F31" s="6">
        <v>2.5</v>
      </c>
      <c r="G31" s="6">
        <v>1.5</v>
      </c>
      <c r="H31" s="6">
        <v>2.5</v>
      </c>
      <c r="I31" s="6">
        <v>2</v>
      </c>
      <c r="J31" s="6">
        <v>3.5</v>
      </c>
      <c r="K31" s="6">
        <v>3</v>
      </c>
      <c r="L31" s="6">
        <v>2.5</v>
      </c>
      <c r="M31" s="12">
        <v>2.0099999999999998</v>
      </c>
      <c r="N31" s="12">
        <v>5.95</v>
      </c>
      <c r="O31" s="12">
        <f t="shared" si="2"/>
        <v>2.5</v>
      </c>
      <c r="P31" s="22">
        <f t="shared" si="3"/>
        <v>0</v>
      </c>
      <c r="Q31" s="12">
        <f t="shared" si="4"/>
        <v>2.5</v>
      </c>
      <c r="R31" s="22">
        <f t="shared" si="5"/>
        <v>-19.600000000000009</v>
      </c>
      <c r="AN31" s="44">
        <f t="shared" si="8"/>
        <v>0</v>
      </c>
      <c r="AO31" s="44">
        <f t="shared" si="9"/>
        <v>0</v>
      </c>
      <c r="AP31" s="44">
        <f t="shared" si="10"/>
        <v>-0.19600000000000009</v>
      </c>
      <c r="AQ31" s="44">
        <f t="shared" si="11"/>
        <v>3.8416000000000033E-2</v>
      </c>
    </row>
    <row r="32" spans="1:43" s="2" customFormat="1" ht="15" customHeight="1" x14ac:dyDescent="0.35">
      <c r="A32" s="3">
        <v>28</v>
      </c>
      <c r="B32" s="4" t="s">
        <v>86</v>
      </c>
      <c r="C32" s="3" t="s">
        <v>87</v>
      </c>
      <c r="D32" s="6">
        <v>3</v>
      </c>
      <c r="E32" s="6">
        <v>1.5</v>
      </c>
      <c r="F32" s="6">
        <v>3.5</v>
      </c>
      <c r="G32" s="6">
        <v>3</v>
      </c>
      <c r="H32" s="6">
        <v>1</v>
      </c>
      <c r="I32" s="6">
        <v>3.5</v>
      </c>
      <c r="J32" s="6">
        <v>2</v>
      </c>
      <c r="K32" s="6">
        <v>2</v>
      </c>
      <c r="L32" s="6">
        <v>3</v>
      </c>
      <c r="M32" s="12">
        <v>2.16</v>
      </c>
      <c r="N32" s="12">
        <v>6.13</v>
      </c>
      <c r="O32" s="12">
        <f t="shared" si="2"/>
        <v>2.4375</v>
      </c>
      <c r="P32" s="22">
        <f t="shared" si="3"/>
        <v>23.076923076923077</v>
      </c>
      <c r="Q32" s="12">
        <f t="shared" si="4"/>
        <v>2.5</v>
      </c>
      <c r="R32" s="22">
        <f t="shared" si="5"/>
        <v>-13.599999999999996</v>
      </c>
      <c r="AN32" s="44">
        <f t="shared" si="8"/>
        <v>0.23076923076923075</v>
      </c>
      <c r="AO32" s="44">
        <f t="shared" si="9"/>
        <v>5.325443786982248E-2</v>
      </c>
      <c r="AP32" s="44">
        <f t="shared" si="10"/>
        <v>-0.13599999999999995</v>
      </c>
      <c r="AQ32" s="44">
        <f t="shared" si="11"/>
        <v>1.8495999999999988E-2</v>
      </c>
    </row>
    <row r="33" spans="1:43" s="2" customFormat="1" ht="15" customHeight="1" x14ac:dyDescent="0.35">
      <c r="A33" s="3">
        <v>29</v>
      </c>
      <c r="B33" s="4" t="s">
        <v>88</v>
      </c>
      <c r="C33" s="3" t="s">
        <v>89</v>
      </c>
      <c r="D33" s="6">
        <v>2</v>
      </c>
      <c r="E33" s="6">
        <v>2</v>
      </c>
      <c r="F33" s="6">
        <v>3</v>
      </c>
      <c r="G33" s="6">
        <v>1.5</v>
      </c>
      <c r="H33" s="6">
        <v>1</v>
      </c>
      <c r="I33" s="6">
        <v>3</v>
      </c>
      <c r="J33" s="6">
        <v>3</v>
      </c>
      <c r="K33" s="6">
        <v>2.5</v>
      </c>
      <c r="L33" s="6">
        <v>3.5</v>
      </c>
      <c r="M33" s="12">
        <v>2.04</v>
      </c>
      <c r="N33" s="12">
        <v>5.96</v>
      </c>
      <c r="O33" s="12">
        <f t="shared" si="2"/>
        <v>2.25</v>
      </c>
      <c r="P33" s="22">
        <f t="shared" si="3"/>
        <v>55.555555555555557</v>
      </c>
      <c r="Q33" s="12">
        <f t="shared" si="4"/>
        <v>2.3888888888888888</v>
      </c>
      <c r="R33" s="22">
        <f t="shared" si="5"/>
        <v>-14.604651162790693</v>
      </c>
      <c r="AN33" s="44">
        <f t="shared" si="8"/>
        <v>0.55555555555555558</v>
      </c>
      <c r="AO33" s="44">
        <f t="shared" si="9"/>
        <v>0.30864197530864201</v>
      </c>
      <c r="AP33" s="44">
        <f t="shared" si="10"/>
        <v>-0.14604651162790694</v>
      </c>
      <c r="AQ33" s="44">
        <f t="shared" si="11"/>
        <v>2.1329583558680358E-2</v>
      </c>
    </row>
    <row r="34" spans="1:43" s="2" customFormat="1" ht="15" customHeight="1" x14ac:dyDescent="0.35">
      <c r="A34" s="3">
        <v>30</v>
      </c>
      <c r="B34" s="4" t="s">
        <v>90</v>
      </c>
      <c r="C34" s="3" t="s">
        <v>91</v>
      </c>
      <c r="D34" s="6">
        <v>1.5</v>
      </c>
      <c r="E34" s="6">
        <v>1.5</v>
      </c>
      <c r="F34" s="6">
        <v>3</v>
      </c>
      <c r="G34" s="6">
        <v>3</v>
      </c>
      <c r="H34" s="6">
        <v>3.5</v>
      </c>
      <c r="I34" s="6">
        <v>3</v>
      </c>
      <c r="J34" s="6">
        <v>2.5</v>
      </c>
      <c r="K34" s="6">
        <v>3.5</v>
      </c>
      <c r="L34" s="6">
        <v>3</v>
      </c>
      <c r="M34" s="12">
        <v>2.4900000000000002</v>
      </c>
      <c r="N34" s="12">
        <v>6.63</v>
      </c>
      <c r="O34" s="12">
        <f t="shared" si="2"/>
        <v>2.6875</v>
      </c>
      <c r="P34" s="22">
        <f t="shared" si="3"/>
        <v>11.627906976744185</v>
      </c>
      <c r="Q34" s="12">
        <f t="shared" si="4"/>
        <v>2.7222222222222223</v>
      </c>
      <c r="R34" s="22">
        <f t="shared" si="5"/>
        <v>-8.530612244897954</v>
      </c>
      <c r="AN34" s="44">
        <f t="shared" si="8"/>
        <v>0.11627906976744186</v>
      </c>
      <c r="AO34" s="44">
        <f t="shared" si="9"/>
        <v>1.3520822065981611E-2</v>
      </c>
      <c r="AP34" s="44">
        <f t="shared" si="10"/>
        <v>-8.5306122448979546E-2</v>
      </c>
      <c r="AQ34" s="44">
        <f t="shared" si="11"/>
        <v>7.2771345272802917E-3</v>
      </c>
    </row>
    <row r="35" spans="1:43" s="2" customFormat="1" ht="15" customHeight="1" x14ac:dyDescent="0.35">
      <c r="A35" s="3">
        <v>31</v>
      </c>
      <c r="B35" s="4" t="s">
        <v>92</v>
      </c>
      <c r="C35" s="3" t="s">
        <v>93</v>
      </c>
      <c r="D35" s="6">
        <v>4</v>
      </c>
      <c r="E35" s="6">
        <v>3</v>
      </c>
      <c r="F35" s="6">
        <v>3.5</v>
      </c>
      <c r="G35" s="6">
        <v>4</v>
      </c>
      <c r="H35" s="6">
        <v>3</v>
      </c>
      <c r="I35" s="6">
        <v>4</v>
      </c>
      <c r="J35" s="6">
        <v>3</v>
      </c>
      <c r="K35" s="6">
        <v>3</v>
      </c>
      <c r="L35" s="6">
        <v>3.5</v>
      </c>
      <c r="M35" s="12">
        <v>3.2</v>
      </c>
      <c r="N35" s="12">
        <v>7.7</v>
      </c>
      <c r="O35" s="12">
        <f t="shared" si="2"/>
        <v>3.4375</v>
      </c>
      <c r="P35" s="22">
        <f t="shared" si="3"/>
        <v>1.8181818181818181</v>
      </c>
      <c r="Q35" s="12">
        <f t="shared" si="4"/>
        <v>3.4444444444444446</v>
      </c>
      <c r="R35" s="22">
        <f t="shared" si="5"/>
        <v>-7.096774193548387</v>
      </c>
      <c r="AN35" s="44">
        <f t="shared" si="8"/>
        <v>1.8181818181818181E-2</v>
      </c>
      <c r="AO35" s="44">
        <f t="shared" si="9"/>
        <v>3.3057851239669419E-4</v>
      </c>
      <c r="AP35" s="44">
        <f t="shared" si="10"/>
        <v>-7.0967741935483872E-2</v>
      </c>
      <c r="AQ35" s="44">
        <f t="shared" si="11"/>
        <v>5.0364203954214358E-3</v>
      </c>
    </row>
    <row r="36" spans="1:43" s="2" customFormat="1" ht="15" customHeight="1" x14ac:dyDescent="0.35">
      <c r="A36" s="3">
        <v>32</v>
      </c>
      <c r="B36" s="4" t="s">
        <v>94</v>
      </c>
      <c r="C36" s="3" t="s">
        <v>95</v>
      </c>
      <c r="D36" s="6">
        <v>1.5</v>
      </c>
      <c r="E36" s="6">
        <v>2</v>
      </c>
      <c r="F36" s="6">
        <v>2.5</v>
      </c>
      <c r="G36" s="6">
        <v>2.5</v>
      </c>
      <c r="H36" s="6">
        <v>3</v>
      </c>
      <c r="I36" s="6">
        <v>3</v>
      </c>
      <c r="J36" s="6">
        <v>2</v>
      </c>
      <c r="K36" s="6">
        <v>2</v>
      </c>
      <c r="L36" s="6">
        <v>3</v>
      </c>
      <c r="M36" s="12">
        <v>2.04</v>
      </c>
      <c r="N36" s="12">
        <v>5.95</v>
      </c>
      <c r="O36" s="12">
        <f t="shared" si="2"/>
        <v>2.3125</v>
      </c>
      <c r="P36" s="22">
        <f t="shared" si="3"/>
        <v>29.72972972972973</v>
      </c>
      <c r="Q36" s="12">
        <f t="shared" si="4"/>
        <v>2.3888888888888888</v>
      </c>
      <c r="R36" s="22">
        <f t="shared" si="5"/>
        <v>-14.604651162790693</v>
      </c>
      <c r="AN36" s="44">
        <f t="shared" si="8"/>
        <v>0.29729729729729731</v>
      </c>
      <c r="AO36" s="44">
        <f t="shared" si="9"/>
        <v>8.8385682980277588E-2</v>
      </c>
      <c r="AP36" s="44">
        <f t="shared" si="10"/>
        <v>-0.14604651162790694</v>
      </c>
      <c r="AQ36" s="44">
        <f t="shared" si="11"/>
        <v>2.1329583558680358E-2</v>
      </c>
    </row>
    <row r="37" spans="1:43" s="2" customFormat="1" ht="15" customHeight="1" x14ac:dyDescent="0.35">
      <c r="A37" s="3">
        <v>33</v>
      </c>
      <c r="B37" s="4" t="s">
        <v>96</v>
      </c>
      <c r="C37" s="3" t="s">
        <v>97</v>
      </c>
      <c r="D37" s="6">
        <v>3</v>
      </c>
      <c r="E37" s="6">
        <v>2</v>
      </c>
      <c r="F37" s="6">
        <v>2</v>
      </c>
      <c r="G37" s="6">
        <v>2.5</v>
      </c>
      <c r="H37" s="6">
        <v>1</v>
      </c>
      <c r="I37" s="6">
        <v>2.5</v>
      </c>
      <c r="J37" s="6">
        <v>3</v>
      </c>
      <c r="K37" s="6">
        <v>3</v>
      </c>
      <c r="L37" s="6">
        <v>2</v>
      </c>
      <c r="M37" s="12">
        <v>2.52</v>
      </c>
      <c r="N37" s="12">
        <v>6.62</v>
      </c>
      <c r="O37" s="12">
        <f t="shared" si="2"/>
        <v>2.375</v>
      </c>
      <c r="P37" s="22">
        <f t="shared" si="3"/>
        <v>-15.789473684210526</v>
      </c>
      <c r="Q37" s="12">
        <f t="shared" si="4"/>
        <v>2.3333333333333335</v>
      </c>
      <c r="R37" s="22">
        <f t="shared" si="5"/>
        <v>7.9999999999999929</v>
      </c>
      <c r="AN37" s="44">
        <f t="shared" si="8"/>
        <v>-0.15789473684210525</v>
      </c>
      <c r="AO37" s="44">
        <f t="shared" si="9"/>
        <v>2.4930747922437671E-2</v>
      </c>
      <c r="AP37" s="44">
        <f t="shared" si="10"/>
        <v>7.9999999999999932E-2</v>
      </c>
      <c r="AQ37" s="44">
        <f t="shared" si="11"/>
        <v>6.399999999999989E-3</v>
      </c>
    </row>
    <row r="38" spans="1:43" s="2" customFormat="1" ht="15" customHeight="1" x14ac:dyDescent="0.35">
      <c r="A38" s="3">
        <v>34</v>
      </c>
      <c r="B38" s="4" t="s">
        <v>98</v>
      </c>
      <c r="C38" s="3" t="s">
        <v>99</v>
      </c>
      <c r="D38" s="6">
        <v>1.5</v>
      </c>
      <c r="E38" s="6">
        <v>1</v>
      </c>
      <c r="F38" s="6">
        <v>1.5</v>
      </c>
      <c r="G38" s="6">
        <v>1</v>
      </c>
      <c r="H38" s="6">
        <v>2</v>
      </c>
      <c r="I38" s="6">
        <v>3.5</v>
      </c>
      <c r="J38" s="6">
        <v>3</v>
      </c>
      <c r="K38" s="6">
        <v>3</v>
      </c>
      <c r="L38" s="6">
        <v>2.5</v>
      </c>
      <c r="M38" s="12">
        <v>2.0499999999999998</v>
      </c>
      <c r="N38" s="12">
        <v>6.03</v>
      </c>
      <c r="O38" s="12">
        <f t="shared" si="2"/>
        <v>2.0625</v>
      </c>
      <c r="P38" s="22">
        <f t="shared" si="3"/>
        <v>21.212121212121211</v>
      </c>
      <c r="Q38" s="12">
        <f t="shared" si="4"/>
        <v>2.1111111111111112</v>
      </c>
      <c r="R38" s="22">
        <f t="shared" si="5"/>
        <v>-2.8947368421052739</v>
      </c>
      <c r="AN38" s="44">
        <f t="shared" si="8"/>
        <v>0.2121212121212121</v>
      </c>
      <c r="AO38" s="44">
        <f t="shared" si="9"/>
        <v>4.499540863177226E-2</v>
      </c>
      <c r="AP38" s="44">
        <f t="shared" si="10"/>
        <v>-2.8947368421052739E-2</v>
      </c>
      <c r="AQ38" s="44">
        <f t="shared" si="11"/>
        <v>8.3795013850416133E-4</v>
      </c>
    </row>
    <row r="39" spans="1:43" s="2" customFormat="1" ht="15" customHeight="1" x14ac:dyDescent="0.35">
      <c r="A39" s="3">
        <v>35</v>
      </c>
      <c r="B39" s="4" t="s">
        <v>100</v>
      </c>
      <c r="C39" s="3" t="s">
        <v>101</v>
      </c>
      <c r="D39" s="6">
        <v>1.5</v>
      </c>
      <c r="E39" s="6">
        <v>1.5</v>
      </c>
      <c r="F39" s="6">
        <v>1.5</v>
      </c>
      <c r="G39" s="6">
        <v>2.5</v>
      </c>
      <c r="H39" s="6">
        <v>2</v>
      </c>
      <c r="I39" s="6">
        <v>1.5</v>
      </c>
      <c r="J39" s="6">
        <v>2</v>
      </c>
      <c r="K39" s="6">
        <v>1.5</v>
      </c>
      <c r="L39" s="6">
        <v>3</v>
      </c>
      <c r="M39" s="12">
        <v>2</v>
      </c>
      <c r="N39" s="12">
        <v>5.86</v>
      </c>
      <c r="O39" s="12">
        <f t="shared" si="2"/>
        <v>1.75</v>
      </c>
      <c r="P39" s="22">
        <f t="shared" si="3"/>
        <v>71.428571428571431</v>
      </c>
      <c r="Q39" s="12">
        <f t="shared" si="4"/>
        <v>1.8888888888888888</v>
      </c>
      <c r="R39" s="22">
        <f t="shared" si="5"/>
        <v>5.8823529411764737</v>
      </c>
      <c r="AN39" s="44">
        <f t="shared" si="8"/>
        <v>0.7142857142857143</v>
      </c>
      <c r="AO39" s="44">
        <f t="shared" si="9"/>
        <v>0.51020408163265307</v>
      </c>
      <c r="AP39" s="44">
        <f t="shared" si="10"/>
        <v>5.882352941176474E-2</v>
      </c>
      <c r="AQ39" s="44">
        <f t="shared" si="11"/>
        <v>3.4602076124567514E-3</v>
      </c>
    </row>
    <row r="40" spans="1:43" s="2" customFormat="1" ht="15" customHeight="1" x14ac:dyDescent="0.35">
      <c r="A40" s="3">
        <v>36</v>
      </c>
      <c r="B40" s="4" t="s">
        <v>102</v>
      </c>
      <c r="C40" s="3" t="s">
        <v>103</v>
      </c>
      <c r="D40" s="6">
        <v>2</v>
      </c>
      <c r="E40" s="6">
        <v>1</v>
      </c>
      <c r="F40" s="6">
        <v>1.5</v>
      </c>
      <c r="G40" s="6">
        <v>2</v>
      </c>
      <c r="H40" s="6">
        <v>1</v>
      </c>
      <c r="I40" s="6">
        <v>3</v>
      </c>
      <c r="J40" s="6">
        <v>1</v>
      </c>
      <c r="K40" s="6">
        <v>2</v>
      </c>
      <c r="L40" s="6">
        <v>3</v>
      </c>
      <c r="M40" s="12">
        <v>2.0699999999999998</v>
      </c>
      <c r="N40" s="12">
        <v>5.95</v>
      </c>
      <c r="O40" s="12">
        <f t="shared" si="2"/>
        <v>1.6875</v>
      </c>
      <c r="P40" s="22">
        <f t="shared" si="3"/>
        <v>77.777777777777786</v>
      </c>
      <c r="Q40" s="12">
        <f t="shared" si="4"/>
        <v>1.8333333333333333</v>
      </c>
      <c r="R40" s="22">
        <f t="shared" si="5"/>
        <v>12.909090909090907</v>
      </c>
      <c r="AN40" s="44">
        <f t="shared" si="8"/>
        <v>0.7777777777777779</v>
      </c>
      <c r="AO40" s="44">
        <f t="shared" si="9"/>
        <v>0.60493827160493852</v>
      </c>
      <c r="AP40" s="44">
        <f t="shared" si="10"/>
        <v>0.12909090909090906</v>
      </c>
      <c r="AQ40" s="44">
        <f t="shared" si="11"/>
        <v>1.6664462809917346E-2</v>
      </c>
    </row>
    <row r="41" spans="1:43" s="2" customFormat="1" ht="15" customHeight="1" x14ac:dyDescent="0.35">
      <c r="A41" s="3">
        <v>37</v>
      </c>
      <c r="B41" s="4" t="s">
        <v>104</v>
      </c>
      <c r="C41" s="3" t="s">
        <v>105</v>
      </c>
      <c r="D41" s="6">
        <v>2</v>
      </c>
      <c r="E41" s="6">
        <v>2</v>
      </c>
      <c r="F41" s="6">
        <v>1</v>
      </c>
      <c r="G41" s="6">
        <v>1.5</v>
      </c>
      <c r="H41" s="6">
        <v>1</v>
      </c>
      <c r="I41" s="6">
        <v>2</v>
      </c>
      <c r="J41" s="6">
        <v>1</v>
      </c>
      <c r="K41" s="6">
        <v>2</v>
      </c>
      <c r="L41" s="6">
        <v>2.5</v>
      </c>
      <c r="M41" s="12">
        <v>2.0499999999999998</v>
      </c>
      <c r="N41" s="12">
        <v>5.97</v>
      </c>
      <c r="O41" s="12">
        <f t="shared" si="2"/>
        <v>1.5625</v>
      </c>
      <c r="P41" s="22">
        <f t="shared" si="3"/>
        <v>60</v>
      </c>
      <c r="Q41" s="12">
        <f t="shared" si="4"/>
        <v>1.6666666666666667</v>
      </c>
      <c r="R41" s="22">
        <f t="shared" si="5"/>
        <v>22.999999999999986</v>
      </c>
      <c r="AN41" s="44">
        <f t="shared" si="8"/>
        <v>0.6</v>
      </c>
      <c r="AO41" s="44">
        <f t="shared" si="9"/>
        <v>0.36</v>
      </c>
      <c r="AP41" s="44">
        <f t="shared" si="10"/>
        <v>0.22999999999999987</v>
      </c>
      <c r="AQ41" s="44">
        <f t="shared" si="11"/>
        <v>5.289999999999994E-2</v>
      </c>
    </row>
    <row r="42" spans="1:43" s="2" customFormat="1" ht="15" customHeight="1" x14ac:dyDescent="0.35">
      <c r="A42" s="3">
        <v>38</v>
      </c>
      <c r="B42" s="4" t="s">
        <v>106</v>
      </c>
      <c r="C42" s="3" t="s">
        <v>107</v>
      </c>
      <c r="D42" s="6">
        <v>4</v>
      </c>
      <c r="E42" s="6">
        <v>1</v>
      </c>
      <c r="F42" s="6">
        <v>2</v>
      </c>
      <c r="G42" s="6">
        <v>2</v>
      </c>
      <c r="H42" s="6">
        <v>1</v>
      </c>
      <c r="I42" s="6">
        <v>3</v>
      </c>
      <c r="J42" s="6">
        <v>3</v>
      </c>
      <c r="K42" s="6">
        <v>2.5</v>
      </c>
      <c r="L42" s="6">
        <v>2.5</v>
      </c>
      <c r="M42" s="12">
        <v>2.17</v>
      </c>
      <c r="N42" s="12">
        <v>6.12</v>
      </c>
      <c r="O42" s="12">
        <f t="shared" si="2"/>
        <v>2.3125</v>
      </c>
      <c r="P42" s="22">
        <f t="shared" si="3"/>
        <v>8.1081081081081088</v>
      </c>
      <c r="Q42" s="12">
        <f t="shared" si="4"/>
        <v>2.3333333333333335</v>
      </c>
      <c r="R42" s="22">
        <f t="shared" si="5"/>
        <v>-7.0000000000000089</v>
      </c>
      <c r="AN42" s="44">
        <f t="shared" si="8"/>
        <v>8.1081081081081086E-2</v>
      </c>
      <c r="AO42" s="44">
        <f t="shared" si="9"/>
        <v>6.5741417092768451E-3</v>
      </c>
      <c r="AP42" s="44">
        <f t="shared" si="10"/>
        <v>-7.000000000000009E-2</v>
      </c>
      <c r="AQ42" s="44">
        <f t="shared" si="11"/>
        <v>4.9000000000000129E-3</v>
      </c>
    </row>
    <row r="43" spans="1:43" s="2" customFormat="1" ht="15" customHeight="1" x14ac:dyDescent="0.35">
      <c r="A43" s="3">
        <v>39</v>
      </c>
      <c r="B43" s="4" t="s">
        <v>108</v>
      </c>
      <c r="C43" s="3" t="s">
        <v>109</v>
      </c>
      <c r="D43" s="6">
        <v>3</v>
      </c>
      <c r="E43" s="6">
        <v>1</v>
      </c>
      <c r="F43" s="6">
        <v>3</v>
      </c>
      <c r="G43" s="6">
        <v>1</v>
      </c>
      <c r="H43" s="6">
        <v>2.5</v>
      </c>
      <c r="I43" s="6">
        <v>3.5</v>
      </c>
      <c r="J43" s="6">
        <v>4</v>
      </c>
      <c r="K43" s="6">
        <v>3.5</v>
      </c>
      <c r="L43" s="6">
        <v>2.5</v>
      </c>
      <c r="M43" s="12">
        <v>2.0499999999999998</v>
      </c>
      <c r="N43" s="12">
        <v>5.94</v>
      </c>
      <c r="O43" s="12">
        <f t="shared" si="2"/>
        <v>2.6875</v>
      </c>
      <c r="P43" s="22">
        <f t="shared" si="3"/>
        <v>-6.9767441860465116</v>
      </c>
      <c r="Q43" s="12">
        <f t="shared" si="4"/>
        <v>2.6666666666666665</v>
      </c>
      <c r="R43" s="22">
        <f t="shared" si="5"/>
        <v>-23.125</v>
      </c>
      <c r="AN43" s="44">
        <f t="shared" si="8"/>
        <v>-6.9767441860465115E-2</v>
      </c>
      <c r="AO43" s="44">
        <f t="shared" si="9"/>
        <v>4.8674959437533805E-3</v>
      </c>
      <c r="AP43" s="44">
        <f t="shared" si="10"/>
        <v>-0.23125000000000001</v>
      </c>
      <c r="AQ43" s="44">
        <f t="shared" si="11"/>
        <v>5.3476562500000005E-2</v>
      </c>
    </row>
    <row r="44" spans="1:43" s="2" customFormat="1" ht="15" customHeight="1" x14ac:dyDescent="0.35">
      <c r="A44" s="3">
        <v>40</v>
      </c>
      <c r="B44" s="4" t="s">
        <v>110</v>
      </c>
      <c r="C44" s="3" t="s">
        <v>111</v>
      </c>
      <c r="D44" s="6">
        <v>3.5</v>
      </c>
      <c r="E44" s="6">
        <v>3</v>
      </c>
      <c r="F44" s="6">
        <v>2</v>
      </c>
      <c r="G44" s="6">
        <v>1.5</v>
      </c>
      <c r="H44" s="6">
        <v>2</v>
      </c>
      <c r="I44" s="6">
        <v>3</v>
      </c>
      <c r="J44" s="6">
        <v>3.5</v>
      </c>
      <c r="K44" s="6">
        <v>3.5</v>
      </c>
      <c r="L44" s="6">
        <v>3</v>
      </c>
      <c r="M44" s="12">
        <v>2.5</v>
      </c>
      <c r="N44" s="12">
        <v>6.65</v>
      </c>
      <c r="O44" s="12">
        <f t="shared" si="2"/>
        <v>2.75</v>
      </c>
      <c r="P44" s="22">
        <f t="shared" si="3"/>
        <v>9.0909090909090917</v>
      </c>
      <c r="Q44" s="12">
        <f t="shared" si="4"/>
        <v>2.7777777777777777</v>
      </c>
      <c r="R44" s="22">
        <f t="shared" si="5"/>
        <v>-9.9999999999999964</v>
      </c>
      <c r="AN44" s="44">
        <f t="shared" si="8"/>
        <v>9.0909090909090912E-2</v>
      </c>
      <c r="AO44" s="44">
        <f t="shared" si="9"/>
        <v>8.2644628099173556E-3</v>
      </c>
      <c r="AP44" s="44">
        <f t="shared" si="10"/>
        <v>-9.9999999999999964E-2</v>
      </c>
      <c r="AQ44" s="44">
        <f t="shared" si="11"/>
        <v>9.9999999999999933E-3</v>
      </c>
    </row>
    <row r="45" spans="1:43" s="2" customFormat="1" ht="15" customHeight="1" x14ac:dyDescent="0.35">
      <c r="A45" s="3">
        <v>41</v>
      </c>
      <c r="B45" s="4" t="s">
        <v>112</v>
      </c>
      <c r="C45" s="3" t="s">
        <v>113</v>
      </c>
      <c r="D45" s="6">
        <v>3.5</v>
      </c>
      <c r="E45" s="6">
        <v>3</v>
      </c>
      <c r="F45" s="6">
        <v>3</v>
      </c>
      <c r="G45" s="6">
        <v>3</v>
      </c>
      <c r="H45" s="6">
        <v>3</v>
      </c>
      <c r="I45" s="6">
        <v>2.5</v>
      </c>
      <c r="J45" s="6">
        <v>3</v>
      </c>
      <c r="K45" s="6">
        <v>3.5</v>
      </c>
      <c r="L45" s="6">
        <v>3</v>
      </c>
      <c r="M45" s="12">
        <v>2.2400000000000002</v>
      </c>
      <c r="N45" s="12">
        <v>6.61</v>
      </c>
      <c r="O45" s="12">
        <f t="shared" si="2"/>
        <v>3.0625</v>
      </c>
      <c r="P45" s="22">
        <f t="shared" si="3"/>
        <v>-2.0408163265306123</v>
      </c>
      <c r="Q45" s="12">
        <f t="shared" si="4"/>
        <v>3.0555555555555554</v>
      </c>
      <c r="R45" s="22">
        <f t="shared" si="5"/>
        <v>-26.690909090909081</v>
      </c>
      <c r="AN45" s="44">
        <f t="shared" si="8"/>
        <v>-2.0408163265306124E-2</v>
      </c>
      <c r="AO45" s="44">
        <f t="shared" si="9"/>
        <v>4.1649312786339032E-4</v>
      </c>
      <c r="AP45" s="44">
        <f t="shared" si="10"/>
        <v>-0.26690909090909082</v>
      </c>
      <c r="AQ45" s="44">
        <f t="shared" si="11"/>
        <v>7.1240462809917304E-2</v>
      </c>
    </row>
    <row r="46" spans="1:43" s="2" customFormat="1" ht="15" customHeight="1" x14ac:dyDescent="0.35">
      <c r="A46" s="3">
        <v>42</v>
      </c>
      <c r="B46" s="4" t="s">
        <v>114</v>
      </c>
      <c r="C46" s="3" t="s">
        <v>115</v>
      </c>
      <c r="D46" s="6">
        <v>3.5</v>
      </c>
      <c r="E46" s="6">
        <v>1.5</v>
      </c>
      <c r="F46" s="6">
        <v>3</v>
      </c>
      <c r="G46" s="6">
        <v>3</v>
      </c>
      <c r="H46" s="6">
        <v>2</v>
      </c>
      <c r="I46" s="6">
        <v>2.5</v>
      </c>
      <c r="J46" s="6">
        <v>3</v>
      </c>
      <c r="K46" s="6">
        <v>3</v>
      </c>
      <c r="L46" s="6">
        <v>2.5</v>
      </c>
      <c r="M46" s="12">
        <v>2.63</v>
      </c>
      <c r="N46" s="12">
        <v>6.89</v>
      </c>
      <c r="O46" s="12">
        <f t="shared" si="2"/>
        <v>2.6875</v>
      </c>
      <c r="P46" s="22">
        <f t="shared" si="3"/>
        <v>-6.9767441860465116</v>
      </c>
      <c r="Q46" s="12">
        <f t="shared" si="4"/>
        <v>2.6666666666666665</v>
      </c>
      <c r="R46" s="22">
        <f t="shared" si="5"/>
        <v>-1.3749999999999984</v>
      </c>
      <c r="AN46" s="44">
        <f t="shared" si="8"/>
        <v>-6.9767441860465115E-2</v>
      </c>
      <c r="AO46" s="44">
        <f t="shared" si="9"/>
        <v>4.8674959437533805E-3</v>
      </c>
      <c r="AP46" s="44">
        <f t="shared" si="10"/>
        <v>-1.3749999999999984E-2</v>
      </c>
      <c r="AQ46" s="44">
        <f t="shared" si="11"/>
        <v>1.8906249999999956E-4</v>
      </c>
    </row>
    <row r="47" spans="1:43" s="2" customFormat="1" ht="15" customHeight="1" x14ac:dyDescent="0.35">
      <c r="A47" s="3">
        <v>43</v>
      </c>
      <c r="B47" s="4" t="s">
        <v>116</v>
      </c>
      <c r="C47" s="3" t="s">
        <v>117</v>
      </c>
      <c r="D47" s="6">
        <v>3</v>
      </c>
      <c r="E47" s="6">
        <v>1</v>
      </c>
      <c r="F47" s="6">
        <v>2</v>
      </c>
      <c r="G47" s="6">
        <v>2.5</v>
      </c>
      <c r="H47" s="6">
        <v>2</v>
      </c>
      <c r="I47" s="6">
        <v>2</v>
      </c>
      <c r="J47" s="6">
        <v>3.5</v>
      </c>
      <c r="K47" s="6">
        <v>1</v>
      </c>
      <c r="L47" s="6">
        <v>2</v>
      </c>
      <c r="M47" s="12">
        <v>2.06</v>
      </c>
      <c r="N47" s="12">
        <v>6.08</v>
      </c>
      <c r="O47" s="12">
        <f t="shared" si="2"/>
        <v>2.125</v>
      </c>
      <c r="P47" s="22">
        <f t="shared" si="3"/>
        <v>-5.8823529411764701</v>
      </c>
      <c r="Q47" s="12">
        <f t="shared" si="4"/>
        <v>2.1111111111111112</v>
      </c>
      <c r="R47" s="22">
        <f t="shared" si="5"/>
        <v>-2.4210526315789469</v>
      </c>
      <c r="AN47" s="44">
        <f t="shared" si="8"/>
        <v>-5.8823529411764698E-2</v>
      </c>
      <c r="AO47" s="44">
        <f t="shared" si="9"/>
        <v>3.4602076124567466E-3</v>
      </c>
      <c r="AP47" s="44">
        <f t="shared" si="10"/>
        <v>-2.4210526315789471E-2</v>
      </c>
      <c r="AQ47" s="44">
        <f t="shared" si="11"/>
        <v>5.8614958448753444E-4</v>
      </c>
    </row>
    <row r="48" spans="1:43" s="2" customFormat="1" ht="15" customHeight="1" x14ac:dyDescent="0.35">
      <c r="A48" s="3">
        <v>44</v>
      </c>
      <c r="B48" s="4" t="s">
        <v>118</v>
      </c>
      <c r="C48" s="3" t="s">
        <v>119</v>
      </c>
      <c r="D48" s="6">
        <v>4</v>
      </c>
      <c r="E48" s="6">
        <v>3</v>
      </c>
      <c r="F48" s="6">
        <v>2</v>
      </c>
      <c r="G48" s="6">
        <v>2</v>
      </c>
      <c r="H48" s="6">
        <v>2</v>
      </c>
      <c r="I48" s="6">
        <v>2</v>
      </c>
      <c r="J48" s="6">
        <v>3.5</v>
      </c>
      <c r="K48" s="6">
        <v>3</v>
      </c>
      <c r="L48" s="6">
        <v>2</v>
      </c>
      <c r="M48" s="12">
        <v>2.09</v>
      </c>
      <c r="N48" s="12">
        <v>6.05</v>
      </c>
      <c r="O48" s="12">
        <f t="shared" si="2"/>
        <v>2.6875</v>
      </c>
      <c r="P48" s="22">
        <f t="shared" si="3"/>
        <v>-25.581395348837212</v>
      </c>
      <c r="Q48" s="12">
        <f t="shared" si="4"/>
        <v>2.6111111111111112</v>
      </c>
      <c r="R48" s="22">
        <f t="shared" si="5"/>
        <v>-19.957446808510646</v>
      </c>
      <c r="AN48" s="44">
        <f t="shared" si="8"/>
        <v>-0.2558139534883721</v>
      </c>
      <c r="AO48" s="44">
        <f t="shared" si="9"/>
        <v>6.5440778799351007E-2</v>
      </c>
      <c r="AP48" s="44">
        <f t="shared" si="10"/>
        <v>-0.19957446808510645</v>
      </c>
      <c r="AQ48" s="44">
        <f t="shared" si="11"/>
        <v>3.9829968311453176E-2</v>
      </c>
    </row>
    <row r="49" spans="1:43" s="2" customFormat="1" ht="15" customHeight="1" x14ac:dyDescent="0.35">
      <c r="A49" s="3">
        <v>45</v>
      </c>
      <c r="B49" s="4" t="s">
        <v>120</v>
      </c>
      <c r="C49" s="3" t="s">
        <v>121</v>
      </c>
      <c r="D49" s="6">
        <v>3.5</v>
      </c>
      <c r="E49" s="6">
        <v>3.5</v>
      </c>
      <c r="F49" s="6">
        <v>2</v>
      </c>
      <c r="G49" s="6">
        <v>2</v>
      </c>
      <c r="H49" s="6">
        <v>2.5</v>
      </c>
      <c r="I49" s="6">
        <v>4</v>
      </c>
      <c r="J49" s="6">
        <v>4</v>
      </c>
      <c r="K49" s="6">
        <v>3</v>
      </c>
      <c r="L49" s="6">
        <v>2.5</v>
      </c>
      <c r="M49" s="12">
        <v>2.92</v>
      </c>
      <c r="N49" s="12">
        <v>7.36</v>
      </c>
      <c r="O49" s="12">
        <f t="shared" si="2"/>
        <v>3.0625</v>
      </c>
      <c r="P49" s="22">
        <f t="shared" si="3"/>
        <v>-18.367346938775512</v>
      </c>
      <c r="Q49" s="12">
        <f t="shared" si="4"/>
        <v>3</v>
      </c>
      <c r="R49" s="22">
        <f t="shared" si="5"/>
        <v>-2.6666666666666687</v>
      </c>
      <c r="AN49" s="44">
        <f t="shared" si="8"/>
        <v>-0.18367346938775511</v>
      </c>
      <c r="AO49" s="44">
        <f t="shared" si="9"/>
        <v>3.3735943356934611E-2</v>
      </c>
      <c r="AP49" s="44">
        <f t="shared" si="10"/>
        <v>-2.6666666666666686E-2</v>
      </c>
      <c r="AQ49" s="44">
        <f t="shared" si="11"/>
        <v>7.1111111111111212E-4</v>
      </c>
    </row>
    <row r="50" spans="1:43" s="2" customFormat="1" ht="15" customHeight="1" x14ac:dyDescent="0.35">
      <c r="A50" s="3">
        <v>46</v>
      </c>
      <c r="B50" s="4" t="s">
        <v>122</v>
      </c>
      <c r="C50" s="3" t="s">
        <v>123</v>
      </c>
      <c r="D50" s="6">
        <v>2.5</v>
      </c>
      <c r="E50" s="6">
        <v>1.5</v>
      </c>
      <c r="F50" s="6">
        <v>3</v>
      </c>
      <c r="G50" s="6">
        <v>3</v>
      </c>
      <c r="H50" s="6">
        <v>3</v>
      </c>
      <c r="I50" s="6">
        <v>4</v>
      </c>
      <c r="J50" s="6">
        <v>3</v>
      </c>
      <c r="K50" s="6">
        <v>4</v>
      </c>
      <c r="L50" s="6">
        <v>2.5</v>
      </c>
      <c r="M50" s="12">
        <v>2.1800000000000002</v>
      </c>
      <c r="N50" s="12">
        <v>6.02</v>
      </c>
      <c r="O50" s="12">
        <f t="shared" si="2"/>
        <v>3</v>
      </c>
      <c r="P50" s="22">
        <f t="shared" si="3"/>
        <v>-16.666666666666664</v>
      </c>
      <c r="Q50" s="12">
        <f t="shared" si="4"/>
        <v>2.9444444444444446</v>
      </c>
      <c r="R50" s="22">
        <f t="shared" si="5"/>
        <v>-25.962264150943398</v>
      </c>
      <c r="AN50" s="44">
        <f t="shared" si="8"/>
        <v>-0.16666666666666663</v>
      </c>
      <c r="AO50" s="44">
        <f t="shared" si="9"/>
        <v>2.7777777777777766E-2</v>
      </c>
      <c r="AP50" s="44">
        <f t="shared" si="10"/>
        <v>-0.25962264150943398</v>
      </c>
      <c r="AQ50" s="44">
        <f t="shared" si="11"/>
        <v>6.740391598433608E-2</v>
      </c>
    </row>
    <row r="51" spans="1:43" s="2" customFormat="1" ht="15" customHeight="1" x14ac:dyDescent="0.35">
      <c r="A51" s="3">
        <v>47</v>
      </c>
      <c r="B51" s="4" t="s">
        <v>124</v>
      </c>
      <c r="C51" s="3" t="s">
        <v>125</v>
      </c>
      <c r="D51" s="6">
        <v>3</v>
      </c>
      <c r="E51" s="6">
        <v>2</v>
      </c>
      <c r="F51" s="6">
        <v>2</v>
      </c>
      <c r="G51" s="6">
        <v>3</v>
      </c>
      <c r="H51" s="6">
        <v>2</v>
      </c>
      <c r="I51" s="6">
        <v>4</v>
      </c>
      <c r="J51" s="6">
        <v>4</v>
      </c>
      <c r="K51" s="6">
        <v>3.5</v>
      </c>
      <c r="L51" s="6">
        <v>2.5</v>
      </c>
      <c r="M51" s="12">
        <v>2.65</v>
      </c>
      <c r="N51" s="12">
        <v>6.84</v>
      </c>
      <c r="O51" s="12">
        <f t="shared" si="2"/>
        <v>2.9375</v>
      </c>
      <c r="P51" s="22">
        <f t="shared" si="3"/>
        <v>-14.893617021276595</v>
      </c>
      <c r="Q51" s="12">
        <f t="shared" si="4"/>
        <v>2.8888888888888888</v>
      </c>
      <c r="R51" s="22">
        <f t="shared" si="5"/>
        <v>-8.2692307692307701</v>
      </c>
      <c r="AN51" s="44">
        <f t="shared" si="8"/>
        <v>-0.14893617021276595</v>
      </c>
      <c r="AO51" s="44">
        <f t="shared" si="9"/>
        <v>2.218198279764599E-2</v>
      </c>
      <c r="AP51" s="44">
        <f t="shared" si="10"/>
        <v>-8.2692307692307704E-2</v>
      </c>
      <c r="AQ51" s="44">
        <f t="shared" si="11"/>
        <v>6.838017751479292E-3</v>
      </c>
    </row>
    <row r="52" spans="1:43" s="2" customFormat="1" ht="15" customHeight="1" x14ac:dyDescent="0.35">
      <c r="A52" s="3">
        <v>48</v>
      </c>
      <c r="B52" s="4" t="s">
        <v>126</v>
      </c>
      <c r="C52" s="3" t="s">
        <v>127</v>
      </c>
      <c r="D52" s="6">
        <v>3.5</v>
      </c>
      <c r="E52" s="6">
        <v>3</v>
      </c>
      <c r="F52" s="6">
        <v>3</v>
      </c>
      <c r="G52" s="6">
        <v>2</v>
      </c>
      <c r="H52" s="6">
        <v>4</v>
      </c>
      <c r="I52" s="6">
        <v>3</v>
      </c>
      <c r="J52" s="6">
        <v>3.5</v>
      </c>
      <c r="K52" s="6">
        <v>4</v>
      </c>
      <c r="L52" s="6">
        <v>3</v>
      </c>
      <c r="M52" s="12">
        <v>2.85</v>
      </c>
      <c r="N52" s="12">
        <v>7.19</v>
      </c>
      <c r="O52" s="12">
        <f t="shared" si="2"/>
        <v>3.25</v>
      </c>
      <c r="P52" s="22">
        <f t="shared" si="3"/>
        <v>-7.6923076923076925</v>
      </c>
      <c r="Q52" s="12">
        <f t="shared" si="4"/>
        <v>3.2222222222222223</v>
      </c>
      <c r="R52" s="22">
        <f t="shared" si="5"/>
        <v>-11.551724137931034</v>
      </c>
      <c r="AN52" s="44">
        <f t="shared" si="8"/>
        <v>-7.6923076923076927E-2</v>
      </c>
      <c r="AO52" s="44">
        <f t="shared" si="9"/>
        <v>5.9171597633136102E-3</v>
      </c>
      <c r="AP52" s="44">
        <f t="shared" si="10"/>
        <v>-0.11551724137931034</v>
      </c>
      <c r="AQ52" s="44">
        <f t="shared" si="11"/>
        <v>1.3344233055885849E-2</v>
      </c>
    </row>
    <row r="53" spans="1:43" s="2" customFormat="1" ht="15" customHeight="1" x14ac:dyDescent="0.35">
      <c r="A53" s="3">
        <v>49</v>
      </c>
      <c r="B53" s="4" t="s">
        <v>128</v>
      </c>
      <c r="C53" s="3" t="s">
        <v>129</v>
      </c>
      <c r="D53" s="6">
        <v>4</v>
      </c>
      <c r="E53" s="6">
        <v>3.5</v>
      </c>
      <c r="F53" s="6">
        <v>3</v>
      </c>
      <c r="G53" s="6">
        <v>3.5</v>
      </c>
      <c r="H53" s="6">
        <v>3.5</v>
      </c>
      <c r="I53" s="6">
        <v>3.5</v>
      </c>
      <c r="J53" s="6">
        <v>3</v>
      </c>
      <c r="K53" s="6">
        <v>3.5</v>
      </c>
      <c r="L53" s="6">
        <v>3.5</v>
      </c>
      <c r="M53" s="12">
        <v>3.25</v>
      </c>
      <c r="N53" s="12">
        <v>7.84</v>
      </c>
      <c r="O53" s="12">
        <f t="shared" si="2"/>
        <v>3.4375</v>
      </c>
      <c r="P53" s="22">
        <f t="shared" si="3"/>
        <v>1.8181818181818181</v>
      </c>
      <c r="Q53" s="12">
        <f t="shared" si="4"/>
        <v>3.4444444444444446</v>
      </c>
      <c r="R53" s="22">
        <f t="shared" si="5"/>
        <v>-5.6451612903225863</v>
      </c>
      <c r="AN53" s="44">
        <f t="shared" si="8"/>
        <v>1.8181818181818181E-2</v>
      </c>
      <c r="AO53" s="44">
        <f t="shared" si="9"/>
        <v>3.3057851239669419E-4</v>
      </c>
      <c r="AP53" s="44">
        <f t="shared" si="10"/>
        <v>-5.645161290322586E-2</v>
      </c>
      <c r="AQ53" s="44">
        <f t="shared" si="11"/>
        <v>3.1867845993756565E-3</v>
      </c>
    </row>
    <row r="54" spans="1:43" s="2" customFormat="1" ht="15" customHeight="1" x14ac:dyDescent="0.35">
      <c r="A54" s="3">
        <v>50</v>
      </c>
      <c r="B54" s="4" t="s">
        <v>130</v>
      </c>
      <c r="C54" s="3" t="s">
        <v>131</v>
      </c>
      <c r="D54" s="6">
        <v>3</v>
      </c>
      <c r="E54" s="6">
        <v>1.5</v>
      </c>
      <c r="F54" s="6">
        <v>3</v>
      </c>
      <c r="G54" s="6">
        <v>2.5</v>
      </c>
      <c r="H54" s="6">
        <v>2</v>
      </c>
      <c r="I54" s="6">
        <v>3</v>
      </c>
      <c r="J54" s="6">
        <v>3</v>
      </c>
      <c r="K54" s="6">
        <v>3.5</v>
      </c>
      <c r="L54" s="6">
        <v>2.5</v>
      </c>
      <c r="M54" s="12">
        <v>2.33</v>
      </c>
      <c r="N54" s="12">
        <v>6.46</v>
      </c>
      <c r="O54" s="12">
        <f t="shared" si="2"/>
        <v>2.6875</v>
      </c>
      <c r="P54" s="22">
        <f t="shared" si="3"/>
        <v>-6.9767441860465116</v>
      </c>
      <c r="Q54" s="12">
        <f t="shared" si="4"/>
        <v>2.6666666666666665</v>
      </c>
      <c r="R54" s="22">
        <f t="shared" si="5"/>
        <v>-12.624999999999991</v>
      </c>
      <c r="AN54" s="44">
        <f t="shared" si="8"/>
        <v>-6.9767441860465115E-2</v>
      </c>
      <c r="AO54" s="44">
        <f t="shared" si="9"/>
        <v>4.8674959437533805E-3</v>
      </c>
      <c r="AP54" s="44">
        <f t="shared" si="10"/>
        <v>-0.12624999999999992</v>
      </c>
      <c r="AQ54" s="44">
        <f t="shared" si="11"/>
        <v>1.5939062499999979E-2</v>
      </c>
    </row>
    <row r="55" spans="1:43" s="2" customFormat="1" ht="15" customHeight="1" x14ac:dyDescent="0.35">
      <c r="A55" s="3">
        <v>51</v>
      </c>
      <c r="B55" s="4" t="s">
        <v>132</v>
      </c>
      <c r="C55" s="3" t="s">
        <v>133</v>
      </c>
      <c r="D55" s="6">
        <v>2</v>
      </c>
      <c r="E55" s="6">
        <v>1.5</v>
      </c>
      <c r="F55" s="6">
        <v>1.5</v>
      </c>
      <c r="G55" s="6">
        <v>3</v>
      </c>
      <c r="H55" s="6">
        <v>2.5</v>
      </c>
      <c r="I55" s="6">
        <v>3</v>
      </c>
      <c r="J55" s="6">
        <v>2</v>
      </c>
      <c r="K55" s="6">
        <v>3</v>
      </c>
      <c r="L55" s="6">
        <v>3</v>
      </c>
      <c r="M55" s="12">
        <v>2.12</v>
      </c>
      <c r="N55" s="12">
        <v>6.03</v>
      </c>
      <c r="O55" s="12">
        <f t="shared" si="2"/>
        <v>2.3125</v>
      </c>
      <c r="P55" s="22">
        <f t="shared" si="3"/>
        <v>29.72972972972973</v>
      </c>
      <c r="Q55" s="12">
        <f t="shared" si="4"/>
        <v>2.3888888888888888</v>
      </c>
      <c r="R55" s="22">
        <f t="shared" si="5"/>
        <v>-11.255813953488365</v>
      </c>
      <c r="AN55" s="44">
        <f t="shared" si="8"/>
        <v>0.29729729729729731</v>
      </c>
      <c r="AO55" s="44">
        <f t="shared" si="9"/>
        <v>8.8385682980277588E-2</v>
      </c>
      <c r="AP55" s="44">
        <f t="shared" si="10"/>
        <v>-0.11255813953488365</v>
      </c>
      <c r="AQ55" s="44">
        <f t="shared" si="11"/>
        <v>1.2669334775554339E-2</v>
      </c>
    </row>
    <row r="56" spans="1:43" s="2" customFormat="1" ht="15" customHeight="1" x14ac:dyDescent="0.35">
      <c r="A56" s="3">
        <v>52</v>
      </c>
      <c r="B56" s="4" t="s">
        <v>134</v>
      </c>
      <c r="C56" s="3" t="s">
        <v>135</v>
      </c>
      <c r="D56" s="6">
        <v>3</v>
      </c>
      <c r="E56" s="6">
        <v>3.5</v>
      </c>
      <c r="F56" s="6">
        <v>3</v>
      </c>
      <c r="G56" s="6">
        <v>3</v>
      </c>
      <c r="H56" s="6">
        <v>2</v>
      </c>
      <c r="I56" s="6">
        <v>3</v>
      </c>
      <c r="J56" s="6">
        <v>3</v>
      </c>
      <c r="K56" s="6">
        <v>3.5</v>
      </c>
      <c r="L56" s="6">
        <v>2.5</v>
      </c>
      <c r="M56" s="12">
        <v>2.5099999999999998</v>
      </c>
      <c r="N56" s="12">
        <v>6.68</v>
      </c>
      <c r="O56" s="12">
        <f t="shared" si="2"/>
        <v>3</v>
      </c>
      <c r="P56" s="22">
        <f t="shared" si="3"/>
        <v>-16.666666666666664</v>
      </c>
      <c r="Q56" s="12">
        <f t="shared" si="4"/>
        <v>2.9444444444444446</v>
      </c>
      <c r="R56" s="22">
        <f t="shared" si="5"/>
        <v>-14.754716981132088</v>
      </c>
      <c r="AN56" s="44">
        <f t="shared" si="8"/>
        <v>-0.16666666666666663</v>
      </c>
      <c r="AO56" s="44">
        <f t="shared" si="9"/>
        <v>2.7777777777777766E-2</v>
      </c>
      <c r="AP56" s="44">
        <f t="shared" si="10"/>
        <v>-0.14754716981132088</v>
      </c>
      <c r="AQ56" s="44">
        <f t="shared" si="11"/>
        <v>2.177016731933076E-2</v>
      </c>
    </row>
    <row r="57" spans="1:43" s="2" customFormat="1" ht="15" customHeight="1" x14ac:dyDescent="0.35">
      <c r="A57" s="3">
        <v>53</v>
      </c>
      <c r="B57" s="4" t="s">
        <v>136</v>
      </c>
      <c r="C57" s="3" t="s">
        <v>137</v>
      </c>
      <c r="D57" s="6">
        <v>4</v>
      </c>
      <c r="E57" s="6">
        <v>2</v>
      </c>
      <c r="F57" s="6">
        <v>3</v>
      </c>
      <c r="G57" s="6">
        <v>3.5</v>
      </c>
      <c r="H57" s="6">
        <v>1.5</v>
      </c>
      <c r="I57" s="6">
        <v>3</v>
      </c>
      <c r="J57" s="6">
        <v>2.5</v>
      </c>
      <c r="K57" s="6">
        <v>3.5</v>
      </c>
      <c r="L57" s="6">
        <v>2.5</v>
      </c>
      <c r="M57" s="12">
        <v>2.37</v>
      </c>
      <c r="N57" s="12">
        <v>6.46</v>
      </c>
      <c r="O57" s="12">
        <f t="shared" si="2"/>
        <v>2.875</v>
      </c>
      <c r="P57" s="22">
        <f t="shared" si="3"/>
        <v>-13.043478260869565</v>
      </c>
      <c r="Q57" s="12">
        <f t="shared" si="4"/>
        <v>2.8333333333333335</v>
      </c>
      <c r="R57" s="22">
        <f t="shared" si="5"/>
        <v>-16.352941176470591</v>
      </c>
      <c r="AN57" s="44">
        <f t="shared" si="8"/>
        <v>-0.13043478260869565</v>
      </c>
      <c r="AO57" s="44">
        <f t="shared" si="9"/>
        <v>1.7013232514177693E-2</v>
      </c>
      <c r="AP57" s="44">
        <f t="shared" si="10"/>
        <v>-0.1635294117647059</v>
      </c>
      <c r="AQ57" s="44">
        <f t="shared" si="11"/>
        <v>2.6741868512110731E-2</v>
      </c>
    </row>
    <row r="58" spans="1:43" s="2" customFormat="1" ht="15" customHeight="1" x14ac:dyDescent="0.35">
      <c r="A58" s="3">
        <v>54</v>
      </c>
      <c r="B58" s="4" t="s">
        <v>138</v>
      </c>
      <c r="C58" s="3" t="s">
        <v>139</v>
      </c>
      <c r="D58" s="6">
        <v>2</v>
      </c>
      <c r="E58" s="6">
        <v>1.5</v>
      </c>
      <c r="F58" s="6">
        <v>3</v>
      </c>
      <c r="G58" s="6">
        <v>2.5</v>
      </c>
      <c r="H58" s="6">
        <v>2</v>
      </c>
      <c r="I58" s="6">
        <v>3.5</v>
      </c>
      <c r="J58" s="6">
        <v>3</v>
      </c>
      <c r="K58" s="6">
        <v>3</v>
      </c>
      <c r="L58" s="6">
        <v>2</v>
      </c>
      <c r="M58" s="12">
        <v>2.58</v>
      </c>
      <c r="N58" s="12">
        <v>6.8</v>
      </c>
      <c r="O58" s="12">
        <f t="shared" si="2"/>
        <v>2.5625</v>
      </c>
      <c r="P58" s="22">
        <f t="shared" si="3"/>
        <v>-21.951219512195124</v>
      </c>
      <c r="Q58" s="12">
        <f t="shared" si="4"/>
        <v>2.5</v>
      </c>
      <c r="R58" s="22">
        <f t="shared" si="5"/>
        <v>3.2000000000000028</v>
      </c>
      <c r="AN58" s="44">
        <f t="shared" si="8"/>
        <v>-0.21951219512195125</v>
      </c>
      <c r="AO58" s="44">
        <f t="shared" si="9"/>
        <v>4.8185603807257595E-2</v>
      </c>
      <c r="AP58" s="44">
        <f t="shared" si="10"/>
        <v>3.2000000000000028E-2</v>
      </c>
      <c r="AQ58" s="44">
        <f t="shared" si="11"/>
        <v>1.0240000000000019E-3</v>
      </c>
    </row>
    <row r="59" spans="1:43" s="2" customFormat="1" ht="15" customHeight="1" x14ac:dyDescent="0.35">
      <c r="A59" s="3">
        <v>55</v>
      </c>
      <c r="B59" s="4" t="s">
        <v>140</v>
      </c>
      <c r="C59" s="3" t="s">
        <v>141</v>
      </c>
      <c r="D59" s="6">
        <v>3</v>
      </c>
      <c r="E59" s="6">
        <v>2.5</v>
      </c>
      <c r="F59" s="6">
        <v>2.5</v>
      </c>
      <c r="G59" s="6">
        <v>1.5</v>
      </c>
      <c r="H59" s="6">
        <v>2</v>
      </c>
      <c r="I59" s="6">
        <v>3</v>
      </c>
      <c r="J59" s="6">
        <v>2.5</v>
      </c>
      <c r="K59" s="6">
        <v>3</v>
      </c>
      <c r="L59" s="6">
        <v>2</v>
      </c>
      <c r="M59" s="12">
        <v>2.15</v>
      </c>
      <c r="N59" s="12">
        <v>6.12</v>
      </c>
      <c r="O59" s="12">
        <f t="shared" si="2"/>
        <v>2.5</v>
      </c>
      <c r="P59" s="22">
        <f t="shared" si="3"/>
        <v>-20</v>
      </c>
      <c r="Q59" s="12">
        <f t="shared" si="4"/>
        <v>2.4444444444444446</v>
      </c>
      <c r="R59" s="22">
        <f t="shared" si="5"/>
        <v>-12.045454545454556</v>
      </c>
      <c r="AN59" s="44">
        <f t="shared" si="8"/>
        <v>-0.2</v>
      </c>
      <c r="AO59" s="44">
        <f t="shared" si="9"/>
        <v>4.0000000000000008E-2</v>
      </c>
      <c r="AP59" s="44">
        <f t="shared" si="10"/>
        <v>-0.12045454545454555</v>
      </c>
      <c r="AQ59" s="44">
        <f t="shared" si="11"/>
        <v>1.450929752066118E-2</v>
      </c>
    </row>
    <row r="60" spans="1:43" s="2" customFormat="1" ht="15" customHeight="1" x14ac:dyDescent="0.35">
      <c r="A60" s="3">
        <v>56</v>
      </c>
      <c r="B60" s="4" t="s">
        <v>142</v>
      </c>
      <c r="C60" s="3" t="s">
        <v>143</v>
      </c>
      <c r="D60" s="6">
        <v>3.5</v>
      </c>
      <c r="E60" s="6">
        <v>1.5</v>
      </c>
      <c r="F60" s="6">
        <v>3</v>
      </c>
      <c r="G60" s="6">
        <v>3</v>
      </c>
      <c r="H60" s="6">
        <v>3</v>
      </c>
      <c r="I60" s="6">
        <v>3</v>
      </c>
      <c r="J60" s="6">
        <v>3</v>
      </c>
      <c r="K60" s="6">
        <v>2.5</v>
      </c>
      <c r="L60" s="6">
        <v>3</v>
      </c>
      <c r="M60" s="12">
        <v>2.59</v>
      </c>
      <c r="N60" s="12">
        <v>6.59</v>
      </c>
      <c r="O60" s="12">
        <f t="shared" si="2"/>
        <v>2.8125</v>
      </c>
      <c r="P60" s="22">
        <f t="shared" si="3"/>
        <v>6.666666666666667</v>
      </c>
      <c r="Q60" s="12">
        <f t="shared" si="4"/>
        <v>2.8333333333333335</v>
      </c>
      <c r="R60" s="22">
        <f t="shared" si="5"/>
        <v>-8.5882352941176556</v>
      </c>
      <c r="AN60" s="44">
        <f t="shared" si="8"/>
        <v>6.6666666666666666E-2</v>
      </c>
      <c r="AO60" s="44">
        <f t="shared" si="9"/>
        <v>4.4444444444444444E-3</v>
      </c>
      <c r="AP60" s="44">
        <f t="shared" si="10"/>
        <v>-8.5882352941176562E-2</v>
      </c>
      <c r="AQ60" s="44">
        <f t="shared" si="11"/>
        <v>7.3757785467128186E-3</v>
      </c>
    </row>
    <row r="61" spans="1:43" s="2" customFormat="1" ht="15" customHeight="1" x14ac:dyDescent="0.35">
      <c r="A61" s="3">
        <v>57</v>
      </c>
      <c r="B61" s="4" t="s">
        <v>144</v>
      </c>
      <c r="C61" s="3" t="s">
        <v>145</v>
      </c>
      <c r="D61" s="6">
        <v>3.5</v>
      </c>
      <c r="E61" s="6">
        <v>2.5</v>
      </c>
      <c r="F61" s="6">
        <v>3</v>
      </c>
      <c r="G61" s="6">
        <v>3</v>
      </c>
      <c r="H61" s="6">
        <v>2.5</v>
      </c>
      <c r="I61" s="6">
        <v>3</v>
      </c>
      <c r="J61" s="6">
        <v>3</v>
      </c>
      <c r="K61" s="6">
        <v>3.5</v>
      </c>
      <c r="L61" s="6">
        <v>3.5</v>
      </c>
      <c r="M61" s="12">
        <v>3.04</v>
      </c>
      <c r="N61" s="12">
        <v>7.51</v>
      </c>
      <c r="O61" s="12">
        <f t="shared" si="2"/>
        <v>3</v>
      </c>
      <c r="P61" s="22">
        <f t="shared" si="3"/>
        <v>16.666666666666664</v>
      </c>
      <c r="Q61" s="12">
        <f t="shared" si="4"/>
        <v>3.0555555555555554</v>
      </c>
      <c r="R61" s="22">
        <f t="shared" si="5"/>
        <v>-0.50909090909090149</v>
      </c>
      <c r="AN61" s="44">
        <f t="shared" si="8"/>
        <v>0.16666666666666663</v>
      </c>
      <c r="AO61" s="44">
        <f t="shared" si="9"/>
        <v>2.7777777777777766E-2</v>
      </c>
      <c r="AP61" s="44">
        <f t="shared" si="10"/>
        <v>-5.0909090909090149E-3</v>
      </c>
      <c r="AQ61" s="44">
        <f t="shared" si="11"/>
        <v>2.5917355371900052E-5</v>
      </c>
    </row>
    <row r="62" spans="1:43" s="2" customFormat="1" ht="15" customHeight="1" x14ac:dyDescent="0.35">
      <c r="A62" s="3">
        <v>58</v>
      </c>
      <c r="B62" s="4" t="s">
        <v>146</v>
      </c>
      <c r="C62" s="3" t="s">
        <v>147</v>
      </c>
      <c r="D62" s="6">
        <v>2.5</v>
      </c>
      <c r="E62" s="6">
        <v>2</v>
      </c>
      <c r="F62" s="6">
        <v>3</v>
      </c>
      <c r="G62" s="6">
        <v>3</v>
      </c>
      <c r="H62" s="6">
        <v>3</v>
      </c>
      <c r="I62" s="6">
        <v>3</v>
      </c>
      <c r="J62" s="6">
        <v>1.5</v>
      </c>
      <c r="K62" s="6">
        <v>3.5</v>
      </c>
      <c r="L62" s="6">
        <v>3</v>
      </c>
      <c r="M62" s="12">
        <v>2.66</v>
      </c>
      <c r="N62" s="12">
        <v>6.93</v>
      </c>
      <c r="O62" s="12">
        <f t="shared" si="2"/>
        <v>2.6875</v>
      </c>
      <c r="P62" s="22">
        <f t="shared" si="3"/>
        <v>11.627906976744185</v>
      </c>
      <c r="Q62" s="12">
        <f t="shared" si="4"/>
        <v>2.7222222222222223</v>
      </c>
      <c r="R62" s="22">
        <f t="shared" si="5"/>
        <v>-2.2857142857142838</v>
      </c>
      <c r="AN62" s="44">
        <f t="shared" si="8"/>
        <v>0.11627906976744186</v>
      </c>
      <c r="AO62" s="44">
        <f t="shared" si="9"/>
        <v>1.3520822065981611E-2</v>
      </c>
      <c r="AP62" s="44">
        <f t="shared" si="10"/>
        <v>-2.285714285714284E-2</v>
      </c>
      <c r="AQ62" s="44">
        <f t="shared" si="11"/>
        <v>5.2244897959183593E-4</v>
      </c>
    </row>
    <row r="63" spans="1:43" s="2" customFormat="1" ht="15" customHeight="1" x14ac:dyDescent="0.35">
      <c r="A63" s="3">
        <v>59</v>
      </c>
      <c r="B63" s="4" t="s">
        <v>148</v>
      </c>
      <c r="C63" s="3" t="s">
        <v>149</v>
      </c>
      <c r="D63" s="6">
        <v>2</v>
      </c>
      <c r="E63" s="6">
        <v>2</v>
      </c>
      <c r="F63" s="6">
        <v>2.5</v>
      </c>
      <c r="G63" s="6">
        <v>3</v>
      </c>
      <c r="H63" s="6">
        <v>1.5</v>
      </c>
      <c r="I63" s="6">
        <v>3</v>
      </c>
      <c r="J63" s="6">
        <v>4</v>
      </c>
      <c r="K63" s="6">
        <v>3</v>
      </c>
      <c r="L63" s="6">
        <v>2.5</v>
      </c>
      <c r="M63" s="12">
        <v>2.44</v>
      </c>
      <c r="N63" s="12">
        <v>6.54</v>
      </c>
      <c r="O63" s="12">
        <f t="shared" si="2"/>
        <v>2.625</v>
      </c>
      <c r="P63" s="22">
        <f t="shared" si="3"/>
        <v>-4.7619047619047619</v>
      </c>
      <c r="Q63" s="12">
        <f t="shared" si="4"/>
        <v>2.6111111111111112</v>
      </c>
      <c r="R63" s="22">
        <f t="shared" si="5"/>
        <v>-6.5531914893617067</v>
      </c>
      <c r="AN63" s="44">
        <f t="shared" si="8"/>
        <v>-4.7619047619047616E-2</v>
      </c>
      <c r="AO63" s="44">
        <f t="shared" si="9"/>
        <v>2.2675736961451243E-3</v>
      </c>
      <c r="AP63" s="44">
        <f t="shared" si="10"/>
        <v>-6.5531914893617066E-2</v>
      </c>
      <c r="AQ63" s="44">
        <f t="shared" si="11"/>
        <v>4.2944318696242706E-3</v>
      </c>
    </row>
    <row r="64" spans="1:43" s="2" customFormat="1" ht="15" customHeight="1" x14ac:dyDescent="0.35">
      <c r="A64" s="3">
        <v>60</v>
      </c>
      <c r="B64" s="4" t="s">
        <v>150</v>
      </c>
      <c r="C64" s="3" t="s">
        <v>151</v>
      </c>
      <c r="D64" s="6">
        <v>2</v>
      </c>
      <c r="E64" s="6">
        <v>1</v>
      </c>
      <c r="F64" s="6">
        <v>3</v>
      </c>
      <c r="G64" s="6">
        <v>2</v>
      </c>
      <c r="H64" s="6">
        <v>2</v>
      </c>
      <c r="I64" s="6">
        <v>2</v>
      </c>
      <c r="J64" s="6">
        <v>3.5</v>
      </c>
      <c r="K64" s="6">
        <v>3</v>
      </c>
      <c r="L64" s="6">
        <v>3</v>
      </c>
      <c r="M64" s="12">
        <v>2.8</v>
      </c>
      <c r="N64" s="12">
        <v>7.07</v>
      </c>
      <c r="O64" s="12">
        <f t="shared" si="2"/>
        <v>2.3125</v>
      </c>
      <c r="P64" s="22">
        <f t="shared" si="3"/>
        <v>29.72972972972973</v>
      </c>
      <c r="Q64" s="12">
        <f t="shared" si="4"/>
        <v>2.3888888888888888</v>
      </c>
      <c r="R64" s="22">
        <f t="shared" si="5"/>
        <v>17.20930232558139</v>
      </c>
      <c r="AN64" s="44">
        <f t="shared" si="8"/>
        <v>0.29729729729729731</v>
      </c>
      <c r="AO64" s="44">
        <f t="shared" si="9"/>
        <v>8.8385682980277588E-2</v>
      </c>
      <c r="AP64" s="44">
        <f t="shared" si="10"/>
        <v>0.17209302325581391</v>
      </c>
      <c r="AQ64" s="44">
        <f t="shared" si="11"/>
        <v>2.9616008653326108E-2</v>
      </c>
    </row>
    <row r="65" spans="1:43" s="2" customFormat="1" ht="15" customHeight="1" x14ac:dyDescent="0.35">
      <c r="A65" s="3">
        <v>61</v>
      </c>
      <c r="B65" s="4" t="s">
        <v>152</v>
      </c>
      <c r="C65" s="3" t="s">
        <v>153</v>
      </c>
      <c r="D65" s="6">
        <v>3.5</v>
      </c>
      <c r="E65" s="6">
        <v>1.5</v>
      </c>
      <c r="F65" s="6">
        <v>3</v>
      </c>
      <c r="G65" s="6">
        <v>3</v>
      </c>
      <c r="H65" s="6">
        <v>3</v>
      </c>
      <c r="I65" s="6">
        <v>2.5</v>
      </c>
      <c r="J65" s="6">
        <v>3</v>
      </c>
      <c r="K65" s="6">
        <v>4</v>
      </c>
      <c r="L65" s="6">
        <v>2.5</v>
      </c>
      <c r="M65" s="12">
        <v>2.58</v>
      </c>
      <c r="N65" s="12">
        <v>6.72</v>
      </c>
      <c r="O65" s="12">
        <f t="shared" si="2"/>
        <v>2.9375</v>
      </c>
      <c r="P65" s="22">
        <f t="shared" si="3"/>
        <v>-14.893617021276595</v>
      </c>
      <c r="Q65" s="12">
        <f t="shared" si="4"/>
        <v>2.8888888888888888</v>
      </c>
      <c r="R65" s="22">
        <f t="shared" si="5"/>
        <v>-10.692307692307688</v>
      </c>
      <c r="AN65" s="44">
        <f t="shared" si="8"/>
        <v>-0.14893617021276595</v>
      </c>
      <c r="AO65" s="44">
        <f t="shared" si="9"/>
        <v>2.218198279764599E-2</v>
      </c>
      <c r="AP65" s="44">
        <f t="shared" si="10"/>
        <v>-0.10692307692307688</v>
      </c>
      <c r="AQ65" s="44">
        <f t="shared" si="11"/>
        <v>1.1432544378698216E-2</v>
      </c>
    </row>
    <row r="66" spans="1:43" s="2" customFormat="1" ht="15" customHeight="1" x14ac:dyDescent="0.35">
      <c r="A66" s="3">
        <v>62</v>
      </c>
      <c r="B66" s="4" t="s">
        <v>154</v>
      </c>
      <c r="C66" s="3" t="s">
        <v>155</v>
      </c>
      <c r="D66" s="6">
        <v>3</v>
      </c>
      <c r="E66" s="6">
        <v>1</v>
      </c>
      <c r="F66" s="6">
        <v>2.5</v>
      </c>
      <c r="G66" s="6">
        <v>2</v>
      </c>
      <c r="H66" s="6">
        <v>2</v>
      </c>
      <c r="I66" s="6">
        <v>2.5</v>
      </c>
      <c r="J66" s="6">
        <v>2</v>
      </c>
      <c r="K66" s="6">
        <v>2.5</v>
      </c>
      <c r="L66" s="6">
        <v>2</v>
      </c>
      <c r="M66" s="12">
        <v>2.38</v>
      </c>
      <c r="N66" s="12">
        <v>6.47</v>
      </c>
      <c r="O66" s="12">
        <f t="shared" si="2"/>
        <v>2.1875</v>
      </c>
      <c r="P66" s="22">
        <f t="shared" si="3"/>
        <v>-8.5714285714285712</v>
      </c>
      <c r="Q66" s="12">
        <f t="shared" si="4"/>
        <v>2.1666666666666665</v>
      </c>
      <c r="R66" s="22">
        <f t="shared" si="5"/>
        <v>9.8461538461538485</v>
      </c>
      <c r="AN66" s="44">
        <f t="shared" si="8"/>
        <v>-8.5714285714285715E-2</v>
      </c>
      <c r="AO66" s="44">
        <f t="shared" si="9"/>
        <v>7.3469387755102046E-3</v>
      </c>
      <c r="AP66" s="44">
        <f t="shared" si="10"/>
        <v>9.8461538461538489E-2</v>
      </c>
      <c r="AQ66" s="44">
        <f t="shared" si="11"/>
        <v>9.6946745562130239E-3</v>
      </c>
    </row>
    <row r="67" spans="1:43" s="2" customFormat="1" ht="15" customHeight="1" x14ac:dyDescent="0.35">
      <c r="A67" s="3">
        <v>63</v>
      </c>
      <c r="B67" s="4" t="s">
        <v>156</v>
      </c>
      <c r="C67" s="3" t="s">
        <v>157</v>
      </c>
      <c r="D67" s="6">
        <v>2</v>
      </c>
      <c r="E67" s="6">
        <v>1</v>
      </c>
      <c r="F67" s="6">
        <v>1.5</v>
      </c>
      <c r="G67" s="6">
        <v>3</v>
      </c>
      <c r="H67" s="6">
        <v>1</v>
      </c>
      <c r="I67" s="6">
        <v>2.5</v>
      </c>
      <c r="J67" s="6">
        <v>1.5</v>
      </c>
      <c r="K67" s="6">
        <v>2</v>
      </c>
      <c r="L67" s="6">
        <v>2</v>
      </c>
      <c r="M67" s="12">
        <v>2.0699999999999998</v>
      </c>
      <c r="N67" s="12">
        <v>6.03</v>
      </c>
      <c r="O67" s="12">
        <f t="shared" si="2"/>
        <v>1.8125</v>
      </c>
      <c r="P67" s="22">
        <f t="shared" si="3"/>
        <v>10.344827586206897</v>
      </c>
      <c r="Q67" s="12">
        <f t="shared" si="4"/>
        <v>1.8333333333333333</v>
      </c>
      <c r="R67" s="22">
        <f t="shared" si="5"/>
        <v>12.909090909090907</v>
      </c>
      <c r="AN67" s="44">
        <f t="shared" si="8"/>
        <v>0.10344827586206896</v>
      </c>
      <c r="AO67" s="44">
        <f t="shared" si="9"/>
        <v>1.070154577883472E-2</v>
      </c>
      <c r="AP67" s="44">
        <f t="shared" si="10"/>
        <v>0.12909090909090906</v>
      </c>
      <c r="AQ67" s="44">
        <f t="shared" si="11"/>
        <v>1.6664462809917346E-2</v>
      </c>
    </row>
    <row r="68" spans="1:43" s="2" customFormat="1" ht="15" customHeight="1" x14ac:dyDescent="0.35">
      <c r="A68" s="3">
        <v>64</v>
      </c>
      <c r="B68" s="4" t="s">
        <v>158</v>
      </c>
      <c r="C68" s="3" t="s">
        <v>159</v>
      </c>
      <c r="D68" s="6">
        <v>3.5</v>
      </c>
      <c r="E68" s="6">
        <v>3</v>
      </c>
      <c r="F68" s="6">
        <v>3.5</v>
      </c>
      <c r="G68" s="6">
        <v>2</v>
      </c>
      <c r="H68" s="6">
        <v>2</v>
      </c>
      <c r="I68" s="6">
        <v>2</v>
      </c>
      <c r="J68" s="6">
        <v>3</v>
      </c>
      <c r="K68" s="6">
        <v>3</v>
      </c>
      <c r="L68" s="6">
        <v>2.5</v>
      </c>
      <c r="M68" s="12">
        <v>2.82</v>
      </c>
      <c r="N68" s="12">
        <v>7.11</v>
      </c>
      <c r="O68" s="12">
        <f t="shared" si="2"/>
        <v>2.75</v>
      </c>
      <c r="P68" s="22">
        <f t="shared" si="3"/>
        <v>-9.0909090909090917</v>
      </c>
      <c r="Q68" s="12">
        <f t="shared" si="4"/>
        <v>2.7222222222222223</v>
      </c>
      <c r="R68" s="22">
        <f t="shared" si="5"/>
        <v>3.5918367346938678</v>
      </c>
      <c r="AN68" s="44">
        <f t="shared" si="8"/>
        <v>-9.0909090909090912E-2</v>
      </c>
      <c r="AO68" s="44">
        <f t="shared" si="9"/>
        <v>8.2644628099173556E-3</v>
      </c>
      <c r="AP68" s="44">
        <f t="shared" si="10"/>
        <v>3.5918367346938679E-2</v>
      </c>
      <c r="AQ68" s="44">
        <f t="shared" si="11"/>
        <v>1.2901291128696306E-3</v>
      </c>
    </row>
    <row r="69" spans="1:43" s="2" customFormat="1" ht="15" customHeight="1" x14ac:dyDescent="0.35">
      <c r="A69" s="3">
        <v>65</v>
      </c>
      <c r="B69" s="4" t="s">
        <v>160</v>
      </c>
      <c r="C69" s="3" t="s">
        <v>161</v>
      </c>
      <c r="D69" s="6">
        <v>3.5</v>
      </c>
      <c r="E69" s="6">
        <v>2</v>
      </c>
      <c r="F69" s="6">
        <v>3</v>
      </c>
      <c r="G69" s="6">
        <v>3</v>
      </c>
      <c r="H69" s="6">
        <v>3</v>
      </c>
      <c r="I69" s="6">
        <v>2</v>
      </c>
      <c r="J69" s="6">
        <v>2.5</v>
      </c>
      <c r="K69" s="6">
        <v>3</v>
      </c>
      <c r="L69" s="6">
        <v>3</v>
      </c>
      <c r="M69" s="12">
        <v>2.68</v>
      </c>
      <c r="N69" s="12">
        <v>6.93</v>
      </c>
      <c r="O69" s="12">
        <f t="shared" si="2"/>
        <v>2.75</v>
      </c>
      <c r="P69" s="22">
        <f t="shared" si="3"/>
        <v>9.0909090909090917</v>
      </c>
      <c r="Q69" s="12">
        <f t="shared" si="4"/>
        <v>2.7777777777777777</v>
      </c>
      <c r="R69" s="22">
        <f t="shared" si="5"/>
        <v>-3.5199999999999907</v>
      </c>
      <c r="AN69" s="44">
        <f t="shared" si="8"/>
        <v>9.0909090909090912E-2</v>
      </c>
      <c r="AO69" s="44">
        <f t="shared" si="9"/>
        <v>8.2644628099173556E-3</v>
      </c>
      <c r="AP69" s="44">
        <f t="shared" si="10"/>
        <v>-3.5199999999999905E-2</v>
      </c>
      <c r="AQ69" s="44">
        <f t="shared" si="11"/>
        <v>1.2390399999999933E-3</v>
      </c>
    </row>
    <row r="70" spans="1:43" s="2" customFormat="1" ht="15" customHeight="1" x14ac:dyDescent="0.35">
      <c r="A70" s="3">
        <v>66</v>
      </c>
      <c r="B70" s="4" t="s">
        <v>162</v>
      </c>
      <c r="C70" s="3" t="s">
        <v>163</v>
      </c>
      <c r="D70" s="6">
        <v>3.5</v>
      </c>
      <c r="E70" s="6">
        <v>3</v>
      </c>
      <c r="F70" s="6">
        <v>3</v>
      </c>
      <c r="G70" s="6">
        <v>3.5</v>
      </c>
      <c r="H70" s="6">
        <v>3</v>
      </c>
      <c r="I70" s="6">
        <v>3.5</v>
      </c>
      <c r="J70" s="6">
        <v>3.5</v>
      </c>
      <c r="K70" s="6">
        <v>3.5</v>
      </c>
      <c r="L70" s="6">
        <v>3</v>
      </c>
      <c r="M70" s="12">
        <v>2.87</v>
      </c>
      <c r="N70" s="12">
        <v>7.19</v>
      </c>
      <c r="O70" s="12">
        <f t="shared" ref="O70:O133" si="15">AVERAGE(D70:K70)</f>
        <v>3.3125</v>
      </c>
      <c r="P70" s="22">
        <f t="shared" ref="P70:P133" si="16">(L70-O70)/O70*100</f>
        <v>-9.433962264150944</v>
      </c>
      <c r="Q70" s="12">
        <f t="shared" ref="Q70:Q133" si="17">AVERAGE(D70:L70)</f>
        <v>3.2777777777777777</v>
      </c>
      <c r="R70" s="22">
        <f t="shared" ref="R70:R133" si="18">(M70-Q70)/Q70*100</f>
        <v>-12.440677966101688</v>
      </c>
      <c r="AN70" s="44">
        <f t="shared" ref="AN70:AN133" si="19">P70/100</f>
        <v>-9.4339622641509441E-2</v>
      </c>
      <c r="AO70" s="44">
        <f t="shared" ref="AO70:AO133" si="20">AN70^2</f>
        <v>8.8999644001423999E-3</v>
      </c>
      <c r="AP70" s="44">
        <f t="shared" ref="AP70:AP133" si="21">R70/100</f>
        <v>-0.12440677966101689</v>
      </c>
      <c r="AQ70" s="44">
        <f t="shared" ref="AQ70:AQ133" si="22">AP70^2</f>
        <v>1.5477046825624806E-2</v>
      </c>
    </row>
    <row r="71" spans="1:43" s="2" customFormat="1" ht="15" customHeight="1" x14ac:dyDescent="0.35">
      <c r="A71" s="3">
        <v>67</v>
      </c>
      <c r="B71" s="4" t="s">
        <v>164</v>
      </c>
      <c r="C71" s="3" t="s">
        <v>165</v>
      </c>
      <c r="D71" s="6">
        <v>3.5</v>
      </c>
      <c r="E71" s="6">
        <v>3</v>
      </c>
      <c r="F71" s="6">
        <v>3</v>
      </c>
      <c r="G71" s="6">
        <v>3.5</v>
      </c>
      <c r="H71" s="6">
        <v>3</v>
      </c>
      <c r="I71" s="6">
        <v>3</v>
      </c>
      <c r="J71" s="6">
        <v>3.5</v>
      </c>
      <c r="K71" s="6">
        <v>3.5</v>
      </c>
      <c r="L71" s="6">
        <v>3</v>
      </c>
      <c r="M71" s="12">
        <v>2.69</v>
      </c>
      <c r="N71" s="12">
        <v>6.95</v>
      </c>
      <c r="O71" s="12">
        <f t="shared" si="15"/>
        <v>3.25</v>
      </c>
      <c r="P71" s="22">
        <f t="shared" si="16"/>
        <v>-7.6923076923076925</v>
      </c>
      <c r="Q71" s="12">
        <f t="shared" si="17"/>
        <v>3.2222222222222223</v>
      </c>
      <c r="R71" s="22">
        <f t="shared" si="18"/>
        <v>-16.517241379310349</v>
      </c>
      <c r="AN71" s="44">
        <f t="shared" si="19"/>
        <v>-7.6923076923076927E-2</v>
      </c>
      <c r="AO71" s="44">
        <f t="shared" si="20"/>
        <v>5.9171597633136102E-3</v>
      </c>
      <c r="AP71" s="44">
        <f t="shared" si="21"/>
        <v>-0.16517241379310349</v>
      </c>
      <c r="AQ71" s="44">
        <f t="shared" si="22"/>
        <v>2.7281926278240203E-2</v>
      </c>
    </row>
    <row r="72" spans="1:43" s="2" customFormat="1" ht="15" customHeight="1" x14ac:dyDescent="0.35">
      <c r="A72" s="3">
        <v>68</v>
      </c>
      <c r="B72" s="4" t="s">
        <v>166</v>
      </c>
      <c r="C72" s="3" t="s">
        <v>167</v>
      </c>
      <c r="D72" s="6">
        <v>3.5</v>
      </c>
      <c r="E72" s="6">
        <v>2</v>
      </c>
      <c r="F72" s="6">
        <v>3.5</v>
      </c>
      <c r="G72" s="6">
        <v>4</v>
      </c>
      <c r="H72" s="6">
        <v>3</v>
      </c>
      <c r="I72" s="6">
        <v>3</v>
      </c>
      <c r="J72" s="6">
        <v>2.5</v>
      </c>
      <c r="K72" s="6">
        <v>3</v>
      </c>
      <c r="L72" s="6">
        <v>4</v>
      </c>
      <c r="M72" s="12">
        <v>3</v>
      </c>
      <c r="N72" s="12">
        <v>7.47</v>
      </c>
      <c r="O72" s="12">
        <f t="shared" si="15"/>
        <v>3.0625</v>
      </c>
      <c r="P72" s="22">
        <f t="shared" si="16"/>
        <v>30.612244897959183</v>
      </c>
      <c r="Q72" s="12">
        <f t="shared" si="17"/>
        <v>3.1666666666666665</v>
      </c>
      <c r="R72" s="22">
        <f t="shared" si="18"/>
        <v>-5.263157894736838</v>
      </c>
      <c r="AN72" s="44">
        <f t="shared" si="19"/>
        <v>0.30612244897959184</v>
      </c>
      <c r="AO72" s="44">
        <f t="shared" si="20"/>
        <v>9.3710953769262806E-2</v>
      </c>
      <c r="AP72" s="44">
        <f t="shared" si="21"/>
        <v>-5.2631578947368383E-2</v>
      </c>
      <c r="AQ72" s="44">
        <f t="shared" si="22"/>
        <v>2.7700831024930709E-3</v>
      </c>
    </row>
    <row r="73" spans="1:43" s="2" customFormat="1" ht="15" customHeight="1" x14ac:dyDescent="0.35">
      <c r="A73" s="3">
        <v>69</v>
      </c>
      <c r="B73" s="4" t="s">
        <v>168</v>
      </c>
      <c r="C73" s="3" t="s">
        <v>169</v>
      </c>
      <c r="D73" s="6">
        <v>3</v>
      </c>
      <c r="E73" s="6">
        <v>3</v>
      </c>
      <c r="F73" s="6">
        <v>2.5</v>
      </c>
      <c r="G73" s="6">
        <v>4</v>
      </c>
      <c r="H73" s="6">
        <v>2.5</v>
      </c>
      <c r="I73" s="6">
        <v>3</v>
      </c>
      <c r="J73" s="6">
        <v>2.5</v>
      </c>
      <c r="K73" s="6">
        <v>4</v>
      </c>
      <c r="L73" s="6">
        <v>3.5</v>
      </c>
      <c r="M73" s="12">
        <v>3.29</v>
      </c>
      <c r="N73" s="12">
        <v>7.86</v>
      </c>
      <c r="O73" s="12">
        <f t="shared" si="15"/>
        <v>3.0625</v>
      </c>
      <c r="P73" s="22">
        <f t="shared" si="16"/>
        <v>14.285714285714285</v>
      </c>
      <c r="Q73" s="12">
        <f t="shared" si="17"/>
        <v>3.1111111111111112</v>
      </c>
      <c r="R73" s="22">
        <f t="shared" si="18"/>
        <v>5.75</v>
      </c>
      <c r="AN73" s="44">
        <f t="shared" si="19"/>
        <v>0.14285714285714285</v>
      </c>
      <c r="AO73" s="44">
        <f t="shared" si="20"/>
        <v>2.0408163265306121E-2</v>
      </c>
      <c r="AP73" s="44">
        <f t="shared" si="21"/>
        <v>5.7500000000000002E-2</v>
      </c>
      <c r="AQ73" s="44">
        <f t="shared" si="22"/>
        <v>3.3062500000000002E-3</v>
      </c>
    </row>
    <row r="74" spans="1:43" s="2" customFormat="1" ht="15" customHeight="1" x14ac:dyDescent="0.35">
      <c r="A74" s="3">
        <v>70</v>
      </c>
      <c r="B74" s="4" t="s">
        <v>170</v>
      </c>
      <c r="C74" s="3" t="s">
        <v>171</v>
      </c>
      <c r="D74" s="6">
        <v>3</v>
      </c>
      <c r="E74" s="6">
        <v>2</v>
      </c>
      <c r="F74" s="6">
        <v>3</v>
      </c>
      <c r="G74" s="6">
        <v>3</v>
      </c>
      <c r="H74" s="6">
        <v>3.5</v>
      </c>
      <c r="I74" s="6">
        <v>3</v>
      </c>
      <c r="J74" s="6">
        <v>2.5</v>
      </c>
      <c r="K74" s="6">
        <v>2</v>
      </c>
      <c r="L74" s="6">
        <v>3</v>
      </c>
      <c r="M74" s="12">
        <v>2.52</v>
      </c>
      <c r="N74" s="12">
        <v>6.73</v>
      </c>
      <c r="O74" s="12">
        <f t="shared" si="15"/>
        <v>2.75</v>
      </c>
      <c r="P74" s="22">
        <f t="shared" si="16"/>
        <v>9.0909090909090917</v>
      </c>
      <c r="Q74" s="12">
        <f t="shared" si="17"/>
        <v>2.7777777777777777</v>
      </c>
      <c r="R74" s="22">
        <f t="shared" si="18"/>
        <v>-9.2799999999999958</v>
      </c>
      <c r="AN74" s="44">
        <f t="shared" si="19"/>
        <v>9.0909090909090912E-2</v>
      </c>
      <c r="AO74" s="44">
        <f t="shared" si="20"/>
        <v>8.2644628099173556E-3</v>
      </c>
      <c r="AP74" s="44">
        <f t="shared" si="21"/>
        <v>-9.2799999999999952E-2</v>
      </c>
      <c r="AQ74" s="44">
        <f t="shared" si="22"/>
        <v>8.6118399999999904E-3</v>
      </c>
    </row>
    <row r="75" spans="1:43" s="2" customFormat="1" ht="15" customHeight="1" x14ac:dyDescent="0.35">
      <c r="A75" s="3">
        <v>71</v>
      </c>
      <c r="B75" s="4" t="s">
        <v>172</v>
      </c>
      <c r="C75" s="3" t="s">
        <v>173</v>
      </c>
      <c r="D75" s="6">
        <v>3</v>
      </c>
      <c r="E75" s="6">
        <v>1.5</v>
      </c>
      <c r="F75" s="6">
        <v>3.5</v>
      </c>
      <c r="G75" s="6">
        <v>3.5</v>
      </c>
      <c r="H75" s="6">
        <v>1</v>
      </c>
      <c r="I75" s="6">
        <v>1.5</v>
      </c>
      <c r="J75" s="6">
        <v>3</v>
      </c>
      <c r="K75" s="6">
        <v>2</v>
      </c>
      <c r="L75" s="6">
        <v>3</v>
      </c>
      <c r="M75" s="12">
        <v>2.69</v>
      </c>
      <c r="N75" s="12">
        <v>6.96</v>
      </c>
      <c r="O75" s="12">
        <f t="shared" si="15"/>
        <v>2.375</v>
      </c>
      <c r="P75" s="22">
        <f t="shared" si="16"/>
        <v>26.315789473684209</v>
      </c>
      <c r="Q75" s="12">
        <f t="shared" si="17"/>
        <v>2.4444444444444446</v>
      </c>
      <c r="R75" s="22">
        <f t="shared" si="18"/>
        <v>10.045454545454534</v>
      </c>
      <c r="AN75" s="44">
        <f t="shared" si="19"/>
        <v>0.26315789473684209</v>
      </c>
      <c r="AO75" s="44">
        <f t="shared" si="20"/>
        <v>6.9252077562326861E-2</v>
      </c>
      <c r="AP75" s="44">
        <f t="shared" si="21"/>
        <v>0.10045454545454534</v>
      </c>
      <c r="AQ75" s="44">
        <f t="shared" si="22"/>
        <v>1.0091115702479315E-2</v>
      </c>
    </row>
    <row r="76" spans="1:43" s="2" customFormat="1" ht="15" customHeight="1" x14ac:dyDescent="0.35">
      <c r="A76" s="3">
        <v>72</v>
      </c>
      <c r="B76" s="4" t="s">
        <v>174</v>
      </c>
      <c r="C76" s="3" t="s">
        <v>175</v>
      </c>
      <c r="D76" s="6">
        <v>3.5</v>
      </c>
      <c r="E76" s="6">
        <v>2.5</v>
      </c>
      <c r="F76" s="6">
        <v>2</v>
      </c>
      <c r="G76" s="6">
        <v>3</v>
      </c>
      <c r="H76" s="6">
        <v>3</v>
      </c>
      <c r="I76" s="6">
        <v>2</v>
      </c>
      <c r="J76" s="6">
        <v>3</v>
      </c>
      <c r="K76" s="6">
        <v>2.5</v>
      </c>
      <c r="L76" s="6">
        <v>3.5</v>
      </c>
      <c r="M76" s="12">
        <v>2.65</v>
      </c>
      <c r="N76" s="12">
        <v>6.89</v>
      </c>
      <c r="O76" s="12">
        <f t="shared" si="15"/>
        <v>2.6875</v>
      </c>
      <c r="P76" s="22">
        <f t="shared" si="16"/>
        <v>30.232558139534881</v>
      </c>
      <c r="Q76" s="12">
        <f t="shared" si="17"/>
        <v>2.7777777777777777</v>
      </c>
      <c r="R76" s="22">
        <f t="shared" si="18"/>
        <v>-4.5999999999999996</v>
      </c>
      <c r="AN76" s="44">
        <f t="shared" si="19"/>
        <v>0.30232558139534882</v>
      </c>
      <c r="AO76" s="44">
        <f t="shared" si="20"/>
        <v>9.1400757166035684E-2</v>
      </c>
      <c r="AP76" s="44">
        <f t="shared" si="21"/>
        <v>-4.5999999999999999E-2</v>
      </c>
      <c r="AQ76" s="44">
        <f t="shared" si="22"/>
        <v>2.1159999999999998E-3</v>
      </c>
    </row>
    <row r="77" spans="1:43" s="2" customFormat="1" ht="15" customHeight="1" x14ac:dyDescent="0.35">
      <c r="A77" s="3">
        <v>73</v>
      </c>
      <c r="B77" s="4" t="s">
        <v>176</v>
      </c>
      <c r="C77" s="3" t="s">
        <v>177</v>
      </c>
      <c r="D77" s="6">
        <v>3</v>
      </c>
      <c r="E77" s="6">
        <v>1.5</v>
      </c>
      <c r="F77" s="6">
        <v>4</v>
      </c>
      <c r="G77" s="6">
        <v>3.5</v>
      </c>
      <c r="H77" s="6">
        <v>3</v>
      </c>
      <c r="I77" s="6">
        <v>3</v>
      </c>
      <c r="J77" s="6">
        <v>3.5</v>
      </c>
      <c r="K77" s="6">
        <v>3</v>
      </c>
      <c r="L77" s="6">
        <v>3.5</v>
      </c>
      <c r="M77" s="12">
        <v>2.65</v>
      </c>
      <c r="N77" s="12">
        <v>6.81</v>
      </c>
      <c r="O77" s="12">
        <f t="shared" si="15"/>
        <v>3.0625</v>
      </c>
      <c r="P77" s="22">
        <f t="shared" si="16"/>
        <v>14.285714285714285</v>
      </c>
      <c r="Q77" s="12">
        <f t="shared" si="17"/>
        <v>3.1111111111111112</v>
      </c>
      <c r="R77" s="22">
        <f t="shared" si="18"/>
        <v>-14.821428571428575</v>
      </c>
      <c r="AN77" s="44">
        <f t="shared" si="19"/>
        <v>0.14285714285714285</v>
      </c>
      <c r="AO77" s="44">
        <f t="shared" si="20"/>
        <v>2.0408163265306121E-2</v>
      </c>
      <c r="AP77" s="44">
        <f t="shared" si="21"/>
        <v>-0.14821428571428574</v>
      </c>
      <c r="AQ77" s="44">
        <f t="shared" si="22"/>
        <v>2.1967474489795927E-2</v>
      </c>
    </row>
    <row r="78" spans="1:43" s="2" customFormat="1" ht="15" customHeight="1" x14ac:dyDescent="0.35">
      <c r="A78" s="3">
        <v>74</v>
      </c>
      <c r="B78" s="4" t="s">
        <v>178</v>
      </c>
      <c r="C78" s="3" t="s">
        <v>179</v>
      </c>
      <c r="D78" s="6">
        <v>4</v>
      </c>
      <c r="E78" s="6">
        <v>3</v>
      </c>
      <c r="F78" s="6">
        <v>3</v>
      </c>
      <c r="G78" s="6">
        <v>3.5</v>
      </c>
      <c r="H78" s="6">
        <v>4</v>
      </c>
      <c r="I78" s="6">
        <v>4</v>
      </c>
      <c r="J78" s="6">
        <v>3.5</v>
      </c>
      <c r="K78" s="6">
        <v>2.5</v>
      </c>
      <c r="L78" s="6">
        <v>3</v>
      </c>
      <c r="M78" s="12">
        <v>2.68</v>
      </c>
      <c r="N78" s="12">
        <v>6.95</v>
      </c>
      <c r="O78" s="12">
        <f t="shared" si="15"/>
        <v>3.4375</v>
      </c>
      <c r="P78" s="22">
        <f t="shared" si="16"/>
        <v>-12.727272727272727</v>
      </c>
      <c r="Q78" s="12">
        <f t="shared" si="17"/>
        <v>3.3888888888888888</v>
      </c>
      <c r="R78" s="22">
        <f t="shared" si="18"/>
        <v>-20.918032786885242</v>
      </c>
      <c r="AN78" s="44">
        <f t="shared" si="19"/>
        <v>-0.12727272727272726</v>
      </c>
      <c r="AO78" s="44">
        <f t="shared" si="20"/>
        <v>1.6198347107438012E-2</v>
      </c>
      <c r="AP78" s="44">
        <f t="shared" si="21"/>
        <v>-0.20918032786885241</v>
      </c>
      <c r="AQ78" s="44">
        <f t="shared" si="22"/>
        <v>4.3756409567320589E-2</v>
      </c>
    </row>
    <row r="79" spans="1:43" s="2" customFormat="1" ht="15" customHeight="1" x14ac:dyDescent="0.35">
      <c r="A79" s="3">
        <v>75</v>
      </c>
      <c r="B79" s="4" t="s">
        <v>180</v>
      </c>
      <c r="C79" s="3" t="s">
        <v>181</v>
      </c>
      <c r="D79" s="6">
        <v>3.5</v>
      </c>
      <c r="E79" s="6">
        <v>4</v>
      </c>
      <c r="F79" s="6">
        <v>4</v>
      </c>
      <c r="G79" s="6">
        <v>4</v>
      </c>
      <c r="H79" s="6">
        <v>3</v>
      </c>
      <c r="I79" s="6">
        <v>3.5</v>
      </c>
      <c r="J79" s="6">
        <v>4</v>
      </c>
      <c r="K79" s="6">
        <v>4</v>
      </c>
      <c r="L79" s="6">
        <v>3.5</v>
      </c>
      <c r="M79" s="12">
        <v>3.24</v>
      </c>
      <c r="N79" s="12">
        <v>7.83</v>
      </c>
      <c r="O79" s="12">
        <f t="shared" si="15"/>
        <v>3.75</v>
      </c>
      <c r="P79" s="22">
        <f t="shared" si="16"/>
        <v>-6.666666666666667</v>
      </c>
      <c r="Q79" s="12">
        <f t="shared" si="17"/>
        <v>3.7222222222222223</v>
      </c>
      <c r="R79" s="22">
        <f t="shared" si="18"/>
        <v>-12.955223880597011</v>
      </c>
      <c r="AN79" s="44">
        <f t="shared" si="19"/>
        <v>-6.6666666666666666E-2</v>
      </c>
      <c r="AO79" s="44">
        <f t="shared" si="20"/>
        <v>4.4444444444444444E-3</v>
      </c>
      <c r="AP79" s="44">
        <f t="shared" si="21"/>
        <v>-0.12955223880597011</v>
      </c>
      <c r="AQ79" s="44">
        <f t="shared" si="22"/>
        <v>1.6783782579639108E-2</v>
      </c>
    </row>
    <row r="80" spans="1:43" s="2" customFormat="1" ht="15" customHeight="1" x14ac:dyDescent="0.35">
      <c r="A80" s="3">
        <v>76</v>
      </c>
      <c r="B80" s="4" t="s">
        <v>182</v>
      </c>
      <c r="C80" s="3" t="s">
        <v>183</v>
      </c>
      <c r="D80" s="6">
        <v>4</v>
      </c>
      <c r="E80" s="6">
        <v>2</v>
      </c>
      <c r="F80" s="6">
        <v>2.5</v>
      </c>
      <c r="G80" s="6">
        <v>3.5</v>
      </c>
      <c r="H80" s="6">
        <v>3</v>
      </c>
      <c r="I80" s="6">
        <v>3.5</v>
      </c>
      <c r="J80" s="6">
        <v>3.5</v>
      </c>
      <c r="K80" s="6">
        <v>3</v>
      </c>
      <c r="L80" s="6">
        <v>3</v>
      </c>
      <c r="M80" s="12">
        <v>2.99</v>
      </c>
      <c r="N80" s="12">
        <v>7.5</v>
      </c>
      <c r="O80" s="12">
        <f t="shared" si="15"/>
        <v>3.125</v>
      </c>
      <c r="P80" s="22">
        <f t="shared" si="16"/>
        <v>-4</v>
      </c>
      <c r="Q80" s="12">
        <f t="shared" si="17"/>
        <v>3.1111111111111112</v>
      </c>
      <c r="R80" s="22">
        <f t="shared" si="18"/>
        <v>-3.8928571428571375</v>
      </c>
      <c r="AN80" s="44">
        <f t="shared" si="19"/>
        <v>-0.04</v>
      </c>
      <c r="AO80" s="44">
        <f t="shared" si="20"/>
        <v>1.6000000000000001E-3</v>
      </c>
      <c r="AP80" s="44">
        <f t="shared" si="21"/>
        <v>-3.8928571428571375E-2</v>
      </c>
      <c r="AQ80" s="44">
        <f t="shared" si="22"/>
        <v>1.5154336734693836E-3</v>
      </c>
    </row>
    <row r="81" spans="1:43" s="2" customFormat="1" ht="15" customHeight="1" x14ac:dyDescent="0.35">
      <c r="A81" s="3">
        <v>77</v>
      </c>
      <c r="B81" s="4" t="s">
        <v>184</v>
      </c>
      <c r="C81" s="3" t="s">
        <v>185</v>
      </c>
      <c r="D81" s="6">
        <v>4</v>
      </c>
      <c r="E81" s="6">
        <v>2</v>
      </c>
      <c r="F81" s="6">
        <v>2.5</v>
      </c>
      <c r="G81" s="6">
        <v>3</v>
      </c>
      <c r="H81" s="6">
        <v>2</v>
      </c>
      <c r="I81" s="6">
        <v>2</v>
      </c>
      <c r="J81" s="6">
        <v>3</v>
      </c>
      <c r="K81" s="6">
        <v>3</v>
      </c>
      <c r="L81" s="6">
        <v>3</v>
      </c>
      <c r="M81" s="12">
        <v>2.79</v>
      </c>
      <c r="N81" s="12">
        <v>7.13</v>
      </c>
      <c r="O81" s="12">
        <f t="shared" si="15"/>
        <v>2.6875</v>
      </c>
      <c r="P81" s="22">
        <f t="shared" si="16"/>
        <v>11.627906976744185</v>
      </c>
      <c r="Q81" s="12">
        <f t="shared" si="17"/>
        <v>2.7222222222222223</v>
      </c>
      <c r="R81" s="22">
        <f t="shared" si="18"/>
        <v>2.4897959183673444</v>
      </c>
      <c r="AN81" s="44">
        <f t="shared" si="19"/>
        <v>0.11627906976744186</v>
      </c>
      <c r="AO81" s="44">
        <f t="shared" si="20"/>
        <v>1.3520822065981611E-2</v>
      </c>
      <c r="AP81" s="44">
        <f t="shared" si="21"/>
        <v>2.4897959183673445E-2</v>
      </c>
      <c r="AQ81" s="44">
        <f t="shared" si="22"/>
        <v>6.1990837151186886E-4</v>
      </c>
    </row>
    <row r="82" spans="1:43" s="2" customFormat="1" ht="15" customHeight="1" x14ac:dyDescent="0.35">
      <c r="A82" s="3">
        <v>78</v>
      </c>
      <c r="B82" s="4" t="s">
        <v>186</v>
      </c>
      <c r="C82" s="3" t="s">
        <v>187</v>
      </c>
      <c r="D82" s="6">
        <v>3.5</v>
      </c>
      <c r="E82" s="6">
        <v>3</v>
      </c>
      <c r="F82" s="6">
        <v>4</v>
      </c>
      <c r="G82" s="6">
        <v>3</v>
      </c>
      <c r="H82" s="6">
        <v>2</v>
      </c>
      <c r="I82" s="6">
        <v>3.5</v>
      </c>
      <c r="J82" s="6">
        <v>1</v>
      </c>
      <c r="K82" s="6">
        <v>3.5</v>
      </c>
      <c r="L82" s="6">
        <v>3</v>
      </c>
      <c r="M82" s="12">
        <v>2.95</v>
      </c>
      <c r="N82" s="12">
        <v>7.43</v>
      </c>
      <c r="O82" s="12">
        <f t="shared" si="15"/>
        <v>2.9375</v>
      </c>
      <c r="P82" s="22">
        <f t="shared" si="16"/>
        <v>2.1276595744680851</v>
      </c>
      <c r="Q82" s="12">
        <f t="shared" si="17"/>
        <v>2.9444444444444446</v>
      </c>
      <c r="R82" s="22">
        <f t="shared" si="18"/>
        <v>0.18867924528301819</v>
      </c>
      <c r="AN82" s="44">
        <f t="shared" si="19"/>
        <v>2.1276595744680851E-2</v>
      </c>
      <c r="AO82" s="44">
        <f t="shared" si="20"/>
        <v>4.526935264825713E-4</v>
      </c>
      <c r="AP82" s="44">
        <f t="shared" si="21"/>
        <v>1.886792452830182E-3</v>
      </c>
      <c r="AQ82" s="44">
        <f t="shared" si="22"/>
        <v>3.5599857600569344E-6</v>
      </c>
    </row>
    <row r="83" spans="1:43" s="2" customFormat="1" ht="15" customHeight="1" x14ac:dyDescent="0.35">
      <c r="A83" s="3">
        <v>79</v>
      </c>
      <c r="B83" s="4" t="s">
        <v>188</v>
      </c>
      <c r="C83" s="3" t="s">
        <v>189</v>
      </c>
      <c r="D83" s="6">
        <v>3</v>
      </c>
      <c r="E83" s="6">
        <v>1.5</v>
      </c>
      <c r="F83" s="6">
        <v>2.5</v>
      </c>
      <c r="G83" s="6">
        <v>3.5</v>
      </c>
      <c r="H83" s="6">
        <v>1</v>
      </c>
      <c r="I83" s="6">
        <v>3</v>
      </c>
      <c r="J83" s="6">
        <v>2</v>
      </c>
      <c r="K83" s="6">
        <v>3</v>
      </c>
      <c r="L83" s="6">
        <v>3</v>
      </c>
      <c r="M83" s="12">
        <v>2.5</v>
      </c>
      <c r="N83" s="12">
        <v>6.65</v>
      </c>
      <c r="O83" s="12">
        <f t="shared" si="15"/>
        <v>2.4375</v>
      </c>
      <c r="P83" s="22">
        <f t="shared" si="16"/>
        <v>23.076923076923077</v>
      </c>
      <c r="Q83" s="12">
        <f t="shared" si="17"/>
        <v>2.5</v>
      </c>
      <c r="R83" s="22">
        <f t="shared" si="18"/>
        <v>0</v>
      </c>
      <c r="AN83" s="44">
        <f t="shared" si="19"/>
        <v>0.23076923076923075</v>
      </c>
      <c r="AO83" s="44">
        <f t="shared" si="20"/>
        <v>5.325443786982248E-2</v>
      </c>
      <c r="AP83" s="44">
        <f t="shared" si="21"/>
        <v>0</v>
      </c>
      <c r="AQ83" s="44">
        <f t="shared" si="22"/>
        <v>0</v>
      </c>
    </row>
    <row r="84" spans="1:43" s="2" customFormat="1" ht="15" customHeight="1" x14ac:dyDescent="0.35">
      <c r="A84" s="3">
        <v>80</v>
      </c>
      <c r="B84" s="4" t="s">
        <v>190</v>
      </c>
      <c r="C84" s="3" t="s">
        <v>191</v>
      </c>
      <c r="D84" s="6">
        <v>3.5</v>
      </c>
      <c r="E84" s="6">
        <v>2</v>
      </c>
      <c r="F84" s="6">
        <v>3</v>
      </c>
      <c r="G84" s="6">
        <v>3</v>
      </c>
      <c r="H84" s="6">
        <v>2.5</v>
      </c>
      <c r="I84" s="6">
        <v>3</v>
      </c>
      <c r="J84" s="6">
        <v>3</v>
      </c>
      <c r="K84" s="6">
        <v>3</v>
      </c>
      <c r="L84" s="6">
        <v>3</v>
      </c>
      <c r="M84" s="12">
        <v>2.57</v>
      </c>
      <c r="N84" s="12">
        <v>6.74</v>
      </c>
      <c r="O84" s="12">
        <f t="shared" si="15"/>
        <v>2.875</v>
      </c>
      <c r="P84" s="22">
        <f t="shared" si="16"/>
        <v>4.3478260869565215</v>
      </c>
      <c r="Q84" s="12">
        <f t="shared" si="17"/>
        <v>2.8888888888888888</v>
      </c>
      <c r="R84" s="22">
        <f t="shared" si="18"/>
        <v>-11.038461538461544</v>
      </c>
      <c r="AN84" s="44">
        <f t="shared" si="19"/>
        <v>4.3478260869565216E-2</v>
      </c>
      <c r="AO84" s="44">
        <f t="shared" si="20"/>
        <v>1.8903591682419658E-3</v>
      </c>
      <c r="AP84" s="44">
        <f t="shared" si="21"/>
        <v>-0.11038461538461544</v>
      </c>
      <c r="AQ84" s="44">
        <f t="shared" si="22"/>
        <v>1.218476331360948E-2</v>
      </c>
    </row>
    <row r="85" spans="1:43" s="2" customFormat="1" ht="15" customHeight="1" x14ac:dyDescent="0.35">
      <c r="A85" s="3">
        <v>81</v>
      </c>
      <c r="B85" s="4" t="s">
        <v>192</v>
      </c>
      <c r="C85" s="3" t="s">
        <v>159</v>
      </c>
      <c r="D85" s="6">
        <v>3</v>
      </c>
      <c r="E85" s="6">
        <v>1.5</v>
      </c>
      <c r="F85" s="6">
        <v>3</v>
      </c>
      <c r="G85" s="6">
        <v>3</v>
      </c>
      <c r="H85" s="6">
        <v>2</v>
      </c>
      <c r="I85" s="6">
        <v>3</v>
      </c>
      <c r="J85" s="6">
        <v>3</v>
      </c>
      <c r="K85" s="6">
        <v>3</v>
      </c>
      <c r="L85" s="6">
        <v>3</v>
      </c>
      <c r="M85" s="12">
        <v>2.59</v>
      </c>
      <c r="N85" s="12">
        <v>6.79</v>
      </c>
      <c r="O85" s="12">
        <f t="shared" si="15"/>
        <v>2.6875</v>
      </c>
      <c r="P85" s="22">
        <f t="shared" si="16"/>
        <v>11.627906976744185</v>
      </c>
      <c r="Q85" s="12">
        <f t="shared" si="17"/>
        <v>2.7222222222222223</v>
      </c>
      <c r="R85" s="22">
        <f t="shared" si="18"/>
        <v>-4.8571428571428665</v>
      </c>
      <c r="AN85" s="44">
        <f t="shared" si="19"/>
        <v>0.11627906976744186</v>
      </c>
      <c r="AO85" s="44">
        <f t="shared" si="20"/>
        <v>1.3520822065981611E-2</v>
      </c>
      <c r="AP85" s="44">
        <f t="shared" si="21"/>
        <v>-4.8571428571428668E-2</v>
      </c>
      <c r="AQ85" s="44">
        <f t="shared" si="22"/>
        <v>2.3591836734693969E-3</v>
      </c>
    </row>
    <row r="86" spans="1:43" s="2" customFormat="1" ht="15" customHeight="1" x14ac:dyDescent="0.35">
      <c r="A86" s="3">
        <v>82</v>
      </c>
      <c r="B86" s="4" t="s">
        <v>193</v>
      </c>
      <c r="C86" s="3" t="s">
        <v>194</v>
      </c>
      <c r="D86" s="6">
        <v>3</v>
      </c>
      <c r="E86" s="6">
        <v>3.5</v>
      </c>
      <c r="F86" s="6">
        <v>2</v>
      </c>
      <c r="G86" s="6">
        <v>3</v>
      </c>
      <c r="H86" s="6">
        <v>1.5</v>
      </c>
      <c r="I86" s="6">
        <v>3</v>
      </c>
      <c r="J86" s="6">
        <v>3.5</v>
      </c>
      <c r="K86" s="6">
        <v>1.5</v>
      </c>
      <c r="L86" s="6">
        <v>2.5</v>
      </c>
      <c r="M86" s="12">
        <v>2.1800000000000002</v>
      </c>
      <c r="N86" s="12">
        <v>6.13</v>
      </c>
      <c r="O86" s="12">
        <f t="shared" si="15"/>
        <v>2.625</v>
      </c>
      <c r="P86" s="22">
        <f t="shared" si="16"/>
        <v>-4.7619047619047619</v>
      </c>
      <c r="Q86" s="12">
        <f t="shared" si="17"/>
        <v>2.6111111111111112</v>
      </c>
      <c r="R86" s="22">
        <f t="shared" si="18"/>
        <v>-16.510638297872333</v>
      </c>
      <c r="AN86" s="44">
        <f t="shared" si="19"/>
        <v>-4.7619047619047616E-2</v>
      </c>
      <c r="AO86" s="44">
        <f t="shared" si="20"/>
        <v>2.2675736961451243E-3</v>
      </c>
      <c r="AP86" s="44">
        <f t="shared" si="21"/>
        <v>-0.16510638297872332</v>
      </c>
      <c r="AQ86" s="44">
        <f t="shared" si="22"/>
        <v>2.7260117700316857E-2</v>
      </c>
    </row>
    <row r="87" spans="1:43" s="2" customFormat="1" ht="15" customHeight="1" x14ac:dyDescent="0.35">
      <c r="A87" s="3">
        <v>83</v>
      </c>
      <c r="B87" s="4" t="s">
        <v>195</v>
      </c>
      <c r="C87" s="3" t="s">
        <v>196</v>
      </c>
      <c r="D87" s="6">
        <v>3.5</v>
      </c>
      <c r="E87" s="6">
        <v>2</v>
      </c>
      <c r="F87" s="6">
        <v>4</v>
      </c>
      <c r="G87" s="6">
        <v>3.5</v>
      </c>
      <c r="H87" s="6">
        <v>3</v>
      </c>
      <c r="I87" s="6">
        <v>4</v>
      </c>
      <c r="J87" s="6">
        <v>2</v>
      </c>
      <c r="K87" s="6">
        <v>3</v>
      </c>
      <c r="L87" s="6">
        <v>3</v>
      </c>
      <c r="M87" s="12">
        <v>2.68</v>
      </c>
      <c r="N87" s="12">
        <v>6.93</v>
      </c>
      <c r="O87" s="12">
        <f t="shared" si="15"/>
        <v>3.125</v>
      </c>
      <c r="P87" s="22">
        <f t="shared" si="16"/>
        <v>-4</v>
      </c>
      <c r="Q87" s="12">
        <f t="shared" si="17"/>
        <v>3.1111111111111112</v>
      </c>
      <c r="R87" s="22">
        <f t="shared" si="18"/>
        <v>-13.857142857142854</v>
      </c>
      <c r="AN87" s="44">
        <f t="shared" si="19"/>
        <v>-0.04</v>
      </c>
      <c r="AO87" s="44">
        <f t="shared" si="20"/>
        <v>1.6000000000000001E-3</v>
      </c>
      <c r="AP87" s="44">
        <f t="shared" si="21"/>
        <v>-0.13857142857142854</v>
      </c>
      <c r="AQ87" s="44">
        <f t="shared" si="22"/>
        <v>1.920204081632652E-2</v>
      </c>
    </row>
    <row r="88" spans="1:43" s="2" customFormat="1" ht="15" customHeight="1" x14ac:dyDescent="0.35">
      <c r="A88" s="3">
        <v>84</v>
      </c>
      <c r="B88" s="4" t="s">
        <v>197</v>
      </c>
      <c r="C88" s="3" t="s">
        <v>198</v>
      </c>
      <c r="D88" s="6">
        <v>4</v>
      </c>
      <c r="E88" s="6">
        <v>1.5</v>
      </c>
      <c r="F88" s="6">
        <v>2.5</v>
      </c>
      <c r="G88" s="6">
        <v>3</v>
      </c>
      <c r="H88" s="6">
        <v>3</v>
      </c>
      <c r="I88" s="6">
        <v>4</v>
      </c>
      <c r="J88" s="6">
        <v>3.5</v>
      </c>
      <c r="K88" s="6">
        <v>3</v>
      </c>
      <c r="L88" s="6">
        <v>3</v>
      </c>
      <c r="M88" s="12">
        <v>2.64</v>
      </c>
      <c r="N88" s="12">
        <v>6.9</v>
      </c>
      <c r="O88" s="12">
        <f t="shared" si="15"/>
        <v>3.0625</v>
      </c>
      <c r="P88" s="22">
        <f t="shared" si="16"/>
        <v>-2.0408163265306123</v>
      </c>
      <c r="Q88" s="12">
        <f t="shared" si="17"/>
        <v>3.0555555555555554</v>
      </c>
      <c r="R88" s="22">
        <f t="shared" si="18"/>
        <v>-13.599999999999991</v>
      </c>
      <c r="AN88" s="44">
        <f t="shared" si="19"/>
        <v>-2.0408163265306124E-2</v>
      </c>
      <c r="AO88" s="44">
        <f t="shared" si="20"/>
        <v>4.1649312786339032E-4</v>
      </c>
      <c r="AP88" s="44">
        <f t="shared" si="21"/>
        <v>-0.1359999999999999</v>
      </c>
      <c r="AQ88" s="44">
        <f t="shared" si="22"/>
        <v>1.8495999999999971E-2</v>
      </c>
    </row>
    <row r="89" spans="1:43" s="2" customFormat="1" ht="15" customHeight="1" x14ac:dyDescent="0.35">
      <c r="A89" s="3">
        <v>85</v>
      </c>
      <c r="B89" s="4" t="s">
        <v>199</v>
      </c>
      <c r="C89" s="3" t="s">
        <v>200</v>
      </c>
      <c r="D89" s="6">
        <v>3</v>
      </c>
      <c r="E89" s="6">
        <v>1.5</v>
      </c>
      <c r="F89" s="6">
        <v>3</v>
      </c>
      <c r="G89" s="6">
        <v>3.5</v>
      </c>
      <c r="H89" s="6">
        <v>3</v>
      </c>
      <c r="I89" s="6">
        <v>3</v>
      </c>
      <c r="J89" s="6">
        <v>3</v>
      </c>
      <c r="K89" s="6">
        <v>3.5</v>
      </c>
      <c r="L89" s="6">
        <v>3</v>
      </c>
      <c r="M89" s="12">
        <v>2.11</v>
      </c>
      <c r="N89" s="12">
        <v>6.05</v>
      </c>
      <c r="O89" s="12">
        <f t="shared" si="15"/>
        <v>2.9375</v>
      </c>
      <c r="P89" s="22">
        <f t="shared" si="16"/>
        <v>2.1276595744680851</v>
      </c>
      <c r="Q89" s="12">
        <f t="shared" si="17"/>
        <v>2.9444444444444446</v>
      </c>
      <c r="R89" s="22">
        <f t="shared" si="18"/>
        <v>-28.339622641509443</v>
      </c>
      <c r="AN89" s="44">
        <f t="shared" si="19"/>
        <v>2.1276595744680851E-2</v>
      </c>
      <c r="AO89" s="44">
        <f t="shared" si="20"/>
        <v>4.526935264825713E-4</v>
      </c>
      <c r="AP89" s="44">
        <f t="shared" si="21"/>
        <v>-0.28339622641509443</v>
      </c>
      <c r="AQ89" s="44">
        <f t="shared" si="22"/>
        <v>8.031342114631547E-2</v>
      </c>
    </row>
    <row r="90" spans="1:43" s="2" customFormat="1" ht="15" customHeight="1" x14ac:dyDescent="0.35">
      <c r="A90" s="3">
        <v>86</v>
      </c>
      <c r="B90" s="4" t="s">
        <v>201</v>
      </c>
      <c r="C90" s="3" t="s">
        <v>202</v>
      </c>
      <c r="D90" s="6">
        <v>4</v>
      </c>
      <c r="E90" s="6">
        <v>2</v>
      </c>
      <c r="F90" s="6">
        <v>3.5</v>
      </c>
      <c r="G90" s="6">
        <v>3</v>
      </c>
      <c r="H90" s="6">
        <v>2.5</v>
      </c>
      <c r="I90" s="6">
        <v>3</v>
      </c>
      <c r="J90" s="6">
        <v>3.5</v>
      </c>
      <c r="K90" s="6">
        <v>3.5</v>
      </c>
      <c r="L90" s="6">
        <v>3</v>
      </c>
      <c r="M90" s="12">
        <v>2.64</v>
      </c>
      <c r="N90" s="12">
        <v>6.9</v>
      </c>
      <c r="O90" s="12">
        <f t="shared" si="15"/>
        <v>3.125</v>
      </c>
      <c r="P90" s="22">
        <f t="shared" si="16"/>
        <v>-4</v>
      </c>
      <c r="Q90" s="12">
        <f t="shared" si="17"/>
        <v>3.1111111111111112</v>
      </c>
      <c r="R90" s="22">
        <f t="shared" si="18"/>
        <v>-15.142857142857141</v>
      </c>
      <c r="AN90" s="44">
        <f t="shared" si="19"/>
        <v>-0.04</v>
      </c>
      <c r="AO90" s="44">
        <f t="shared" si="20"/>
        <v>1.6000000000000001E-3</v>
      </c>
      <c r="AP90" s="44">
        <f t="shared" si="21"/>
        <v>-0.15142857142857141</v>
      </c>
      <c r="AQ90" s="44">
        <f t="shared" si="22"/>
        <v>2.2930612244897956E-2</v>
      </c>
    </row>
    <row r="91" spans="1:43" s="2" customFormat="1" ht="15" customHeight="1" x14ac:dyDescent="0.35">
      <c r="A91" s="3">
        <v>87</v>
      </c>
      <c r="B91" s="4" t="s">
        <v>203</v>
      </c>
      <c r="C91" s="3" t="s">
        <v>204</v>
      </c>
      <c r="D91" s="6">
        <v>4</v>
      </c>
      <c r="E91" s="6">
        <v>2</v>
      </c>
      <c r="F91" s="6">
        <v>3</v>
      </c>
      <c r="G91" s="6">
        <v>3</v>
      </c>
      <c r="H91" s="6">
        <v>3</v>
      </c>
      <c r="I91" s="6">
        <v>3.5</v>
      </c>
      <c r="J91" s="6">
        <v>3</v>
      </c>
      <c r="K91" s="6">
        <v>3</v>
      </c>
      <c r="L91" s="6">
        <v>3.5</v>
      </c>
      <c r="M91" s="12">
        <v>2.6</v>
      </c>
      <c r="N91" s="12">
        <v>6.85</v>
      </c>
      <c r="O91" s="12">
        <f t="shared" si="15"/>
        <v>3.0625</v>
      </c>
      <c r="P91" s="22">
        <f t="shared" si="16"/>
        <v>14.285714285714285</v>
      </c>
      <c r="Q91" s="12">
        <f t="shared" si="17"/>
        <v>3.1111111111111112</v>
      </c>
      <c r="R91" s="22">
        <f t="shared" si="18"/>
        <v>-16.428571428571427</v>
      </c>
      <c r="AN91" s="44">
        <f t="shared" si="19"/>
        <v>0.14285714285714285</v>
      </c>
      <c r="AO91" s="44">
        <f t="shared" si="20"/>
        <v>2.0408163265306121E-2</v>
      </c>
      <c r="AP91" s="44">
        <f t="shared" si="21"/>
        <v>-0.16428571428571426</v>
      </c>
      <c r="AQ91" s="44">
        <f t="shared" si="22"/>
        <v>2.6989795918367337E-2</v>
      </c>
    </row>
    <row r="92" spans="1:43" s="2" customFormat="1" ht="15" customHeight="1" x14ac:dyDescent="0.35">
      <c r="A92" s="3">
        <v>88</v>
      </c>
      <c r="B92" s="4" t="s">
        <v>205</v>
      </c>
      <c r="C92" s="3" t="s">
        <v>206</v>
      </c>
      <c r="D92" s="6">
        <v>3</v>
      </c>
      <c r="E92" s="6">
        <v>2.5</v>
      </c>
      <c r="F92" s="6">
        <v>3</v>
      </c>
      <c r="G92" s="6">
        <v>3</v>
      </c>
      <c r="H92" s="6">
        <v>3</v>
      </c>
      <c r="I92" s="6">
        <v>3</v>
      </c>
      <c r="J92" s="6">
        <v>2.5</v>
      </c>
      <c r="K92" s="6">
        <v>3</v>
      </c>
      <c r="L92" s="6">
        <v>3</v>
      </c>
      <c r="M92" s="12">
        <v>2.59</v>
      </c>
      <c r="N92" s="12">
        <v>6.77</v>
      </c>
      <c r="O92" s="12">
        <f t="shared" si="15"/>
        <v>2.875</v>
      </c>
      <c r="P92" s="22">
        <f t="shared" si="16"/>
        <v>4.3478260869565215</v>
      </c>
      <c r="Q92" s="12">
        <f t="shared" si="17"/>
        <v>2.8888888888888888</v>
      </c>
      <c r="R92" s="22">
        <f t="shared" si="18"/>
        <v>-10.34615384615385</v>
      </c>
      <c r="AN92" s="44">
        <f t="shared" si="19"/>
        <v>4.3478260869565216E-2</v>
      </c>
      <c r="AO92" s="44">
        <f t="shared" si="20"/>
        <v>1.8903591682419658E-3</v>
      </c>
      <c r="AP92" s="44">
        <f t="shared" si="21"/>
        <v>-0.10346153846153851</v>
      </c>
      <c r="AQ92" s="44">
        <f t="shared" si="22"/>
        <v>1.0704289940828412E-2</v>
      </c>
    </row>
    <row r="93" spans="1:43" s="2" customFormat="1" ht="15" customHeight="1" x14ac:dyDescent="0.35">
      <c r="A93" s="3">
        <v>89</v>
      </c>
      <c r="B93" s="4" t="s">
        <v>207</v>
      </c>
      <c r="C93" s="3" t="s">
        <v>208</v>
      </c>
      <c r="D93" s="6">
        <v>3</v>
      </c>
      <c r="E93" s="6">
        <v>3</v>
      </c>
      <c r="F93" s="6">
        <v>4</v>
      </c>
      <c r="G93" s="6">
        <v>2.5</v>
      </c>
      <c r="H93" s="6">
        <v>2</v>
      </c>
      <c r="I93" s="6">
        <v>2.5</v>
      </c>
      <c r="J93" s="6">
        <v>3</v>
      </c>
      <c r="K93" s="6">
        <v>3.5</v>
      </c>
      <c r="L93" s="6">
        <v>3</v>
      </c>
      <c r="M93" s="12">
        <v>2.82</v>
      </c>
      <c r="N93" s="12">
        <v>7.07</v>
      </c>
      <c r="O93" s="12">
        <f t="shared" si="15"/>
        <v>2.9375</v>
      </c>
      <c r="P93" s="22">
        <f t="shared" si="16"/>
        <v>2.1276595744680851</v>
      </c>
      <c r="Q93" s="12">
        <f t="shared" si="17"/>
        <v>2.9444444444444446</v>
      </c>
      <c r="R93" s="22">
        <f t="shared" si="18"/>
        <v>-4.226415094339635</v>
      </c>
      <c r="AN93" s="44">
        <f t="shared" si="19"/>
        <v>2.1276595744680851E-2</v>
      </c>
      <c r="AO93" s="44">
        <f t="shared" si="20"/>
        <v>4.526935264825713E-4</v>
      </c>
      <c r="AP93" s="44">
        <f t="shared" si="21"/>
        <v>-4.2264150943396347E-2</v>
      </c>
      <c r="AQ93" s="44">
        <f t="shared" si="22"/>
        <v>1.7862584549661904E-3</v>
      </c>
    </row>
    <row r="94" spans="1:43" s="2" customFormat="1" ht="15" customHeight="1" x14ac:dyDescent="0.35">
      <c r="A94" s="3">
        <v>90</v>
      </c>
      <c r="B94" s="4" t="s">
        <v>209</v>
      </c>
      <c r="C94" s="3" t="s">
        <v>210</v>
      </c>
      <c r="D94" s="6">
        <v>3</v>
      </c>
      <c r="E94" s="6">
        <v>1.5</v>
      </c>
      <c r="F94" s="6">
        <v>3.5</v>
      </c>
      <c r="G94" s="6">
        <v>1.5</v>
      </c>
      <c r="H94" s="6">
        <v>2</v>
      </c>
      <c r="I94" s="6">
        <v>3</v>
      </c>
      <c r="J94" s="6">
        <v>2.5</v>
      </c>
      <c r="K94" s="6">
        <v>3</v>
      </c>
      <c r="L94" s="6">
        <v>3</v>
      </c>
      <c r="M94" s="12">
        <v>2.25</v>
      </c>
      <c r="N94" s="12">
        <v>6.22</v>
      </c>
      <c r="O94" s="12">
        <f t="shared" si="15"/>
        <v>2.5</v>
      </c>
      <c r="P94" s="22">
        <f t="shared" si="16"/>
        <v>20</v>
      </c>
      <c r="Q94" s="12">
        <f t="shared" si="17"/>
        <v>2.5555555555555554</v>
      </c>
      <c r="R94" s="22">
        <f t="shared" si="18"/>
        <v>-11.956521739130428</v>
      </c>
      <c r="AN94" s="44">
        <f t="shared" si="19"/>
        <v>0.2</v>
      </c>
      <c r="AO94" s="44">
        <f t="shared" si="20"/>
        <v>4.0000000000000008E-2</v>
      </c>
      <c r="AP94" s="44">
        <f t="shared" si="21"/>
        <v>-0.11956521739130428</v>
      </c>
      <c r="AQ94" s="44">
        <f t="shared" si="22"/>
        <v>1.4295841209829852E-2</v>
      </c>
    </row>
    <row r="95" spans="1:43" s="2" customFormat="1" ht="15" customHeight="1" x14ac:dyDescent="0.35">
      <c r="A95" s="3">
        <v>91</v>
      </c>
      <c r="B95" s="4" t="s">
        <v>211</v>
      </c>
      <c r="C95" s="3" t="s">
        <v>212</v>
      </c>
      <c r="D95" s="6">
        <v>4</v>
      </c>
      <c r="E95" s="6">
        <v>3.5</v>
      </c>
      <c r="F95" s="6">
        <v>3</v>
      </c>
      <c r="G95" s="6">
        <v>3.5</v>
      </c>
      <c r="H95" s="6">
        <v>2</v>
      </c>
      <c r="I95" s="6">
        <v>4</v>
      </c>
      <c r="J95" s="6">
        <v>4</v>
      </c>
      <c r="K95" s="6">
        <v>4</v>
      </c>
      <c r="L95" s="6">
        <v>3</v>
      </c>
      <c r="M95" s="12">
        <v>2.61</v>
      </c>
      <c r="N95" s="12">
        <v>6.82</v>
      </c>
      <c r="O95" s="12">
        <f t="shared" si="15"/>
        <v>3.5</v>
      </c>
      <c r="P95" s="22">
        <f t="shared" si="16"/>
        <v>-14.285714285714285</v>
      </c>
      <c r="Q95" s="12">
        <f t="shared" si="17"/>
        <v>3.4444444444444446</v>
      </c>
      <c r="R95" s="22">
        <f t="shared" si="18"/>
        <v>-24.225806451612911</v>
      </c>
      <c r="AN95" s="44">
        <f t="shared" si="19"/>
        <v>-0.14285714285714285</v>
      </c>
      <c r="AO95" s="44">
        <f t="shared" si="20"/>
        <v>2.0408163265306121E-2</v>
      </c>
      <c r="AP95" s="44">
        <f t="shared" si="21"/>
        <v>-0.24225806451612911</v>
      </c>
      <c r="AQ95" s="44">
        <f t="shared" si="22"/>
        <v>5.868896982310097E-2</v>
      </c>
    </row>
    <row r="96" spans="1:43" s="2" customFormat="1" ht="15" customHeight="1" x14ac:dyDescent="0.35">
      <c r="A96" s="3">
        <v>92</v>
      </c>
      <c r="B96" s="4" t="s">
        <v>213</v>
      </c>
      <c r="C96" s="3" t="s">
        <v>214</v>
      </c>
      <c r="D96" s="6">
        <v>3</v>
      </c>
      <c r="E96" s="6">
        <v>1</v>
      </c>
      <c r="F96" s="6">
        <v>2.5</v>
      </c>
      <c r="G96" s="6">
        <v>1.5</v>
      </c>
      <c r="H96" s="6">
        <v>1.5</v>
      </c>
      <c r="I96" s="6">
        <v>2.5</v>
      </c>
      <c r="J96" s="6">
        <v>2.5</v>
      </c>
      <c r="K96" s="6">
        <v>3</v>
      </c>
      <c r="L96" s="6">
        <v>2.5</v>
      </c>
      <c r="M96" s="12">
        <v>2.2799999999999998</v>
      </c>
      <c r="N96" s="12">
        <v>6.29</v>
      </c>
      <c r="O96" s="12">
        <f t="shared" si="15"/>
        <v>2.1875</v>
      </c>
      <c r="P96" s="22">
        <f t="shared" si="16"/>
        <v>14.285714285714285</v>
      </c>
      <c r="Q96" s="12">
        <f t="shared" si="17"/>
        <v>2.2222222222222223</v>
      </c>
      <c r="R96" s="22">
        <f t="shared" si="18"/>
        <v>2.5999999999999868</v>
      </c>
      <c r="AN96" s="44">
        <f t="shared" si="19"/>
        <v>0.14285714285714285</v>
      </c>
      <c r="AO96" s="44">
        <f t="shared" si="20"/>
        <v>2.0408163265306121E-2</v>
      </c>
      <c r="AP96" s="44">
        <f t="shared" si="21"/>
        <v>2.5999999999999867E-2</v>
      </c>
      <c r="AQ96" s="44">
        <f t="shared" si="22"/>
        <v>6.7599999999999312E-4</v>
      </c>
    </row>
    <row r="97" spans="1:43" s="2" customFormat="1" ht="15" customHeight="1" x14ac:dyDescent="0.35">
      <c r="A97" s="3">
        <v>93</v>
      </c>
      <c r="B97" s="4" t="s">
        <v>215</v>
      </c>
      <c r="C97" s="3" t="s">
        <v>216</v>
      </c>
      <c r="D97" s="6">
        <v>3</v>
      </c>
      <c r="E97" s="6">
        <v>3</v>
      </c>
      <c r="F97" s="6">
        <v>4</v>
      </c>
      <c r="G97" s="6">
        <v>4</v>
      </c>
      <c r="H97" s="6">
        <v>2.5</v>
      </c>
      <c r="I97" s="6">
        <v>2.5</v>
      </c>
      <c r="J97" s="6">
        <v>3</v>
      </c>
      <c r="K97" s="6">
        <v>3.5</v>
      </c>
      <c r="L97" s="6">
        <v>3.5</v>
      </c>
      <c r="M97" s="12">
        <v>2.82</v>
      </c>
      <c r="N97" s="12">
        <v>7.14</v>
      </c>
      <c r="O97" s="12">
        <f t="shared" si="15"/>
        <v>3.1875</v>
      </c>
      <c r="P97" s="22">
        <f t="shared" si="16"/>
        <v>9.8039215686274517</v>
      </c>
      <c r="Q97" s="12">
        <f t="shared" si="17"/>
        <v>3.2222222222222223</v>
      </c>
      <c r="R97" s="22">
        <f t="shared" si="18"/>
        <v>-12.482758620689664</v>
      </c>
      <c r="AN97" s="44">
        <f t="shared" si="19"/>
        <v>9.8039215686274522E-2</v>
      </c>
      <c r="AO97" s="44">
        <f t="shared" si="20"/>
        <v>9.6116878123798568E-3</v>
      </c>
      <c r="AP97" s="44">
        <f t="shared" si="21"/>
        <v>-0.12482758620689664</v>
      </c>
      <c r="AQ97" s="44">
        <f t="shared" si="22"/>
        <v>1.5581926278240213E-2</v>
      </c>
    </row>
    <row r="98" spans="1:43" s="2" customFormat="1" ht="15" customHeight="1" x14ac:dyDescent="0.35">
      <c r="A98" s="3">
        <v>94</v>
      </c>
      <c r="B98" s="4" t="s">
        <v>217</v>
      </c>
      <c r="C98" s="3" t="s">
        <v>218</v>
      </c>
      <c r="D98" s="6">
        <v>4</v>
      </c>
      <c r="E98" s="6">
        <v>3</v>
      </c>
      <c r="F98" s="6">
        <v>4</v>
      </c>
      <c r="G98" s="6">
        <v>4</v>
      </c>
      <c r="H98" s="6">
        <v>3</v>
      </c>
      <c r="I98" s="6">
        <v>3.5</v>
      </c>
      <c r="J98" s="6">
        <v>4</v>
      </c>
      <c r="K98" s="6">
        <v>4</v>
      </c>
      <c r="L98" s="6">
        <v>3.5</v>
      </c>
      <c r="M98" s="12">
        <v>2.61</v>
      </c>
      <c r="N98" s="12">
        <v>6.83</v>
      </c>
      <c r="O98" s="12">
        <f t="shared" si="15"/>
        <v>3.6875</v>
      </c>
      <c r="P98" s="22">
        <f t="shared" si="16"/>
        <v>-5.0847457627118651</v>
      </c>
      <c r="Q98" s="12">
        <f t="shared" si="17"/>
        <v>3.6666666666666665</v>
      </c>
      <c r="R98" s="22">
        <f t="shared" si="18"/>
        <v>-28.81818181818182</v>
      </c>
      <c r="AN98" s="44">
        <f t="shared" si="19"/>
        <v>-5.0847457627118647E-2</v>
      </c>
      <c r="AO98" s="44">
        <f t="shared" si="20"/>
        <v>2.5854639471416265E-3</v>
      </c>
      <c r="AP98" s="44">
        <f t="shared" si="21"/>
        <v>-0.28818181818181821</v>
      </c>
      <c r="AQ98" s="44">
        <f t="shared" si="22"/>
        <v>8.3048760330578522E-2</v>
      </c>
    </row>
    <row r="99" spans="1:43" s="2" customFormat="1" ht="15" customHeight="1" x14ac:dyDescent="0.35">
      <c r="A99" s="3">
        <v>95</v>
      </c>
      <c r="B99" s="4" t="s">
        <v>219</v>
      </c>
      <c r="C99" s="3" t="s">
        <v>220</v>
      </c>
      <c r="D99" s="6">
        <v>4</v>
      </c>
      <c r="E99" s="6">
        <v>1.5</v>
      </c>
      <c r="F99" s="6">
        <v>3</v>
      </c>
      <c r="G99" s="6">
        <v>2</v>
      </c>
      <c r="H99" s="6">
        <v>2</v>
      </c>
      <c r="I99" s="6">
        <v>4</v>
      </c>
      <c r="J99" s="6">
        <v>3</v>
      </c>
      <c r="K99" s="6">
        <v>2</v>
      </c>
      <c r="L99" s="6">
        <v>2.5</v>
      </c>
      <c r="M99" s="12">
        <v>2.52</v>
      </c>
      <c r="N99" s="12">
        <v>6.73</v>
      </c>
      <c r="O99" s="12">
        <f t="shared" si="15"/>
        <v>2.6875</v>
      </c>
      <c r="P99" s="22">
        <f t="shared" si="16"/>
        <v>-6.9767441860465116</v>
      </c>
      <c r="Q99" s="12">
        <f t="shared" si="17"/>
        <v>2.6666666666666665</v>
      </c>
      <c r="R99" s="22">
        <f t="shared" si="18"/>
        <v>-5.4999999999999938</v>
      </c>
      <c r="AN99" s="44">
        <f t="shared" si="19"/>
        <v>-6.9767441860465115E-2</v>
      </c>
      <c r="AO99" s="44">
        <f t="shared" si="20"/>
        <v>4.8674959437533805E-3</v>
      </c>
      <c r="AP99" s="44">
        <f t="shared" si="21"/>
        <v>-5.4999999999999938E-2</v>
      </c>
      <c r="AQ99" s="44">
        <f t="shared" si="22"/>
        <v>3.024999999999993E-3</v>
      </c>
    </row>
    <row r="100" spans="1:43" s="2" customFormat="1" ht="15" customHeight="1" x14ac:dyDescent="0.35">
      <c r="A100" s="3">
        <v>96</v>
      </c>
      <c r="B100" s="4" t="s">
        <v>221</v>
      </c>
      <c r="C100" s="3" t="s">
        <v>222</v>
      </c>
      <c r="D100" s="6">
        <v>3.5</v>
      </c>
      <c r="E100" s="6">
        <v>2</v>
      </c>
      <c r="F100" s="6">
        <v>3.5</v>
      </c>
      <c r="G100" s="6">
        <v>2.5</v>
      </c>
      <c r="H100" s="6">
        <v>2</v>
      </c>
      <c r="I100" s="6">
        <v>3</v>
      </c>
      <c r="J100" s="6">
        <v>3</v>
      </c>
      <c r="K100" s="6">
        <v>3</v>
      </c>
      <c r="L100" s="6">
        <v>3</v>
      </c>
      <c r="M100" s="12">
        <v>2.41</v>
      </c>
      <c r="N100" s="12">
        <v>6.55</v>
      </c>
      <c r="O100" s="12">
        <f t="shared" si="15"/>
        <v>2.8125</v>
      </c>
      <c r="P100" s="22">
        <f t="shared" si="16"/>
        <v>6.666666666666667</v>
      </c>
      <c r="Q100" s="12">
        <f t="shared" si="17"/>
        <v>2.8333333333333335</v>
      </c>
      <c r="R100" s="22">
        <f t="shared" si="18"/>
        <v>-14.941176470588236</v>
      </c>
      <c r="AN100" s="44">
        <f t="shared" si="19"/>
        <v>6.6666666666666666E-2</v>
      </c>
      <c r="AO100" s="44">
        <f t="shared" si="20"/>
        <v>4.4444444444444444E-3</v>
      </c>
      <c r="AP100" s="44">
        <f t="shared" si="21"/>
        <v>-0.14941176470588236</v>
      </c>
      <c r="AQ100" s="44">
        <f t="shared" si="22"/>
        <v>2.2323875432525953E-2</v>
      </c>
    </row>
    <row r="101" spans="1:43" s="2" customFormat="1" ht="15" customHeight="1" x14ac:dyDescent="0.35">
      <c r="A101" s="3">
        <v>97</v>
      </c>
      <c r="B101" s="4" t="s">
        <v>223</v>
      </c>
      <c r="C101" s="3" t="s">
        <v>224</v>
      </c>
      <c r="D101" s="6">
        <v>4</v>
      </c>
      <c r="E101" s="6">
        <v>3</v>
      </c>
      <c r="F101" s="6">
        <v>3.5</v>
      </c>
      <c r="G101" s="6">
        <v>4</v>
      </c>
      <c r="H101" s="6">
        <v>3.5</v>
      </c>
      <c r="I101" s="6">
        <v>3</v>
      </c>
      <c r="J101" s="6">
        <v>3</v>
      </c>
      <c r="K101" s="6">
        <v>4</v>
      </c>
      <c r="L101" s="6">
        <v>4</v>
      </c>
      <c r="M101" s="12">
        <v>2.98</v>
      </c>
      <c r="N101" s="12">
        <v>7.38</v>
      </c>
      <c r="O101" s="12">
        <f t="shared" si="15"/>
        <v>3.5</v>
      </c>
      <c r="P101" s="22">
        <f t="shared" si="16"/>
        <v>14.285714285714285</v>
      </c>
      <c r="Q101" s="12">
        <f t="shared" si="17"/>
        <v>3.5555555555555554</v>
      </c>
      <c r="R101" s="22">
        <f t="shared" si="18"/>
        <v>-16.187499999999996</v>
      </c>
      <c r="AN101" s="44">
        <f t="shared" si="19"/>
        <v>0.14285714285714285</v>
      </c>
      <c r="AO101" s="44">
        <f t="shared" si="20"/>
        <v>2.0408163265306121E-2</v>
      </c>
      <c r="AP101" s="44">
        <f t="shared" si="21"/>
        <v>-0.16187499999999996</v>
      </c>
      <c r="AQ101" s="44">
        <f t="shared" si="22"/>
        <v>2.6203515624999989E-2</v>
      </c>
    </row>
    <row r="102" spans="1:43" s="2" customFormat="1" ht="15" customHeight="1" x14ac:dyDescent="0.35">
      <c r="A102" s="3">
        <v>98</v>
      </c>
      <c r="B102" s="4" t="s">
        <v>225</v>
      </c>
      <c r="C102" s="3" t="s">
        <v>226</v>
      </c>
      <c r="D102" s="6">
        <v>3.5</v>
      </c>
      <c r="E102" s="6">
        <v>3</v>
      </c>
      <c r="F102" s="6">
        <v>3</v>
      </c>
      <c r="G102" s="6">
        <v>3.5</v>
      </c>
      <c r="H102" s="6">
        <v>2</v>
      </c>
      <c r="I102" s="6">
        <v>3</v>
      </c>
      <c r="J102" s="6">
        <v>2.5</v>
      </c>
      <c r="K102" s="6">
        <v>3</v>
      </c>
      <c r="L102" s="6">
        <v>3</v>
      </c>
      <c r="M102" s="12">
        <v>2.35</v>
      </c>
      <c r="N102" s="12">
        <v>6.47</v>
      </c>
      <c r="O102" s="12">
        <f t="shared" si="15"/>
        <v>2.9375</v>
      </c>
      <c r="P102" s="22">
        <f t="shared" si="16"/>
        <v>2.1276595744680851</v>
      </c>
      <c r="Q102" s="12">
        <f t="shared" si="17"/>
        <v>2.9444444444444446</v>
      </c>
      <c r="R102" s="22">
        <f t="shared" si="18"/>
        <v>-20.188679245283019</v>
      </c>
      <c r="AN102" s="44">
        <f t="shared" si="19"/>
        <v>2.1276595744680851E-2</v>
      </c>
      <c r="AO102" s="44">
        <f t="shared" si="20"/>
        <v>4.526935264825713E-4</v>
      </c>
      <c r="AP102" s="44">
        <f t="shared" si="21"/>
        <v>-0.2018867924528302</v>
      </c>
      <c r="AQ102" s="44">
        <f t="shared" si="22"/>
        <v>4.0758276966892139E-2</v>
      </c>
    </row>
    <row r="103" spans="1:43" s="2" customFormat="1" ht="15" customHeight="1" x14ac:dyDescent="0.35">
      <c r="A103" s="3">
        <v>99</v>
      </c>
      <c r="B103" s="4" t="s">
        <v>227</v>
      </c>
      <c r="C103" s="3" t="s">
        <v>228</v>
      </c>
      <c r="D103" s="6">
        <v>3</v>
      </c>
      <c r="E103" s="6">
        <v>2.5</v>
      </c>
      <c r="F103" s="6">
        <v>3</v>
      </c>
      <c r="G103" s="6">
        <v>4</v>
      </c>
      <c r="H103" s="6">
        <v>2</v>
      </c>
      <c r="I103" s="6">
        <v>2.5</v>
      </c>
      <c r="J103" s="6">
        <v>2</v>
      </c>
      <c r="K103" s="6">
        <v>3</v>
      </c>
      <c r="L103" s="6">
        <v>3</v>
      </c>
      <c r="M103" s="12">
        <v>2.76</v>
      </c>
      <c r="N103" s="12">
        <v>7.07</v>
      </c>
      <c r="O103" s="12">
        <f t="shared" si="15"/>
        <v>2.75</v>
      </c>
      <c r="P103" s="22">
        <f t="shared" si="16"/>
        <v>9.0909090909090917</v>
      </c>
      <c r="Q103" s="12">
        <f t="shared" si="17"/>
        <v>2.7777777777777777</v>
      </c>
      <c r="R103" s="22">
        <f t="shared" si="18"/>
        <v>-0.64000000000000412</v>
      </c>
      <c r="AN103" s="44">
        <f t="shared" si="19"/>
        <v>9.0909090909090912E-2</v>
      </c>
      <c r="AO103" s="44">
        <f t="shared" si="20"/>
        <v>8.2644628099173556E-3</v>
      </c>
      <c r="AP103" s="44">
        <f t="shared" si="21"/>
        <v>-6.4000000000000411E-3</v>
      </c>
      <c r="AQ103" s="44">
        <f t="shared" si="22"/>
        <v>4.0960000000000523E-5</v>
      </c>
    </row>
    <row r="104" spans="1:43" s="2" customFormat="1" ht="15" customHeight="1" x14ac:dyDescent="0.35">
      <c r="A104" s="3">
        <v>100</v>
      </c>
      <c r="B104" s="4" t="s">
        <v>229</v>
      </c>
      <c r="C104" s="3" t="s">
        <v>230</v>
      </c>
      <c r="D104" s="6">
        <v>4</v>
      </c>
      <c r="E104" s="6">
        <v>4</v>
      </c>
      <c r="F104" s="6">
        <v>4</v>
      </c>
      <c r="G104" s="6">
        <v>4</v>
      </c>
      <c r="H104" s="6">
        <v>4</v>
      </c>
      <c r="I104" s="6">
        <v>3</v>
      </c>
      <c r="J104" s="6">
        <v>3</v>
      </c>
      <c r="K104" s="6">
        <v>4</v>
      </c>
      <c r="L104" s="6">
        <v>3.5</v>
      </c>
      <c r="M104" s="12">
        <v>3.33</v>
      </c>
      <c r="N104" s="12">
        <v>7.99</v>
      </c>
      <c r="O104" s="12">
        <f t="shared" si="15"/>
        <v>3.75</v>
      </c>
      <c r="P104" s="22">
        <f t="shared" si="16"/>
        <v>-6.666666666666667</v>
      </c>
      <c r="Q104" s="12">
        <f t="shared" si="17"/>
        <v>3.7222222222222223</v>
      </c>
      <c r="R104" s="22">
        <f t="shared" si="18"/>
        <v>-10.537313432835822</v>
      </c>
      <c r="AN104" s="44">
        <f t="shared" si="19"/>
        <v>-6.6666666666666666E-2</v>
      </c>
      <c r="AO104" s="44">
        <f t="shared" si="20"/>
        <v>4.4444444444444444E-3</v>
      </c>
      <c r="AP104" s="44">
        <f t="shared" si="21"/>
        <v>-0.10537313432835821</v>
      </c>
      <c r="AQ104" s="44">
        <f t="shared" si="22"/>
        <v>1.1103497438182224E-2</v>
      </c>
    </row>
    <row r="105" spans="1:43" s="2" customFormat="1" ht="15" customHeight="1" x14ac:dyDescent="0.35">
      <c r="A105" s="3">
        <v>101</v>
      </c>
      <c r="B105" s="4" t="s">
        <v>232</v>
      </c>
      <c r="C105" s="3" t="s">
        <v>231</v>
      </c>
      <c r="D105" s="6">
        <v>4</v>
      </c>
      <c r="E105" s="6">
        <v>1</v>
      </c>
      <c r="F105" s="6">
        <v>3</v>
      </c>
      <c r="G105" s="6">
        <v>2</v>
      </c>
      <c r="H105" s="6">
        <v>1</v>
      </c>
      <c r="I105" s="6">
        <v>2</v>
      </c>
      <c r="J105" s="6">
        <v>1</v>
      </c>
      <c r="K105" s="6">
        <v>2</v>
      </c>
      <c r="L105" s="6">
        <v>2</v>
      </c>
      <c r="M105" s="12">
        <v>2.2000000000000002</v>
      </c>
      <c r="N105" s="12">
        <v>5.95</v>
      </c>
      <c r="O105" s="12">
        <f t="shared" si="15"/>
        <v>2</v>
      </c>
      <c r="P105" s="22">
        <f t="shared" si="16"/>
        <v>0</v>
      </c>
      <c r="Q105" s="12">
        <f t="shared" si="17"/>
        <v>2</v>
      </c>
      <c r="R105" s="22">
        <f t="shared" si="18"/>
        <v>10.000000000000009</v>
      </c>
      <c r="AN105" s="44">
        <f t="shared" si="19"/>
        <v>0</v>
      </c>
      <c r="AO105" s="44">
        <f t="shared" si="20"/>
        <v>0</v>
      </c>
      <c r="AP105" s="44">
        <f t="shared" si="21"/>
        <v>0.10000000000000009</v>
      </c>
      <c r="AQ105" s="44">
        <f t="shared" si="22"/>
        <v>1.0000000000000018E-2</v>
      </c>
    </row>
    <row r="106" spans="1:43" s="2" customFormat="1" ht="15" customHeight="1" x14ac:dyDescent="0.35">
      <c r="A106" s="3">
        <v>102</v>
      </c>
      <c r="B106" s="4" t="s">
        <v>233</v>
      </c>
      <c r="C106" s="3" t="s">
        <v>234</v>
      </c>
      <c r="D106" s="6">
        <v>3</v>
      </c>
      <c r="E106" s="6">
        <v>3</v>
      </c>
      <c r="F106" s="6">
        <v>3</v>
      </c>
      <c r="G106" s="6">
        <v>1.5</v>
      </c>
      <c r="H106" s="6">
        <v>3</v>
      </c>
      <c r="I106" s="6">
        <v>3</v>
      </c>
      <c r="J106" s="6">
        <v>2</v>
      </c>
      <c r="K106" s="6">
        <v>1.5</v>
      </c>
      <c r="L106" s="6">
        <v>3</v>
      </c>
      <c r="M106" s="12">
        <v>2.19</v>
      </c>
      <c r="N106" s="12">
        <v>6.2</v>
      </c>
      <c r="O106" s="12">
        <f t="shared" si="15"/>
        <v>2.5</v>
      </c>
      <c r="P106" s="22">
        <f t="shared" si="16"/>
        <v>20</v>
      </c>
      <c r="Q106" s="12">
        <f t="shared" si="17"/>
        <v>2.5555555555555554</v>
      </c>
      <c r="R106" s="22">
        <f t="shared" si="18"/>
        <v>-14.304347826086952</v>
      </c>
      <c r="AN106" s="44">
        <f t="shared" si="19"/>
        <v>0.2</v>
      </c>
      <c r="AO106" s="44">
        <f t="shared" si="20"/>
        <v>4.0000000000000008E-2</v>
      </c>
      <c r="AP106" s="44">
        <f t="shared" si="21"/>
        <v>-0.14304347826086952</v>
      </c>
      <c r="AQ106" s="44">
        <f t="shared" si="22"/>
        <v>2.0461436672967851E-2</v>
      </c>
    </row>
    <row r="107" spans="1:43" s="2" customFormat="1" ht="15" customHeight="1" x14ac:dyDescent="0.35">
      <c r="A107" s="3">
        <v>103</v>
      </c>
      <c r="B107" s="4" t="s">
        <v>235</v>
      </c>
      <c r="C107" s="3" t="s">
        <v>236</v>
      </c>
      <c r="D107" s="6">
        <v>4</v>
      </c>
      <c r="E107" s="6">
        <v>4</v>
      </c>
      <c r="F107" s="6">
        <v>4</v>
      </c>
      <c r="G107" s="6">
        <v>4</v>
      </c>
      <c r="H107" s="6">
        <v>4</v>
      </c>
      <c r="I107" s="6">
        <v>4</v>
      </c>
      <c r="J107" s="6">
        <v>3.5</v>
      </c>
      <c r="K107" s="6">
        <v>4</v>
      </c>
      <c r="L107" s="6">
        <v>4</v>
      </c>
      <c r="M107" s="12">
        <v>3.72</v>
      </c>
      <c r="N107" s="12">
        <v>8.75</v>
      </c>
      <c r="O107" s="12">
        <f t="shared" si="15"/>
        <v>3.9375</v>
      </c>
      <c r="P107" s="22">
        <f t="shared" si="16"/>
        <v>1.5873015873015872</v>
      </c>
      <c r="Q107" s="12">
        <f t="shared" si="17"/>
        <v>3.9444444444444446</v>
      </c>
      <c r="R107" s="22">
        <f t="shared" si="18"/>
        <v>-5.6901408450704221</v>
      </c>
      <c r="AN107" s="44">
        <f t="shared" si="19"/>
        <v>1.5873015873015872E-2</v>
      </c>
      <c r="AO107" s="44">
        <f t="shared" si="20"/>
        <v>2.5195263290501383E-4</v>
      </c>
      <c r="AP107" s="44">
        <f t="shared" si="21"/>
        <v>-5.6901408450704218E-2</v>
      </c>
      <c r="AQ107" s="44">
        <f t="shared" si="22"/>
        <v>3.2377702836738735E-3</v>
      </c>
    </row>
    <row r="108" spans="1:43" s="2" customFormat="1" ht="15" customHeight="1" x14ac:dyDescent="0.35">
      <c r="A108" s="3">
        <v>104</v>
      </c>
      <c r="B108" s="4" t="s">
        <v>237</v>
      </c>
      <c r="C108" s="3" t="s">
        <v>238</v>
      </c>
      <c r="D108" s="6">
        <v>3</v>
      </c>
      <c r="E108" s="6">
        <v>2</v>
      </c>
      <c r="F108" s="6">
        <v>3</v>
      </c>
      <c r="G108" s="6">
        <v>3</v>
      </c>
      <c r="H108" s="6">
        <v>1.5</v>
      </c>
      <c r="I108" s="6">
        <v>3</v>
      </c>
      <c r="J108" s="6">
        <v>2</v>
      </c>
      <c r="K108" s="6">
        <v>3</v>
      </c>
      <c r="L108" s="6">
        <v>2.5</v>
      </c>
      <c r="M108" s="12">
        <v>2.21</v>
      </c>
      <c r="N108" s="12">
        <v>6.26</v>
      </c>
      <c r="O108" s="12">
        <f t="shared" si="15"/>
        <v>2.5625</v>
      </c>
      <c r="P108" s="22">
        <f t="shared" si="16"/>
        <v>-2.4390243902439024</v>
      </c>
      <c r="Q108" s="12">
        <f t="shared" si="17"/>
        <v>2.5555555555555554</v>
      </c>
      <c r="R108" s="22">
        <f t="shared" si="18"/>
        <v>-13.521739130434776</v>
      </c>
      <c r="AN108" s="44">
        <f t="shared" si="19"/>
        <v>-2.4390243902439025E-2</v>
      </c>
      <c r="AO108" s="44">
        <f t="shared" si="20"/>
        <v>5.9488399762046404E-4</v>
      </c>
      <c r="AP108" s="44">
        <f t="shared" si="21"/>
        <v>-0.13521739130434776</v>
      </c>
      <c r="AQ108" s="44">
        <f t="shared" si="22"/>
        <v>1.8283742911153103E-2</v>
      </c>
    </row>
    <row r="109" spans="1:43" s="2" customFormat="1" ht="15" customHeight="1" x14ac:dyDescent="0.35">
      <c r="A109" s="3">
        <v>105</v>
      </c>
      <c r="B109" s="4" t="s">
        <v>239</v>
      </c>
      <c r="C109" s="3" t="s">
        <v>240</v>
      </c>
      <c r="D109" s="6">
        <v>3</v>
      </c>
      <c r="E109" s="6">
        <v>2</v>
      </c>
      <c r="F109" s="6">
        <v>4</v>
      </c>
      <c r="G109" s="6">
        <v>2</v>
      </c>
      <c r="H109" s="6">
        <v>2</v>
      </c>
      <c r="I109" s="6">
        <v>3</v>
      </c>
      <c r="J109" s="6">
        <v>3</v>
      </c>
      <c r="K109" s="6">
        <v>2.5</v>
      </c>
      <c r="L109" s="6">
        <v>3</v>
      </c>
      <c r="M109" s="12">
        <v>2.68</v>
      </c>
      <c r="N109" s="12">
        <v>6.91</v>
      </c>
      <c r="O109" s="12">
        <f t="shared" si="15"/>
        <v>2.6875</v>
      </c>
      <c r="P109" s="22">
        <f t="shared" si="16"/>
        <v>11.627906976744185</v>
      </c>
      <c r="Q109" s="12">
        <f t="shared" si="17"/>
        <v>2.7222222222222223</v>
      </c>
      <c r="R109" s="22">
        <f t="shared" si="18"/>
        <v>-1.551020408163263</v>
      </c>
      <c r="AN109" s="44">
        <f t="shared" si="19"/>
        <v>0.11627906976744186</v>
      </c>
      <c r="AO109" s="44">
        <f t="shared" si="20"/>
        <v>1.3520822065981611E-2</v>
      </c>
      <c r="AP109" s="44">
        <f t="shared" si="21"/>
        <v>-1.5510204081632631E-2</v>
      </c>
      <c r="AQ109" s="44">
        <f t="shared" si="22"/>
        <v>2.4056643065389351E-4</v>
      </c>
    </row>
    <row r="110" spans="1:43" s="2" customFormat="1" ht="15" customHeight="1" x14ac:dyDescent="0.35">
      <c r="A110" s="3">
        <v>106</v>
      </c>
      <c r="B110" s="4" t="s">
        <v>241</v>
      </c>
      <c r="C110" s="3" t="s">
        <v>242</v>
      </c>
      <c r="D110" s="6">
        <v>3</v>
      </c>
      <c r="E110" s="6">
        <v>1.5</v>
      </c>
      <c r="F110" s="6">
        <v>2</v>
      </c>
      <c r="G110" s="6">
        <v>3</v>
      </c>
      <c r="H110" s="6">
        <v>1.5</v>
      </c>
      <c r="I110" s="6">
        <v>3</v>
      </c>
      <c r="J110" s="6">
        <v>3</v>
      </c>
      <c r="K110" s="6">
        <v>2.5</v>
      </c>
      <c r="L110" s="6">
        <v>3</v>
      </c>
      <c r="M110" s="12">
        <v>2.59</v>
      </c>
      <c r="N110" s="12">
        <v>6.76</v>
      </c>
      <c r="O110" s="12">
        <f t="shared" si="15"/>
        <v>2.4375</v>
      </c>
      <c r="P110" s="22">
        <f t="shared" si="16"/>
        <v>23.076923076923077</v>
      </c>
      <c r="Q110" s="12">
        <f t="shared" si="17"/>
        <v>2.5</v>
      </c>
      <c r="R110" s="22">
        <f t="shared" si="18"/>
        <v>3.5999999999999943</v>
      </c>
      <c r="AN110" s="44">
        <f t="shared" si="19"/>
        <v>0.23076923076923075</v>
      </c>
      <c r="AO110" s="44">
        <f t="shared" si="20"/>
        <v>5.325443786982248E-2</v>
      </c>
      <c r="AP110" s="44">
        <f t="shared" si="21"/>
        <v>3.5999999999999942E-2</v>
      </c>
      <c r="AQ110" s="44">
        <f t="shared" si="22"/>
        <v>1.2959999999999957E-3</v>
      </c>
    </row>
    <row r="111" spans="1:43" s="2" customFormat="1" ht="15" customHeight="1" x14ac:dyDescent="0.35">
      <c r="A111" s="3">
        <v>107</v>
      </c>
      <c r="B111" s="4" t="s">
        <v>243</v>
      </c>
      <c r="C111" s="3" t="s">
        <v>244</v>
      </c>
      <c r="D111" s="6">
        <v>4</v>
      </c>
      <c r="E111" s="6">
        <v>1</v>
      </c>
      <c r="F111" s="6">
        <v>2.5</v>
      </c>
      <c r="G111" s="6">
        <v>2</v>
      </c>
      <c r="H111" s="6">
        <v>1</v>
      </c>
      <c r="I111" s="6">
        <v>2.5</v>
      </c>
      <c r="J111" s="6">
        <v>3</v>
      </c>
      <c r="K111" s="6">
        <v>3</v>
      </c>
      <c r="L111" s="6">
        <v>2.5</v>
      </c>
      <c r="M111" s="12">
        <v>2.17</v>
      </c>
      <c r="N111" s="12">
        <v>6.14</v>
      </c>
      <c r="O111" s="12">
        <f t="shared" si="15"/>
        <v>2.375</v>
      </c>
      <c r="P111" s="22">
        <f t="shared" si="16"/>
        <v>5.2631578947368416</v>
      </c>
      <c r="Q111" s="12">
        <f t="shared" si="17"/>
        <v>2.3888888888888888</v>
      </c>
      <c r="R111" s="22">
        <f t="shared" si="18"/>
        <v>-9.1627906976744189</v>
      </c>
      <c r="AN111" s="44">
        <f t="shared" si="19"/>
        <v>5.2631578947368418E-2</v>
      </c>
      <c r="AO111" s="44">
        <f t="shared" si="20"/>
        <v>2.7700831024930744E-3</v>
      </c>
      <c r="AP111" s="44">
        <f t="shared" si="21"/>
        <v>-9.1627906976744194E-2</v>
      </c>
      <c r="AQ111" s="44">
        <f t="shared" si="22"/>
        <v>8.3956733369388876E-3</v>
      </c>
    </row>
    <row r="112" spans="1:43" s="2" customFormat="1" ht="15" customHeight="1" x14ac:dyDescent="0.35">
      <c r="A112" s="3">
        <v>108</v>
      </c>
      <c r="B112" s="4" t="s">
        <v>246</v>
      </c>
      <c r="C112" s="3" t="s">
        <v>245</v>
      </c>
      <c r="D112" s="6">
        <v>3</v>
      </c>
      <c r="E112" s="6">
        <v>3</v>
      </c>
      <c r="F112" s="6">
        <v>3</v>
      </c>
      <c r="G112" s="6">
        <v>3.5</v>
      </c>
      <c r="H112" s="6">
        <v>2.5</v>
      </c>
      <c r="I112" s="6">
        <v>2.5</v>
      </c>
      <c r="J112" s="6">
        <v>3</v>
      </c>
      <c r="K112" s="6">
        <v>2</v>
      </c>
      <c r="L112" s="6">
        <v>2.5</v>
      </c>
      <c r="M112" s="12">
        <v>2.0699999999999998</v>
      </c>
      <c r="N112" s="12">
        <v>5.98</v>
      </c>
      <c r="O112" s="12">
        <f t="shared" si="15"/>
        <v>2.8125</v>
      </c>
      <c r="P112" s="22">
        <f t="shared" si="16"/>
        <v>-11.111111111111111</v>
      </c>
      <c r="Q112" s="12">
        <f t="shared" si="17"/>
        <v>2.7777777777777777</v>
      </c>
      <c r="R112" s="22">
        <f t="shared" si="18"/>
        <v>-25.480000000000004</v>
      </c>
      <c r="AN112" s="44">
        <f t="shared" si="19"/>
        <v>-0.1111111111111111</v>
      </c>
      <c r="AO112" s="44">
        <f t="shared" si="20"/>
        <v>1.2345679012345678E-2</v>
      </c>
      <c r="AP112" s="44">
        <f t="shared" si="21"/>
        <v>-0.25480000000000003</v>
      </c>
      <c r="AQ112" s="44">
        <f t="shared" si="22"/>
        <v>6.4923040000000015E-2</v>
      </c>
    </row>
    <row r="113" spans="1:43" s="2" customFormat="1" ht="15" customHeight="1" x14ac:dyDescent="0.35">
      <c r="A113" s="3">
        <v>109</v>
      </c>
      <c r="B113" s="4" t="s">
        <v>247</v>
      </c>
      <c r="C113" s="3" t="s">
        <v>248</v>
      </c>
      <c r="D113" s="6">
        <v>3.5</v>
      </c>
      <c r="E113" s="6">
        <v>2</v>
      </c>
      <c r="F113" s="6">
        <v>3</v>
      </c>
      <c r="G113" s="6">
        <v>3</v>
      </c>
      <c r="H113" s="6">
        <v>2.5</v>
      </c>
      <c r="I113" s="6">
        <v>2</v>
      </c>
      <c r="J113" s="6">
        <v>3</v>
      </c>
      <c r="K113" s="6">
        <v>3</v>
      </c>
      <c r="L113" s="6">
        <v>3</v>
      </c>
      <c r="M113" s="12">
        <v>2.67</v>
      </c>
      <c r="N113" s="12">
        <v>6.93</v>
      </c>
      <c r="O113" s="12">
        <f t="shared" si="15"/>
        <v>2.75</v>
      </c>
      <c r="P113" s="22">
        <f t="shared" si="16"/>
        <v>9.0909090909090917</v>
      </c>
      <c r="Q113" s="12">
        <f t="shared" si="17"/>
        <v>2.7777777777777777</v>
      </c>
      <c r="R113" s="22">
        <f t="shared" si="18"/>
        <v>-3.8799999999999994</v>
      </c>
      <c r="AN113" s="44">
        <f t="shared" si="19"/>
        <v>9.0909090909090912E-2</v>
      </c>
      <c r="AO113" s="44">
        <f t="shared" si="20"/>
        <v>8.2644628099173556E-3</v>
      </c>
      <c r="AP113" s="44">
        <f t="shared" si="21"/>
        <v>-3.8799999999999994E-2</v>
      </c>
      <c r="AQ113" s="44">
        <f t="shared" si="22"/>
        <v>1.5054399999999996E-3</v>
      </c>
    </row>
    <row r="114" spans="1:43" s="2" customFormat="1" ht="15" customHeight="1" x14ac:dyDescent="0.35">
      <c r="A114" s="3">
        <v>110</v>
      </c>
      <c r="B114" s="4" t="s">
        <v>249</v>
      </c>
      <c r="C114" s="3" t="s">
        <v>250</v>
      </c>
      <c r="D114" s="6">
        <v>4</v>
      </c>
      <c r="E114" s="6">
        <v>2.5</v>
      </c>
      <c r="F114" s="6">
        <v>2.5</v>
      </c>
      <c r="G114" s="6">
        <v>3</v>
      </c>
      <c r="H114" s="6">
        <v>2.5</v>
      </c>
      <c r="I114" s="6">
        <v>1</v>
      </c>
      <c r="J114" s="6">
        <v>3</v>
      </c>
      <c r="K114" s="6">
        <v>4</v>
      </c>
      <c r="L114" s="6">
        <v>3</v>
      </c>
      <c r="M114" s="12">
        <v>2.5299999999999998</v>
      </c>
      <c r="N114" s="12">
        <v>6.71</v>
      </c>
      <c r="O114" s="12">
        <f t="shared" si="15"/>
        <v>2.8125</v>
      </c>
      <c r="P114" s="22">
        <f t="shared" si="16"/>
        <v>6.666666666666667</v>
      </c>
      <c r="Q114" s="12">
        <f t="shared" si="17"/>
        <v>2.8333333333333335</v>
      </c>
      <c r="R114" s="22">
        <f t="shared" si="18"/>
        <v>-10.705882352941188</v>
      </c>
      <c r="AN114" s="44">
        <f t="shared" si="19"/>
        <v>6.6666666666666666E-2</v>
      </c>
      <c r="AO114" s="44">
        <f t="shared" si="20"/>
        <v>4.4444444444444444E-3</v>
      </c>
      <c r="AP114" s="44">
        <f t="shared" si="21"/>
        <v>-0.10705882352941189</v>
      </c>
      <c r="AQ114" s="44">
        <f t="shared" si="22"/>
        <v>1.1461591695501757E-2</v>
      </c>
    </row>
    <row r="115" spans="1:43" s="2" customFormat="1" ht="15" customHeight="1" x14ac:dyDescent="0.35">
      <c r="A115" s="3">
        <v>111</v>
      </c>
      <c r="B115" s="4" t="s">
        <v>251</v>
      </c>
      <c r="C115" s="3" t="s">
        <v>252</v>
      </c>
      <c r="D115" s="6">
        <v>3</v>
      </c>
      <c r="E115" s="6">
        <v>3</v>
      </c>
      <c r="F115" s="6">
        <v>3</v>
      </c>
      <c r="G115" s="6">
        <v>2</v>
      </c>
      <c r="H115" s="6">
        <v>1.5</v>
      </c>
      <c r="I115" s="6">
        <v>2.5</v>
      </c>
      <c r="J115" s="6">
        <v>3</v>
      </c>
      <c r="K115" s="6">
        <v>2.5</v>
      </c>
      <c r="L115" s="6">
        <v>3</v>
      </c>
      <c r="M115" s="12">
        <v>2.5</v>
      </c>
      <c r="N115" s="12">
        <v>6.68</v>
      </c>
      <c r="O115" s="12">
        <f t="shared" si="15"/>
        <v>2.5625</v>
      </c>
      <c r="P115" s="22">
        <f t="shared" si="16"/>
        <v>17.073170731707318</v>
      </c>
      <c r="Q115" s="12">
        <f t="shared" si="17"/>
        <v>2.6111111111111112</v>
      </c>
      <c r="R115" s="22">
        <f t="shared" si="18"/>
        <v>-4.2553191489361719</v>
      </c>
      <c r="AN115" s="44">
        <f t="shared" si="19"/>
        <v>0.17073170731707318</v>
      </c>
      <c r="AO115" s="44">
        <f t="shared" si="20"/>
        <v>2.9149315883402742E-2</v>
      </c>
      <c r="AP115" s="44">
        <f t="shared" si="21"/>
        <v>-4.2553191489361722E-2</v>
      </c>
      <c r="AQ115" s="44">
        <f t="shared" si="22"/>
        <v>1.8107741059302869E-3</v>
      </c>
    </row>
    <row r="116" spans="1:43" s="2" customFormat="1" ht="15" customHeight="1" x14ac:dyDescent="0.35">
      <c r="A116" s="3">
        <v>112</v>
      </c>
      <c r="B116" s="4" t="s">
        <v>253</v>
      </c>
      <c r="C116" s="3" t="s">
        <v>254</v>
      </c>
      <c r="D116" s="6">
        <v>3</v>
      </c>
      <c r="E116" s="6">
        <v>3.5</v>
      </c>
      <c r="F116" s="6">
        <v>3</v>
      </c>
      <c r="G116" s="6">
        <v>3</v>
      </c>
      <c r="H116" s="6">
        <v>3.5</v>
      </c>
      <c r="I116" s="6">
        <v>4</v>
      </c>
      <c r="J116" s="6">
        <v>3</v>
      </c>
      <c r="K116" s="6">
        <v>3</v>
      </c>
      <c r="L116" s="6">
        <v>3.5</v>
      </c>
      <c r="M116" s="12">
        <v>2.86</v>
      </c>
      <c r="N116" s="12">
        <v>7.29</v>
      </c>
      <c r="O116" s="12">
        <f t="shared" si="15"/>
        <v>3.25</v>
      </c>
      <c r="P116" s="22">
        <f t="shared" si="16"/>
        <v>7.6923076923076925</v>
      </c>
      <c r="Q116" s="12">
        <f t="shared" si="17"/>
        <v>3.2777777777777777</v>
      </c>
      <c r="R116" s="22">
        <f t="shared" si="18"/>
        <v>-12.745762711864408</v>
      </c>
      <c r="AN116" s="44">
        <f t="shared" si="19"/>
        <v>7.6923076923076927E-2</v>
      </c>
      <c r="AO116" s="44">
        <f t="shared" si="20"/>
        <v>5.9171597633136102E-3</v>
      </c>
      <c r="AP116" s="44">
        <f t="shared" si="21"/>
        <v>-0.12745762711864408</v>
      </c>
      <c r="AQ116" s="44">
        <f t="shared" si="22"/>
        <v>1.6245446710715317E-2</v>
      </c>
    </row>
    <row r="117" spans="1:43" s="2" customFormat="1" ht="15" customHeight="1" x14ac:dyDescent="0.35">
      <c r="A117" s="3">
        <v>113</v>
      </c>
      <c r="B117" s="4" t="s">
        <v>255</v>
      </c>
      <c r="C117" s="3" t="s">
        <v>256</v>
      </c>
      <c r="D117" s="6">
        <v>4</v>
      </c>
      <c r="E117" s="6">
        <v>3</v>
      </c>
      <c r="F117" s="6">
        <v>3.5</v>
      </c>
      <c r="G117" s="6">
        <v>3</v>
      </c>
      <c r="H117" s="6">
        <v>2.5</v>
      </c>
      <c r="I117" s="6">
        <v>2.5</v>
      </c>
      <c r="J117" s="6">
        <v>3.5</v>
      </c>
      <c r="K117" s="6">
        <v>3</v>
      </c>
      <c r="L117" s="6">
        <v>3</v>
      </c>
      <c r="M117" s="12">
        <v>2.82</v>
      </c>
      <c r="N117" s="12">
        <v>7.16</v>
      </c>
      <c r="O117" s="12">
        <f t="shared" si="15"/>
        <v>3.125</v>
      </c>
      <c r="P117" s="22">
        <f t="shared" si="16"/>
        <v>-4</v>
      </c>
      <c r="Q117" s="12">
        <f t="shared" si="17"/>
        <v>3.1111111111111112</v>
      </c>
      <c r="R117" s="22">
        <f t="shared" si="18"/>
        <v>-9.3571428571428648</v>
      </c>
      <c r="AN117" s="44">
        <f t="shared" si="19"/>
        <v>-0.04</v>
      </c>
      <c r="AO117" s="44">
        <f t="shared" si="20"/>
        <v>1.6000000000000001E-3</v>
      </c>
      <c r="AP117" s="44">
        <f t="shared" si="21"/>
        <v>-9.3571428571428653E-2</v>
      </c>
      <c r="AQ117" s="44">
        <f t="shared" si="22"/>
        <v>8.7556122448979746E-3</v>
      </c>
    </row>
    <row r="118" spans="1:43" s="2" customFormat="1" ht="15" customHeight="1" x14ac:dyDescent="0.35">
      <c r="A118" s="3">
        <v>114</v>
      </c>
      <c r="B118" s="4" t="s">
        <v>257</v>
      </c>
      <c r="C118" s="3" t="s">
        <v>258</v>
      </c>
      <c r="D118" s="6">
        <v>3</v>
      </c>
      <c r="E118" s="6">
        <v>1</v>
      </c>
      <c r="F118" s="6">
        <v>2.5</v>
      </c>
      <c r="G118" s="6">
        <v>2</v>
      </c>
      <c r="H118" s="6">
        <v>1</v>
      </c>
      <c r="I118" s="6">
        <v>2.5</v>
      </c>
      <c r="J118" s="6">
        <v>3</v>
      </c>
      <c r="K118" s="6">
        <v>3</v>
      </c>
      <c r="L118" s="6">
        <v>3</v>
      </c>
      <c r="M118" s="12">
        <v>2.17</v>
      </c>
      <c r="N118" s="12">
        <v>6.11</v>
      </c>
      <c r="O118" s="12">
        <f t="shared" si="15"/>
        <v>2.25</v>
      </c>
      <c r="P118" s="22">
        <f t="shared" si="16"/>
        <v>33.333333333333329</v>
      </c>
      <c r="Q118" s="12">
        <f t="shared" si="17"/>
        <v>2.3333333333333335</v>
      </c>
      <c r="R118" s="22">
        <f t="shared" si="18"/>
        <v>-7.0000000000000089</v>
      </c>
      <c r="AN118" s="44">
        <f t="shared" si="19"/>
        <v>0.33333333333333326</v>
      </c>
      <c r="AO118" s="44">
        <f t="shared" si="20"/>
        <v>0.11111111111111106</v>
      </c>
      <c r="AP118" s="44">
        <f t="shared" si="21"/>
        <v>-7.000000000000009E-2</v>
      </c>
      <c r="AQ118" s="44">
        <f t="shared" si="22"/>
        <v>4.9000000000000129E-3</v>
      </c>
    </row>
    <row r="119" spans="1:43" s="2" customFormat="1" ht="15" customHeight="1" x14ac:dyDescent="0.35">
      <c r="A119" s="3">
        <v>115</v>
      </c>
      <c r="B119" s="4" t="s">
        <v>259</v>
      </c>
      <c r="C119" s="3" t="s">
        <v>260</v>
      </c>
      <c r="D119" s="6">
        <v>3</v>
      </c>
      <c r="E119" s="6">
        <v>1</v>
      </c>
      <c r="F119" s="6">
        <v>2.5</v>
      </c>
      <c r="G119" s="6">
        <v>2</v>
      </c>
      <c r="H119" s="6">
        <v>1</v>
      </c>
      <c r="I119" s="6">
        <v>2</v>
      </c>
      <c r="J119" s="6">
        <v>2</v>
      </c>
      <c r="K119" s="6">
        <v>3</v>
      </c>
      <c r="L119" s="6">
        <v>2</v>
      </c>
      <c r="M119" s="12">
        <v>2.16</v>
      </c>
      <c r="N119" s="12">
        <v>6.12</v>
      </c>
      <c r="O119" s="12">
        <f t="shared" si="15"/>
        <v>2.0625</v>
      </c>
      <c r="P119" s="22">
        <f t="shared" si="16"/>
        <v>-3.0303030303030303</v>
      </c>
      <c r="Q119" s="12">
        <f t="shared" si="17"/>
        <v>2.0555555555555554</v>
      </c>
      <c r="R119" s="22">
        <f t="shared" si="18"/>
        <v>5.0810810810810976</v>
      </c>
      <c r="AN119" s="44">
        <f t="shared" si="19"/>
        <v>-3.0303030303030304E-2</v>
      </c>
      <c r="AO119" s="44">
        <f t="shared" si="20"/>
        <v>9.1827364554637292E-4</v>
      </c>
      <c r="AP119" s="44">
        <f t="shared" si="21"/>
        <v>5.0810810810810979E-2</v>
      </c>
      <c r="AQ119" s="44">
        <f t="shared" si="22"/>
        <v>2.5817384952520257E-3</v>
      </c>
    </row>
    <row r="120" spans="1:43" s="2" customFormat="1" ht="15" customHeight="1" x14ac:dyDescent="0.35">
      <c r="A120" s="3">
        <v>116</v>
      </c>
      <c r="B120" s="4" t="s">
        <v>261</v>
      </c>
      <c r="C120" s="3" t="s">
        <v>262</v>
      </c>
      <c r="D120" s="6">
        <v>3.5</v>
      </c>
      <c r="E120" s="6">
        <v>2</v>
      </c>
      <c r="F120" s="6">
        <v>2</v>
      </c>
      <c r="G120" s="6">
        <v>3</v>
      </c>
      <c r="H120" s="6">
        <v>2</v>
      </c>
      <c r="I120" s="6">
        <v>2</v>
      </c>
      <c r="J120" s="6">
        <v>1.5</v>
      </c>
      <c r="K120" s="6">
        <v>1.5</v>
      </c>
      <c r="L120" s="6">
        <v>2</v>
      </c>
      <c r="M120" s="12">
        <v>2.09</v>
      </c>
      <c r="N120" s="12">
        <v>6.07</v>
      </c>
      <c r="O120" s="12">
        <f t="shared" si="15"/>
        <v>2.1875</v>
      </c>
      <c r="P120" s="22">
        <f t="shared" si="16"/>
        <v>-8.5714285714285712</v>
      </c>
      <c r="Q120" s="12">
        <f t="shared" si="17"/>
        <v>2.1666666666666665</v>
      </c>
      <c r="R120" s="22">
        <f t="shared" si="18"/>
        <v>-3.5384615384615383</v>
      </c>
      <c r="AN120" s="44">
        <f t="shared" si="19"/>
        <v>-8.5714285714285715E-2</v>
      </c>
      <c r="AO120" s="44">
        <f t="shared" si="20"/>
        <v>7.3469387755102046E-3</v>
      </c>
      <c r="AP120" s="44">
        <f t="shared" si="21"/>
        <v>-3.5384615384615382E-2</v>
      </c>
      <c r="AQ120" s="44">
        <f t="shared" si="22"/>
        <v>1.2520710059171596E-3</v>
      </c>
    </row>
    <row r="121" spans="1:43" s="2" customFormat="1" ht="15" customHeight="1" x14ac:dyDescent="0.35">
      <c r="A121" s="3">
        <v>117</v>
      </c>
      <c r="B121" s="4" t="s">
        <v>263</v>
      </c>
      <c r="C121" s="3" t="s">
        <v>264</v>
      </c>
      <c r="D121" s="6">
        <v>3</v>
      </c>
      <c r="E121" s="6">
        <v>1.5</v>
      </c>
      <c r="F121" s="6">
        <v>4</v>
      </c>
      <c r="G121" s="6">
        <v>3</v>
      </c>
      <c r="H121" s="6">
        <v>2.5</v>
      </c>
      <c r="I121" s="6">
        <v>2</v>
      </c>
      <c r="J121" s="6">
        <v>2.5</v>
      </c>
      <c r="K121" s="6">
        <v>3</v>
      </c>
      <c r="L121" s="6">
        <v>3</v>
      </c>
      <c r="M121" s="12">
        <v>2.77</v>
      </c>
      <c r="N121" s="12">
        <v>7.1</v>
      </c>
      <c r="O121" s="12">
        <f t="shared" si="15"/>
        <v>2.6875</v>
      </c>
      <c r="P121" s="22">
        <f t="shared" si="16"/>
        <v>11.627906976744185</v>
      </c>
      <c r="Q121" s="12">
        <f t="shared" si="17"/>
        <v>2.7222222222222223</v>
      </c>
      <c r="R121" s="22">
        <f t="shared" si="18"/>
        <v>1.7551020408163236</v>
      </c>
      <c r="AN121" s="44">
        <f t="shared" si="19"/>
        <v>0.11627906976744186</v>
      </c>
      <c r="AO121" s="44">
        <f t="shared" si="20"/>
        <v>1.3520822065981611E-2</v>
      </c>
      <c r="AP121" s="44">
        <f t="shared" si="21"/>
        <v>1.7551020408163236E-2</v>
      </c>
      <c r="AQ121" s="44">
        <f t="shared" si="22"/>
        <v>3.0803831736776239E-4</v>
      </c>
    </row>
    <row r="122" spans="1:43" s="2" customFormat="1" ht="15" customHeight="1" x14ac:dyDescent="0.35">
      <c r="A122" s="3">
        <v>118</v>
      </c>
      <c r="B122" s="4" t="s">
        <v>265</v>
      </c>
      <c r="C122" s="3" t="s">
        <v>266</v>
      </c>
      <c r="D122" s="6">
        <v>3</v>
      </c>
      <c r="E122" s="6">
        <v>2</v>
      </c>
      <c r="F122" s="6">
        <v>3</v>
      </c>
      <c r="G122" s="6">
        <v>2</v>
      </c>
      <c r="H122" s="6">
        <v>1.5</v>
      </c>
      <c r="I122" s="6">
        <v>2.5</v>
      </c>
      <c r="J122" s="6">
        <v>4</v>
      </c>
      <c r="K122" s="6">
        <v>3</v>
      </c>
      <c r="L122" s="6">
        <v>3</v>
      </c>
      <c r="M122" s="12">
        <v>2.8</v>
      </c>
      <c r="N122" s="12">
        <v>7.06</v>
      </c>
      <c r="O122" s="12">
        <f t="shared" si="15"/>
        <v>2.625</v>
      </c>
      <c r="P122" s="22">
        <f t="shared" si="16"/>
        <v>14.285714285714285</v>
      </c>
      <c r="Q122" s="12">
        <f t="shared" si="17"/>
        <v>2.6666666666666665</v>
      </c>
      <c r="R122" s="22">
        <f t="shared" si="18"/>
        <v>4.9999999999999991</v>
      </c>
      <c r="AN122" s="44">
        <f t="shared" si="19"/>
        <v>0.14285714285714285</v>
      </c>
      <c r="AO122" s="44">
        <f t="shared" si="20"/>
        <v>2.0408163265306121E-2</v>
      </c>
      <c r="AP122" s="44">
        <f t="shared" si="21"/>
        <v>4.9999999999999989E-2</v>
      </c>
      <c r="AQ122" s="44">
        <f t="shared" si="22"/>
        <v>2.4999999999999988E-3</v>
      </c>
    </row>
    <row r="123" spans="1:43" s="2" customFormat="1" ht="15" customHeight="1" x14ac:dyDescent="0.35">
      <c r="A123" s="3">
        <v>119</v>
      </c>
      <c r="B123" s="4" t="s">
        <v>267</v>
      </c>
      <c r="C123" s="3" t="s">
        <v>268</v>
      </c>
      <c r="D123" s="6">
        <v>3</v>
      </c>
      <c r="E123" s="6">
        <v>1</v>
      </c>
      <c r="F123" s="6">
        <v>2</v>
      </c>
      <c r="G123" s="6">
        <v>3</v>
      </c>
      <c r="H123" s="6">
        <v>1</v>
      </c>
      <c r="I123" s="6">
        <v>2.5</v>
      </c>
      <c r="J123" s="6">
        <v>2</v>
      </c>
      <c r="K123" s="6">
        <v>3.5</v>
      </c>
      <c r="L123" s="6">
        <v>3</v>
      </c>
      <c r="M123" s="12">
        <v>2.36</v>
      </c>
      <c r="N123" s="12">
        <v>6.5</v>
      </c>
      <c r="O123" s="12">
        <f t="shared" si="15"/>
        <v>2.25</v>
      </c>
      <c r="P123" s="22">
        <f t="shared" si="16"/>
        <v>33.333333333333329</v>
      </c>
      <c r="Q123" s="12">
        <f t="shared" si="17"/>
        <v>2.3333333333333335</v>
      </c>
      <c r="R123" s="22">
        <f t="shared" si="18"/>
        <v>1.142857142857131</v>
      </c>
      <c r="AN123" s="44">
        <f t="shared" si="19"/>
        <v>0.33333333333333326</v>
      </c>
      <c r="AO123" s="44">
        <f t="shared" si="20"/>
        <v>0.11111111111111106</v>
      </c>
      <c r="AP123" s="44">
        <f t="shared" si="21"/>
        <v>1.1428571428571311E-2</v>
      </c>
      <c r="AQ123" s="44">
        <f t="shared" si="22"/>
        <v>1.3061224489795649E-4</v>
      </c>
    </row>
    <row r="124" spans="1:43" s="2" customFormat="1" ht="15" customHeight="1" x14ac:dyDescent="0.35">
      <c r="A124" s="3">
        <v>120</v>
      </c>
      <c r="B124" s="4" t="s">
        <v>269</v>
      </c>
      <c r="C124" s="3" t="s">
        <v>270</v>
      </c>
      <c r="D124" s="6">
        <v>3.5</v>
      </c>
      <c r="E124" s="6">
        <v>1</v>
      </c>
      <c r="F124" s="6">
        <v>2</v>
      </c>
      <c r="G124" s="6">
        <v>2.5</v>
      </c>
      <c r="H124" s="6">
        <v>2.5</v>
      </c>
      <c r="I124" s="6">
        <v>2.5</v>
      </c>
      <c r="J124" s="6">
        <v>2</v>
      </c>
      <c r="K124" s="6">
        <v>1.5</v>
      </c>
      <c r="L124" s="6">
        <v>2.5</v>
      </c>
      <c r="M124" s="12">
        <v>2.1800000000000002</v>
      </c>
      <c r="N124" s="12">
        <v>6.21</v>
      </c>
      <c r="O124" s="12">
        <f t="shared" si="15"/>
        <v>2.1875</v>
      </c>
      <c r="P124" s="22">
        <f t="shared" si="16"/>
        <v>14.285714285714285</v>
      </c>
      <c r="Q124" s="12">
        <f t="shared" si="17"/>
        <v>2.2222222222222223</v>
      </c>
      <c r="R124" s="22">
        <f t="shared" si="18"/>
        <v>-1.8999999999999972</v>
      </c>
      <c r="AN124" s="44">
        <f t="shared" si="19"/>
        <v>0.14285714285714285</v>
      </c>
      <c r="AO124" s="44">
        <f t="shared" si="20"/>
        <v>2.0408163265306121E-2</v>
      </c>
      <c r="AP124" s="44">
        <f t="shared" si="21"/>
        <v>-1.8999999999999972E-2</v>
      </c>
      <c r="AQ124" s="44">
        <f t="shared" si="22"/>
        <v>3.6099999999999891E-4</v>
      </c>
    </row>
    <row r="125" spans="1:43" s="2" customFormat="1" ht="15" customHeight="1" x14ac:dyDescent="0.35">
      <c r="A125" s="3">
        <v>121</v>
      </c>
      <c r="B125" s="4" t="s">
        <v>271</v>
      </c>
      <c r="C125" s="3" t="s">
        <v>272</v>
      </c>
      <c r="D125" s="6">
        <v>3</v>
      </c>
      <c r="E125" s="6">
        <v>1</v>
      </c>
      <c r="F125" s="6">
        <v>3</v>
      </c>
      <c r="G125" s="6">
        <v>3</v>
      </c>
      <c r="H125" s="6">
        <v>3</v>
      </c>
      <c r="I125" s="6">
        <v>3</v>
      </c>
      <c r="J125" s="6">
        <v>4</v>
      </c>
      <c r="K125" s="6">
        <v>3.5</v>
      </c>
      <c r="L125" s="6">
        <v>3</v>
      </c>
      <c r="M125" s="12">
        <v>2.34</v>
      </c>
      <c r="N125" s="12">
        <v>6.35</v>
      </c>
      <c r="O125" s="12">
        <f t="shared" si="15"/>
        <v>2.9375</v>
      </c>
      <c r="P125" s="22">
        <f t="shared" si="16"/>
        <v>2.1276595744680851</v>
      </c>
      <c r="Q125" s="12">
        <f t="shared" si="17"/>
        <v>2.9444444444444446</v>
      </c>
      <c r="R125" s="22">
        <f t="shared" si="18"/>
        <v>-20.528301886792462</v>
      </c>
      <c r="AN125" s="44">
        <f t="shared" si="19"/>
        <v>2.1276595744680851E-2</v>
      </c>
      <c r="AO125" s="44">
        <f t="shared" si="20"/>
        <v>4.526935264825713E-4</v>
      </c>
      <c r="AP125" s="44">
        <f t="shared" si="21"/>
        <v>-0.20528301886792463</v>
      </c>
      <c r="AQ125" s="44">
        <f t="shared" si="22"/>
        <v>4.2141117835528701E-2</v>
      </c>
    </row>
    <row r="126" spans="1:43" s="2" customFormat="1" ht="15" customHeight="1" x14ac:dyDescent="0.35">
      <c r="A126" s="3">
        <v>122</v>
      </c>
      <c r="B126" s="4" t="s">
        <v>273</v>
      </c>
      <c r="C126" s="3" t="s">
        <v>274</v>
      </c>
      <c r="D126" s="6">
        <v>4</v>
      </c>
      <c r="E126" s="6">
        <v>3.5</v>
      </c>
      <c r="F126" s="6">
        <v>4</v>
      </c>
      <c r="G126" s="6">
        <v>3</v>
      </c>
      <c r="H126" s="6">
        <v>2.5</v>
      </c>
      <c r="I126" s="6">
        <v>3</v>
      </c>
      <c r="J126" s="6">
        <v>4</v>
      </c>
      <c r="K126" s="6">
        <v>4</v>
      </c>
      <c r="L126" s="6">
        <v>4</v>
      </c>
      <c r="M126" s="12">
        <v>3.2</v>
      </c>
      <c r="N126" s="12">
        <v>7.66</v>
      </c>
      <c r="O126" s="12">
        <f t="shared" si="15"/>
        <v>3.5</v>
      </c>
      <c r="P126" s="22">
        <f t="shared" si="16"/>
        <v>14.285714285714285</v>
      </c>
      <c r="Q126" s="12">
        <f t="shared" si="17"/>
        <v>3.5555555555555554</v>
      </c>
      <c r="R126" s="22">
        <f t="shared" si="18"/>
        <v>-9.9999999999999893</v>
      </c>
      <c r="AN126" s="44">
        <f t="shared" si="19"/>
        <v>0.14285714285714285</v>
      </c>
      <c r="AO126" s="44">
        <f t="shared" si="20"/>
        <v>2.0408163265306121E-2</v>
      </c>
      <c r="AP126" s="44">
        <f t="shared" si="21"/>
        <v>-9.9999999999999895E-2</v>
      </c>
      <c r="AQ126" s="44">
        <f t="shared" si="22"/>
        <v>9.9999999999999794E-3</v>
      </c>
    </row>
    <row r="127" spans="1:43" s="2" customFormat="1" ht="15" customHeight="1" x14ac:dyDescent="0.35">
      <c r="A127" s="3">
        <v>123</v>
      </c>
      <c r="B127" s="4" t="s">
        <v>275</v>
      </c>
      <c r="C127" s="3" t="s">
        <v>276</v>
      </c>
      <c r="D127" s="6">
        <v>3.5</v>
      </c>
      <c r="E127" s="6">
        <v>2</v>
      </c>
      <c r="F127" s="6">
        <v>2.5</v>
      </c>
      <c r="G127" s="6">
        <v>1.5</v>
      </c>
      <c r="H127" s="6">
        <v>2</v>
      </c>
      <c r="I127" s="6">
        <v>2</v>
      </c>
      <c r="J127" s="6">
        <v>2</v>
      </c>
      <c r="K127" s="6">
        <v>2</v>
      </c>
      <c r="L127" s="6">
        <v>3</v>
      </c>
      <c r="M127" s="12">
        <v>2.04</v>
      </c>
      <c r="N127" s="12">
        <v>6</v>
      </c>
      <c r="O127" s="12">
        <f t="shared" si="15"/>
        <v>2.1875</v>
      </c>
      <c r="P127" s="22">
        <f t="shared" si="16"/>
        <v>37.142857142857146</v>
      </c>
      <c r="Q127" s="12">
        <f t="shared" si="17"/>
        <v>2.2777777777777777</v>
      </c>
      <c r="R127" s="22">
        <f t="shared" si="18"/>
        <v>-10.439024390243896</v>
      </c>
      <c r="AN127" s="44">
        <f t="shared" si="19"/>
        <v>0.37142857142857144</v>
      </c>
      <c r="AO127" s="44">
        <f t="shared" si="20"/>
        <v>0.1379591836734694</v>
      </c>
      <c r="AP127" s="44">
        <f t="shared" si="21"/>
        <v>-0.10439024390243895</v>
      </c>
      <c r="AQ127" s="44">
        <f t="shared" si="22"/>
        <v>1.0897323022010692E-2</v>
      </c>
    </row>
    <row r="128" spans="1:43" s="2" customFormat="1" ht="15" customHeight="1" x14ac:dyDescent="0.35">
      <c r="A128" s="3">
        <v>124</v>
      </c>
      <c r="B128" s="4" t="s">
        <v>277</v>
      </c>
      <c r="C128" s="3" t="s">
        <v>278</v>
      </c>
      <c r="D128" s="6">
        <v>2</v>
      </c>
      <c r="E128" s="6">
        <v>3</v>
      </c>
      <c r="F128" s="6">
        <v>3.5</v>
      </c>
      <c r="G128" s="6">
        <v>2.5</v>
      </c>
      <c r="H128" s="6">
        <v>1</v>
      </c>
      <c r="I128" s="6">
        <v>2.5</v>
      </c>
      <c r="J128" s="6">
        <v>3.5</v>
      </c>
      <c r="K128" s="6">
        <v>4</v>
      </c>
      <c r="L128" s="6">
        <v>3</v>
      </c>
      <c r="M128" s="12">
        <v>2.52</v>
      </c>
      <c r="N128" s="12">
        <v>6.72</v>
      </c>
      <c r="O128" s="12">
        <f t="shared" si="15"/>
        <v>2.75</v>
      </c>
      <c r="P128" s="22">
        <f t="shared" si="16"/>
        <v>9.0909090909090917</v>
      </c>
      <c r="Q128" s="12">
        <f t="shared" si="17"/>
        <v>2.7777777777777777</v>
      </c>
      <c r="R128" s="22">
        <f t="shared" si="18"/>
        <v>-9.2799999999999958</v>
      </c>
      <c r="AN128" s="44">
        <f t="shared" si="19"/>
        <v>9.0909090909090912E-2</v>
      </c>
      <c r="AO128" s="44">
        <f t="shared" si="20"/>
        <v>8.2644628099173556E-3</v>
      </c>
      <c r="AP128" s="44">
        <f t="shared" si="21"/>
        <v>-9.2799999999999952E-2</v>
      </c>
      <c r="AQ128" s="44">
        <f t="shared" si="22"/>
        <v>8.6118399999999904E-3</v>
      </c>
    </row>
    <row r="129" spans="1:43" s="2" customFormat="1" ht="15" customHeight="1" x14ac:dyDescent="0.35">
      <c r="A129" s="3">
        <v>125</v>
      </c>
      <c r="B129" s="4" t="s">
        <v>279</v>
      </c>
      <c r="C129" s="3" t="s">
        <v>280</v>
      </c>
      <c r="D129" s="6">
        <v>2</v>
      </c>
      <c r="E129" s="6">
        <v>1</v>
      </c>
      <c r="F129" s="6">
        <v>2</v>
      </c>
      <c r="G129" s="6">
        <v>2</v>
      </c>
      <c r="H129" s="6">
        <v>1</v>
      </c>
      <c r="I129" s="6">
        <v>2</v>
      </c>
      <c r="J129" s="6">
        <v>3.5</v>
      </c>
      <c r="K129" s="6">
        <v>3</v>
      </c>
      <c r="L129" s="6">
        <v>2.5</v>
      </c>
      <c r="M129" s="12">
        <v>2.04</v>
      </c>
      <c r="N129" s="12">
        <v>5.99</v>
      </c>
      <c r="O129" s="12">
        <f t="shared" si="15"/>
        <v>2.0625</v>
      </c>
      <c r="P129" s="22">
        <f t="shared" si="16"/>
        <v>21.212121212121211</v>
      </c>
      <c r="Q129" s="12">
        <f t="shared" si="17"/>
        <v>2.1111111111111112</v>
      </c>
      <c r="R129" s="22">
        <f t="shared" si="18"/>
        <v>-3.3684210526315796</v>
      </c>
      <c r="AN129" s="44">
        <f t="shared" si="19"/>
        <v>0.2121212121212121</v>
      </c>
      <c r="AO129" s="44">
        <f t="shared" si="20"/>
        <v>4.499540863177226E-2</v>
      </c>
      <c r="AP129" s="44">
        <f t="shared" si="21"/>
        <v>-3.3684210526315796E-2</v>
      </c>
      <c r="AQ129" s="44">
        <f t="shared" si="22"/>
        <v>1.134626038781164E-3</v>
      </c>
    </row>
    <row r="130" spans="1:43" s="2" customFormat="1" ht="15" customHeight="1" x14ac:dyDescent="0.35">
      <c r="A130" s="3">
        <v>126</v>
      </c>
      <c r="B130" s="4" t="s">
        <v>281</v>
      </c>
      <c r="C130" s="3" t="s">
        <v>282</v>
      </c>
      <c r="D130" s="6">
        <v>4</v>
      </c>
      <c r="E130" s="6">
        <v>2</v>
      </c>
      <c r="F130" s="6">
        <v>1</v>
      </c>
      <c r="G130" s="6">
        <v>2</v>
      </c>
      <c r="H130" s="6">
        <v>1</v>
      </c>
      <c r="I130" s="6">
        <v>2.5</v>
      </c>
      <c r="J130" s="6">
        <v>3</v>
      </c>
      <c r="K130" s="6">
        <v>3.5</v>
      </c>
      <c r="L130" s="6">
        <v>3</v>
      </c>
      <c r="M130" s="12">
        <v>2.21</v>
      </c>
      <c r="N130" s="12">
        <v>6.23</v>
      </c>
      <c r="O130" s="12">
        <f t="shared" si="15"/>
        <v>2.375</v>
      </c>
      <c r="P130" s="22">
        <f t="shared" si="16"/>
        <v>26.315789473684209</v>
      </c>
      <c r="Q130" s="12">
        <f t="shared" si="17"/>
        <v>2.4444444444444446</v>
      </c>
      <c r="R130" s="22">
        <f t="shared" si="18"/>
        <v>-9.5909090909091006</v>
      </c>
      <c r="AN130" s="44">
        <f t="shared" si="19"/>
        <v>0.26315789473684209</v>
      </c>
      <c r="AO130" s="44">
        <f t="shared" si="20"/>
        <v>6.9252077562326861E-2</v>
      </c>
      <c r="AP130" s="44">
        <f t="shared" si="21"/>
        <v>-9.5909090909090999E-2</v>
      </c>
      <c r="AQ130" s="44">
        <f t="shared" si="22"/>
        <v>9.1985537190082817E-3</v>
      </c>
    </row>
    <row r="131" spans="1:43" s="2" customFormat="1" ht="15" customHeight="1" x14ac:dyDescent="0.35">
      <c r="A131" s="3">
        <v>127</v>
      </c>
      <c r="B131" s="4">
        <v>5001162</v>
      </c>
      <c r="C131" s="3" t="s">
        <v>283</v>
      </c>
      <c r="D131" s="6">
        <v>4</v>
      </c>
      <c r="E131" s="6">
        <v>2</v>
      </c>
      <c r="F131" s="6">
        <v>2</v>
      </c>
      <c r="G131" s="6">
        <v>2</v>
      </c>
      <c r="H131" s="6">
        <v>1</v>
      </c>
      <c r="I131" s="6">
        <v>2.5</v>
      </c>
      <c r="J131" s="6">
        <v>3</v>
      </c>
      <c r="K131" s="6">
        <v>3.5</v>
      </c>
      <c r="L131" s="6">
        <v>2.5</v>
      </c>
      <c r="M131" s="12">
        <v>2.0699999999999998</v>
      </c>
      <c r="N131" s="12">
        <v>5.95</v>
      </c>
      <c r="O131" s="12">
        <f t="shared" si="15"/>
        <v>2.5</v>
      </c>
      <c r="P131" s="22">
        <f t="shared" si="16"/>
        <v>0</v>
      </c>
      <c r="Q131" s="12">
        <f t="shared" si="17"/>
        <v>2.5</v>
      </c>
      <c r="R131" s="22">
        <f t="shared" si="18"/>
        <v>-17.200000000000006</v>
      </c>
      <c r="AN131" s="44">
        <f t="shared" si="19"/>
        <v>0</v>
      </c>
      <c r="AO131" s="44">
        <f t="shared" si="20"/>
        <v>0</v>
      </c>
      <c r="AP131" s="44">
        <f t="shared" si="21"/>
        <v>-0.17200000000000007</v>
      </c>
      <c r="AQ131" s="44">
        <f t="shared" si="22"/>
        <v>2.9584000000000023E-2</v>
      </c>
    </row>
    <row r="132" spans="1:43" s="2" customFormat="1" ht="15" customHeight="1" x14ac:dyDescent="0.35">
      <c r="A132" s="3">
        <v>128</v>
      </c>
      <c r="B132" s="4" t="s">
        <v>284</v>
      </c>
      <c r="C132" s="3" t="s">
        <v>285</v>
      </c>
      <c r="D132" s="6">
        <v>4</v>
      </c>
      <c r="E132" s="6">
        <v>1</v>
      </c>
      <c r="F132" s="6">
        <v>2</v>
      </c>
      <c r="G132" s="6">
        <v>2</v>
      </c>
      <c r="H132" s="6">
        <v>1</v>
      </c>
      <c r="I132" s="6">
        <v>2</v>
      </c>
      <c r="J132" s="6">
        <v>3</v>
      </c>
      <c r="K132" s="6">
        <v>3</v>
      </c>
      <c r="L132" s="6">
        <v>3</v>
      </c>
      <c r="M132" s="12">
        <v>2.14</v>
      </c>
      <c r="N132" s="12">
        <v>6.16</v>
      </c>
      <c r="O132" s="12">
        <f t="shared" si="15"/>
        <v>2.25</v>
      </c>
      <c r="P132" s="22">
        <f t="shared" si="16"/>
        <v>33.333333333333329</v>
      </c>
      <c r="Q132" s="12">
        <f t="shared" si="17"/>
        <v>2.3333333333333335</v>
      </c>
      <c r="R132" s="22">
        <f t="shared" si="18"/>
        <v>-8.2857142857142865</v>
      </c>
      <c r="AN132" s="44">
        <f t="shared" si="19"/>
        <v>0.33333333333333326</v>
      </c>
      <c r="AO132" s="44">
        <f t="shared" si="20"/>
        <v>0.11111111111111106</v>
      </c>
      <c r="AP132" s="44">
        <f t="shared" si="21"/>
        <v>-8.2857142857142865E-2</v>
      </c>
      <c r="AQ132" s="44">
        <f t="shared" si="22"/>
        <v>6.8653061224489813E-3</v>
      </c>
    </row>
    <row r="133" spans="1:43" s="2" customFormat="1" ht="15" customHeight="1" x14ac:dyDescent="0.35">
      <c r="A133" s="3">
        <v>129</v>
      </c>
      <c r="B133" s="4" t="s">
        <v>286</v>
      </c>
      <c r="C133" s="3" t="s">
        <v>287</v>
      </c>
      <c r="D133" s="6">
        <v>3</v>
      </c>
      <c r="E133" s="6">
        <v>1</v>
      </c>
      <c r="F133" s="6">
        <v>1</v>
      </c>
      <c r="G133" s="6">
        <v>1.5</v>
      </c>
      <c r="H133" s="6">
        <v>1</v>
      </c>
      <c r="I133" s="6">
        <v>2</v>
      </c>
      <c r="J133" s="6">
        <v>1.5</v>
      </c>
      <c r="K133" s="6">
        <v>1.5</v>
      </c>
      <c r="L133" s="6">
        <v>2.5</v>
      </c>
      <c r="M133" s="12">
        <v>2.1</v>
      </c>
      <c r="N133" s="12">
        <v>6.07</v>
      </c>
      <c r="O133" s="12">
        <f t="shared" si="15"/>
        <v>1.5625</v>
      </c>
      <c r="P133" s="22">
        <f t="shared" si="16"/>
        <v>60</v>
      </c>
      <c r="Q133" s="12">
        <f t="shared" si="17"/>
        <v>1.6666666666666667</v>
      </c>
      <c r="R133" s="22">
        <f t="shared" si="18"/>
        <v>26</v>
      </c>
      <c r="AN133" s="44">
        <f t="shared" si="19"/>
        <v>0.6</v>
      </c>
      <c r="AO133" s="44">
        <f t="shared" si="20"/>
        <v>0.36</v>
      </c>
      <c r="AP133" s="44">
        <f t="shared" si="21"/>
        <v>0.26</v>
      </c>
      <c r="AQ133" s="44">
        <f t="shared" si="22"/>
        <v>6.7600000000000007E-2</v>
      </c>
    </row>
    <row r="134" spans="1:43" s="2" customFormat="1" ht="15" customHeight="1" x14ac:dyDescent="0.35">
      <c r="A134" s="3">
        <v>130</v>
      </c>
      <c r="B134" s="4" t="s">
        <v>290</v>
      </c>
      <c r="C134" s="3" t="s">
        <v>288</v>
      </c>
      <c r="D134" s="6">
        <v>4</v>
      </c>
      <c r="E134" s="6">
        <v>3</v>
      </c>
      <c r="F134" s="6">
        <v>2.5</v>
      </c>
      <c r="G134" s="6">
        <v>3</v>
      </c>
      <c r="H134" s="6">
        <v>3</v>
      </c>
      <c r="I134" s="6">
        <v>3</v>
      </c>
      <c r="J134" s="6">
        <v>3</v>
      </c>
      <c r="K134" s="6">
        <v>3.5</v>
      </c>
      <c r="L134" s="6">
        <v>3</v>
      </c>
      <c r="M134" s="12">
        <v>2.6</v>
      </c>
      <c r="N134" s="12">
        <v>6.76</v>
      </c>
      <c r="O134" s="12">
        <f t="shared" ref="O134:O197" si="23">AVERAGE(D134:K134)</f>
        <v>3.125</v>
      </c>
      <c r="P134" s="22">
        <f t="shared" ref="P134:P197" si="24">(L134-O134)/O134*100</f>
        <v>-4</v>
      </c>
      <c r="Q134" s="12">
        <f t="shared" ref="Q134:Q197" si="25">AVERAGE(D134:L134)</f>
        <v>3.1111111111111112</v>
      </c>
      <c r="R134" s="22">
        <f t="shared" ref="R134:R197" si="26">(M134-Q134)/Q134*100</f>
        <v>-16.428571428571427</v>
      </c>
      <c r="AN134" s="44">
        <f t="shared" ref="AN134:AN197" si="27">P134/100</f>
        <v>-0.04</v>
      </c>
      <c r="AO134" s="44">
        <f t="shared" ref="AO134:AO197" si="28">AN134^2</f>
        <v>1.6000000000000001E-3</v>
      </c>
      <c r="AP134" s="44">
        <f t="shared" ref="AP134:AP197" si="29">R134/100</f>
        <v>-0.16428571428571426</v>
      </c>
      <c r="AQ134" s="44">
        <f t="shared" ref="AQ134:AQ197" si="30">AP134^2</f>
        <v>2.6989795918367337E-2</v>
      </c>
    </row>
    <row r="135" spans="1:43" s="2" customFormat="1" ht="15" customHeight="1" x14ac:dyDescent="0.35">
      <c r="A135" s="3">
        <v>131</v>
      </c>
      <c r="B135" s="4" t="s">
        <v>289</v>
      </c>
      <c r="C135" s="3" t="s">
        <v>291</v>
      </c>
      <c r="D135" s="6">
        <v>3</v>
      </c>
      <c r="E135" s="6">
        <v>1.5</v>
      </c>
      <c r="F135" s="6">
        <v>2</v>
      </c>
      <c r="G135" s="6">
        <v>1.5</v>
      </c>
      <c r="H135" s="6">
        <v>1</v>
      </c>
      <c r="I135" s="6">
        <v>2.5</v>
      </c>
      <c r="J135" s="6">
        <v>3</v>
      </c>
      <c r="K135" s="6">
        <v>3.5</v>
      </c>
      <c r="L135" s="6">
        <v>3</v>
      </c>
      <c r="M135" s="12">
        <v>2.1</v>
      </c>
      <c r="N135" s="12">
        <v>6.01</v>
      </c>
      <c r="O135" s="12">
        <f t="shared" si="23"/>
        <v>2.25</v>
      </c>
      <c r="P135" s="22">
        <f t="shared" si="24"/>
        <v>33.333333333333329</v>
      </c>
      <c r="Q135" s="12">
        <f t="shared" si="25"/>
        <v>2.3333333333333335</v>
      </c>
      <c r="R135" s="22">
        <f t="shared" si="26"/>
        <v>-10.000000000000002</v>
      </c>
      <c r="AN135" s="44">
        <f t="shared" si="27"/>
        <v>0.33333333333333326</v>
      </c>
      <c r="AO135" s="44">
        <f t="shared" si="28"/>
        <v>0.11111111111111106</v>
      </c>
      <c r="AP135" s="44">
        <f t="shared" si="29"/>
        <v>-0.10000000000000002</v>
      </c>
      <c r="AQ135" s="44">
        <f t="shared" si="30"/>
        <v>1.0000000000000004E-2</v>
      </c>
    </row>
    <row r="136" spans="1:43" s="2" customFormat="1" ht="15" customHeight="1" x14ac:dyDescent="0.35">
      <c r="A136" s="3">
        <v>132</v>
      </c>
      <c r="B136" s="4" t="s">
        <v>292</v>
      </c>
      <c r="C136" s="3" t="s">
        <v>293</v>
      </c>
      <c r="D136" s="6">
        <v>3</v>
      </c>
      <c r="E136" s="6">
        <v>2</v>
      </c>
      <c r="F136" s="6">
        <v>2</v>
      </c>
      <c r="G136" s="6">
        <v>1.5</v>
      </c>
      <c r="H136" s="6">
        <v>2</v>
      </c>
      <c r="I136" s="6">
        <v>3</v>
      </c>
      <c r="J136" s="6">
        <v>4</v>
      </c>
      <c r="K136" s="6">
        <v>4</v>
      </c>
      <c r="L136" s="6">
        <v>2.5</v>
      </c>
      <c r="M136" s="12">
        <v>2.5</v>
      </c>
      <c r="N136" s="12">
        <v>6.64</v>
      </c>
      <c r="O136" s="12">
        <f t="shared" si="23"/>
        <v>2.6875</v>
      </c>
      <c r="P136" s="22">
        <f t="shared" si="24"/>
        <v>-6.9767441860465116</v>
      </c>
      <c r="Q136" s="12">
        <f t="shared" si="25"/>
        <v>2.6666666666666665</v>
      </c>
      <c r="R136" s="22">
        <f t="shared" si="26"/>
        <v>-6.2499999999999947</v>
      </c>
      <c r="AN136" s="44">
        <f t="shared" si="27"/>
        <v>-6.9767441860465115E-2</v>
      </c>
      <c r="AO136" s="44">
        <f t="shared" si="28"/>
        <v>4.8674959437533805E-3</v>
      </c>
      <c r="AP136" s="44">
        <f t="shared" si="29"/>
        <v>-6.2499999999999944E-2</v>
      </c>
      <c r="AQ136" s="44">
        <f t="shared" si="30"/>
        <v>3.9062499999999931E-3</v>
      </c>
    </row>
    <row r="137" spans="1:43" s="2" customFormat="1" ht="15" customHeight="1" x14ac:dyDescent="0.35">
      <c r="A137" s="3">
        <v>133</v>
      </c>
      <c r="B137" s="4" t="s">
        <v>294</v>
      </c>
      <c r="C137" s="3" t="s">
        <v>295</v>
      </c>
      <c r="D137" s="6">
        <v>3.5</v>
      </c>
      <c r="E137" s="6">
        <v>3</v>
      </c>
      <c r="F137" s="6">
        <v>4</v>
      </c>
      <c r="G137" s="6">
        <v>3</v>
      </c>
      <c r="H137" s="6">
        <v>4</v>
      </c>
      <c r="I137" s="6">
        <v>3.5</v>
      </c>
      <c r="J137" s="6">
        <v>4</v>
      </c>
      <c r="K137" s="6">
        <v>4</v>
      </c>
      <c r="L137" s="6">
        <v>4</v>
      </c>
      <c r="M137" s="12">
        <v>3.21</v>
      </c>
      <c r="N137" s="12">
        <v>7.74</v>
      </c>
      <c r="O137" s="12">
        <f t="shared" si="23"/>
        <v>3.625</v>
      </c>
      <c r="P137" s="22">
        <f t="shared" si="24"/>
        <v>10.344827586206897</v>
      </c>
      <c r="Q137" s="12">
        <f t="shared" si="25"/>
        <v>3.6666666666666665</v>
      </c>
      <c r="R137" s="22">
        <f t="shared" si="26"/>
        <v>-12.454545454545451</v>
      </c>
      <c r="AN137" s="44">
        <f t="shared" si="27"/>
        <v>0.10344827586206896</v>
      </c>
      <c r="AO137" s="44">
        <f t="shared" si="28"/>
        <v>1.070154577883472E-2</v>
      </c>
      <c r="AP137" s="44">
        <f t="shared" si="29"/>
        <v>-0.12454545454545451</v>
      </c>
      <c r="AQ137" s="44">
        <f t="shared" si="30"/>
        <v>1.5511570247933877E-2</v>
      </c>
    </row>
    <row r="138" spans="1:43" s="2" customFormat="1" ht="15" customHeight="1" x14ac:dyDescent="0.35">
      <c r="A138" s="3">
        <v>134</v>
      </c>
      <c r="B138" s="4" t="s">
        <v>296</v>
      </c>
      <c r="C138" s="3" t="s">
        <v>297</v>
      </c>
      <c r="D138" s="6">
        <v>4</v>
      </c>
      <c r="E138" s="6">
        <v>1.5</v>
      </c>
      <c r="F138" s="6">
        <v>4</v>
      </c>
      <c r="G138" s="6">
        <v>2</v>
      </c>
      <c r="H138" s="6">
        <v>3</v>
      </c>
      <c r="I138" s="6">
        <v>3.5</v>
      </c>
      <c r="J138" s="6">
        <v>4</v>
      </c>
      <c r="K138" s="6">
        <v>3.5</v>
      </c>
      <c r="L138" s="6">
        <v>3</v>
      </c>
      <c r="M138" s="12">
        <v>2.57</v>
      </c>
      <c r="N138" s="12">
        <v>6.8</v>
      </c>
      <c r="O138" s="12">
        <f t="shared" si="23"/>
        <v>3.1875</v>
      </c>
      <c r="P138" s="22">
        <f t="shared" si="24"/>
        <v>-5.8823529411764701</v>
      </c>
      <c r="Q138" s="12">
        <f t="shared" si="25"/>
        <v>3.1666666666666665</v>
      </c>
      <c r="R138" s="22">
        <f t="shared" si="26"/>
        <v>-18.842105263157897</v>
      </c>
      <c r="AN138" s="44">
        <f t="shared" si="27"/>
        <v>-5.8823529411764698E-2</v>
      </c>
      <c r="AO138" s="44">
        <f t="shared" si="28"/>
        <v>3.4602076124567466E-3</v>
      </c>
      <c r="AP138" s="44">
        <f t="shared" si="29"/>
        <v>-0.18842105263157896</v>
      </c>
      <c r="AQ138" s="44">
        <f t="shared" si="30"/>
        <v>3.5502493074792252E-2</v>
      </c>
    </row>
    <row r="139" spans="1:43" s="2" customFormat="1" ht="15" customHeight="1" x14ac:dyDescent="0.35">
      <c r="A139" s="3">
        <v>135</v>
      </c>
      <c r="B139" s="4" t="s">
        <v>298</v>
      </c>
      <c r="C139" s="3" t="s">
        <v>299</v>
      </c>
      <c r="D139" s="6">
        <v>3</v>
      </c>
      <c r="E139" s="6">
        <v>3.5</v>
      </c>
      <c r="F139" s="6">
        <v>3</v>
      </c>
      <c r="G139" s="6">
        <v>2</v>
      </c>
      <c r="H139" s="6">
        <v>2.5</v>
      </c>
      <c r="I139" s="6">
        <v>3</v>
      </c>
      <c r="J139" s="6">
        <v>4</v>
      </c>
      <c r="K139" s="6">
        <v>3</v>
      </c>
      <c r="L139" s="6">
        <v>3</v>
      </c>
      <c r="M139" s="12">
        <v>2.74</v>
      </c>
      <c r="N139" s="12">
        <v>7.03</v>
      </c>
      <c r="O139" s="12">
        <f t="shared" si="23"/>
        <v>3</v>
      </c>
      <c r="P139" s="22">
        <f t="shared" si="24"/>
        <v>0</v>
      </c>
      <c r="Q139" s="12">
        <f t="shared" si="25"/>
        <v>3</v>
      </c>
      <c r="R139" s="22">
        <f t="shared" si="26"/>
        <v>-8.6666666666666607</v>
      </c>
      <c r="AN139" s="44">
        <f t="shared" si="27"/>
        <v>0</v>
      </c>
      <c r="AO139" s="44">
        <f t="shared" si="28"/>
        <v>0</v>
      </c>
      <c r="AP139" s="44">
        <f t="shared" si="29"/>
        <v>-8.6666666666666614E-2</v>
      </c>
      <c r="AQ139" s="44">
        <f t="shared" si="30"/>
        <v>7.5111111111111021E-3</v>
      </c>
    </row>
    <row r="140" spans="1:43" s="2" customFormat="1" ht="15" customHeight="1" x14ac:dyDescent="0.35">
      <c r="A140" s="3">
        <v>136</v>
      </c>
      <c r="B140" s="4" t="s">
        <v>300</v>
      </c>
      <c r="C140" s="3" t="s">
        <v>301</v>
      </c>
      <c r="D140" s="6">
        <v>3.5</v>
      </c>
      <c r="E140" s="6">
        <v>3</v>
      </c>
      <c r="F140" s="6">
        <v>4</v>
      </c>
      <c r="G140" s="6">
        <v>3.5</v>
      </c>
      <c r="H140" s="6">
        <v>2</v>
      </c>
      <c r="I140" s="6">
        <v>4</v>
      </c>
      <c r="J140" s="6">
        <v>4</v>
      </c>
      <c r="K140" s="6">
        <v>3</v>
      </c>
      <c r="L140" s="6">
        <v>3</v>
      </c>
      <c r="M140" s="12">
        <v>2.85</v>
      </c>
      <c r="N140" s="12">
        <v>7.18</v>
      </c>
      <c r="O140" s="12">
        <f t="shared" si="23"/>
        <v>3.375</v>
      </c>
      <c r="P140" s="22">
        <f t="shared" si="24"/>
        <v>-11.111111111111111</v>
      </c>
      <c r="Q140" s="12">
        <f t="shared" si="25"/>
        <v>3.3333333333333335</v>
      </c>
      <c r="R140" s="22">
        <f t="shared" si="26"/>
        <v>-14.500000000000002</v>
      </c>
      <c r="AN140" s="44">
        <f t="shared" si="27"/>
        <v>-0.1111111111111111</v>
      </c>
      <c r="AO140" s="44">
        <f t="shared" si="28"/>
        <v>1.2345679012345678E-2</v>
      </c>
      <c r="AP140" s="44">
        <f t="shared" si="29"/>
        <v>-0.14500000000000002</v>
      </c>
      <c r="AQ140" s="44">
        <f t="shared" si="30"/>
        <v>2.1025000000000005E-2</v>
      </c>
    </row>
    <row r="141" spans="1:43" s="2" customFormat="1" ht="15" customHeight="1" x14ac:dyDescent="0.35">
      <c r="A141" s="3">
        <v>137</v>
      </c>
      <c r="B141" s="4" t="s">
        <v>302</v>
      </c>
      <c r="C141" s="3" t="s">
        <v>131</v>
      </c>
      <c r="D141" s="6">
        <v>3</v>
      </c>
      <c r="E141" s="6">
        <v>1.5</v>
      </c>
      <c r="F141" s="6">
        <v>3</v>
      </c>
      <c r="G141" s="6">
        <v>3.5</v>
      </c>
      <c r="H141" s="6">
        <v>2</v>
      </c>
      <c r="I141" s="6">
        <v>3.5</v>
      </c>
      <c r="J141" s="6">
        <v>3</v>
      </c>
      <c r="K141" s="6">
        <v>3</v>
      </c>
      <c r="L141" s="6">
        <v>2.5</v>
      </c>
      <c r="M141" s="12">
        <v>2.15</v>
      </c>
      <c r="N141" s="12">
        <v>6.13</v>
      </c>
      <c r="O141" s="12">
        <f t="shared" si="23"/>
        <v>2.8125</v>
      </c>
      <c r="P141" s="22">
        <f t="shared" si="24"/>
        <v>-11.111111111111111</v>
      </c>
      <c r="Q141" s="12">
        <f t="shared" si="25"/>
        <v>2.7777777777777777</v>
      </c>
      <c r="R141" s="22">
        <f t="shared" si="26"/>
        <v>-22.6</v>
      </c>
      <c r="AN141" s="44">
        <f t="shared" si="27"/>
        <v>-0.1111111111111111</v>
      </c>
      <c r="AO141" s="44">
        <f t="shared" si="28"/>
        <v>1.2345679012345678E-2</v>
      </c>
      <c r="AP141" s="44">
        <f t="shared" si="29"/>
        <v>-0.22600000000000001</v>
      </c>
      <c r="AQ141" s="44">
        <f t="shared" si="30"/>
        <v>5.1076000000000003E-2</v>
      </c>
    </row>
    <row r="142" spans="1:43" s="2" customFormat="1" ht="15" customHeight="1" x14ac:dyDescent="0.35">
      <c r="A142" s="3">
        <v>138</v>
      </c>
      <c r="B142" s="4" t="s">
        <v>303</v>
      </c>
      <c r="C142" s="3" t="s">
        <v>304</v>
      </c>
      <c r="D142" s="6">
        <v>4</v>
      </c>
      <c r="E142" s="6">
        <v>1.5</v>
      </c>
      <c r="F142" s="6">
        <v>4</v>
      </c>
      <c r="G142" s="6">
        <v>3.5</v>
      </c>
      <c r="H142" s="6">
        <v>2.5</v>
      </c>
      <c r="I142" s="6">
        <v>2.5</v>
      </c>
      <c r="J142" s="6">
        <v>3</v>
      </c>
      <c r="K142" s="6">
        <v>3</v>
      </c>
      <c r="L142" s="6">
        <v>3</v>
      </c>
      <c r="M142" s="12">
        <v>2.61</v>
      </c>
      <c r="N142" s="12">
        <v>6.86</v>
      </c>
      <c r="O142" s="12">
        <f t="shared" si="23"/>
        <v>3</v>
      </c>
      <c r="P142" s="22">
        <f t="shared" si="24"/>
        <v>0</v>
      </c>
      <c r="Q142" s="12">
        <f t="shared" si="25"/>
        <v>3</v>
      </c>
      <c r="R142" s="22">
        <f t="shared" si="26"/>
        <v>-13.000000000000004</v>
      </c>
      <c r="AN142" s="44">
        <f t="shared" si="27"/>
        <v>0</v>
      </c>
      <c r="AO142" s="44">
        <f t="shared" si="28"/>
        <v>0</v>
      </c>
      <c r="AP142" s="44">
        <f t="shared" si="29"/>
        <v>-0.13000000000000003</v>
      </c>
      <c r="AQ142" s="44">
        <f t="shared" si="30"/>
        <v>1.6900000000000009E-2</v>
      </c>
    </row>
    <row r="143" spans="1:43" s="2" customFormat="1" ht="15" customHeight="1" x14ac:dyDescent="0.35">
      <c r="A143" s="3">
        <v>139</v>
      </c>
      <c r="B143" s="4" t="s">
        <v>305</v>
      </c>
      <c r="C143" s="3" t="s">
        <v>306</v>
      </c>
      <c r="D143" s="6">
        <v>3</v>
      </c>
      <c r="E143" s="6">
        <v>2.5</v>
      </c>
      <c r="F143" s="6">
        <v>2</v>
      </c>
      <c r="G143" s="6">
        <v>2.5</v>
      </c>
      <c r="H143" s="6">
        <v>1.5</v>
      </c>
      <c r="I143" s="6">
        <v>2.5</v>
      </c>
      <c r="J143" s="6">
        <v>2.5</v>
      </c>
      <c r="K143" s="6">
        <v>3</v>
      </c>
      <c r="L143" s="6">
        <v>3</v>
      </c>
      <c r="M143" s="12">
        <v>2.04</v>
      </c>
      <c r="N143" s="12">
        <v>5.96</v>
      </c>
      <c r="O143" s="12">
        <f t="shared" si="23"/>
        <v>2.4375</v>
      </c>
      <c r="P143" s="22">
        <f t="shared" si="24"/>
        <v>23.076923076923077</v>
      </c>
      <c r="Q143" s="12">
        <f t="shared" si="25"/>
        <v>2.5</v>
      </c>
      <c r="R143" s="22">
        <f t="shared" si="26"/>
        <v>-18.399999999999999</v>
      </c>
      <c r="AN143" s="44">
        <f t="shared" si="27"/>
        <v>0.23076923076923075</v>
      </c>
      <c r="AO143" s="44">
        <f t="shared" si="28"/>
        <v>5.325443786982248E-2</v>
      </c>
      <c r="AP143" s="44">
        <f t="shared" si="29"/>
        <v>-0.184</v>
      </c>
      <c r="AQ143" s="44">
        <f t="shared" si="30"/>
        <v>3.3855999999999997E-2</v>
      </c>
    </row>
    <row r="144" spans="1:43" s="2" customFormat="1" ht="15" customHeight="1" x14ac:dyDescent="0.35">
      <c r="A144" s="3">
        <v>140</v>
      </c>
      <c r="B144" s="4" t="s">
        <v>307</v>
      </c>
      <c r="C144" s="3" t="s">
        <v>56</v>
      </c>
      <c r="D144" s="6">
        <v>4</v>
      </c>
      <c r="E144" s="6">
        <v>3</v>
      </c>
      <c r="F144" s="6">
        <v>3.5</v>
      </c>
      <c r="G144" s="6">
        <v>4</v>
      </c>
      <c r="H144" s="6">
        <v>2.5</v>
      </c>
      <c r="I144" s="6">
        <v>4</v>
      </c>
      <c r="J144" s="6">
        <v>3</v>
      </c>
      <c r="K144" s="6">
        <v>3</v>
      </c>
      <c r="L144" s="6">
        <v>4</v>
      </c>
      <c r="M144" s="12">
        <v>2.91</v>
      </c>
      <c r="N144" s="12">
        <v>7.26</v>
      </c>
      <c r="O144" s="12">
        <f t="shared" si="23"/>
        <v>3.375</v>
      </c>
      <c r="P144" s="22">
        <f t="shared" si="24"/>
        <v>18.518518518518519</v>
      </c>
      <c r="Q144" s="12">
        <f t="shared" si="25"/>
        <v>3.4444444444444446</v>
      </c>
      <c r="R144" s="22">
        <f t="shared" si="26"/>
        <v>-15.516129032258066</v>
      </c>
      <c r="AN144" s="44">
        <f t="shared" si="27"/>
        <v>0.1851851851851852</v>
      </c>
      <c r="AO144" s="44">
        <f t="shared" si="28"/>
        <v>3.4293552812071339E-2</v>
      </c>
      <c r="AP144" s="44">
        <f t="shared" si="29"/>
        <v>-0.15516129032258066</v>
      </c>
      <c r="AQ144" s="44">
        <f t="shared" si="30"/>
        <v>2.4075026014568165E-2</v>
      </c>
    </row>
    <row r="145" spans="1:43" s="2" customFormat="1" ht="15" customHeight="1" x14ac:dyDescent="0.35">
      <c r="A145" s="3">
        <v>141</v>
      </c>
      <c r="B145" s="4" t="s">
        <v>308</v>
      </c>
      <c r="C145" s="3" t="s">
        <v>309</v>
      </c>
      <c r="D145" s="6">
        <v>4</v>
      </c>
      <c r="E145" s="6">
        <v>3.5</v>
      </c>
      <c r="F145" s="6">
        <v>4</v>
      </c>
      <c r="G145" s="6">
        <v>3.5</v>
      </c>
      <c r="H145" s="6">
        <v>3.5</v>
      </c>
      <c r="I145" s="6">
        <v>3.5</v>
      </c>
      <c r="J145" s="6">
        <v>3.5</v>
      </c>
      <c r="K145" s="6">
        <v>3</v>
      </c>
      <c r="L145" s="6">
        <v>4</v>
      </c>
      <c r="M145" s="12">
        <v>3.4</v>
      </c>
      <c r="N145" s="12">
        <v>8.08</v>
      </c>
      <c r="O145" s="12">
        <f t="shared" si="23"/>
        <v>3.5625</v>
      </c>
      <c r="P145" s="22">
        <f t="shared" si="24"/>
        <v>12.280701754385964</v>
      </c>
      <c r="Q145" s="12">
        <f t="shared" si="25"/>
        <v>3.6111111111111112</v>
      </c>
      <c r="R145" s="22">
        <f t="shared" si="26"/>
        <v>-5.8461538461538503</v>
      </c>
      <c r="AN145" s="44">
        <f t="shared" si="27"/>
        <v>0.12280701754385964</v>
      </c>
      <c r="AO145" s="44">
        <f t="shared" si="28"/>
        <v>1.508156355801785E-2</v>
      </c>
      <c r="AP145" s="44">
        <f t="shared" si="29"/>
        <v>-5.8461538461538502E-2</v>
      </c>
      <c r="AQ145" s="44">
        <f t="shared" si="30"/>
        <v>3.4177514792899455E-3</v>
      </c>
    </row>
    <row r="146" spans="1:43" s="2" customFormat="1" ht="15" customHeight="1" x14ac:dyDescent="0.35">
      <c r="A146" s="3">
        <v>142</v>
      </c>
      <c r="B146" s="4" t="s">
        <v>310</v>
      </c>
      <c r="C146" s="3" t="s">
        <v>311</v>
      </c>
      <c r="D146" s="6">
        <v>4</v>
      </c>
      <c r="E146" s="6">
        <v>3</v>
      </c>
      <c r="F146" s="6">
        <v>3</v>
      </c>
      <c r="G146" s="6">
        <v>4</v>
      </c>
      <c r="H146" s="6">
        <v>2.5</v>
      </c>
      <c r="I146" s="6">
        <v>3.5</v>
      </c>
      <c r="J146" s="6">
        <v>4</v>
      </c>
      <c r="K146" s="6">
        <v>4</v>
      </c>
      <c r="L146" s="6">
        <v>3</v>
      </c>
      <c r="M146" s="12">
        <v>2.63</v>
      </c>
      <c r="N146" s="12">
        <v>6.77</v>
      </c>
      <c r="O146" s="12">
        <f t="shared" si="23"/>
        <v>3.5</v>
      </c>
      <c r="P146" s="22">
        <f t="shared" si="24"/>
        <v>-14.285714285714285</v>
      </c>
      <c r="Q146" s="12">
        <f t="shared" si="25"/>
        <v>3.4444444444444446</v>
      </c>
      <c r="R146" s="22">
        <f t="shared" si="26"/>
        <v>-23.645161290322587</v>
      </c>
      <c r="AN146" s="44">
        <f t="shared" si="27"/>
        <v>-0.14285714285714285</v>
      </c>
      <c r="AO146" s="44">
        <f t="shared" si="28"/>
        <v>2.0408163265306121E-2</v>
      </c>
      <c r="AP146" s="44">
        <f t="shared" si="29"/>
        <v>-0.23645161290322586</v>
      </c>
      <c r="AQ146" s="44">
        <f t="shared" si="30"/>
        <v>5.590936524453697E-2</v>
      </c>
    </row>
    <row r="147" spans="1:43" s="2" customFormat="1" ht="15" customHeight="1" x14ac:dyDescent="0.35">
      <c r="A147" s="3">
        <v>143</v>
      </c>
      <c r="B147" s="4" t="s">
        <v>312</v>
      </c>
      <c r="C147" s="3" t="s">
        <v>313</v>
      </c>
      <c r="D147" s="6">
        <v>3</v>
      </c>
      <c r="E147" s="6">
        <v>1</v>
      </c>
      <c r="F147" s="6">
        <v>2.5</v>
      </c>
      <c r="G147" s="6">
        <v>2.5</v>
      </c>
      <c r="H147" s="6">
        <v>1</v>
      </c>
      <c r="I147" s="6">
        <v>1</v>
      </c>
      <c r="J147" s="6">
        <v>3.5</v>
      </c>
      <c r="K147" s="6">
        <v>2</v>
      </c>
      <c r="L147" s="6">
        <v>2.5</v>
      </c>
      <c r="M147" s="12">
        <v>2.27</v>
      </c>
      <c r="N147" s="12">
        <v>6.3</v>
      </c>
      <c r="O147" s="12">
        <f t="shared" si="23"/>
        <v>2.0625</v>
      </c>
      <c r="P147" s="22">
        <f t="shared" si="24"/>
        <v>21.212121212121211</v>
      </c>
      <c r="Q147" s="12">
        <f t="shared" si="25"/>
        <v>2.1111111111111112</v>
      </c>
      <c r="R147" s="22">
        <f t="shared" si="26"/>
        <v>7.5263157894736823</v>
      </c>
      <c r="AN147" s="44">
        <f t="shared" si="27"/>
        <v>0.2121212121212121</v>
      </c>
      <c r="AO147" s="44">
        <f t="shared" si="28"/>
        <v>4.499540863177226E-2</v>
      </c>
      <c r="AP147" s="44">
        <f t="shared" si="29"/>
        <v>7.5263157894736823E-2</v>
      </c>
      <c r="AQ147" s="44">
        <f t="shared" si="30"/>
        <v>5.664542936288086E-3</v>
      </c>
    </row>
    <row r="148" spans="1:43" s="2" customFormat="1" ht="15" customHeight="1" x14ac:dyDescent="0.35">
      <c r="A148" s="3">
        <v>144</v>
      </c>
      <c r="B148" s="4" t="s">
        <v>314</v>
      </c>
      <c r="C148" s="3" t="s">
        <v>315</v>
      </c>
      <c r="D148" s="6">
        <v>3.5</v>
      </c>
      <c r="E148" s="6">
        <v>1.5</v>
      </c>
      <c r="F148" s="6">
        <v>2</v>
      </c>
      <c r="G148" s="6">
        <v>3</v>
      </c>
      <c r="H148" s="6">
        <v>3</v>
      </c>
      <c r="I148" s="6">
        <v>3.5</v>
      </c>
      <c r="J148" s="6">
        <v>3</v>
      </c>
      <c r="K148" s="6">
        <v>2.5</v>
      </c>
      <c r="L148" s="6">
        <v>3</v>
      </c>
      <c r="M148" s="12">
        <v>2.6</v>
      </c>
      <c r="N148" s="12">
        <v>6.77</v>
      </c>
      <c r="O148" s="12">
        <f t="shared" si="23"/>
        <v>2.75</v>
      </c>
      <c r="P148" s="22">
        <f t="shared" si="24"/>
        <v>9.0909090909090917</v>
      </c>
      <c r="Q148" s="12">
        <f t="shared" si="25"/>
        <v>2.7777777777777777</v>
      </c>
      <c r="R148" s="22">
        <f t="shared" si="26"/>
        <v>-6.3999999999999932</v>
      </c>
      <c r="AN148" s="44">
        <f t="shared" si="27"/>
        <v>9.0909090909090912E-2</v>
      </c>
      <c r="AO148" s="44">
        <f t="shared" si="28"/>
        <v>8.2644628099173556E-3</v>
      </c>
      <c r="AP148" s="44">
        <f t="shared" si="29"/>
        <v>-6.3999999999999932E-2</v>
      </c>
      <c r="AQ148" s="44">
        <f t="shared" si="30"/>
        <v>4.0959999999999911E-3</v>
      </c>
    </row>
    <row r="149" spans="1:43" s="2" customFormat="1" ht="15" customHeight="1" x14ac:dyDescent="0.35">
      <c r="A149" s="3">
        <v>145</v>
      </c>
      <c r="B149" s="4" t="s">
        <v>316</v>
      </c>
      <c r="C149" s="3" t="s">
        <v>317</v>
      </c>
      <c r="D149" s="6">
        <v>4</v>
      </c>
      <c r="E149" s="6">
        <v>3.5</v>
      </c>
      <c r="F149" s="6">
        <v>4</v>
      </c>
      <c r="G149" s="6">
        <v>3.5</v>
      </c>
      <c r="H149" s="6">
        <v>3</v>
      </c>
      <c r="I149" s="6">
        <v>4</v>
      </c>
      <c r="J149" s="6">
        <v>4</v>
      </c>
      <c r="K149" s="6">
        <v>3</v>
      </c>
      <c r="L149" s="6">
        <v>4</v>
      </c>
      <c r="M149" s="12">
        <v>3.26</v>
      </c>
      <c r="N149" s="12">
        <v>7.87</v>
      </c>
      <c r="O149" s="12">
        <f t="shared" si="23"/>
        <v>3.625</v>
      </c>
      <c r="P149" s="22">
        <f t="shared" si="24"/>
        <v>10.344827586206897</v>
      </c>
      <c r="Q149" s="12">
        <f t="shared" si="25"/>
        <v>3.6666666666666665</v>
      </c>
      <c r="R149" s="22">
        <f t="shared" si="26"/>
        <v>-11.090909090909093</v>
      </c>
      <c r="AN149" s="44">
        <f t="shared" si="27"/>
        <v>0.10344827586206896</v>
      </c>
      <c r="AO149" s="44">
        <f t="shared" si="28"/>
        <v>1.070154577883472E-2</v>
      </c>
      <c r="AP149" s="44">
        <f t="shared" si="29"/>
        <v>-0.11090909090909093</v>
      </c>
      <c r="AQ149" s="44">
        <f t="shared" si="30"/>
        <v>1.2300826446280996E-2</v>
      </c>
    </row>
    <row r="150" spans="1:43" s="2" customFormat="1" ht="15" customHeight="1" x14ac:dyDescent="0.35">
      <c r="A150" s="3">
        <v>146</v>
      </c>
      <c r="B150" s="4" t="s">
        <v>318</v>
      </c>
      <c r="C150" s="3" t="s">
        <v>319</v>
      </c>
      <c r="D150" s="6">
        <v>3</v>
      </c>
      <c r="E150" s="6">
        <v>3</v>
      </c>
      <c r="F150" s="6">
        <v>2</v>
      </c>
      <c r="G150" s="6">
        <v>3</v>
      </c>
      <c r="H150" s="6">
        <v>1</v>
      </c>
      <c r="I150" s="6">
        <v>2.5</v>
      </c>
      <c r="J150" s="6">
        <v>4</v>
      </c>
      <c r="K150" s="6">
        <v>2.5</v>
      </c>
      <c r="L150" s="6">
        <v>2.5</v>
      </c>
      <c r="M150" s="12">
        <v>2.41</v>
      </c>
      <c r="N150" s="12">
        <v>6.51</v>
      </c>
      <c r="O150" s="12">
        <f t="shared" si="23"/>
        <v>2.625</v>
      </c>
      <c r="P150" s="22">
        <f t="shared" si="24"/>
        <v>-4.7619047619047619</v>
      </c>
      <c r="Q150" s="12">
        <f t="shared" si="25"/>
        <v>2.6111111111111112</v>
      </c>
      <c r="R150" s="22">
        <f t="shared" si="26"/>
        <v>-7.7021276595744652</v>
      </c>
      <c r="AN150" s="44">
        <f t="shared" si="27"/>
        <v>-4.7619047619047616E-2</v>
      </c>
      <c r="AO150" s="44">
        <f t="shared" si="28"/>
        <v>2.2675736961451243E-3</v>
      </c>
      <c r="AP150" s="44">
        <f t="shared" si="29"/>
        <v>-7.7021276595744648E-2</v>
      </c>
      <c r="AQ150" s="44">
        <f t="shared" si="30"/>
        <v>5.9322770484382019E-3</v>
      </c>
    </row>
    <row r="151" spans="1:43" s="2" customFormat="1" ht="15" customHeight="1" x14ac:dyDescent="0.35">
      <c r="A151" s="3">
        <v>147</v>
      </c>
      <c r="B151" s="4" t="s">
        <v>320</v>
      </c>
      <c r="C151" s="3" t="s">
        <v>321</v>
      </c>
      <c r="D151" s="6">
        <v>4</v>
      </c>
      <c r="E151" s="6">
        <v>1</v>
      </c>
      <c r="F151" s="6">
        <v>4</v>
      </c>
      <c r="G151" s="6">
        <v>4</v>
      </c>
      <c r="H151" s="6">
        <v>2</v>
      </c>
      <c r="I151" s="6">
        <v>4</v>
      </c>
      <c r="J151" s="6">
        <v>3.5</v>
      </c>
      <c r="K151" s="6">
        <v>3</v>
      </c>
      <c r="L151" s="6">
        <v>3</v>
      </c>
      <c r="M151" s="12">
        <v>2.65</v>
      </c>
      <c r="N151" s="12">
        <v>6.65</v>
      </c>
      <c r="O151" s="12">
        <f t="shared" si="23"/>
        <v>3.1875</v>
      </c>
      <c r="P151" s="22">
        <f t="shared" si="24"/>
        <v>-5.8823529411764701</v>
      </c>
      <c r="Q151" s="12">
        <f t="shared" si="25"/>
        <v>3.1666666666666665</v>
      </c>
      <c r="R151" s="22">
        <f t="shared" si="26"/>
        <v>-16.315789473684209</v>
      </c>
      <c r="AN151" s="44">
        <f t="shared" si="27"/>
        <v>-5.8823529411764698E-2</v>
      </c>
      <c r="AO151" s="44">
        <f t="shared" si="28"/>
        <v>3.4602076124567466E-3</v>
      </c>
      <c r="AP151" s="44">
        <f t="shared" si="29"/>
        <v>-0.16315789473684209</v>
      </c>
      <c r="AQ151" s="44">
        <f t="shared" si="30"/>
        <v>2.6620498614958441E-2</v>
      </c>
    </row>
    <row r="152" spans="1:43" s="2" customFormat="1" ht="15" customHeight="1" x14ac:dyDescent="0.35">
      <c r="A152" s="3">
        <v>148</v>
      </c>
      <c r="B152" s="4" t="s">
        <v>322</v>
      </c>
      <c r="C152" s="3" t="s">
        <v>323</v>
      </c>
      <c r="D152" s="6">
        <v>3</v>
      </c>
      <c r="E152" s="6">
        <v>3.5</v>
      </c>
      <c r="F152" s="6">
        <v>3</v>
      </c>
      <c r="G152" s="6">
        <v>2.5</v>
      </c>
      <c r="H152" s="6">
        <v>2</v>
      </c>
      <c r="I152" s="6">
        <v>2</v>
      </c>
      <c r="J152" s="6">
        <v>3</v>
      </c>
      <c r="K152" s="6">
        <v>2</v>
      </c>
      <c r="L152" s="6">
        <v>2</v>
      </c>
      <c r="M152" s="12">
        <v>2.25</v>
      </c>
      <c r="N152" s="12">
        <v>6.35</v>
      </c>
      <c r="O152" s="12">
        <f t="shared" si="23"/>
        <v>2.625</v>
      </c>
      <c r="P152" s="22">
        <f t="shared" si="24"/>
        <v>-23.809523809523807</v>
      </c>
      <c r="Q152" s="12">
        <f t="shared" si="25"/>
        <v>2.5555555555555554</v>
      </c>
      <c r="R152" s="22">
        <f t="shared" si="26"/>
        <v>-11.956521739130428</v>
      </c>
      <c r="AN152" s="44">
        <f t="shared" si="27"/>
        <v>-0.23809523809523805</v>
      </c>
      <c r="AO152" s="44">
        <f t="shared" si="28"/>
        <v>5.66893424036281E-2</v>
      </c>
      <c r="AP152" s="44">
        <f t="shared" si="29"/>
        <v>-0.11956521739130428</v>
      </c>
      <c r="AQ152" s="44">
        <f t="shared" si="30"/>
        <v>1.4295841209829852E-2</v>
      </c>
    </row>
    <row r="153" spans="1:43" s="2" customFormat="1" ht="15" customHeight="1" x14ac:dyDescent="0.35">
      <c r="A153" s="3">
        <v>149</v>
      </c>
      <c r="B153" s="4" t="s">
        <v>324</v>
      </c>
      <c r="C153" s="3" t="s">
        <v>325</v>
      </c>
      <c r="D153" s="6">
        <v>4</v>
      </c>
      <c r="E153" s="6">
        <v>1.5</v>
      </c>
      <c r="F153" s="6">
        <v>2</v>
      </c>
      <c r="G153" s="6">
        <v>3</v>
      </c>
      <c r="H153" s="6">
        <v>2.5</v>
      </c>
      <c r="I153" s="6">
        <v>2</v>
      </c>
      <c r="J153" s="6">
        <v>3</v>
      </c>
      <c r="K153" s="6">
        <v>3</v>
      </c>
      <c r="L153" s="6">
        <v>2.5</v>
      </c>
      <c r="M153" s="12">
        <v>2.5</v>
      </c>
      <c r="N153" s="12">
        <v>6.64</v>
      </c>
      <c r="O153" s="12">
        <f t="shared" si="23"/>
        <v>2.625</v>
      </c>
      <c r="P153" s="22">
        <f t="shared" si="24"/>
        <v>-4.7619047619047619</v>
      </c>
      <c r="Q153" s="12">
        <f t="shared" si="25"/>
        <v>2.6111111111111112</v>
      </c>
      <c r="R153" s="22">
        <f t="shared" si="26"/>
        <v>-4.2553191489361719</v>
      </c>
      <c r="AN153" s="44">
        <f t="shared" si="27"/>
        <v>-4.7619047619047616E-2</v>
      </c>
      <c r="AO153" s="44">
        <f t="shared" si="28"/>
        <v>2.2675736961451243E-3</v>
      </c>
      <c r="AP153" s="44">
        <f t="shared" si="29"/>
        <v>-4.2553191489361722E-2</v>
      </c>
      <c r="AQ153" s="44">
        <f t="shared" si="30"/>
        <v>1.8107741059302869E-3</v>
      </c>
    </row>
    <row r="154" spans="1:43" s="2" customFormat="1" ht="15" customHeight="1" x14ac:dyDescent="0.35">
      <c r="A154" s="3">
        <v>150</v>
      </c>
      <c r="B154" s="4" t="s">
        <v>326</v>
      </c>
      <c r="C154" s="3" t="s">
        <v>327</v>
      </c>
      <c r="D154" s="6">
        <v>3</v>
      </c>
      <c r="E154" s="6">
        <v>1</v>
      </c>
      <c r="F154" s="6">
        <v>3</v>
      </c>
      <c r="G154" s="6">
        <v>3</v>
      </c>
      <c r="H154" s="6">
        <v>2.5</v>
      </c>
      <c r="I154" s="6">
        <v>2.5</v>
      </c>
      <c r="J154" s="6">
        <v>3</v>
      </c>
      <c r="K154" s="6">
        <v>3.5</v>
      </c>
      <c r="L154" s="6">
        <v>2.5</v>
      </c>
      <c r="M154" s="12">
        <v>2.52</v>
      </c>
      <c r="N154" s="12">
        <v>6.66</v>
      </c>
      <c r="O154" s="12">
        <f t="shared" si="23"/>
        <v>2.6875</v>
      </c>
      <c r="P154" s="22">
        <f t="shared" si="24"/>
        <v>-6.9767441860465116</v>
      </c>
      <c r="Q154" s="12">
        <f t="shared" si="25"/>
        <v>2.6666666666666665</v>
      </c>
      <c r="R154" s="22">
        <f t="shared" si="26"/>
        <v>-5.4999999999999938</v>
      </c>
      <c r="AN154" s="44">
        <f t="shared" si="27"/>
        <v>-6.9767441860465115E-2</v>
      </c>
      <c r="AO154" s="44">
        <f t="shared" si="28"/>
        <v>4.8674959437533805E-3</v>
      </c>
      <c r="AP154" s="44">
        <f t="shared" si="29"/>
        <v>-5.4999999999999938E-2</v>
      </c>
      <c r="AQ154" s="44">
        <f t="shared" si="30"/>
        <v>3.024999999999993E-3</v>
      </c>
    </row>
    <row r="155" spans="1:43" s="2" customFormat="1" ht="15" customHeight="1" x14ac:dyDescent="0.35">
      <c r="A155" s="3">
        <v>151</v>
      </c>
      <c r="B155" s="4" t="s">
        <v>328</v>
      </c>
      <c r="C155" s="3" t="s">
        <v>329</v>
      </c>
      <c r="D155" s="6">
        <v>3</v>
      </c>
      <c r="E155" s="6">
        <v>2.5</v>
      </c>
      <c r="F155" s="6">
        <v>3</v>
      </c>
      <c r="G155" s="6">
        <v>2</v>
      </c>
      <c r="H155" s="6">
        <v>2</v>
      </c>
      <c r="I155" s="6">
        <v>4</v>
      </c>
      <c r="J155" s="6">
        <v>3</v>
      </c>
      <c r="K155" s="6">
        <v>2</v>
      </c>
      <c r="L155" s="6">
        <v>3</v>
      </c>
      <c r="M155" s="12">
        <v>2.5499999999999998</v>
      </c>
      <c r="N155" s="12">
        <v>6.76</v>
      </c>
      <c r="O155" s="12">
        <f t="shared" si="23"/>
        <v>2.6875</v>
      </c>
      <c r="P155" s="22">
        <f t="shared" si="24"/>
        <v>11.627906976744185</v>
      </c>
      <c r="Q155" s="12">
        <f t="shared" si="25"/>
        <v>2.7222222222222223</v>
      </c>
      <c r="R155" s="22">
        <f t="shared" si="26"/>
        <v>-6.3265306122449072</v>
      </c>
      <c r="AN155" s="44">
        <f t="shared" si="27"/>
        <v>0.11627906976744186</v>
      </c>
      <c r="AO155" s="44">
        <f t="shared" si="28"/>
        <v>1.3520822065981611E-2</v>
      </c>
      <c r="AP155" s="44">
        <f t="shared" si="29"/>
        <v>-6.3265306122449072E-2</v>
      </c>
      <c r="AQ155" s="44">
        <f t="shared" si="30"/>
        <v>4.0024989587671917E-3</v>
      </c>
    </row>
    <row r="156" spans="1:43" s="2" customFormat="1" ht="15" customHeight="1" x14ac:dyDescent="0.35">
      <c r="A156" s="3">
        <v>152</v>
      </c>
      <c r="B156" s="4" t="s">
        <v>330</v>
      </c>
      <c r="C156" s="3" t="s">
        <v>331</v>
      </c>
      <c r="D156" s="6">
        <v>4</v>
      </c>
      <c r="E156" s="6">
        <v>2</v>
      </c>
      <c r="F156" s="6">
        <v>3</v>
      </c>
      <c r="G156" s="6">
        <v>3</v>
      </c>
      <c r="H156" s="6">
        <v>1</v>
      </c>
      <c r="I156" s="6">
        <v>2</v>
      </c>
      <c r="J156" s="6">
        <v>3</v>
      </c>
      <c r="K156" s="6">
        <v>3.5</v>
      </c>
      <c r="L156" s="6">
        <v>2</v>
      </c>
      <c r="M156" s="12">
        <v>2.21</v>
      </c>
      <c r="N156" s="12">
        <v>6.28</v>
      </c>
      <c r="O156" s="12">
        <f t="shared" si="23"/>
        <v>2.6875</v>
      </c>
      <c r="P156" s="22">
        <f t="shared" si="24"/>
        <v>-25.581395348837212</v>
      </c>
      <c r="Q156" s="12">
        <f t="shared" si="25"/>
        <v>2.6111111111111112</v>
      </c>
      <c r="R156" s="22">
        <f t="shared" si="26"/>
        <v>-15.361702127659576</v>
      </c>
      <c r="AN156" s="44">
        <f t="shared" si="27"/>
        <v>-0.2558139534883721</v>
      </c>
      <c r="AO156" s="44">
        <f t="shared" si="28"/>
        <v>6.5440778799351007E-2</v>
      </c>
      <c r="AP156" s="44">
        <f t="shared" si="29"/>
        <v>-0.15361702127659577</v>
      </c>
      <c r="AQ156" s="44">
        <f t="shared" si="30"/>
        <v>2.3598189225894076E-2</v>
      </c>
    </row>
    <row r="157" spans="1:43" s="2" customFormat="1" ht="15" customHeight="1" x14ac:dyDescent="0.35">
      <c r="A157" s="3">
        <v>153</v>
      </c>
      <c r="B157" s="4" t="s">
        <v>332</v>
      </c>
      <c r="C157" s="3" t="s">
        <v>333</v>
      </c>
      <c r="D157" s="6">
        <v>3</v>
      </c>
      <c r="E157" s="6">
        <v>3</v>
      </c>
      <c r="F157" s="6">
        <v>3</v>
      </c>
      <c r="G157" s="6">
        <v>3</v>
      </c>
      <c r="H157" s="6">
        <v>2</v>
      </c>
      <c r="I157" s="6">
        <v>2</v>
      </c>
      <c r="J157" s="6">
        <v>3</v>
      </c>
      <c r="K157" s="6">
        <v>3</v>
      </c>
      <c r="L157" s="6">
        <v>2.5</v>
      </c>
      <c r="M157" s="12">
        <v>2.3199999999999998</v>
      </c>
      <c r="N157" s="12">
        <v>6.33</v>
      </c>
      <c r="O157" s="12">
        <f t="shared" si="23"/>
        <v>2.75</v>
      </c>
      <c r="P157" s="22">
        <f t="shared" si="24"/>
        <v>-9.0909090909090917</v>
      </c>
      <c r="Q157" s="12">
        <f t="shared" si="25"/>
        <v>2.7222222222222223</v>
      </c>
      <c r="R157" s="22">
        <f t="shared" si="26"/>
        <v>-14.775510204081641</v>
      </c>
      <c r="AN157" s="44">
        <f t="shared" si="27"/>
        <v>-9.0909090909090912E-2</v>
      </c>
      <c r="AO157" s="44">
        <f t="shared" si="28"/>
        <v>8.2644628099173556E-3</v>
      </c>
      <c r="AP157" s="44">
        <f t="shared" si="29"/>
        <v>-0.14775510204081641</v>
      </c>
      <c r="AQ157" s="44">
        <f t="shared" si="30"/>
        <v>2.1831570179092069E-2</v>
      </c>
    </row>
    <row r="158" spans="1:43" s="2" customFormat="1" ht="15" customHeight="1" x14ac:dyDescent="0.35">
      <c r="A158" s="3">
        <v>154</v>
      </c>
      <c r="B158" s="4" t="s">
        <v>334</v>
      </c>
      <c r="C158" s="3" t="s">
        <v>335</v>
      </c>
      <c r="D158" s="6">
        <v>3.5</v>
      </c>
      <c r="E158" s="6">
        <v>2</v>
      </c>
      <c r="F158" s="6">
        <v>3</v>
      </c>
      <c r="G158" s="6">
        <v>3</v>
      </c>
      <c r="H158" s="6">
        <v>2.5</v>
      </c>
      <c r="I158" s="6">
        <v>3</v>
      </c>
      <c r="J158" s="6">
        <v>3.5</v>
      </c>
      <c r="K158" s="6">
        <v>3</v>
      </c>
      <c r="L158" s="6">
        <v>3</v>
      </c>
      <c r="M158" s="12">
        <v>2.1800000000000002</v>
      </c>
      <c r="N158" s="12">
        <v>6.16</v>
      </c>
      <c r="O158" s="12">
        <f t="shared" si="23"/>
        <v>2.9375</v>
      </c>
      <c r="P158" s="22">
        <f t="shared" si="24"/>
        <v>2.1276595744680851</v>
      </c>
      <c r="Q158" s="12">
        <f t="shared" si="25"/>
        <v>2.9444444444444446</v>
      </c>
      <c r="R158" s="22">
        <f t="shared" si="26"/>
        <v>-25.962264150943398</v>
      </c>
      <c r="AN158" s="44">
        <f t="shared" si="27"/>
        <v>2.1276595744680851E-2</v>
      </c>
      <c r="AO158" s="44">
        <f t="shared" si="28"/>
        <v>4.526935264825713E-4</v>
      </c>
      <c r="AP158" s="44">
        <f t="shared" si="29"/>
        <v>-0.25962264150943398</v>
      </c>
      <c r="AQ158" s="44">
        <f t="shared" si="30"/>
        <v>6.740391598433608E-2</v>
      </c>
    </row>
    <row r="159" spans="1:43" s="2" customFormat="1" ht="15" customHeight="1" x14ac:dyDescent="0.35">
      <c r="A159" s="3">
        <v>155</v>
      </c>
      <c r="B159" s="4" t="s">
        <v>336</v>
      </c>
      <c r="C159" s="3" t="s">
        <v>337</v>
      </c>
      <c r="D159" s="6">
        <v>3.5</v>
      </c>
      <c r="E159" s="6">
        <v>2</v>
      </c>
      <c r="F159" s="6">
        <v>3</v>
      </c>
      <c r="G159" s="6">
        <v>3</v>
      </c>
      <c r="H159" s="6">
        <v>1.5</v>
      </c>
      <c r="I159" s="6">
        <v>3</v>
      </c>
      <c r="J159" s="6">
        <v>4</v>
      </c>
      <c r="K159" s="6">
        <v>3</v>
      </c>
      <c r="L159" s="6">
        <v>3.5</v>
      </c>
      <c r="M159" s="12">
        <v>2.93</v>
      </c>
      <c r="N159" s="12">
        <v>7.28</v>
      </c>
      <c r="O159" s="12">
        <f t="shared" si="23"/>
        <v>2.875</v>
      </c>
      <c r="P159" s="22">
        <f t="shared" si="24"/>
        <v>21.739130434782609</v>
      </c>
      <c r="Q159" s="12">
        <f t="shared" si="25"/>
        <v>2.9444444444444446</v>
      </c>
      <c r="R159" s="22">
        <f t="shared" si="26"/>
        <v>-0.49056603773585028</v>
      </c>
      <c r="AN159" s="44">
        <f t="shared" si="27"/>
        <v>0.21739130434782608</v>
      </c>
      <c r="AO159" s="44">
        <f t="shared" si="28"/>
        <v>4.725897920604915E-2</v>
      </c>
      <c r="AP159" s="44">
        <f t="shared" si="29"/>
        <v>-4.905660377358503E-3</v>
      </c>
      <c r="AQ159" s="44">
        <f t="shared" si="30"/>
        <v>2.406550373798517E-5</v>
      </c>
    </row>
    <row r="160" spans="1:43" s="2" customFormat="1" ht="15" customHeight="1" x14ac:dyDescent="0.35">
      <c r="A160" s="3">
        <v>156</v>
      </c>
      <c r="B160" s="4" t="s">
        <v>338</v>
      </c>
      <c r="C160" s="3" t="s">
        <v>339</v>
      </c>
      <c r="D160" s="6">
        <v>3.5</v>
      </c>
      <c r="E160" s="6">
        <v>3</v>
      </c>
      <c r="F160" s="6">
        <v>4</v>
      </c>
      <c r="G160" s="6">
        <v>4</v>
      </c>
      <c r="H160" s="6">
        <v>3</v>
      </c>
      <c r="I160" s="6">
        <v>3</v>
      </c>
      <c r="J160" s="6">
        <v>2.5</v>
      </c>
      <c r="K160" s="6">
        <v>3.5</v>
      </c>
      <c r="L160" s="6">
        <v>3</v>
      </c>
      <c r="M160" s="12">
        <v>2.2200000000000002</v>
      </c>
      <c r="N160" s="12">
        <v>6.16</v>
      </c>
      <c r="O160" s="12">
        <f t="shared" si="23"/>
        <v>3.3125</v>
      </c>
      <c r="P160" s="22">
        <f t="shared" si="24"/>
        <v>-9.433962264150944</v>
      </c>
      <c r="Q160" s="12">
        <f t="shared" si="25"/>
        <v>3.2777777777777777</v>
      </c>
      <c r="R160" s="22">
        <f t="shared" si="26"/>
        <v>-32.271186440677958</v>
      </c>
      <c r="AN160" s="44">
        <f t="shared" si="27"/>
        <v>-9.4339622641509441E-2</v>
      </c>
      <c r="AO160" s="44">
        <f t="shared" si="28"/>
        <v>8.8999644001423999E-3</v>
      </c>
      <c r="AP160" s="44">
        <f t="shared" si="29"/>
        <v>-0.32271186440677957</v>
      </c>
      <c r="AQ160" s="44">
        <f t="shared" si="30"/>
        <v>0.10414294742889968</v>
      </c>
    </row>
    <row r="161" spans="1:43" s="2" customFormat="1" ht="15" customHeight="1" x14ac:dyDescent="0.35">
      <c r="A161" s="3">
        <v>157</v>
      </c>
      <c r="B161" s="4" t="s">
        <v>340</v>
      </c>
      <c r="C161" s="3" t="s">
        <v>341</v>
      </c>
      <c r="D161" s="6">
        <v>4</v>
      </c>
      <c r="E161" s="6">
        <v>1</v>
      </c>
      <c r="F161" s="6">
        <v>3.5</v>
      </c>
      <c r="G161" s="6">
        <v>3</v>
      </c>
      <c r="H161" s="6">
        <v>2</v>
      </c>
      <c r="I161" s="6">
        <v>1</v>
      </c>
      <c r="J161" s="6">
        <v>3</v>
      </c>
      <c r="K161" s="6">
        <v>2.5</v>
      </c>
      <c r="L161" s="6">
        <v>3</v>
      </c>
      <c r="M161" s="12">
        <v>2.52</v>
      </c>
      <c r="N161" s="12">
        <v>6.67</v>
      </c>
      <c r="O161" s="12">
        <f t="shared" si="23"/>
        <v>2.5</v>
      </c>
      <c r="P161" s="22">
        <f t="shared" si="24"/>
        <v>20</v>
      </c>
      <c r="Q161" s="12">
        <f t="shared" si="25"/>
        <v>2.5555555555555554</v>
      </c>
      <c r="R161" s="22">
        <f t="shared" si="26"/>
        <v>-1.3913043478260787</v>
      </c>
      <c r="AN161" s="44">
        <f t="shared" si="27"/>
        <v>0.2</v>
      </c>
      <c r="AO161" s="44">
        <f t="shared" si="28"/>
        <v>4.0000000000000008E-2</v>
      </c>
      <c r="AP161" s="44">
        <f t="shared" si="29"/>
        <v>-1.3913043478260787E-2</v>
      </c>
      <c r="AQ161" s="44">
        <f t="shared" si="30"/>
        <v>1.9357277882797502E-4</v>
      </c>
    </row>
    <row r="162" spans="1:43" s="2" customFormat="1" ht="15" customHeight="1" x14ac:dyDescent="0.35">
      <c r="A162" s="3">
        <v>158</v>
      </c>
      <c r="B162" s="4" t="s">
        <v>342</v>
      </c>
      <c r="C162" s="3" t="s">
        <v>343</v>
      </c>
      <c r="D162" s="6">
        <v>4</v>
      </c>
      <c r="E162" s="6">
        <v>4</v>
      </c>
      <c r="F162" s="6">
        <v>4</v>
      </c>
      <c r="G162" s="6">
        <v>4</v>
      </c>
      <c r="H162" s="6">
        <v>3</v>
      </c>
      <c r="I162" s="6">
        <v>4</v>
      </c>
      <c r="J162" s="6">
        <v>3</v>
      </c>
      <c r="K162" s="6">
        <v>3.5</v>
      </c>
      <c r="L162" s="6">
        <v>3</v>
      </c>
      <c r="M162" s="12">
        <v>2.96</v>
      </c>
      <c r="N162" s="12">
        <v>7.4</v>
      </c>
      <c r="O162" s="12">
        <f t="shared" si="23"/>
        <v>3.6875</v>
      </c>
      <c r="P162" s="22">
        <f t="shared" si="24"/>
        <v>-18.64406779661017</v>
      </c>
      <c r="Q162" s="12">
        <f t="shared" si="25"/>
        <v>3.6111111111111112</v>
      </c>
      <c r="R162" s="22">
        <f t="shared" si="26"/>
        <v>-18.030769230769234</v>
      </c>
      <c r="AN162" s="44">
        <f t="shared" si="27"/>
        <v>-0.1864406779661017</v>
      </c>
      <c r="AO162" s="44">
        <f t="shared" si="28"/>
        <v>3.476012640045964E-2</v>
      </c>
      <c r="AP162" s="44">
        <f t="shared" si="29"/>
        <v>-0.18030769230769234</v>
      </c>
      <c r="AQ162" s="44">
        <f t="shared" si="30"/>
        <v>3.2510863905325454E-2</v>
      </c>
    </row>
    <row r="163" spans="1:43" s="2" customFormat="1" ht="15" customHeight="1" x14ac:dyDescent="0.35">
      <c r="A163" s="3">
        <v>159</v>
      </c>
      <c r="B163" s="4" t="s">
        <v>345</v>
      </c>
      <c r="C163" s="3" t="s">
        <v>344</v>
      </c>
      <c r="D163" s="6">
        <v>3</v>
      </c>
      <c r="E163" s="6">
        <v>1.5</v>
      </c>
      <c r="F163" s="6">
        <v>3</v>
      </c>
      <c r="G163" s="6">
        <v>2.5</v>
      </c>
      <c r="H163" s="6">
        <v>3</v>
      </c>
      <c r="I163" s="6">
        <v>4</v>
      </c>
      <c r="J163" s="6">
        <v>3</v>
      </c>
      <c r="K163" s="6">
        <v>2</v>
      </c>
      <c r="L163" s="6">
        <v>2.5</v>
      </c>
      <c r="M163" s="12">
        <v>2.64</v>
      </c>
      <c r="N163" s="12">
        <v>6.87</v>
      </c>
      <c r="O163" s="12">
        <f t="shared" si="23"/>
        <v>2.75</v>
      </c>
      <c r="P163" s="22">
        <f t="shared" si="24"/>
        <v>-9.0909090909090917</v>
      </c>
      <c r="Q163" s="12">
        <f t="shared" si="25"/>
        <v>2.7222222222222223</v>
      </c>
      <c r="R163" s="22">
        <f t="shared" si="26"/>
        <v>-3.020408163265305</v>
      </c>
      <c r="AN163" s="44">
        <f t="shared" si="27"/>
        <v>-9.0909090909090912E-2</v>
      </c>
      <c r="AO163" s="44">
        <f t="shared" si="28"/>
        <v>8.2644628099173556E-3</v>
      </c>
      <c r="AP163" s="44">
        <f t="shared" si="29"/>
        <v>-3.0204081632653049E-2</v>
      </c>
      <c r="AQ163" s="44">
        <f t="shared" si="30"/>
        <v>9.1228654727196928E-4</v>
      </c>
    </row>
    <row r="164" spans="1:43" s="2" customFormat="1" ht="15" customHeight="1" x14ac:dyDescent="0.35">
      <c r="A164" s="3">
        <v>160</v>
      </c>
      <c r="B164" s="4" t="s">
        <v>346</v>
      </c>
      <c r="C164" s="3" t="s">
        <v>347</v>
      </c>
      <c r="D164" s="6">
        <v>3</v>
      </c>
      <c r="E164" s="6">
        <v>3</v>
      </c>
      <c r="F164" s="6">
        <v>4</v>
      </c>
      <c r="G164" s="6">
        <v>3.5</v>
      </c>
      <c r="H164" s="6">
        <v>3.5</v>
      </c>
      <c r="I164" s="6">
        <v>4</v>
      </c>
      <c r="J164" s="6">
        <v>3</v>
      </c>
      <c r="K164" s="6">
        <v>3</v>
      </c>
      <c r="L164" s="6">
        <v>3</v>
      </c>
      <c r="M164" s="12">
        <v>2.93</v>
      </c>
      <c r="N164" s="12">
        <v>7.35</v>
      </c>
      <c r="O164" s="12">
        <f t="shared" si="23"/>
        <v>3.375</v>
      </c>
      <c r="P164" s="22">
        <f t="shared" si="24"/>
        <v>-11.111111111111111</v>
      </c>
      <c r="Q164" s="12">
        <f t="shared" si="25"/>
        <v>3.3333333333333335</v>
      </c>
      <c r="R164" s="22">
        <f t="shared" si="26"/>
        <v>-12.1</v>
      </c>
      <c r="AN164" s="44">
        <f t="shared" si="27"/>
        <v>-0.1111111111111111</v>
      </c>
      <c r="AO164" s="44">
        <f t="shared" si="28"/>
        <v>1.2345679012345678E-2</v>
      </c>
      <c r="AP164" s="44">
        <f t="shared" si="29"/>
        <v>-0.121</v>
      </c>
      <c r="AQ164" s="44">
        <f t="shared" si="30"/>
        <v>1.4641E-2</v>
      </c>
    </row>
    <row r="165" spans="1:43" s="2" customFormat="1" ht="15" customHeight="1" x14ac:dyDescent="0.35">
      <c r="A165" s="3">
        <v>161</v>
      </c>
      <c r="B165" s="4" t="s">
        <v>348</v>
      </c>
      <c r="C165" s="3" t="s">
        <v>349</v>
      </c>
      <c r="D165" s="6">
        <v>3.5</v>
      </c>
      <c r="E165" s="6">
        <v>1</v>
      </c>
      <c r="F165" s="6">
        <v>1.5</v>
      </c>
      <c r="G165" s="6">
        <v>2.5</v>
      </c>
      <c r="H165" s="6">
        <v>1.5</v>
      </c>
      <c r="I165" s="6">
        <v>2</v>
      </c>
      <c r="J165" s="6">
        <v>1</v>
      </c>
      <c r="K165" s="6">
        <v>1.5</v>
      </c>
      <c r="L165" s="6">
        <v>2</v>
      </c>
      <c r="M165" s="12">
        <v>2.0499999999999998</v>
      </c>
      <c r="N165" s="12">
        <v>5.97</v>
      </c>
      <c r="O165" s="12">
        <f t="shared" si="23"/>
        <v>1.8125</v>
      </c>
      <c r="P165" s="22">
        <f t="shared" si="24"/>
        <v>10.344827586206897</v>
      </c>
      <c r="Q165" s="12">
        <f t="shared" si="25"/>
        <v>1.8333333333333333</v>
      </c>
      <c r="R165" s="22">
        <f t="shared" si="26"/>
        <v>11.818181818181813</v>
      </c>
      <c r="AN165" s="44">
        <f t="shared" si="27"/>
        <v>0.10344827586206896</v>
      </c>
      <c r="AO165" s="44">
        <f t="shared" si="28"/>
        <v>1.070154577883472E-2</v>
      </c>
      <c r="AP165" s="44">
        <f t="shared" si="29"/>
        <v>0.11818181818181812</v>
      </c>
      <c r="AQ165" s="44">
        <f t="shared" si="30"/>
        <v>1.3966942148760316E-2</v>
      </c>
    </row>
    <row r="166" spans="1:43" s="2" customFormat="1" ht="15" customHeight="1" x14ac:dyDescent="0.35">
      <c r="A166" s="3">
        <v>162</v>
      </c>
      <c r="B166" s="4" t="s">
        <v>350</v>
      </c>
      <c r="C166" s="3" t="s">
        <v>351</v>
      </c>
      <c r="D166" s="6">
        <v>3.5</v>
      </c>
      <c r="E166" s="6">
        <v>1.5</v>
      </c>
      <c r="F166" s="6">
        <v>3</v>
      </c>
      <c r="G166" s="6">
        <v>2</v>
      </c>
      <c r="H166" s="6">
        <v>1.5</v>
      </c>
      <c r="I166" s="6">
        <v>2.5</v>
      </c>
      <c r="J166" s="6">
        <v>3</v>
      </c>
      <c r="K166" s="6">
        <v>2</v>
      </c>
      <c r="L166" s="6">
        <v>3</v>
      </c>
      <c r="M166" s="12">
        <v>2.48</v>
      </c>
      <c r="N166" s="12">
        <v>6.62</v>
      </c>
      <c r="O166" s="12">
        <f t="shared" si="23"/>
        <v>2.375</v>
      </c>
      <c r="P166" s="22">
        <f t="shared" si="24"/>
        <v>26.315789473684209</v>
      </c>
      <c r="Q166" s="12">
        <f t="shared" si="25"/>
        <v>2.4444444444444446</v>
      </c>
      <c r="R166" s="22">
        <f t="shared" si="26"/>
        <v>1.4545454545454457</v>
      </c>
      <c r="AN166" s="44">
        <f t="shared" si="27"/>
        <v>0.26315789473684209</v>
      </c>
      <c r="AO166" s="44">
        <f t="shared" si="28"/>
        <v>6.9252077562326861E-2</v>
      </c>
      <c r="AP166" s="44">
        <f t="shared" si="29"/>
        <v>1.4545454545454457E-2</v>
      </c>
      <c r="AQ166" s="44">
        <f t="shared" si="30"/>
        <v>2.1157024793388171E-4</v>
      </c>
    </row>
    <row r="167" spans="1:43" s="2" customFormat="1" ht="15" customHeight="1" x14ac:dyDescent="0.35">
      <c r="A167" s="3">
        <v>163</v>
      </c>
      <c r="B167" s="4" t="s">
        <v>352</v>
      </c>
      <c r="C167" s="3" t="s">
        <v>353</v>
      </c>
      <c r="D167" s="6">
        <v>3</v>
      </c>
      <c r="E167" s="6">
        <v>3</v>
      </c>
      <c r="F167" s="6">
        <v>2</v>
      </c>
      <c r="G167" s="6">
        <v>2</v>
      </c>
      <c r="H167" s="6">
        <v>1.5</v>
      </c>
      <c r="I167" s="6">
        <v>3</v>
      </c>
      <c r="J167" s="6">
        <v>3</v>
      </c>
      <c r="K167" s="6">
        <v>3</v>
      </c>
      <c r="L167" s="6">
        <v>2</v>
      </c>
      <c r="M167" s="12">
        <v>2.2000000000000002</v>
      </c>
      <c r="N167" s="12">
        <v>6.23</v>
      </c>
      <c r="O167" s="12">
        <f t="shared" si="23"/>
        <v>2.5625</v>
      </c>
      <c r="P167" s="22">
        <f t="shared" si="24"/>
        <v>-21.951219512195124</v>
      </c>
      <c r="Q167" s="12">
        <f t="shared" si="25"/>
        <v>2.5</v>
      </c>
      <c r="R167" s="22">
        <f t="shared" si="26"/>
        <v>-11.999999999999993</v>
      </c>
      <c r="AN167" s="44">
        <f t="shared" si="27"/>
        <v>-0.21951219512195125</v>
      </c>
      <c r="AO167" s="44">
        <f t="shared" si="28"/>
        <v>4.8185603807257595E-2</v>
      </c>
      <c r="AP167" s="44">
        <f t="shared" si="29"/>
        <v>-0.11999999999999993</v>
      </c>
      <c r="AQ167" s="44">
        <f t="shared" si="30"/>
        <v>1.4399999999999982E-2</v>
      </c>
    </row>
    <row r="168" spans="1:43" s="2" customFormat="1" ht="15" customHeight="1" x14ac:dyDescent="0.35">
      <c r="A168" s="3">
        <v>164</v>
      </c>
      <c r="B168" s="4" t="s">
        <v>354</v>
      </c>
      <c r="C168" s="3" t="s">
        <v>355</v>
      </c>
      <c r="D168" s="6">
        <v>4</v>
      </c>
      <c r="E168" s="6">
        <v>3</v>
      </c>
      <c r="F168" s="6">
        <v>4</v>
      </c>
      <c r="G168" s="6">
        <v>3</v>
      </c>
      <c r="H168" s="6">
        <v>3</v>
      </c>
      <c r="I168" s="6">
        <v>3.5</v>
      </c>
      <c r="J168" s="6">
        <v>2.5</v>
      </c>
      <c r="K168" s="6">
        <v>3</v>
      </c>
      <c r="L168" s="6">
        <v>3</v>
      </c>
      <c r="M168" s="12">
        <v>2.58</v>
      </c>
      <c r="N168" s="12">
        <v>6.61</v>
      </c>
      <c r="O168" s="12">
        <f t="shared" si="23"/>
        <v>3.25</v>
      </c>
      <c r="P168" s="22">
        <f t="shared" si="24"/>
        <v>-7.6923076923076925</v>
      </c>
      <c r="Q168" s="12">
        <f t="shared" si="25"/>
        <v>3.2222222222222223</v>
      </c>
      <c r="R168" s="22">
        <f t="shared" si="26"/>
        <v>-19.931034482758623</v>
      </c>
      <c r="AN168" s="44">
        <f t="shared" si="27"/>
        <v>-7.6923076923076927E-2</v>
      </c>
      <c r="AO168" s="44">
        <f t="shared" si="28"/>
        <v>5.9171597633136102E-3</v>
      </c>
      <c r="AP168" s="44">
        <f t="shared" si="29"/>
        <v>-0.19931034482758622</v>
      </c>
      <c r="AQ168" s="44">
        <f t="shared" si="30"/>
        <v>3.9724613555291326E-2</v>
      </c>
    </row>
    <row r="169" spans="1:43" s="2" customFormat="1" ht="15" customHeight="1" x14ac:dyDescent="0.35">
      <c r="A169" s="3">
        <v>165</v>
      </c>
      <c r="B169" s="4" t="s">
        <v>356</v>
      </c>
      <c r="C169" s="3" t="s">
        <v>357</v>
      </c>
      <c r="D169" s="6">
        <v>4</v>
      </c>
      <c r="E169" s="6">
        <v>2.5</v>
      </c>
      <c r="F169" s="6">
        <v>3.5</v>
      </c>
      <c r="G169" s="6">
        <v>2.5</v>
      </c>
      <c r="H169" s="6">
        <v>3</v>
      </c>
      <c r="I169" s="6">
        <v>3</v>
      </c>
      <c r="J169" s="6">
        <v>2</v>
      </c>
      <c r="K169" s="6">
        <v>2</v>
      </c>
      <c r="L169" s="6">
        <v>2</v>
      </c>
      <c r="M169" s="12">
        <v>2.0499999999999998</v>
      </c>
      <c r="N169" s="12">
        <v>6</v>
      </c>
      <c r="O169" s="12">
        <f t="shared" si="23"/>
        <v>2.8125</v>
      </c>
      <c r="P169" s="22">
        <f t="shared" si="24"/>
        <v>-28.888888888888886</v>
      </c>
      <c r="Q169" s="12">
        <f t="shared" si="25"/>
        <v>2.7222222222222223</v>
      </c>
      <c r="R169" s="22">
        <f t="shared" si="26"/>
        <v>-24.693877551020417</v>
      </c>
      <c r="AN169" s="44">
        <f t="shared" si="27"/>
        <v>-0.28888888888888886</v>
      </c>
      <c r="AO169" s="44">
        <f t="shared" si="28"/>
        <v>8.3456790123456775E-2</v>
      </c>
      <c r="AP169" s="44">
        <f t="shared" si="29"/>
        <v>-0.24693877551020418</v>
      </c>
      <c r="AQ169" s="44">
        <f t="shared" si="30"/>
        <v>6.0978758850479015E-2</v>
      </c>
    </row>
    <row r="170" spans="1:43" s="2" customFormat="1" ht="15" customHeight="1" x14ac:dyDescent="0.35">
      <c r="A170" s="3">
        <v>166</v>
      </c>
      <c r="B170" s="4" t="s">
        <v>358</v>
      </c>
      <c r="C170" s="3" t="s">
        <v>359</v>
      </c>
      <c r="D170" s="6">
        <v>3.5</v>
      </c>
      <c r="E170" s="6">
        <v>3</v>
      </c>
      <c r="F170" s="6">
        <v>4</v>
      </c>
      <c r="G170" s="6">
        <v>4</v>
      </c>
      <c r="H170" s="6">
        <v>2</v>
      </c>
      <c r="I170" s="6">
        <v>1.5</v>
      </c>
      <c r="J170" s="6">
        <v>3</v>
      </c>
      <c r="K170" s="6">
        <v>2</v>
      </c>
      <c r="L170" s="6">
        <v>3</v>
      </c>
      <c r="M170" s="12">
        <v>2.86</v>
      </c>
      <c r="N170" s="12">
        <v>7.18</v>
      </c>
      <c r="O170" s="12">
        <f t="shared" si="23"/>
        <v>2.875</v>
      </c>
      <c r="P170" s="22">
        <f t="shared" si="24"/>
        <v>4.3478260869565215</v>
      </c>
      <c r="Q170" s="12">
        <f t="shared" si="25"/>
        <v>2.8888888888888888</v>
      </c>
      <c r="R170" s="22">
        <f t="shared" si="26"/>
        <v>-1.0000000000000027</v>
      </c>
      <c r="AN170" s="44">
        <f t="shared" si="27"/>
        <v>4.3478260869565216E-2</v>
      </c>
      <c r="AO170" s="44">
        <f t="shared" si="28"/>
        <v>1.8903591682419658E-3</v>
      </c>
      <c r="AP170" s="44">
        <f t="shared" si="29"/>
        <v>-1.0000000000000026E-2</v>
      </c>
      <c r="AQ170" s="44">
        <f t="shared" si="30"/>
        <v>1.0000000000000052E-4</v>
      </c>
    </row>
    <row r="171" spans="1:43" s="2" customFormat="1" ht="15" customHeight="1" x14ac:dyDescent="0.35">
      <c r="A171" s="3">
        <v>167</v>
      </c>
      <c r="B171" s="4" t="s">
        <v>360</v>
      </c>
      <c r="C171" s="3" t="s">
        <v>361</v>
      </c>
      <c r="D171" s="6">
        <v>3.5</v>
      </c>
      <c r="E171" s="6">
        <v>2.5</v>
      </c>
      <c r="F171" s="6">
        <v>2</v>
      </c>
      <c r="G171" s="6">
        <v>2</v>
      </c>
      <c r="H171" s="6">
        <v>1.5</v>
      </c>
      <c r="I171" s="6">
        <v>2</v>
      </c>
      <c r="J171" s="6">
        <v>3</v>
      </c>
      <c r="K171" s="6">
        <v>2</v>
      </c>
      <c r="L171" s="6">
        <v>3</v>
      </c>
      <c r="M171" s="12">
        <v>2.2400000000000002</v>
      </c>
      <c r="N171" s="12">
        <v>6.19</v>
      </c>
      <c r="O171" s="12">
        <f t="shared" si="23"/>
        <v>2.3125</v>
      </c>
      <c r="P171" s="22">
        <f t="shared" si="24"/>
        <v>29.72972972972973</v>
      </c>
      <c r="Q171" s="12">
        <f t="shared" si="25"/>
        <v>2.3888888888888888</v>
      </c>
      <c r="R171" s="22">
        <f t="shared" si="26"/>
        <v>-6.2325581395348735</v>
      </c>
      <c r="AN171" s="44">
        <f t="shared" si="27"/>
        <v>0.29729729729729731</v>
      </c>
      <c r="AO171" s="44">
        <f t="shared" si="28"/>
        <v>8.8385682980277588E-2</v>
      </c>
      <c r="AP171" s="44">
        <f t="shared" si="29"/>
        <v>-6.2325581395348738E-2</v>
      </c>
      <c r="AQ171" s="44">
        <f t="shared" si="30"/>
        <v>3.8844780962682406E-3</v>
      </c>
    </row>
    <row r="172" spans="1:43" s="2" customFormat="1" ht="15" customHeight="1" x14ac:dyDescent="0.35">
      <c r="A172" s="3">
        <v>168</v>
      </c>
      <c r="B172" s="4" t="s">
        <v>362</v>
      </c>
      <c r="C172" s="3" t="s">
        <v>363</v>
      </c>
      <c r="D172" s="6">
        <v>4</v>
      </c>
      <c r="E172" s="6">
        <v>3</v>
      </c>
      <c r="F172" s="6">
        <v>1</v>
      </c>
      <c r="G172" s="6">
        <v>3</v>
      </c>
      <c r="H172" s="6">
        <v>3</v>
      </c>
      <c r="I172" s="6">
        <v>3.5</v>
      </c>
      <c r="J172" s="6">
        <v>3</v>
      </c>
      <c r="K172" s="6">
        <v>3</v>
      </c>
      <c r="L172" s="6">
        <v>3.5</v>
      </c>
      <c r="M172" s="12">
        <v>3.06</v>
      </c>
      <c r="N172" s="12">
        <v>7.52</v>
      </c>
      <c r="O172" s="12">
        <f t="shared" si="23"/>
        <v>2.9375</v>
      </c>
      <c r="P172" s="22">
        <f t="shared" si="24"/>
        <v>19.148936170212767</v>
      </c>
      <c r="Q172" s="12">
        <f t="shared" si="25"/>
        <v>3</v>
      </c>
      <c r="R172" s="22">
        <f t="shared" si="26"/>
        <v>2.0000000000000018</v>
      </c>
      <c r="AN172" s="44">
        <f t="shared" si="27"/>
        <v>0.19148936170212769</v>
      </c>
      <c r="AO172" s="44">
        <f t="shared" si="28"/>
        <v>3.6668175645088286E-2</v>
      </c>
      <c r="AP172" s="44">
        <f t="shared" si="29"/>
        <v>2.0000000000000018E-2</v>
      </c>
      <c r="AQ172" s="44">
        <f t="shared" si="30"/>
        <v>4.0000000000000072E-4</v>
      </c>
    </row>
    <row r="173" spans="1:43" s="2" customFormat="1" ht="15" customHeight="1" x14ac:dyDescent="0.35">
      <c r="A173" s="3">
        <v>169</v>
      </c>
      <c r="B173" s="4" t="s">
        <v>364</v>
      </c>
      <c r="C173" s="3" t="s">
        <v>365</v>
      </c>
      <c r="D173" s="6">
        <v>3</v>
      </c>
      <c r="E173" s="6">
        <v>1</v>
      </c>
      <c r="F173" s="6">
        <v>4</v>
      </c>
      <c r="G173" s="6">
        <v>3</v>
      </c>
      <c r="H173" s="6">
        <v>1.5</v>
      </c>
      <c r="I173" s="6">
        <v>2.5</v>
      </c>
      <c r="J173" s="6">
        <v>2.5</v>
      </c>
      <c r="K173" s="6">
        <v>3</v>
      </c>
      <c r="L173" s="6">
        <v>3</v>
      </c>
      <c r="M173" s="12">
        <v>2.68</v>
      </c>
      <c r="N173" s="12">
        <v>6.91</v>
      </c>
      <c r="O173" s="12">
        <f t="shared" si="23"/>
        <v>2.5625</v>
      </c>
      <c r="P173" s="22">
        <f t="shared" si="24"/>
        <v>17.073170731707318</v>
      </c>
      <c r="Q173" s="12">
        <f t="shared" si="25"/>
        <v>2.6111111111111112</v>
      </c>
      <c r="R173" s="22">
        <f t="shared" si="26"/>
        <v>2.6382978723404298</v>
      </c>
      <c r="AN173" s="44">
        <f t="shared" si="27"/>
        <v>0.17073170731707318</v>
      </c>
      <c r="AO173" s="44">
        <f t="shared" si="28"/>
        <v>2.9149315883402742E-2</v>
      </c>
      <c r="AP173" s="44">
        <f t="shared" si="29"/>
        <v>2.6382978723404296E-2</v>
      </c>
      <c r="AQ173" s="44">
        <f t="shared" si="30"/>
        <v>6.9606156631960383E-4</v>
      </c>
    </row>
    <row r="174" spans="1:43" s="2" customFormat="1" ht="15" customHeight="1" x14ac:dyDescent="0.35">
      <c r="A174" s="3">
        <v>170</v>
      </c>
      <c r="B174" s="4" t="s">
        <v>366</v>
      </c>
      <c r="C174" s="3" t="s">
        <v>367</v>
      </c>
      <c r="D174" s="6">
        <v>4</v>
      </c>
      <c r="E174" s="6">
        <v>3.5</v>
      </c>
      <c r="F174" s="6">
        <v>2</v>
      </c>
      <c r="G174" s="6">
        <v>1.5</v>
      </c>
      <c r="H174" s="6">
        <v>1.5</v>
      </c>
      <c r="I174" s="6">
        <v>1</v>
      </c>
      <c r="J174" s="6">
        <v>1</v>
      </c>
      <c r="K174" s="6">
        <v>1.5</v>
      </c>
      <c r="L174" s="6">
        <v>2.5</v>
      </c>
      <c r="M174" s="12">
        <v>2.12</v>
      </c>
      <c r="N174" s="12">
        <v>6.07</v>
      </c>
      <c r="O174" s="12">
        <f t="shared" si="23"/>
        <v>2</v>
      </c>
      <c r="P174" s="22">
        <f t="shared" si="24"/>
        <v>25</v>
      </c>
      <c r="Q174" s="12">
        <f t="shared" si="25"/>
        <v>2.0555555555555554</v>
      </c>
      <c r="R174" s="22">
        <f t="shared" si="26"/>
        <v>3.1351351351351502</v>
      </c>
      <c r="AN174" s="44">
        <f t="shared" si="27"/>
        <v>0.25</v>
      </c>
      <c r="AO174" s="44">
        <f t="shared" si="28"/>
        <v>6.25E-2</v>
      </c>
      <c r="AP174" s="44">
        <f t="shared" si="29"/>
        <v>3.1351351351351503E-2</v>
      </c>
      <c r="AQ174" s="44">
        <f t="shared" si="30"/>
        <v>9.8290723155588979E-4</v>
      </c>
    </row>
    <row r="175" spans="1:43" s="2" customFormat="1" ht="15" customHeight="1" x14ac:dyDescent="0.35">
      <c r="A175" s="3">
        <v>171</v>
      </c>
      <c r="B175" s="4" t="s">
        <v>368</v>
      </c>
      <c r="C175" s="3" t="s">
        <v>369</v>
      </c>
      <c r="D175" s="6">
        <v>4</v>
      </c>
      <c r="E175" s="6">
        <v>2</v>
      </c>
      <c r="F175" s="6">
        <v>3</v>
      </c>
      <c r="G175" s="6">
        <v>3.5</v>
      </c>
      <c r="H175" s="6">
        <v>3</v>
      </c>
      <c r="I175" s="6">
        <v>4</v>
      </c>
      <c r="J175" s="6">
        <v>2</v>
      </c>
      <c r="K175" s="6">
        <v>2</v>
      </c>
      <c r="L175" s="6">
        <v>2</v>
      </c>
      <c r="M175" s="12">
        <v>2.06</v>
      </c>
      <c r="N175" s="12">
        <v>6.03</v>
      </c>
      <c r="O175" s="12">
        <f t="shared" si="23"/>
        <v>2.9375</v>
      </c>
      <c r="P175" s="22">
        <f t="shared" si="24"/>
        <v>-31.914893617021278</v>
      </c>
      <c r="Q175" s="12">
        <f t="shared" si="25"/>
        <v>2.8333333333333335</v>
      </c>
      <c r="R175" s="22">
        <f t="shared" si="26"/>
        <v>-27.294117647058826</v>
      </c>
      <c r="AN175" s="44">
        <f t="shared" si="27"/>
        <v>-0.31914893617021278</v>
      </c>
      <c r="AO175" s="44">
        <f t="shared" si="28"/>
        <v>0.10185604345857856</v>
      </c>
      <c r="AP175" s="44">
        <f t="shared" si="29"/>
        <v>-0.27294117647058824</v>
      </c>
      <c r="AQ175" s="44">
        <f t="shared" si="30"/>
        <v>7.4496885813148797E-2</v>
      </c>
    </row>
    <row r="176" spans="1:43" s="2" customFormat="1" ht="15" customHeight="1" x14ac:dyDescent="0.35">
      <c r="A176" s="3">
        <v>172</v>
      </c>
      <c r="B176" s="4" t="s">
        <v>370</v>
      </c>
      <c r="C176" s="3" t="s">
        <v>371</v>
      </c>
      <c r="D176" s="6">
        <v>3</v>
      </c>
      <c r="E176" s="6">
        <v>2</v>
      </c>
      <c r="F176" s="6">
        <v>4</v>
      </c>
      <c r="G176" s="6">
        <v>4</v>
      </c>
      <c r="H176" s="6">
        <v>3</v>
      </c>
      <c r="I176" s="6">
        <v>3</v>
      </c>
      <c r="J176" s="6">
        <v>3</v>
      </c>
      <c r="K176" s="6">
        <v>3</v>
      </c>
      <c r="L176" s="6">
        <v>3.5</v>
      </c>
      <c r="M176" s="12">
        <v>3.5</v>
      </c>
      <c r="N176" s="12">
        <v>8.24</v>
      </c>
      <c r="O176" s="12">
        <f t="shared" si="23"/>
        <v>3.125</v>
      </c>
      <c r="P176" s="22">
        <f t="shared" si="24"/>
        <v>12</v>
      </c>
      <c r="Q176" s="12">
        <f t="shared" si="25"/>
        <v>3.1666666666666665</v>
      </c>
      <c r="R176" s="22">
        <f t="shared" si="26"/>
        <v>10.526315789473689</v>
      </c>
      <c r="AN176" s="44">
        <f t="shared" si="27"/>
        <v>0.12</v>
      </c>
      <c r="AO176" s="44">
        <f t="shared" si="28"/>
        <v>1.44E-2</v>
      </c>
      <c r="AP176" s="44">
        <f t="shared" si="29"/>
        <v>0.10526315789473689</v>
      </c>
      <c r="AQ176" s="44">
        <f t="shared" si="30"/>
        <v>1.108033240997231E-2</v>
      </c>
    </row>
    <row r="177" spans="1:43" s="2" customFormat="1" ht="15" customHeight="1" x14ac:dyDescent="0.35">
      <c r="A177" s="3">
        <v>173</v>
      </c>
      <c r="B177" s="4" t="s">
        <v>372</v>
      </c>
      <c r="C177" s="3" t="s">
        <v>373</v>
      </c>
      <c r="D177" s="6">
        <v>3.5</v>
      </c>
      <c r="E177" s="6">
        <v>2</v>
      </c>
      <c r="F177" s="6">
        <v>4</v>
      </c>
      <c r="G177" s="6">
        <v>4</v>
      </c>
      <c r="H177" s="6">
        <v>3</v>
      </c>
      <c r="I177" s="6">
        <v>4</v>
      </c>
      <c r="J177" s="6">
        <v>3</v>
      </c>
      <c r="K177" s="6">
        <v>3</v>
      </c>
      <c r="L177" s="6">
        <v>3.5</v>
      </c>
      <c r="M177" s="12">
        <v>3.04</v>
      </c>
      <c r="N177" s="12">
        <v>7.5</v>
      </c>
      <c r="O177" s="12">
        <f t="shared" si="23"/>
        <v>3.3125</v>
      </c>
      <c r="P177" s="22">
        <f t="shared" si="24"/>
        <v>5.6603773584905666</v>
      </c>
      <c r="Q177" s="12">
        <f t="shared" si="25"/>
        <v>3.3333333333333335</v>
      </c>
      <c r="R177" s="22">
        <f t="shared" si="26"/>
        <v>-8.8000000000000043</v>
      </c>
      <c r="AN177" s="44">
        <f t="shared" si="27"/>
        <v>5.6603773584905669E-2</v>
      </c>
      <c r="AO177" s="44">
        <f t="shared" si="28"/>
        <v>3.2039871840512648E-3</v>
      </c>
      <c r="AP177" s="44">
        <f t="shared" si="29"/>
        <v>-8.8000000000000037E-2</v>
      </c>
      <c r="AQ177" s="44">
        <f t="shared" si="30"/>
        <v>7.7440000000000061E-3</v>
      </c>
    </row>
    <row r="178" spans="1:43" s="2" customFormat="1" ht="15" customHeight="1" x14ac:dyDescent="0.35">
      <c r="A178" s="3">
        <v>174</v>
      </c>
      <c r="B178" s="4" t="s">
        <v>374</v>
      </c>
      <c r="C178" s="3" t="s">
        <v>375</v>
      </c>
      <c r="D178" s="6">
        <v>3.5</v>
      </c>
      <c r="E178" s="6">
        <v>3</v>
      </c>
      <c r="F178" s="6">
        <v>4</v>
      </c>
      <c r="G178" s="6">
        <v>1.5</v>
      </c>
      <c r="H178" s="6">
        <v>2</v>
      </c>
      <c r="I178" s="6">
        <v>2</v>
      </c>
      <c r="J178" s="6">
        <v>3</v>
      </c>
      <c r="K178" s="6">
        <v>3</v>
      </c>
      <c r="L178" s="6">
        <v>2.5</v>
      </c>
      <c r="M178" s="12">
        <v>2.27</v>
      </c>
      <c r="N178" s="12">
        <v>6.29</v>
      </c>
      <c r="O178" s="12">
        <f t="shared" si="23"/>
        <v>2.75</v>
      </c>
      <c r="P178" s="22">
        <f t="shared" si="24"/>
        <v>-9.0909090909090917</v>
      </c>
      <c r="Q178" s="12">
        <f t="shared" si="25"/>
        <v>2.7222222222222223</v>
      </c>
      <c r="R178" s="22">
        <f t="shared" si="26"/>
        <v>-16.612244897959187</v>
      </c>
      <c r="AN178" s="44">
        <f t="shared" si="27"/>
        <v>-9.0909090909090912E-2</v>
      </c>
      <c r="AO178" s="44">
        <f t="shared" si="28"/>
        <v>8.2644628099173556E-3</v>
      </c>
      <c r="AP178" s="44">
        <f t="shared" si="29"/>
        <v>-0.16612244897959186</v>
      </c>
      <c r="AQ178" s="44">
        <f t="shared" si="30"/>
        <v>2.7596668054977101E-2</v>
      </c>
    </row>
    <row r="179" spans="1:43" s="2" customFormat="1" ht="15" customHeight="1" x14ac:dyDescent="0.35">
      <c r="A179" s="3">
        <v>175</v>
      </c>
      <c r="B179" s="4" t="s">
        <v>376</v>
      </c>
      <c r="C179" s="3" t="s">
        <v>377</v>
      </c>
      <c r="D179" s="6">
        <v>4</v>
      </c>
      <c r="E179" s="6">
        <v>3</v>
      </c>
      <c r="F179" s="6">
        <v>4</v>
      </c>
      <c r="G179" s="6">
        <v>4</v>
      </c>
      <c r="H179" s="6">
        <v>2</v>
      </c>
      <c r="I179" s="6">
        <v>1</v>
      </c>
      <c r="J179" s="6">
        <v>2.5</v>
      </c>
      <c r="K179" s="6">
        <v>3</v>
      </c>
      <c r="L179" s="6">
        <v>3</v>
      </c>
      <c r="M179" s="12">
        <v>2.6</v>
      </c>
      <c r="N179" s="12">
        <v>6.79</v>
      </c>
      <c r="O179" s="12">
        <f t="shared" si="23"/>
        <v>2.9375</v>
      </c>
      <c r="P179" s="22">
        <f t="shared" si="24"/>
        <v>2.1276595744680851</v>
      </c>
      <c r="Q179" s="12">
        <f t="shared" si="25"/>
        <v>2.9444444444444446</v>
      </c>
      <c r="R179" s="22">
        <f t="shared" si="26"/>
        <v>-11.698113207547173</v>
      </c>
      <c r="AN179" s="44">
        <f t="shared" si="27"/>
        <v>2.1276595744680851E-2</v>
      </c>
      <c r="AO179" s="44">
        <f t="shared" si="28"/>
        <v>4.526935264825713E-4</v>
      </c>
      <c r="AP179" s="44">
        <f t="shared" si="29"/>
        <v>-0.11698113207547173</v>
      </c>
      <c r="AQ179" s="44">
        <f t="shared" si="30"/>
        <v>1.3684585261658961E-2</v>
      </c>
    </row>
    <row r="180" spans="1:43" s="2" customFormat="1" ht="15" customHeight="1" x14ac:dyDescent="0.35">
      <c r="A180" s="3">
        <v>176</v>
      </c>
      <c r="B180" s="4" t="s">
        <v>378</v>
      </c>
      <c r="C180" s="3" t="s">
        <v>379</v>
      </c>
      <c r="D180" s="6">
        <v>3.5</v>
      </c>
      <c r="E180" s="6">
        <v>2.5</v>
      </c>
      <c r="F180" s="6">
        <v>1</v>
      </c>
      <c r="G180" s="6">
        <v>3</v>
      </c>
      <c r="H180" s="6">
        <v>1</v>
      </c>
      <c r="I180" s="6">
        <v>2.5</v>
      </c>
      <c r="J180" s="6">
        <v>2</v>
      </c>
      <c r="K180" s="6">
        <v>3</v>
      </c>
      <c r="L180" s="6">
        <v>3</v>
      </c>
      <c r="M180" s="12">
        <v>2.2599999999999998</v>
      </c>
      <c r="N180" s="12">
        <v>6.3</v>
      </c>
      <c r="O180" s="12">
        <f t="shared" si="23"/>
        <v>2.3125</v>
      </c>
      <c r="P180" s="22">
        <f t="shared" si="24"/>
        <v>29.72972972972973</v>
      </c>
      <c r="Q180" s="12">
        <f t="shared" si="25"/>
        <v>2.3888888888888888</v>
      </c>
      <c r="R180" s="22">
        <f t="shared" si="26"/>
        <v>-5.3953488372093092</v>
      </c>
      <c r="AN180" s="44">
        <f t="shared" si="27"/>
        <v>0.29729729729729731</v>
      </c>
      <c r="AO180" s="44">
        <f t="shared" si="28"/>
        <v>8.8385682980277588E-2</v>
      </c>
      <c r="AP180" s="44">
        <f t="shared" si="29"/>
        <v>-5.3953488372093093E-2</v>
      </c>
      <c r="AQ180" s="44">
        <f t="shared" si="30"/>
        <v>2.9109789075175848E-3</v>
      </c>
    </row>
    <row r="181" spans="1:43" s="2" customFormat="1" ht="15" customHeight="1" x14ac:dyDescent="0.35">
      <c r="A181" s="3">
        <v>177</v>
      </c>
      <c r="B181" s="4" t="s">
        <v>380</v>
      </c>
      <c r="C181" s="3" t="s">
        <v>381</v>
      </c>
      <c r="D181" s="6">
        <v>3.5</v>
      </c>
      <c r="E181" s="6">
        <v>2.5</v>
      </c>
      <c r="F181" s="6">
        <v>3.5</v>
      </c>
      <c r="G181" s="6">
        <v>3</v>
      </c>
      <c r="H181" s="6">
        <v>2</v>
      </c>
      <c r="I181" s="6">
        <v>3</v>
      </c>
      <c r="J181" s="6">
        <v>2.5</v>
      </c>
      <c r="K181" s="6">
        <v>2</v>
      </c>
      <c r="L181" s="6">
        <v>3</v>
      </c>
      <c r="M181" s="12">
        <v>2.5299999999999998</v>
      </c>
      <c r="N181" s="12">
        <v>6.78</v>
      </c>
      <c r="O181" s="12">
        <f t="shared" si="23"/>
        <v>2.75</v>
      </c>
      <c r="P181" s="22">
        <f t="shared" si="24"/>
        <v>9.0909090909090917</v>
      </c>
      <c r="Q181" s="12">
        <f t="shared" si="25"/>
        <v>2.7777777777777777</v>
      </c>
      <c r="R181" s="22">
        <f t="shared" si="26"/>
        <v>-8.9200000000000035</v>
      </c>
      <c r="AN181" s="44">
        <f t="shared" si="27"/>
        <v>9.0909090909090912E-2</v>
      </c>
      <c r="AO181" s="44">
        <f t="shared" si="28"/>
        <v>8.2644628099173556E-3</v>
      </c>
      <c r="AP181" s="44">
        <f t="shared" si="29"/>
        <v>-8.9200000000000029E-2</v>
      </c>
      <c r="AQ181" s="44">
        <f t="shared" si="30"/>
        <v>7.9566400000000044E-3</v>
      </c>
    </row>
    <row r="182" spans="1:43" s="2" customFormat="1" ht="15" customHeight="1" x14ac:dyDescent="0.35">
      <c r="A182" s="3">
        <v>178</v>
      </c>
      <c r="B182" s="4" t="s">
        <v>382</v>
      </c>
      <c r="C182" s="3" t="s">
        <v>383</v>
      </c>
      <c r="D182" s="6">
        <v>4</v>
      </c>
      <c r="E182" s="6">
        <v>2.5</v>
      </c>
      <c r="F182" s="6">
        <v>3.5</v>
      </c>
      <c r="G182" s="6">
        <v>3</v>
      </c>
      <c r="H182" s="6">
        <v>3</v>
      </c>
      <c r="I182" s="6">
        <v>3.5</v>
      </c>
      <c r="J182" s="6">
        <v>3.5</v>
      </c>
      <c r="K182" s="6">
        <v>2</v>
      </c>
      <c r="L182" s="6">
        <v>3</v>
      </c>
      <c r="M182" s="12">
        <v>2.78</v>
      </c>
      <c r="N182" s="12">
        <v>7.08</v>
      </c>
      <c r="O182" s="12">
        <f t="shared" si="23"/>
        <v>3.125</v>
      </c>
      <c r="P182" s="22">
        <f t="shared" si="24"/>
        <v>-4</v>
      </c>
      <c r="Q182" s="12">
        <f t="shared" si="25"/>
        <v>3.1111111111111112</v>
      </c>
      <c r="R182" s="22">
        <f t="shared" si="26"/>
        <v>-10.642857142857151</v>
      </c>
      <c r="AN182" s="44">
        <f t="shared" si="27"/>
        <v>-0.04</v>
      </c>
      <c r="AO182" s="44">
        <f t="shared" si="28"/>
        <v>1.6000000000000001E-3</v>
      </c>
      <c r="AP182" s="44">
        <f t="shared" si="29"/>
        <v>-0.10642857142857151</v>
      </c>
      <c r="AQ182" s="44">
        <f t="shared" si="30"/>
        <v>1.1327040816326548E-2</v>
      </c>
    </row>
    <row r="183" spans="1:43" s="2" customFormat="1" ht="15" customHeight="1" x14ac:dyDescent="0.35">
      <c r="A183" s="3">
        <v>179</v>
      </c>
      <c r="B183" s="4" t="s">
        <v>384</v>
      </c>
      <c r="C183" s="3" t="s">
        <v>385</v>
      </c>
      <c r="D183" s="6">
        <v>3</v>
      </c>
      <c r="E183" s="6">
        <v>2</v>
      </c>
      <c r="F183" s="6">
        <v>3.5</v>
      </c>
      <c r="G183" s="6">
        <v>2</v>
      </c>
      <c r="H183" s="6">
        <v>3.5</v>
      </c>
      <c r="I183" s="6">
        <v>2</v>
      </c>
      <c r="J183" s="6">
        <v>3</v>
      </c>
      <c r="K183" s="6">
        <v>2</v>
      </c>
      <c r="L183" s="6">
        <v>3</v>
      </c>
      <c r="M183" s="12">
        <v>3.03</v>
      </c>
      <c r="N183" s="12">
        <v>7.46</v>
      </c>
      <c r="O183" s="12">
        <f t="shared" si="23"/>
        <v>2.625</v>
      </c>
      <c r="P183" s="22">
        <f t="shared" si="24"/>
        <v>14.285714285714285</v>
      </c>
      <c r="Q183" s="12">
        <f t="shared" si="25"/>
        <v>2.6666666666666665</v>
      </c>
      <c r="R183" s="22">
        <f t="shared" si="26"/>
        <v>13.624999999999998</v>
      </c>
      <c r="AN183" s="44">
        <f t="shared" si="27"/>
        <v>0.14285714285714285</v>
      </c>
      <c r="AO183" s="44">
        <f t="shared" si="28"/>
        <v>2.0408163265306121E-2</v>
      </c>
      <c r="AP183" s="44">
        <f t="shared" si="29"/>
        <v>0.13624999999999998</v>
      </c>
      <c r="AQ183" s="44">
        <f t="shared" si="30"/>
        <v>1.8564062499999995E-2</v>
      </c>
    </row>
    <row r="184" spans="1:43" s="2" customFormat="1" ht="15" customHeight="1" x14ac:dyDescent="0.35">
      <c r="A184" s="3">
        <v>180</v>
      </c>
      <c r="B184" s="4" t="s">
        <v>386</v>
      </c>
      <c r="C184" s="3" t="s">
        <v>387</v>
      </c>
      <c r="D184" s="6">
        <v>3</v>
      </c>
      <c r="E184" s="6">
        <v>1</v>
      </c>
      <c r="F184" s="6">
        <v>3</v>
      </c>
      <c r="G184" s="6">
        <v>2.5</v>
      </c>
      <c r="H184" s="6">
        <v>3</v>
      </c>
      <c r="I184" s="6">
        <v>2</v>
      </c>
      <c r="J184" s="6">
        <v>2</v>
      </c>
      <c r="K184" s="6">
        <v>2</v>
      </c>
      <c r="L184" s="6">
        <v>2</v>
      </c>
      <c r="M184" s="12">
        <v>2.68</v>
      </c>
      <c r="N184" s="12">
        <v>6.96</v>
      </c>
      <c r="O184" s="12">
        <f t="shared" si="23"/>
        <v>2.3125</v>
      </c>
      <c r="P184" s="22">
        <f t="shared" si="24"/>
        <v>-13.513513513513514</v>
      </c>
      <c r="Q184" s="12">
        <f t="shared" si="25"/>
        <v>2.2777777777777777</v>
      </c>
      <c r="R184" s="22">
        <f t="shared" si="26"/>
        <v>17.658536585365866</v>
      </c>
      <c r="AN184" s="44">
        <f t="shared" si="27"/>
        <v>-0.13513513513513514</v>
      </c>
      <c r="AO184" s="44">
        <f t="shared" si="28"/>
        <v>1.8261504747991236E-2</v>
      </c>
      <c r="AP184" s="44">
        <f t="shared" si="29"/>
        <v>0.17658536585365867</v>
      </c>
      <c r="AQ184" s="44">
        <f t="shared" si="30"/>
        <v>3.1182391433670478E-2</v>
      </c>
    </row>
    <row r="185" spans="1:43" s="2" customFormat="1" ht="15" customHeight="1" x14ac:dyDescent="0.35">
      <c r="A185" s="3">
        <v>181</v>
      </c>
      <c r="B185" s="4" t="s">
        <v>388</v>
      </c>
      <c r="C185" s="3" t="s">
        <v>389</v>
      </c>
      <c r="D185" s="6">
        <v>4</v>
      </c>
      <c r="E185" s="6">
        <v>1.5</v>
      </c>
      <c r="F185" s="6">
        <v>2</v>
      </c>
      <c r="G185" s="6">
        <v>3</v>
      </c>
      <c r="H185" s="6">
        <v>3</v>
      </c>
      <c r="I185" s="6">
        <v>3.5</v>
      </c>
      <c r="J185" s="6">
        <v>2</v>
      </c>
      <c r="K185" s="6">
        <v>1.5</v>
      </c>
      <c r="L185" s="6">
        <v>3</v>
      </c>
      <c r="M185" s="12">
        <v>2.12</v>
      </c>
      <c r="N185" s="12">
        <v>6.15</v>
      </c>
      <c r="O185" s="12">
        <f t="shared" si="23"/>
        <v>2.5625</v>
      </c>
      <c r="P185" s="22">
        <f t="shared" si="24"/>
        <v>17.073170731707318</v>
      </c>
      <c r="Q185" s="12">
        <f t="shared" si="25"/>
        <v>2.6111111111111112</v>
      </c>
      <c r="R185" s="22">
        <f t="shared" si="26"/>
        <v>-18.808510638297872</v>
      </c>
      <c r="AN185" s="44">
        <f t="shared" si="27"/>
        <v>0.17073170731707318</v>
      </c>
      <c r="AO185" s="44">
        <f t="shared" si="28"/>
        <v>2.9149315883402742E-2</v>
      </c>
      <c r="AP185" s="44">
        <f t="shared" si="29"/>
        <v>-0.18808510638297871</v>
      </c>
      <c r="AQ185" s="44">
        <f t="shared" si="30"/>
        <v>3.5376007243096419E-2</v>
      </c>
    </row>
    <row r="186" spans="1:43" s="2" customFormat="1" ht="15" customHeight="1" x14ac:dyDescent="0.35">
      <c r="A186" s="3">
        <v>182</v>
      </c>
      <c r="B186" s="4" t="s">
        <v>390</v>
      </c>
      <c r="C186" s="3" t="s">
        <v>391</v>
      </c>
      <c r="D186" s="6">
        <v>4</v>
      </c>
      <c r="E186" s="6">
        <v>3</v>
      </c>
      <c r="F186" s="6">
        <v>4</v>
      </c>
      <c r="G186" s="6">
        <v>3.5</v>
      </c>
      <c r="H186" s="6">
        <v>4</v>
      </c>
      <c r="I186" s="6">
        <v>3</v>
      </c>
      <c r="J186" s="6">
        <v>3.5</v>
      </c>
      <c r="K186" s="6">
        <v>3.5</v>
      </c>
      <c r="L186" s="6">
        <v>4</v>
      </c>
      <c r="M186" s="12">
        <v>3.21</v>
      </c>
      <c r="N186" s="12">
        <v>7.79</v>
      </c>
      <c r="O186" s="12">
        <f t="shared" si="23"/>
        <v>3.5625</v>
      </c>
      <c r="P186" s="22">
        <f t="shared" si="24"/>
        <v>12.280701754385964</v>
      </c>
      <c r="Q186" s="12">
        <f t="shared" si="25"/>
        <v>3.6111111111111112</v>
      </c>
      <c r="R186" s="22">
        <f t="shared" si="26"/>
        <v>-11.107692307692311</v>
      </c>
      <c r="AN186" s="44">
        <f t="shared" si="27"/>
        <v>0.12280701754385964</v>
      </c>
      <c r="AO186" s="44">
        <f t="shared" si="28"/>
        <v>1.508156355801785E-2</v>
      </c>
      <c r="AP186" s="44">
        <f t="shared" si="29"/>
        <v>-0.11107692307692311</v>
      </c>
      <c r="AQ186" s="44">
        <f t="shared" si="30"/>
        <v>1.2338082840236695E-2</v>
      </c>
    </row>
    <row r="187" spans="1:43" s="2" customFormat="1" ht="15" customHeight="1" x14ac:dyDescent="0.35">
      <c r="A187" s="3">
        <v>183</v>
      </c>
      <c r="B187" s="4" t="s">
        <v>392</v>
      </c>
      <c r="C187" s="3" t="s">
        <v>393</v>
      </c>
      <c r="D187" s="6">
        <v>3</v>
      </c>
      <c r="E187" s="6">
        <v>1</v>
      </c>
      <c r="F187" s="6">
        <v>2</v>
      </c>
      <c r="G187" s="6">
        <v>3</v>
      </c>
      <c r="H187" s="6">
        <v>2.5</v>
      </c>
      <c r="I187" s="6">
        <v>2.5</v>
      </c>
      <c r="J187" s="6">
        <v>2.5</v>
      </c>
      <c r="K187" s="6">
        <v>3</v>
      </c>
      <c r="L187" s="6">
        <v>3</v>
      </c>
      <c r="M187" s="12">
        <v>2.65</v>
      </c>
      <c r="N187" s="12">
        <v>6.78</v>
      </c>
      <c r="O187" s="12">
        <f t="shared" si="23"/>
        <v>2.4375</v>
      </c>
      <c r="P187" s="22">
        <f t="shared" si="24"/>
        <v>23.076923076923077</v>
      </c>
      <c r="Q187" s="12">
        <f t="shared" si="25"/>
        <v>2.5</v>
      </c>
      <c r="R187" s="22">
        <f t="shared" si="26"/>
        <v>5.9999999999999964</v>
      </c>
      <c r="AN187" s="44">
        <f t="shared" si="27"/>
        <v>0.23076923076923075</v>
      </c>
      <c r="AO187" s="44">
        <f t="shared" si="28"/>
        <v>5.325443786982248E-2</v>
      </c>
      <c r="AP187" s="44">
        <f t="shared" si="29"/>
        <v>5.9999999999999963E-2</v>
      </c>
      <c r="AQ187" s="44">
        <f t="shared" si="30"/>
        <v>3.5999999999999956E-3</v>
      </c>
    </row>
    <row r="188" spans="1:43" s="2" customFormat="1" ht="15" customHeight="1" x14ac:dyDescent="0.35">
      <c r="A188" s="3">
        <v>184</v>
      </c>
      <c r="B188" s="4" t="s">
        <v>394</v>
      </c>
      <c r="C188" s="3" t="s">
        <v>395</v>
      </c>
      <c r="D188" s="6">
        <v>3.5</v>
      </c>
      <c r="E188" s="6">
        <v>1</v>
      </c>
      <c r="F188" s="6">
        <v>4</v>
      </c>
      <c r="G188" s="6">
        <v>3</v>
      </c>
      <c r="H188" s="6">
        <v>3</v>
      </c>
      <c r="I188" s="6">
        <v>3</v>
      </c>
      <c r="J188" s="6">
        <v>2</v>
      </c>
      <c r="K188" s="6">
        <v>2</v>
      </c>
      <c r="L188" s="6">
        <v>2.5</v>
      </c>
      <c r="M188" s="12">
        <v>2.73</v>
      </c>
      <c r="N188" s="12">
        <v>7.04</v>
      </c>
      <c r="O188" s="12">
        <f t="shared" si="23"/>
        <v>2.6875</v>
      </c>
      <c r="P188" s="22">
        <f t="shared" si="24"/>
        <v>-6.9767441860465116</v>
      </c>
      <c r="Q188" s="12">
        <f t="shared" si="25"/>
        <v>2.6666666666666665</v>
      </c>
      <c r="R188" s="22">
        <f t="shared" si="26"/>
        <v>2.3750000000000049</v>
      </c>
      <c r="AN188" s="44">
        <f t="shared" si="27"/>
        <v>-6.9767441860465115E-2</v>
      </c>
      <c r="AO188" s="44">
        <f t="shared" si="28"/>
        <v>4.8674959437533805E-3</v>
      </c>
      <c r="AP188" s="44">
        <f t="shared" si="29"/>
        <v>2.3750000000000049E-2</v>
      </c>
      <c r="AQ188" s="44">
        <f t="shared" si="30"/>
        <v>5.6406250000000228E-4</v>
      </c>
    </row>
    <row r="189" spans="1:43" s="2" customFormat="1" ht="15" customHeight="1" x14ac:dyDescent="0.35">
      <c r="A189" s="3">
        <v>185</v>
      </c>
      <c r="B189" s="4" t="s">
        <v>396</v>
      </c>
      <c r="C189" s="3" t="s">
        <v>397</v>
      </c>
      <c r="D189" s="6">
        <v>4</v>
      </c>
      <c r="E189" s="6">
        <v>1</v>
      </c>
      <c r="F189" s="6">
        <v>3</v>
      </c>
      <c r="G189" s="6">
        <v>2</v>
      </c>
      <c r="H189" s="6">
        <v>2</v>
      </c>
      <c r="I189" s="6">
        <v>3</v>
      </c>
      <c r="J189" s="6">
        <v>3</v>
      </c>
      <c r="K189" s="6">
        <v>3</v>
      </c>
      <c r="L189" s="6">
        <v>3</v>
      </c>
      <c r="M189" s="12">
        <v>2.87</v>
      </c>
      <c r="N189" s="12">
        <v>7.21</v>
      </c>
      <c r="O189" s="12">
        <f t="shared" si="23"/>
        <v>2.625</v>
      </c>
      <c r="P189" s="22">
        <f t="shared" si="24"/>
        <v>14.285714285714285</v>
      </c>
      <c r="Q189" s="12">
        <f t="shared" si="25"/>
        <v>2.6666666666666665</v>
      </c>
      <c r="R189" s="22">
        <f t="shared" si="26"/>
        <v>7.6250000000000098</v>
      </c>
      <c r="AN189" s="44">
        <f t="shared" si="27"/>
        <v>0.14285714285714285</v>
      </c>
      <c r="AO189" s="44">
        <f t="shared" si="28"/>
        <v>2.0408163265306121E-2</v>
      </c>
      <c r="AP189" s="44">
        <f t="shared" si="29"/>
        <v>7.6250000000000095E-2</v>
      </c>
      <c r="AQ189" s="44">
        <f t="shared" si="30"/>
        <v>5.8140625000000145E-3</v>
      </c>
    </row>
    <row r="190" spans="1:43" s="2" customFormat="1" ht="15" customHeight="1" x14ac:dyDescent="0.35">
      <c r="A190" s="3">
        <v>186</v>
      </c>
      <c r="B190" s="4" t="s">
        <v>398</v>
      </c>
      <c r="C190" s="3" t="s">
        <v>399</v>
      </c>
      <c r="D190" s="6">
        <v>3.5</v>
      </c>
      <c r="E190" s="6">
        <v>1</v>
      </c>
      <c r="F190" s="6">
        <v>3</v>
      </c>
      <c r="G190" s="6">
        <v>1</v>
      </c>
      <c r="H190" s="6">
        <v>1.5</v>
      </c>
      <c r="I190" s="6">
        <v>1.5</v>
      </c>
      <c r="J190" s="6">
        <v>1</v>
      </c>
      <c r="K190" s="6">
        <v>2</v>
      </c>
      <c r="L190" s="6">
        <v>3</v>
      </c>
      <c r="M190" s="12">
        <v>2.29</v>
      </c>
      <c r="N190" s="12">
        <v>6.38</v>
      </c>
      <c r="O190" s="12">
        <f t="shared" si="23"/>
        <v>1.8125</v>
      </c>
      <c r="P190" s="22">
        <f t="shared" si="24"/>
        <v>65.517241379310349</v>
      </c>
      <c r="Q190" s="12">
        <f t="shared" si="25"/>
        <v>1.9444444444444444</v>
      </c>
      <c r="R190" s="22">
        <f t="shared" si="26"/>
        <v>17.771428571428576</v>
      </c>
      <c r="AN190" s="44">
        <f t="shared" si="27"/>
        <v>0.65517241379310354</v>
      </c>
      <c r="AO190" s="44">
        <f t="shared" si="28"/>
        <v>0.4292508917954817</v>
      </c>
      <c r="AP190" s="44">
        <f t="shared" si="29"/>
        <v>0.17771428571428577</v>
      </c>
      <c r="AQ190" s="44">
        <f t="shared" si="30"/>
        <v>3.1582367346938797E-2</v>
      </c>
    </row>
    <row r="191" spans="1:43" s="2" customFormat="1" ht="15" customHeight="1" x14ac:dyDescent="0.35">
      <c r="A191" s="3">
        <v>187</v>
      </c>
      <c r="B191" s="4" t="s">
        <v>400</v>
      </c>
      <c r="C191" s="3" t="s">
        <v>401</v>
      </c>
      <c r="D191" s="6">
        <v>4</v>
      </c>
      <c r="E191" s="6">
        <v>2</v>
      </c>
      <c r="F191" s="6">
        <v>3</v>
      </c>
      <c r="G191" s="6">
        <v>1.5</v>
      </c>
      <c r="H191" s="6">
        <v>2</v>
      </c>
      <c r="I191" s="6">
        <v>2</v>
      </c>
      <c r="J191" s="6">
        <v>2.5</v>
      </c>
      <c r="K191" s="6">
        <v>2.5</v>
      </c>
      <c r="L191" s="6">
        <v>3.5</v>
      </c>
      <c r="M191" s="12">
        <v>2.59</v>
      </c>
      <c r="N191" s="12">
        <v>6.82</v>
      </c>
      <c r="O191" s="12">
        <f t="shared" si="23"/>
        <v>2.4375</v>
      </c>
      <c r="P191" s="22">
        <f t="shared" si="24"/>
        <v>43.589743589743591</v>
      </c>
      <c r="Q191" s="12">
        <f t="shared" si="25"/>
        <v>2.5555555555555554</v>
      </c>
      <c r="R191" s="22">
        <f t="shared" si="26"/>
        <v>1.3478260869565239</v>
      </c>
      <c r="AN191" s="44">
        <f t="shared" si="27"/>
        <v>0.4358974358974359</v>
      </c>
      <c r="AO191" s="44">
        <f t="shared" si="28"/>
        <v>0.19000657462195925</v>
      </c>
      <c r="AP191" s="44">
        <f t="shared" si="29"/>
        <v>1.347826086956524E-2</v>
      </c>
      <c r="AQ191" s="44">
        <f t="shared" si="30"/>
        <v>1.8166351606805354E-4</v>
      </c>
    </row>
    <row r="192" spans="1:43" s="2" customFormat="1" ht="15" customHeight="1" x14ac:dyDescent="0.35">
      <c r="A192" s="3">
        <v>188</v>
      </c>
      <c r="B192" s="4" t="s">
        <v>402</v>
      </c>
      <c r="C192" s="3" t="s">
        <v>403</v>
      </c>
      <c r="D192" s="6">
        <v>3.5</v>
      </c>
      <c r="E192" s="6">
        <v>1.5</v>
      </c>
      <c r="F192" s="6">
        <v>3</v>
      </c>
      <c r="G192" s="6">
        <v>1.5</v>
      </c>
      <c r="H192" s="6">
        <v>2</v>
      </c>
      <c r="I192" s="6">
        <v>2</v>
      </c>
      <c r="J192" s="6">
        <v>2.5</v>
      </c>
      <c r="K192" s="6">
        <v>2</v>
      </c>
      <c r="L192" s="6">
        <v>2.5</v>
      </c>
      <c r="M192" s="12">
        <v>2.54</v>
      </c>
      <c r="N192" s="12">
        <v>6.75</v>
      </c>
      <c r="O192" s="12">
        <f t="shared" si="23"/>
        <v>2.25</v>
      </c>
      <c r="P192" s="22">
        <f t="shared" si="24"/>
        <v>11.111111111111111</v>
      </c>
      <c r="Q192" s="12">
        <f t="shared" si="25"/>
        <v>2.2777777777777777</v>
      </c>
      <c r="R192" s="22">
        <f t="shared" si="26"/>
        <v>11.512195121951226</v>
      </c>
      <c r="AN192" s="44">
        <f t="shared" si="27"/>
        <v>0.1111111111111111</v>
      </c>
      <c r="AO192" s="44">
        <f t="shared" si="28"/>
        <v>1.2345679012345678E-2</v>
      </c>
      <c r="AP192" s="44">
        <f t="shared" si="29"/>
        <v>0.11512195121951226</v>
      </c>
      <c r="AQ192" s="44">
        <f t="shared" si="30"/>
        <v>1.3253063652587759E-2</v>
      </c>
    </row>
    <row r="193" spans="1:43" s="2" customFormat="1" ht="15" customHeight="1" x14ac:dyDescent="0.35">
      <c r="A193" s="3">
        <v>189</v>
      </c>
      <c r="B193" s="4" t="s">
        <v>404</v>
      </c>
      <c r="C193" s="3" t="s">
        <v>405</v>
      </c>
      <c r="D193" s="6">
        <v>4</v>
      </c>
      <c r="E193" s="6">
        <v>2</v>
      </c>
      <c r="F193" s="6">
        <v>4</v>
      </c>
      <c r="G193" s="6">
        <v>2</v>
      </c>
      <c r="H193" s="6">
        <v>3</v>
      </c>
      <c r="I193" s="6">
        <v>3</v>
      </c>
      <c r="J193" s="6">
        <v>3</v>
      </c>
      <c r="K193" s="6">
        <v>3</v>
      </c>
      <c r="L193" s="6">
        <v>4</v>
      </c>
      <c r="M193" s="12">
        <v>3.32</v>
      </c>
      <c r="N193" s="12">
        <v>8</v>
      </c>
      <c r="O193" s="12">
        <f t="shared" si="23"/>
        <v>3</v>
      </c>
      <c r="P193" s="22">
        <f t="shared" si="24"/>
        <v>33.333333333333329</v>
      </c>
      <c r="Q193" s="12">
        <f t="shared" si="25"/>
        <v>3.1111111111111112</v>
      </c>
      <c r="R193" s="22">
        <f t="shared" si="26"/>
        <v>6.7142857142857073</v>
      </c>
      <c r="AN193" s="44">
        <f t="shared" si="27"/>
        <v>0.33333333333333326</v>
      </c>
      <c r="AO193" s="44">
        <f t="shared" si="28"/>
        <v>0.11111111111111106</v>
      </c>
      <c r="AP193" s="44">
        <f t="shared" si="29"/>
        <v>6.7142857142857074E-2</v>
      </c>
      <c r="AQ193" s="44">
        <f t="shared" si="30"/>
        <v>4.5081632653061129E-3</v>
      </c>
    </row>
    <row r="194" spans="1:43" s="2" customFormat="1" ht="15" customHeight="1" x14ac:dyDescent="0.35">
      <c r="A194" s="3">
        <v>190</v>
      </c>
      <c r="B194" s="4" t="s">
        <v>406</v>
      </c>
      <c r="C194" s="3" t="s">
        <v>407</v>
      </c>
      <c r="D194" s="6">
        <v>3</v>
      </c>
      <c r="E194" s="6">
        <v>1</v>
      </c>
      <c r="F194" s="6">
        <v>1</v>
      </c>
      <c r="G194" s="6">
        <v>2</v>
      </c>
      <c r="H194" s="6">
        <v>1.5</v>
      </c>
      <c r="I194" s="6">
        <v>3</v>
      </c>
      <c r="J194" s="6">
        <v>2.5</v>
      </c>
      <c r="K194" s="6">
        <v>3</v>
      </c>
      <c r="L194" s="6">
        <v>3</v>
      </c>
      <c r="M194" s="12">
        <v>2.56</v>
      </c>
      <c r="N194" s="12">
        <v>6.72</v>
      </c>
      <c r="O194" s="12">
        <f t="shared" si="23"/>
        <v>2.125</v>
      </c>
      <c r="P194" s="22">
        <f t="shared" si="24"/>
        <v>41.17647058823529</v>
      </c>
      <c r="Q194" s="12">
        <f t="shared" si="25"/>
        <v>2.2222222222222223</v>
      </c>
      <c r="R194" s="22">
        <f t="shared" si="26"/>
        <v>15.199999999999998</v>
      </c>
      <c r="AN194" s="44">
        <f t="shared" si="27"/>
        <v>0.41176470588235292</v>
      </c>
      <c r="AO194" s="44">
        <f t="shared" si="28"/>
        <v>0.16955017301038061</v>
      </c>
      <c r="AP194" s="44">
        <f t="shared" si="29"/>
        <v>0.15199999999999997</v>
      </c>
      <c r="AQ194" s="44">
        <f t="shared" si="30"/>
        <v>2.3103999999999989E-2</v>
      </c>
    </row>
    <row r="195" spans="1:43" s="2" customFormat="1" ht="15" customHeight="1" x14ac:dyDescent="0.35">
      <c r="A195" s="3">
        <v>191</v>
      </c>
      <c r="B195" s="4" t="s">
        <v>408</v>
      </c>
      <c r="C195" s="3" t="s">
        <v>409</v>
      </c>
      <c r="D195" s="6">
        <v>4</v>
      </c>
      <c r="E195" s="6">
        <v>1</v>
      </c>
      <c r="F195" s="6">
        <v>3</v>
      </c>
      <c r="G195" s="6">
        <v>3</v>
      </c>
      <c r="H195" s="6">
        <v>2</v>
      </c>
      <c r="I195" s="6">
        <v>3.5</v>
      </c>
      <c r="J195" s="6">
        <v>2.5</v>
      </c>
      <c r="K195" s="6">
        <v>2.5</v>
      </c>
      <c r="L195" s="6">
        <v>3</v>
      </c>
      <c r="M195" s="12">
        <v>2.56</v>
      </c>
      <c r="N195" s="12">
        <v>6.48</v>
      </c>
      <c r="O195" s="12">
        <f t="shared" si="23"/>
        <v>2.6875</v>
      </c>
      <c r="P195" s="22">
        <f t="shared" si="24"/>
        <v>11.627906976744185</v>
      </c>
      <c r="Q195" s="12">
        <f t="shared" si="25"/>
        <v>2.7222222222222223</v>
      </c>
      <c r="R195" s="22">
        <f t="shared" si="26"/>
        <v>-5.959183673469389</v>
      </c>
      <c r="AN195" s="44">
        <f t="shared" si="27"/>
        <v>0.11627906976744186</v>
      </c>
      <c r="AO195" s="44">
        <f t="shared" si="28"/>
        <v>1.3520822065981611E-2</v>
      </c>
      <c r="AP195" s="44">
        <f t="shared" si="29"/>
        <v>-5.9591836734693891E-2</v>
      </c>
      <c r="AQ195" s="44">
        <f t="shared" si="30"/>
        <v>3.5511870054144123E-3</v>
      </c>
    </row>
    <row r="196" spans="1:43" s="2" customFormat="1" ht="15" customHeight="1" x14ac:dyDescent="0.35">
      <c r="A196" s="3">
        <v>192</v>
      </c>
      <c r="B196" s="4" t="s">
        <v>410</v>
      </c>
      <c r="C196" s="3" t="s">
        <v>411</v>
      </c>
      <c r="D196" s="6">
        <v>3</v>
      </c>
      <c r="E196" s="6">
        <v>3</v>
      </c>
      <c r="F196" s="6">
        <v>2</v>
      </c>
      <c r="G196" s="6">
        <v>1.5</v>
      </c>
      <c r="H196" s="6">
        <v>1.5</v>
      </c>
      <c r="I196" s="6">
        <v>2.5</v>
      </c>
      <c r="J196" s="6">
        <v>2</v>
      </c>
      <c r="K196" s="6">
        <v>2</v>
      </c>
      <c r="L196" s="6">
        <v>2.5</v>
      </c>
      <c r="M196" s="12">
        <v>2.2400000000000002</v>
      </c>
      <c r="N196" s="12">
        <v>6.27</v>
      </c>
      <c r="O196" s="12">
        <f t="shared" si="23"/>
        <v>2.1875</v>
      </c>
      <c r="P196" s="22">
        <f t="shared" si="24"/>
        <v>14.285714285714285</v>
      </c>
      <c r="Q196" s="12">
        <f t="shared" si="25"/>
        <v>2.2222222222222223</v>
      </c>
      <c r="R196" s="22">
        <f t="shared" si="26"/>
        <v>0.80000000000000504</v>
      </c>
      <c r="AN196" s="44">
        <f t="shared" si="27"/>
        <v>0.14285714285714285</v>
      </c>
      <c r="AO196" s="44">
        <f t="shared" si="28"/>
        <v>2.0408163265306121E-2</v>
      </c>
      <c r="AP196" s="44">
        <f t="shared" si="29"/>
        <v>8.0000000000000505E-3</v>
      </c>
      <c r="AQ196" s="44">
        <f t="shared" si="30"/>
        <v>6.400000000000081E-5</v>
      </c>
    </row>
    <row r="197" spans="1:43" s="2" customFormat="1" ht="15" customHeight="1" x14ac:dyDescent="0.35">
      <c r="A197" s="3">
        <v>193</v>
      </c>
      <c r="B197" s="4" t="s">
        <v>412</v>
      </c>
      <c r="C197" s="3" t="s">
        <v>413</v>
      </c>
      <c r="D197" s="6">
        <v>4</v>
      </c>
      <c r="E197" s="6">
        <v>1</v>
      </c>
      <c r="F197" s="6">
        <v>2</v>
      </c>
      <c r="G197" s="6">
        <v>1</v>
      </c>
      <c r="H197" s="6">
        <v>1.5</v>
      </c>
      <c r="I197" s="6">
        <v>3</v>
      </c>
      <c r="J197" s="6">
        <v>3.5</v>
      </c>
      <c r="K197" s="6">
        <v>2.5</v>
      </c>
      <c r="L197" s="6">
        <v>3</v>
      </c>
      <c r="M197" s="12">
        <v>2.81</v>
      </c>
      <c r="N197" s="12">
        <v>7.12</v>
      </c>
      <c r="O197" s="12">
        <f t="shared" si="23"/>
        <v>2.3125</v>
      </c>
      <c r="P197" s="22">
        <f t="shared" si="24"/>
        <v>29.72972972972973</v>
      </c>
      <c r="Q197" s="12">
        <f t="shared" si="25"/>
        <v>2.3888888888888888</v>
      </c>
      <c r="R197" s="22">
        <f t="shared" si="26"/>
        <v>17.627906976744189</v>
      </c>
      <c r="AN197" s="44">
        <f t="shared" si="27"/>
        <v>0.29729729729729731</v>
      </c>
      <c r="AO197" s="44">
        <f t="shared" si="28"/>
        <v>8.8385682980277588E-2</v>
      </c>
      <c r="AP197" s="44">
        <f t="shared" si="29"/>
        <v>0.1762790697674419</v>
      </c>
      <c r="AQ197" s="44">
        <f t="shared" si="30"/>
        <v>3.1074310438074647E-2</v>
      </c>
    </row>
    <row r="198" spans="1:43" s="2" customFormat="1" ht="15" customHeight="1" x14ac:dyDescent="0.35">
      <c r="A198" s="3">
        <v>194</v>
      </c>
      <c r="B198" s="4" t="s">
        <v>414</v>
      </c>
      <c r="C198" s="3" t="s">
        <v>415</v>
      </c>
      <c r="D198" s="6">
        <v>4</v>
      </c>
      <c r="E198" s="6">
        <v>1</v>
      </c>
      <c r="F198" s="6">
        <v>2</v>
      </c>
      <c r="G198" s="6">
        <v>1</v>
      </c>
      <c r="H198" s="6">
        <v>2</v>
      </c>
      <c r="I198" s="6">
        <v>1.5</v>
      </c>
      <c r="J198" s="6">
        <v>3.5</v>
      </c>
      <c r="K198" s="6">
        <v>3</v>
      </c>
      <c r="L198" s="6">
        <v>3</v>
      </c>
      <c r="M198" s="12">
        <v>2.34</v>
      </c>
      <c r="N198" s="12">
        <v>6.4</v>
      </c>
      <c r="O198" s="12">
        <f t="shared" ref="O198:O261" si="31">AVERAGE(D198:K198)</f>
        <v>2.25</v>
      </c>
      <c r="P198" s="22">
        <f t="shared" ref="P198:P261" si="32">(L198-O198)/O198*100</f>
        <v>33.333333333333329</v>
      </c>
      <c r="Q198" s="12">
        <f t="shared" ref="Q198:Q261" si="33">AVERAGE(D198:L198)</f>
        <v>2.3333333333333335</v>
      </c>
      <c r="R198" s="22">
        <f t="shared" ref="R198:R261" si="34">(M198-Q198)/Q198*100</f>
        <v>0.28571428571427326</v>
      </c>
      <c r="AN198" s="44">
        <f t="shared" ref="AN198:AN261" si="35">P198/100</f>
        <v>0.33333333333333326</v>
      </c>
      <c r="AO198" s="44">
        <f t="shared" ref="AO198:AO261" si="36">AN198^2</f>
        <v>0.11111111111111106</v>
      </c>
      <c r="AP198" s="44">
        <f t="shared" ref="AP198:AP261" si="37">R198/100</f>
        <v>2.8571428571427327E-3</v>
      </c>
      <c r="AQ198" s="44">
        <f t="shared" ref="AQ198:AQ261" si="38">AP198^2</f>
        <v>8.1632653061217385E-6</v>
      </c>
    </row>
    <row r="199" spans="1:43" s="2" customFormat="1" ht="15" customHeight="1" x14ac:dyDescent="0.35">
      <c r="A199" s="3">
        <v>195</v>
      </c>
      <c r="B199" s="4" t="s">
        <v>416</v>
      </c>
      <c r="C199" s="3" t="s">
        <v>417</v>
      </c>
      <c r="D199" s="6">
        <v>3.5</v>
      </c>
      <c r="E199" s="6">
        <v>1.5</v>
      </c>
      <c r="F199" s="6">
        <v>2</v>
      </c>
      <c r="G199" s="6">
        <v>1</v>
      </c>
      <c r="H199" s="6">
        <v>2</v>
      </c>
      <c r="I199" s="6">
        <v>3</v>
      </c>
      <c r="J199" s="6">
        <v>3</v>
      </c>
      <c r="K199" s="6">
        <v>1.5</v>
      </c>
      <c r="L199" s="6">
        <v>3</v>
      </c>
      <c r="M199" s="12">
        <v>2.25</v>
      </c>
      <c r="N199" s="12">
        <v>6.27</v>
      </c>
      <c r="O199" s="12">
        <f t="shared" si="31"/>
        <v>2.1875</v>
      </c>
      <c r="P199" s="22">
        <f t="shared" si="32"/>
        <v>37.142857142857146</v>
      </c>
      <c r="Q199" s="12">
        <f t="shared" si="33"/>
        <v>2.2777777777777777</v>
      </c>
      <c r="R199" s="22">
        <f t="shared" si="34"/>
        <v>-1.219512195121947</v>
      </c>
      <c r="AN199" s="44">
        <f t="shared" si="35"/>
        <v>0.37142857142857144</v>
      </c>
      <c r="AO199" s="44">
        <f t="shared" si="36"/>
        <v>0.1379591836734694</v>
      </c>
      <c r="AP199" s="44">
        <f t="shared" si="37"/>
        <v>-1.2195121951219469E-2</v>
      </c>
      <c r="AQ199" s="44">
        <f t="shared" si="38"/>
        <v>1.4872099940511495E-4</v>
      </c>
    </row>
    <row r="200" spans="1:43" s="2" customFormat="1" ht="15" customHeight="1" x14ac:dyDescent="0.35">
      <c r="A200" s="3">
        <v>196</v>
      </c>
      <c r="B200" s="4" t="s">
        <v>418</v>
      </c>
      <c r="C200" s="3" t="s">
        <v>419</v>
      </c>
      <c r="D200" s="6">
        <v>3.5</v>
      </c>
      <c r="E200" s="6">
        <v>2</v>
      </c>
      <c r="F200" s="6">
        <v>1</v>
      </c>
      <c r="G200" s="6">
        <v>3</v>
      </c>
      <c r="H200" s="6">
        <v>3</v>
      </c>
      <c r="I200" s="6">
        <v>3.5</v>
      </c>
      <c r="J200" s="6">
        <v>4</v>
      </c>
      <c r="K200" s="6">
        <v>3.5</v>
      </c>
      <c r="L200" s="6">
        <v>3.5</v>
      </c>
      <c r="M200" s="12">
        <v>2.79</v>
      </c>
      <c r="N200" s="12">
        <v>7.07</v>
      </c>
      <c r="O200" s="12">
        <f t="shared" si="31"/>
        <v>2.9375</v>
      </c>
      <c r="P200" s="22">
        <f t="shared" si="32"/>
        <v>19.148936170212767</v>
      </c>
      <c r="Q200" s="12">
        <f t="shared" si="33"/>
        <v>3</v>
      </c>
      <c r="R200" s="22">
        <f t="shared" si="34"/>
        <v>-6.9999999999999991</v>
      </c>
      <c r="AN200" s="44">
        <f t="shared" si="35"/>
        <v>0.19148936170212769</v>
      </c>
      <c r="AO200" s="44">
        <f t="shared" si="36"/>
        <v>3.6668175645088286E-2</v>
      </c>
      <c r="AP200" s="44">
        <f t="shared" si="37"/>
        <v>-6.9999999999999993E-2</v>
      </c>
      <c r="AQ200" s="44">
        <f t="shared" si="38"/>
        <v>4.899999999999999E-3</v>
      </c>
    </row>
    <row r="201" spans="1:43" s="2" customFormat="1" ht="15" customHeight="1" x14ac:dyDescent="0.35">
      <c r="A201" s="3">
        <v>197</v>
      </c>
      <c r="B201" s="4" t="s">
        <v>420</v>
      </c>
      <c r="C201" s="3" t="s">
        <v>421</v>
      </c>
      <c r="D201" s="6">
        <v>3</v>
      </c>
      <c r="E201" s="6">
        <v>2</v>
      </c>
      <c r="F201" s="6">
        <v>1</v>
      </c>
      <c r="G201" s="6">
        <v>1</v>
      </c>
      <c r="H201" s="6">
        <v>1.5</v>
      </c>
      <c r="I201" s="6">
        <v>1.5</v>
      </c>
      <c r="J201" s="6">
        <v>2</v>
      </c>
      <c r="K201" s="6">
        <v>2</v>
      </c>
      <c r="L201" s="6">
        <v>2.5</v>
      </c>
      <c r="M201" s="12">
        <v>2.15</v>
      </c>
      <c r="N201" s="12">
        <v>6.11</v>
      </c>
      <c r="O201" s="12">
        <f t="shared" si="31"/>
        <v>1.75</v>
      </c>
      <c r="P201" s="22">
        <f t="shared" si="32"/>
        <v>42.857142857142854</v>
      </c>
      <c r="Q201" s="12">
        <f t="shared" si="33"/>
        <v>1.8333333333333333</v>
      </c>
      <c r="R201" s="22">
        <f t="shared" si="34"/>
        <v>17.272727272727273</v>
      </c>
      <c r="AN201" s="44">
        <f t="shared" si="35"/>
        <v>0.42857142857142855</v>
      </c>
      <c r="AO201" s="44">
        <f t="shared" si="36"/>
        <v>0.18367346938775508</v>
      </c>
      <c r="AP201" s="44">
        <f t="shared" si="37"/>
        <v>0.17272727272727273</v>
      </c>
      <c r="AQ201" s="44">
        <f t="shared" si="38"/>
        <v>2.9834710743801653E-2</v>
      </c>
    </row>
    <row r="202" spans="1:43" s="2" customFormat="1" ht="15" customHeight="1" x14ac:dyDescent="0.35">
      <c r="A202" s="3">
        <v>198</v>
      </c>
      <c r="B202" s="4" t="s">
        <v>422</v>
      </c>
      <c r="C202" s="3" t="s">
        <v>423</v>
      </c>
      <c r="D202" s="6">
        <v>3</v>
      </c>
      <c r="E202" s="6">
        <v>2</v>
      </c>
      <c r="F202" s="6">
        <v>3</v>
      </c>
      <c r="G202" s="6">
        <v>3</v>
      </c>
      <c r="H202" s="6">
        <v>2</v>
      </c>
      <c r="I202" s="6">
        <v>1.5</v>
      </c>
      <c r="J202" s="6">
        <v>3.5</v>
      </c>
      <c r="K202" s="6">
        <v>3.5</v>
      </c>
      <c r="L202" s="6">
        <v>2</v>
      </c>
      <c r="M202" s="12">
        <v>2.5099999999999998</v>
      </c>
      <c r="N202" s="12">
        <v>6.67</v>
      </c>
      <c r="O202" s="12">
        <f t="shared" si="31"/>
        <v>2.6875</v>
      </c>
      <c r="P202" s="22">
        <f t="shared" si="32"/>
        <v>-25.581395348837212</v>
      </c>
      <c r="Q202" s="12">
        <f t="shared" si="33"/>
        <v>2.6111111111111112</v>
      </c>
      <c r="R202" s="22">
        <f t="shared" si="34"/>
        <v>-3.8723404255319247</v>
      </c>
      <c r="AN202" s="44">
        <f t="shared" si="35"/>
        <v>-0.2558139534883721</v>
      </c>
      <c r="AO202" s="44">
        <f t="shared" si="36"/>
        <v>6.5440778799351007E-2</v>
      </c>
      <c r="AP202" s="44">
        <f t="shared" si="37"/>
        <v>-3.8723404255319248E-2</v>
      </c>
      <c r="AQ202" s="44">
        <f t="shared" si="38"/>
        <v>1.4995020371208769E-3</v>
      </c>
    </row>
    <row r="203" spans="1:43" s="2" customFormat="1" ht="15" customHeight="1" x14ac:dyDescent="0.35">
      <c r="A203" s="3">
        <v>199</v>
      </c>
      <c r="B203" s="4" t="s">
        <v>425</v>
      </c>
      <c r="C203" s="3" t="s">
        <v>424</v>
      </c>
      <c r="D203" s="6">
        <v>3</v>
      </c>
      <c r="E203" s="6">
        <v>1.5</v>
      </c>
      <c r="F203" s="6">
        <v>3</v>
      </c>
      <c r="G203" s="6">
        <v>3.5</v>
      </c>
      <c r="H203" s="6">
        <v>2</v>
      </c>
      <c r="I203" s="6">
        <v>3</v>
      </c>
      <c r="J203" s="6">
        <v>3</v>
      </c>
      <c r="K203" s="6">
        <v>3</v>
      </c>
      <c r="L203" s="6">
        <v>2.5</v>
      </c>
      <c r="M203" s="12">
        <v>2.34</v>
      </c>
      <c r="N203" s="12">
        <v>6.43</v>
      </c>
      <c r="O203" s="12">
        <f t="shared" si="31"/>
        <v>2.75</v>
      </c>
      <c r="P203" s="22">
        <f t="shared" si="32"/>
        <v>-9.0909090909090917</v>
      </c>
      <c r="Q203" s="12">
        <f t="shared" si="33"/>
        <v>2.7222222222222223</v>
      </c>
      <c r="R203" s="22">
        <f t="shared" si="34"/>
        <v>-14.040816326530619</v>
      </c>
      <c r="AN203" s="44">
        <f t="shared" si="35"/>
        <v>-9.0909090909090912E-2</v>
      </c>
      <c r="AO203" s="44">
        <f t="shared" si="36"/>
        <v>8.2644628099173556E-3</v>
      </c>
      <c r="AP203" s="44">
        <f t="shared" si="37"/>
        <v>-0.1404081632653062</v>
      </c>
      <c r="AQ203" s="44">
        <f t="shared" si="38"/>
        <v>1.971445231153688E-2</v>
      </c>
    </row>
    <row r="204" spans="1:43" s="2" customFormat="1" ht="15" customHeight="1" x14ac:dyDescent="0.35">
      <c r="A204" s="3">
        <v>200</v>
      </c>
      <c r="B204" s="4" t="s">
        <v>426</v>
      </c>
      <c r="C204" s="3" t="s">
        <v>427</v>
      </c>
      <c r="D204" s="6">
        <v>4</v>
      </c>
      <c r="E204" s="6">
        <v>2</v>
      </c>
      <c r="F204" s="6">
        <v>3</v>
      </c>
      <c r="G204" s="6">
        <v>3.5</v>
      </c>
      <c r="H204" s="6">
        <v>1.5</v>
      </c>
      <c r="I204" s="6">
        <v>2</v>
      </c>
      <c r="J204" s="6">
        <v>3.5</v>
      </c>
      <c r="K204" s="6">
        <v>3</v>
      </c>
      <c r="L204" s="6">
        <v>3.5</v>
      </c>
      <c r="M204" s="12">
        <v>2.65</v>
      </c>
      <c r="N204" s="12">
        <v>6.68</v>
      </c>
      <c r="O204" s="12">
        <f t="shared" si="31"/>
        <v>2.8125</v>
      </c>
      <c r="P204" s="22">
        <f t="shared" si="32"/>
        <v>24.444444444444443</v>
      </c>
      <c r="Q204" s="12">
        <f t="shared" si="33"/>
        <v>2.8888888888888888</v>
      </c>
      <c r="R204" s="22">
        <f t="shared" si="34"/>
        <v>-8.2692307692307701</v>
      </c>
      <c r="AN204" s="44">
        <f t="shared" si="35"/>
        <v>0.24444444444444444</v>
      </c>
      <c r="AO204" s="44">
        <f t="shared" si="36"/>
        <v>5.9753086419753083E-2</v>
      </c>
      <c r="AP204" s="44">
        <f t="shared" si="37"/>
        <v>-8.2692307692307704E-2</v>
      </c>
      <c r="AQ204" s="44">
        <f t="shared" si="38"/>
        <v>6.838017751479292E-3</v>
      </c>
    </row>
    <row r="205" spans="1:43" s="2" customFormat="1" ht="15" customHeight="1" x14ac:dyDescent="0.35">
      <c r="A205" s="3">
        <v>201</v>
      </c>
      <c r="B205" s="4" t="s">
        <v>428</v>
      </c>
      <c r="C205" s="3" t="s">
        <v>429</v>
      </c>
      <c r="D205" s="6">
        <v>3.5</v>
      </c>
      <c r="E205" s="6">
        <v>2</v>
      </c>
      <c r="F205" s="6">
        <v>3</v>
      </c>
      <c r="G205" s="6">
        <v>3</v>
      </c>
      <c r="H205" s="6">
        <v>2.5</v>
      </c>
      <c r="I205" s="6">
        <v>3</v>
      </c>
      <c r="J205" s="6">
        <v>3.5</v>
      </c>
      <c r="K205" s="6">
        <v>4</v>
      </c>
      <c r="L205" s="6">
        <v>4</v>
      </c>
      <c r="M205" s="12">
        <v>3.06</v>
      </c>
      <c r="N205" s="12">
        <v>7.51</v>
      </c>
      <c r="O205" s="12">
        <f t="shared" si="31"/>
        <v>3.0625</v>
      </c>
      <c r="P205" s="22">
        <f t="shared" si="32"/>
        <v>30.612244897959183</v>
      </c>
      <c r="Q205" s="12">
        <f t="shared" si="33"/>
        <v>3.1666666666666665</v>
      </c>
      <c r="R205" s="22">
        <f t="shared" si="34"/>
        <v>-3.3684210526315725</v>
      </c>
      <c r="AN205" s="44">
        <f t="shared" si="35"/>
        <v>0.30612244897959184</v>
      </c>
      <c r="AO205" s="44">
        <f t="shared" si="36"/>
        <v>9.3710953769262806E-2</v>
      </c>
      <c r="AP205" s="44">
        <f t="shared" si="37"/>
        <v>-3.3684210526315726E-2</v>
      </c>
      <c r="AQ205" s="44">
        <f t="shared" si="38"/>
        <v>1.1346260387811592E-3</v>
      </c>
    </row>
    <row r="206" spans="1:43" s="2" customFormat="1" ht="15" customHeight="1" x14ac:dyDescent="0.35">
      <c r="A206" s="3">
        <v>202</v>
      </c>
      <c r="B206" s="4" t="s">
        <v>431</v>
      </c>
      <c r="C206" s="3" t="s">
        <v>430</v>
      </c>
      <c r="D206" s="6">
        <v>4</v>
      </c>
      <c r="E206" s="6">
        <v>2</v>
      </c>
      <c r="F206" s="6">
        <v>3</v>
      </c>
      <c r="G206" s="6">
        <v>2</v>
      </c>
      <c r="H206" s="6">
        <v>1</v>
      </c>
      <c r="I206" s="6">
        <v>3</v>
      </c>
      <c r="J206" s="6">
        <v>3.5</v>
      </c>
      <c r="K206" s="6">
        <v>3</v>
      </c>
      <c r="L206" s="6">
        <v>3</v>
      </c>
      <c r="M206" s="12">
        <v>2.79</v>
      </c>
      <c r="N206" s="12">
        <v>7.1</v>
      </c>
      <c r="O206" s="12">
        <f t="shared" si="31"/>
        <v>2.6875</v>
      </c>
      <c r="P206" s="22">
        <f t="shared" si="32"/>
        <v>11.627906976744185</v>
      </c>
      <c r="Q206" s="12">
        <f t="shared" si="33"/>
        <v>2.7222222222222223</v>
      </c>
      <c r="R206" s="22">
        <f t="shared" si="34"/>
        <v>2.4897959183673444</v>
      </c>
      <c r="AN206" s="44">
        <f t="shared" si="35"/>
        <v>0.11627906976744186</v>
      </c>
      <c r="AO206" s="44">
        <f t="shared" si="36"/>
        <v>1.3520822065981611E-2</v>
      </c>
      <c r="AP206" s="44">
        <f t="shared" si="37"/>
        <v>2.4897959183673445E-2</v>
      </c>
      <c r="AQ206" s="44">
        <f t="shared" si="38"/>
        <v>6.1990837151186886E-4</v>
      </c>
    </row>
    <row r="207" spans="1:43" s="2" customFormat="1" ht="15" customHeight="1" x14ac:dyDescent="0.35">
      <c r="A207" s="3">
        <v>203</v>
      </c>
      <c r="B207" s="4" t="s">
        <v>432</v>
      </c>
      <c r="C207" s="3" t="s">
        <v>433</v>
      </c>
      <c r="D207" s="6">
        <v>3</v>
      </c>
      <c r="E207" s="6">
        <v>1.5</v>
      </c>
      <c r="F207" s="6">
        <v>3</v>
      </c>
      <c r="G207" s="6">
        <v>3</v>
      </c>
      <c r="H207" s="6">
        <v>2</v>
      </c>
      <c r="I207" s="6">
        <v>1</v>
      </c>
      <c r="J207" s="6">
        <v>2</v>
      </c>
      <c r="K207" s="6">
        <v>3</v>
      </c>
      <c r="L207" s="6">
        <v>2.5</v>
      </c>
      <c r="M207" s="12">
        <v>2.3199999999999998</v>
      </c>
      <c r="N207" s="12">
        <v>6.39</v>
      </c>
      <c r="O207" s="12">
        <f t="shared" si="31"/>
        <v>2.3125</v>
      </c>
      <c r="P207" s="22">
        <f t="shared" si="32"/>
        <v>8.1081081081081088</v>
      </c>
      <c r="Q207" s="12">
        <f t="shared" si="33"/>
        <v>2.3333333333333335</v>
      </c>
      <c r="R207" s="22">
        <f t="shared" si="34"/>
        <v>-0.57142857142858461</v>
      </c>
      <c r="AN207" s="44">
        <f t="shared" si="35"/>
        <v>8.1081081081081086E-2</v>
      </c>
      <c r="AO207" s="44">
        <f t="shared" si="36"/>
        <v>6.5741417092768451E-3</v>
      </c>
      <c r="AP207" s="44">
        <f t="shared" si="37"/>
        <v>-5.7142857142858461E-3</v>
      </c>
      <c r="AQ207" s="44">
        <f t="shared" si="38"/>
        <v>3.2653061224491304E-5</v>
      </c>
    </row>
    <row r="208" spans="1:43" s="2" customFormat="1" ht="15" customHeight="1" x14ac:dyDescent="0.35">
      <c r="A208" s="3">
        <v>204</v>
      </c>
      <c r="B208" s="4" t="s">
        <v>434</v>
      </c>
      <c r="C208" s="3" t="s">
        <v>435</v>
      </c>
      <c r="D208" s="6">
        <v>4</v>
      </c>
      <c r="E208" s="6">
        <v>2.5</v>
      </c>
      <c r="F208" s="6">
        <v>3</v>
      </c>
      <c r="G208" s="6">
        <v>3.5</v>
      </c>
      <c r="H208" s="6">
        <v>2</v>
      </c>
      <c r="I208" s="6">
        <v>3</v>
      </c>
      <c r="J208" s="6">
        <v>4</v>
      </c>
      <c r="K208" s="6">
        <v>4</v>
      </c>
      <c r="L208" s="6">
        <v>3.5</v>
      </c>
      <c r="M208" s="12">
        <v>2.88</v>
      </c>
      <c r="N208" s="12">
        <v>7.23</v>
      </c>
      <c r="O208" s="12">
        <f t="shared" si="31"/>
        <v>3.25</v>
      </c>
      <c r="P208" s="22">
        <f t="shared" si="32"/>
        <v>7.6923076923076925</v>
      </c>
      <c r="Q208" s="12">
        <f t="shared" si="33"/>
        <v>3.2777777777777777</v>
      </c>
      <c r="R208" s="22">
        <f t="shared" si="34"/>
        <v>-12.135593220338983</v>
      </c>
      <c r="AN208" s="44">
        <f t="shared" si="35"/>
        <v>7.6923076923076927E-2</v>
      </c>
      <c r="AO208" s="44">
        <f t="shared" si="36"/>
        <v>5.9171597633136102E-3</v>
      </c>
      <c r="AP208" s="44">
        <f t="shared" si="37"/>
        <v>-0.12135593220338983</v>
      </c>
      <c r="AQ208" s="44">
        <f t="shared" si="38"/>
        <v>1.4727262280953749E-2</v>
      </c>
    </row>
    <row r="209" spans="1:43" s="2" customFormat="1" ht="15" customHeight="1" x14ac:dyDescent="0.35">
      <c r="A209" s="3">
        <v>205</v>
      </c>
      <c r="B209" s="4" t="s">
        <v>436</v>
      </c>
      <c r="C209" s="3" t="s">
        <v>437</v>
      </c>
      <c r="D209" s="6">
        <v>3.5</v>
      </c>
      <c r="E209" s="6">
        <v>2.5</v>
      </c>
      <c r="F209" s="6">
        <v>3</v>
      </c>
      <c r="G209" s="6">
        <v>4</v>
      </c>
      <c r="H209" s="6">
        <v>1.5</v>
      </c>
      <c r="I209" s="6">
        <v>2</v>
      </c>
      <c r="J209" s="6">
        <v>4</v>
      </c>
      <c r="K209" s="6">
        <v>4</v>
      </c>
      <c r="L209" s="6">
        <v>2.5</v>
      </c>
      <c r="M209" s="12">
        <v>2.88</v>
      </c>
      <c r="N209" s="12">
        <v>7.26</v>
      </c>
      <c r="O209" s="12">
        <f t="shared" si="31"/>
        <v>3.0625</v>
      </c>
      <c r="P209" s="22">
        <f t="shared" si="32"/>
        <v>-18.367346938775512</v>
      </c>
      <c r="Q209" s="12">
        <f t="shared" si="33"/>
        <v>3</v>
      </c>
      <c r="R209" s="22">
        <f t="shared" si="34"/>
        <v>-4.0000000000000036</v>
      </c>
      <c r="AN209" s="44">
        <f t="shared" si="35"/>
        <v>-0.18367346938775511</v>
      </c>
      <c r="AO209" s="44">
        <f t="shared" si="36"/>
        <v>3.3735943356934611E-2</v>
      </c>
      <c r="AP209" s="44">
        <f t="shared" si="37"/>
        <v>-4.0000000000000036E-2</v>
      </c>
      <c r="AQ209" s="44">
        <f t="shared" si="38"/>
        <v>1.6000000000000029E-3</v>
      </c>
    </row>
    <row r="210" spans="1:43" s="2" customFormat="1" ht="15" customHeight="1" x14ac:dyDescent="0.35">
      <c r="A210" s="3">
        <v>206</v>
      </c>
      <c r="B210" s="4" t="s">
        <v>438</v>
      </c>
      <c r="C210" s="3" t="s">
        <v>439</v>
      </c>
      <c r="D210" s="6">
        <v>3</v>
      </c>
      <c r="E210" s="6">
        <v>2.5</v>
      </c>
      <c r="F210" s="6">
        <v>3.5</v>
      </c>
      <c r="G210" s="6">
        <v>3</v>
      </c>
      <c r="H210" s="6">
        <v>2.5</v>
      </c>
      <c r="I210" s="6">
        <v>2.5</v>
      </c>
      <c r="J210" s="6">
        <v>2.5</v>
      </c>
      <c r="K210" s="6">
        <v>1.5</v>
      </c>
      <c r="L210" s="6">
        <v>2.5</v>
      </c>
      <c r="M210" s="12">
        <v>2.16</v>
      </c>
      <c r="N210" s="12">
        <v>6.14</v>
      </c>
      <c r="O210" s="12">
        <f t="shared" si="31"/>
        <v>2.625</v>
      </c>
      <c r="P210" s="22">
        <f t="shared" si="32"/>
        <v>-4.7619047619047619</v>
      </c>
      <c r="Q210" s="12">
        <f t="shared" si="33"/>
        <v>2.6111111111111112</v>
      </c>
      <c r="R210" s="22">
        <f t="shared" si="34"/>
        <v>-17.276595744680847</v>
      </c>
      <c r="AN210" s="44">
        <f t="shared" si="35"/>
        <v>-4.7619047619047616E-2</v>
      </c>
      <c r="AO210" s="44">
        <f t="shared" si="36"/>
        <v>2.2675736961451243E-3</v>
      </c>
      <c r="AP210" s="44">
        <f t="shared" si="37"/>
        <v>-0.17276595744680848</v>
      </c>
      <c r="AQ210" s="44">
        <f t="shared" si="38"/>
        <v>2.9848076052512437E-2</v>
      </c>
    </row>
    <row r="211" spans="1:43" s="2" customFormat="1" ht="15" customHeight="1" x14ac:dyDescent="0.35">
      <c r="A211" s="3">
        <v>207</v>
      </c>
      <c r="B211" s="4" t="s">
        <v>440</v>
      </c>
      <c r="C211" s="3" t="s">
        <v>441</v>
      </c>
      <c r="D211" s="6">
        <v>3</v>
      </c>
      <c r="E211" s="6">
        <v>1</v>
      </c>
      <c r="F211" s="6">
        <v>1</v>
      </c>
      <c r="G211" s="6">
        <v>3</v>
      </c>
      <c r="H211" s="6">
        <v>2</v>
      </c>
      <c r="I211" s="6">
        <v>3</v>
      </c>
      <c r="J211" s="6">
        <v>2.5</v>
      </c>
      <c r="K211" s="6">
        <v>2</v>
      </c>
      <c r="L211" s="6">
        <v>2.5</v>
      </c>
      <c r="M211" s="12">
        <v>2.72</v>
      </c>
      <c r="N211" s="12">
        <v>7.01</v>
      </c>
      <c r="O211" s="12">
        <f t="shared" si="31"/>
        <v>2.1875</v>
      </c>
      <c r="P211" s="22">
        <f t="shared" si="32"/>
        <v>14.285714285714285</v>
      </c>
      <c r="Q211" s="12">
        <f t="shared" si="33"/>
        <v>2.2222222222222223</v>
      </c>
      <c r="R211" s="22">
        <f t="shared" si="34"/>
        <v>22.400000000000002</v>
      </c>
      <c r="AN211" s="44">
        <f t="shared" si="35"/>
        <v>0.14285714285714285</v>
      </c>
      <c r="AO211" s="44">
        <f t="shared" si="36"/>
        <v>2.0408163265306121E-2</v>
      </c>
      <c r="AP211" s="44">
        <f t="shared" si="37"/>
        <v>0.22400000000000003</v>
      </c>
      <c r="AQ211" s="44">
        <f t="shared" si="38"/>
        <v>5.0176000000000012E-2</v>
      </c>
    </row>
    <row r="212" spans="1:43" s="2" customFormat="1" ht="15" customHeight="1" x14ac:dyDescent="0.35">
      <c r="A212" s="3">
        <v>208</v>
      </c>
      <c r="B212" s="4" t="s">
        <v>442</v>
      </c>
      <c r="C212" s="3" t="s">
        <v>443</v>
      </c>
      <c r="D212" s="6">
        <v>3</v>
      </c>
      <c r="E212" s="6">
        <v>1.5</v>
      </c>
      <c r="F212" s="6">
        <v>2</v>
      </c>
      <c r="G212" s="6">
        <v>3</v>
      </c>
      <c r="H212" s="6">
        <v>1.5</v>
      </c>
      <c r="I212" s="6">
        <v>1.5</v>
      </c>
      <c r="J212" s="6">
        <v>2.5</v>
      </c>
      <c r="K212" s="6">
        <v>2</v>
      </c>
      <c r="L212" s="6">
        <v>2</v>
      </c>
      <c r="M212" s="12">
        <v>2.19</v>
      </c>
      <c r="N212" s="12">
        <v>6.21</v>
      </c>
      <c r="O212" s="12">
        <f t="shared" si="31"/>
        <v>2.125</v>
      </c>
      <c r="P212" s="22">
        <f t="shared" si="32"/>
        <v>-5.8823529411764701</v>
      </c>
      <c r="Q212" s="12">
        <f t="shared" si="33"/>
        <v>2.1111111111111112</v>
      </c>
      <c r="R212" s="22">
        <f t="shared" si="34"/>
        <v>3.7368421052631531</v>
      </c>
      <c r="AN212" s="44">
        <f t="shared" si="35"/>
        <v>-5.8823529411764698E-2</v>
      </c>
      <c r="AO212" s="44">
        <f t="shared" si="36"/>
        <v>3.4602076124567466E-3</v>
      </c>
      <c r="AP212" s="44">
        <f t="shared" si="37"/>
        <v>3.736842105263153E-2</v>
      </c>
      <c r="AQ212" s="44">
        <f t="shared" si="38"/>
        <v>1.3963988919667553E-3</v>
      </c>
    </row>
    <row r="213" spans="1:43" s="2" customFormat="1" ht="15" customHeight="1" x14ac:dyDescent="0.35">
      <c r="A213" s="3">
        <v>209</v>
      </c>
      <c r="B213" s="4" t="s">
        <v>444</v>
      </c>
      <c r="C213" s="3" t="s">
        <v>445</v>
      </c>
      <c r="D213" s="6">
        <v>4</v>
      </c>
      <c r="E213" s="6">
        <v>3</v>
      </c>
      <c r="F213" s="6">
        <v>3</v>
      </c>
      <c r="G213" s="6">
        <v>2</v>
      </c>
      <c r="H213" s="6">
        <v>2.5</v>
      </c>
      <c r="I213" s="6">
        <v>3.5</v>
      </c>
      <c r="J213" s="6">
        <v>3</v>
      </c>
      <c r="K213" s="6">
        <v>4</v>
      </c>
      <c r="L213" s="6">
        <v>3.5</v>
      </c>
      <c r="M213" s="12">
        <v>3.2</v>
      </c>
      <c r="N213" s="12">
        <v>7.73</v>
      </c>
      <c r="O213" s="12">
        <f t="shared" si="31"/>
        <v>3.125</v>
      </c>
      <c r="P213" s="22">
        <f t="shared" si="32"/>
        <v>12</v>
      </c>
      <c r="Q213" s="12">
        <f t="shared" si="33"/>
        <v>3.1666666666666665</v>
      </c>
      <c r="R213" s="22">
        <f t="shared" si="34"/>
        <v>1.0526315789473788</v>
      </c>
      <c r="AN213" s="44">
        <f t="shared" si="35"/>
        <v>0.12</v>
      </c>
      <c r="AO213" s="44">
        <f t="shared" si="36"/>
        <v>1.44E-2</v>
      </c>
      <c r="AP213" s="44">
        <f t="shared" si="37"/>
        <v>1.0526315789473788E-2</v>
      </c>
      <c r="AQ213" s="44">
        <f t="shared" si="38"/>
        <v>1.1080332409972518E-4</v>
      </c>
    </row>
    <row r="214" spans="1:43" s="2" customFormat="1" ht="15" customHeight="1" x14ac:dyDescent="0.35">
      <c r="A214" s="3">
        <v>210</v>
      </c>
      <c r="B214" s="4" t="s">
        <v>446</v>
      </c>
      <c r="C214" s="3" t="s">
        <v>447</v>
      </c>
      <c r="D214" s="6">
        <v>3.5</v>
      </c>
      <c r="E214" s="6">
        <v>2.5</v>
      </c>
      <c r="F214" s="6">
        <v>3</v>
      </c>
      <c r="G214" s="6">
        <v>2.5</v>
      </c>
      <c r="H214" s="6">
        <v>2</v>
      </c>
      <c r="I214" s="6">
        <v>2</v>
      </c>
      <c r="J214" s="6">
        <v>2</v>
      </c>
      <c r="K214" s="6">
        <v>3.5</v>
      </c>
      <c r="L214" s="6">
        <v>3</v>
      </c>
      <c r="M214" s="12">
        <v>2.85</v>
      </c>
      <c r="N214" s="12">
        <v>7.21</v>
      </c>
      <c r="O214" s="12">
        <f t="shared" si="31"/>
        <v>2.625</v>
      </c>
      <c r="P214" s="22">
        <f t="shared" si="32"/>
        <v>14.285714285714285</v>
      </c>
      <c r="Q214" s="12">
        <f t="shared" si="33"/>
        <v>2.6666666666666665</v>
      </c>
      <c r="R214" s="22">
        <f t="shared" si="34"/>
        <v>6.8750000000000089</v>
      </c>
      <c r="AN214" s="44">
        <f t="shared" si="35"/>
        <v>0.14285714285714285</v>
      </c>
      <c r="AO214" s="44">
        <f t="shared" si="36"/>
        <v>2.0408163265306121E-2</v>
      </c>
      <c r="AP214" s="44">
        <f t="shared" si="37"/>
        <v>6.8750000000000089E-2</v>
      </c>
      <c r="AQ214" s="44">
        <f t="shared" si="38"/>
        <v>4.726562500000012E-3</v>
      </c>
    </row>
    <row r="215" spans="1:43" s="2" customFormat="1" ht="15" customHeight="1" x14ac:dyDescent="0.35">
      <c r="A215" s="3">
        <v>211</v>
      </c>
      <c r="B215" s="4" t="s">
        <v>448</v>
      </c>
      <c r="C215" s="3" t="s">
        <v>449</v>
      </c>
      <c r="D215" s="6">
        <v>3.5</v>
      </c>
      <c r="E215" s="6">
        <v>3</v>
      </c>
      <c r="F215" s="6">
        <v>3</v>
      </c>
      <c r="G215" s="6">
        <v>3</v>
      </c>
      <c r="H215" s="6">
        <v>1</v>
      </c>
      <c r="I215" s="6">
        <v>2</v>
      </c>
      <c r="J215" s="6">
        <v>3.5</v>
      </c>
      <c r="K215" s="6">
        <v>2.5</v>
      </c>
      <c r="L215" s="6">
        <v>3</v>
      </c>
      <c r="M215" s="12">
        <v>2.57</v>
      </c>
      <c r="N215" s="12">
        <v>6.74</v>
      </c>
      <c r="O215" s="12">
        <f t="shared" si="31"/>
        <v>2.6875</v>
      </c>
      <c r="P215" s="22">
        <f t="shared" si="32"/>
        <v>11.627906976744185</v>
      </c>
      <c r="Q215" s="12">
        <f t="shared" si="33"/>
        <v>2.7222222222222223</v>
      </c>
      <c r="R215" s="22">
        <f t="shared" si="34"/>
        <v>-5.5918367346938869</v>
      </c>
      <c r="AN215" s="44">
        <f t="shared" si="35"/>
        <v>0.11627906976744186</v>
      </c>
      <c r="AO215" s="44">
        <f t="shared" si="36"/>
        <v>1.3520822065981611E-2</v>
      </c>
      <c r="AP215" s="44">
        <f t="shared" si="37"/>
        <v>-5.591836734693887E-2</v>
      </c>
      <c r="AQ215" s="44">
        <f t="shared" si="38"/>
        <v>3.1268638067471991E-3</v>
      </c>
    </row>
    <row r="216" spans="1:43" s="2" customFormat="1" ht="15" customHeight="1" x14ac:dyDescent="0.35">
      <c r="A216" s="3">
        <v>212</v>
      </c>
      <c r="B216" s="4" t="s">
        <v>450</v>
      </c>
      <c r="C216" s="3" t="s">
        <v>451</v>
      </c>
      <c r="D216" s="6">
        <v>3.5</v>
      </c>
      <c r="E216" s="6">
        <v>1</v>
      </c>
      <c r="F216" s="6">
        <v>1.5</v>
      </c>
      <c r="G216" s="6">
        <v>2.5</v>
      </c>
      <c r="H216" s="6">
        <v>2</v>
      </c>
      <c r="I216" s="6">
        <v>2</v>
      </c>
      <c r="J216" s="6">
        <v>2</v>
      </c>
      <c r="K216" s="6">
        <v>3</v>
      </c>
      <c r="L216" s="6">
        <v>2</v>
      </c>
      <c r="M216" s="12">
        <v>2.25</v>
      </c>
      <c r="N216" s="12">
        <v>6.33</v>
      </c>
      <c r="O216" s="12">
        <f t="shared" si="31"/>
        <v>2.1875</v>
      </c>
      <c r="P216" s="22">
        <f t="shared" si="32"/>
        <v>-8.5714285714285712</v>
      </c>
      <c r="Q216" s="12">
        <f t="shared" si="33"/>
        <v>2.1666666666666665</v>
      </c>
      <c r="R216" s="22">
        <f t="shared" si="34"/>
        <v>3.8461538461538534</v>
      </c>
      <c r="AN216" s="44">
        <f t="shared" si="35"/>
        <v>-8.5714285714285715E-2</v>
      </c>
      <c r="AO216" s="44">
        <f t="shared" si="36"/>
        <v>7.3469387755102046E-3</v>
      </c>
      <c r="AP216" s="44">
        <f t="shared" si="37"/>
        <v>3.8461538461538533E-2</v>
      </c>
      <c r="AQ216" s="44">
        <f t="shared" si="38"/>
        <v>1.479289940828408E-3</v>
      </c>
    </row>
    <row r="217" spans="1:43" s="2" customFormat="1" ht="15" customHeight="1" x14ac:dyDescent="0.35">
      <c r="A217" s="3">
        <v>213</v>
      </c>
      <c r="B217" s="4" t="s">
        <v>452</v>
      </c>
      <c r="C217" s="3" t="s">
        <v>453</v>
      </c>
      <c r="D217" s="6">
        <v>4</v>
      </c>
      <c r="E217" s="6">
        <v>1</v>
      </c>
      <c r="F217" s="6">
        <v>2</v>
      </c>
      <c r="G217" s="6">
        <v>1.5</v>
      </c>
      <c r="H217" s="6">
        <v>2</v>
      </c>
      <c r="I217" s="6">
        <v>2</v>
      </c>
      <c r="J217" s="6">
        <v>2</v>
      </c>
      <c r="K217" s="6">
        <v>3</v>
      </c>
      <c r="L217" s="6">
        <v>2.5</v>
      </c>
      <c r="M217" s="12">
        <v>2.23</v>
      </c>
      <c r="N217" s="12">
        <v>6.26</v>
      </c>
      <c r="O217" s="12">
        <f t="shared" si="31"/>
        <v>2.1875</v>
      </c>
      <c r="P217" s="22">
        <f t="shared" si="32"/>
        <v>14.285714285714285</v>
      </c>
      <c r="Q217" s="12">
        <f t="shared" si="33"/>
        <v>2.2222222222222223</v>
      </c>
      <c r="R217" s="22">
        <f t="shared" si="34"/>
        <v>0.34999999999999476</v>
      </c>
      <c r="AN217" s="44">
        <f t="shared" si="35"/>
        <v>0.14285714285714285</v>
      </c>
      <c r="AO217" s="44">
        <f t="shared" si="36"/>
        <v>2.0408163265306121E-2</v>
      </c>
      <c r="AP217" s="44">
        <f t="shared" si="37"/>
        <v>3.4999999999999476E-3</v>
      </c>
      <c r="AQ217" s="44">
        <f t="shared" si="38"/>
        <v>1.2249999999999634E-5</v>
      </c>
    </row>
    <row r="218" spans="1:43" s="2" customFormat="1" ht="15" customHeight="1" x14ac:dyDescent="0.35">
      <c r="A218" s="3">
        <v>214</v>
      </c>
      <c r="B218" s="4" t="s">
        <v>454</v>
      </c>
      <c r="C218" s="3" t="s">
        <v>455</v>
      </c>
      <c r="D218" s="6">
        <v>3</v>
      </c>
      <c r="E218" s="6">
        <v>1.5</v>
      </c>
      <c r="F218" s="6">
        <v>2</v>
      </c>
      <c r="G218" s="6">
        <v>2.5</v>
      </c>
      <c r="H218" s="6">
        <v>1.5</v>
      </c>
      <c r="I218" s="6">
        <v>2</v>
      </c>
      <c r="J218" s="6">
        <v>3.5</v>
      </c>
      <c r="K218" s="6">
        <v>2.5</v>
      </c>
      <c r="L218" s="6">
        <v>2</v>
      </c>
      <c r="M218" s="12">
        <v>2.1800000000000002</v>
      </c>
      <c r="N218" s="12">
        <v>6.15</v>
      </c>
      <c r="O218" s="12">
        <f t="shared" si="31"/>
        <v>2.3125</v>
      </c>
      <c r="P218" s="22">
        <f t="shared" si="32"/>
        <v>-13.513513513513514</v>
      </c>
      <c r="Q218" s="12">
        <f t="shared" si="33"/>
        <v>2.2777777777777777</v>
      </c>
      <c r="R218" s="22">
        <f t="shared" si="34"/>
        <v>-4.292682926829257</v>
      </c>
      <c r="AN218" s="44">
        <f t="shared" si="35"/>
        <v>-0.13513513513513514</v>
      </c>
      <c r="AO218" s="44">
        <f t="shared" si="36"/>
        <v>1.8261504747991236E-2</v>
      </c>
      <c r="AP218" s="44">
        <f t="shared" si="37"/>
        <v>-4.2926829268292568E-2</v>
      </c>
      <c r="AQ218" s="44">
        <f t="shared" si="38"/>
        <v>1.8427126710291394E-3</v>
      </c>
    </row>
    <row r="219" spans="1:43" s="2" customFormat="1" ht="15" customHeight="1" x14ac:dyDescent="0.35">
      <c r="A219" s="3">
        <v>215</v>
      </c>
      <c r="B219" s="4" t="s">
        <v>456</v>
      </c>
      <c r="C219" s="3" t="s">
        <v>457</v>
      </c>
      <c r="D219" s="6">
        <v>3</v>
      </c>
      <c r="E219" s="6">
        <v>2</v>
      </c>
      <c r="F219" s="6">
        <v>2.5</v>
      </c>
      <c r="G219" s="6">
        <v>2</v>
      </c>
      <c r="H219" s="6">
        <v>1</v>
      </c>
      <c r="I219" s="6">
        <v>2</v>
      </c>
      <c r="J219" s="6">
        <v>2</v>
      </c>
      <c r="K219" s="6">
        <v>3</v>
      </c>
      <c r="L219" s="6">
        <v>2.5</v>
      </c>
      <c r="M219" s="12">
        <v>2.08</v>
      </c>
      <c r="N219" s="12">
        <v>5.99</v>
      </c>
      <c r="O219" s="12">
        <f t="shared" si="31"/>
        <v>2.1875</v>
      </c>
      <c r="P219" s="22">
        <f t="shared" si="32"/>
        <v>14.285714285714285</v>
      </c>
      <c r="Q219" s="12">
        <f t="shared" si="33"/>
        <v>2.2222222222222223</v>
      </c>
      <c r="R219" s="22">
        <f t="shared" si="34"/>
        <v>-6.4000000000000012</v>
      </c>
      <c r="AN219" s="44">
        <f t="shared" si="35"/>
        <v>0.14285714285714285</v>
      </c>
      <c r="AO219" s="44">
        <f t="shared" si="36"/>
        <v>2.0408163265306121E-2</v>
      </c>
      <c r="AP219" s="44">
        <f t="shared" si="37"/>
        <v>-6.4000000000000015E-2</v>
      </c>
      <c r="AQ219" s="44">
        <f t="shared" si="38"/>
        <v>4.0960000000000015E-3</v>
      </c>
    </row>
    <row r="220" spans="1:43" s="2" customFormat="1" ht="15" customHeight="1" x14ac:dyDescent="0.35">
      <c r="A220" s="3">
        <v>216</v>
      </c>
      <c r="B220" s="4" t="s">
        <v>458</v>
      </c>
      <c r="C220" s="3" t="s">
        <v>459</v>
      </c>
      <c r="D220" s="6">
        <v>3</v>
      </c>
      <c r="E220" s="6">
        <v>1</v>
      </c>
      <c r="F220" s="6">
        <v>1.5</v>
      </c>
      <c r="G220" s="6">
        <v>2</v>
      </c>
      <c r="H220" s="6">
        <v>2</v>
      </c>
      <c r="I220" s="6">
        <v>2</v>
      </c>
      <c r="J220" s="6">
        <v>2</v>
      </c>
      <c r="K220" s="6">
        <v>3</v>
      </c>
      <c r="L220" s="6">
        <v>2</v>
      </c>
      <c r="M220" s="12">
        <v>2.11</v>
      </c>
      <c r="N220" s="12">
        <v>6.06</v>
      </c>
      <c r="O220" s="12">
        <f t="shared" si="31"/>
        <v>2.0625</v>
      </c>
      <c r="P220" s="22">
        <f t="shared" si="32"/>
        <v>-3.0303030303030303</v>
      </c>
      <c r="Q220" s="12">
        <f t="shared" si="33"/>
        <v>2.0555555555555554</v>
      </c>
      <c r="R220" s="22">
        <f t="shared" si="34"/>
        <v>2.6486486486486527</v>
      </c>
      <c r="AN220" s="44">
        <f t="shared" si="35"/>
        <v>-3.0303030303030304E-2</v>
      </c>
      <c r="AO220" s="44">
        <f t="shared" si="36"/>
        <v>9.1827364554637292E-4</v>
      </c>
      <c r="AP220" s="44">
        <f t="shared" si="37"/>
        <v>2.6486486486486528E-2</v>
      </c>
      <c r="AQ220" s="44">
        <f t="shared" si="38"/>
        <v>7.0153396639883352E-4</v>
      </c>
    </row>
    <row r="221" spans="1:43" s="2" customFormat="1" ht="15" customHeight="1" x14ac:dyDescent="0.35">
      <c r="A221" s="3">
        <v>217</v>
      </c>
      <c r="B221" s="4" t="s">
        <v>460</v>
      </c>
      <c r="C221" s="3" t="s">
        <v>461</v>
      </c>
      <c r="D221" s="6">
        <v>3</v>
      </c>
      <c r="E221" s="6">
        <v>2</v>
      </c>
      <c r="F221" s="6">
        <v>3</v>
      </c>
      <c r="G221" s="6">
        <v>4</v>
      </c>
      <c r="H221" s="6">
        <v>2.5</v>
      </c>
      <c r="I221" s="6">
        <v>3</v>
      </c>
      <c r="J221" s="6">
        <v>3.5</v>
      </c>
      <c r="K221" s="6">
        <v>3.5</v>
      </c>
      <c r="L221" s="6">
        <v>3</v>
      </c>
      <c r="M221" s="12">
        <v>2.54</v>
      </c>
      <c r="N221" s="12">
        <v>6.66</v>
      </c>
      <c r="O221" s="12">
        <f t="shared" si="31"/>
        <v>3.0625</v>
      </c>
      <c r="P221" s="22">
        <f t="shared" si="32"/>
        <v>-2.0408163265306123</v>
      </c>
      <c r="Q221" s="12">
        <f t="shared" si="33"/>
        <v>3.0555555555555554</v>
      </c>
      <c r="R221" s="22">
        <f t="shared" si="34"/>
        <v>-16.872727272727268</v>
      </c>
      <c r="AN221" s="44">
        <f t="shared" si="35"/>
        <v>-2.0408163265306124E-2</v>
      </c>
      <c r="AO221" s="44">
        <f t="shared" si="36"/>
        <v>4.1649312786339032E-4</v>
      </c>
      <c r="AP221" s="44">
        <f t="shared" si="37"/>
        <v>-0.16872727272727267</v>
      </c>
      <c r="AQ221" s="44">
        <f t="shared" si="38"/>
        <v>2.8468892561983452E-2</v>
      </c>
    </row>
    <row r="222" spans="1:43" s="2" customFormat="1" ht="15" customHeight="1" x14ac:dyDescent="0.35">
      <c r="A222" s="3">
        <v>218</v>
      </c>
      <c r="B222" s="4" t="s">
        <v>462</v>
      </c>
      <c r="C222" s="3" t="s">
        <v>463</v>
      </c>
      <c r="D222" s="6">
        <v>3</v>
      </c>
      <c r="E222" s="6">
        <v>2.5</v>
      </c>
      <c r="F222" s="6">
        <v>1</v>
      </c>
      <c r="G222" s="6">
        <v>3</v>
      </c>
      <c r="H222" s="6">
        <v>2.5</v>
      </c>
      <c r="I222" s="6">
        <v>1</v>
      </c>
      <c r="J222" s="6">
        <v>3</v>
      </c>
      <c r="K222" s="6">
        <v>3.5</v>
      </c>
      <c r="L222" s="6">
        <v>2</v>
      </c>
      <c r="M222" s="12">
        <v>2.36</v>
      </c>
      <c r="N222" s="12">
        <v>6.4</v>
      </c>
      <c r="O222" s="12">
        <f t="shared" si="31"/>
        <v>2.4375</v>
      </c>
      <c r="P222" s="22">
        <f t="shared" si="32"/>
        <v>-17.948717948717949</v>
      </c>
      <c r="Q222" s="12">
        <f t="shared" si="33"/>
        <v>2.3888888888888888</v>
      </c>
      <c r="R222" s="22">
        <f t="shared" si="34"/>
        <v>-1.2093023255813986</v>
      </c>
      <c r="AN222" s="44">
        <f t="shared" si="35"/>
        <v>-0.17948717948717949</v>
      </c>
      <c r="AO222" s="44">
        <f t="shared" si="36"/>
        <v>3.2215647600262985E-2</v>
      </c>
      <c r="AP222" s="44">
        <f t="shared" si="37"/>
        <v>-1.2093023255813986E-2</v>
      </c>
      <c r="AQ222" s="44">
        <f t="shared" si="38"/>
        <v>1.4624121146565789E-4</v>
      </c>
    </row>
    <row r="223" spans="1:43" s="2" customFormat="1" ht="15" customHeight="1" x14ac:dyDescent="0.35">
      <c r="A223" s="3">
        <v>219</v>
      </c>
      <c r="B223" s="4" t="s">
        <v>464</v>
      </c>
      <c r="C223" s="3" t="s">
        <v>465</v>
      </c>
      <c r="D223" s="6">
        <v>4</v>
      </c>
      <c r="E223" s="6">
        <v>1.5</v>
      </c>
      <c r="F223" s="6">
        <v>3</v>
      </c>
      <c r="G223" s="6">
        <v>4</v>
      </c>
      <c r="H223" s="6">
        <v>3</v>
      </c>
      <c r="I223" s="6">
        <v>4</v>
      </c>
      <c r="J223" s="6">
        <v>3</v>
      </c>
      <c r="K223" s="6">
        <v>4</v>
      </c>
      <c r="L223" s="6">
        <v>3</v>
      </c>
      <c r="M223" s="12">
        <v>3.06</v>
      </c>
      <c r="N223" s="12">
        <v>7.58</v>
      </c>
      <c r="O223" s="12">
        <f t="shared" si="31"/>
        <v>3.3125</v>
      </c>
      <c r="P223" s="22">
        <f t="shared" si="32"/>
        <v>-9.433962264150944</v>
      </c>
      <c r="Q223" s="12">
        <f t="shared" si="33"/>
        <v>3.2777777777777777</v>
      </c>
      <c r="R223" s="22">
        <f t="shared" si="34"/>
        <v>-6.6440677966101642</v>
      </c>
      <c r="AN223" s="44">
        <f t="shared" si="35"/>
        <v>-9.4339622641509441E-2</v>
      </c>
      <c r="AO223" s="44">
        <f t="shared" si="36"/>
        <v>8.8999644001423999E-3</v>
      </c>
      <c r="AP223" s="44">
        <f t="shared" si="37"/>
        <v>-6.6440677966101647E-2</v>
      </c>
      <c r="AQ223" s="44">
        <f t="shared" si="38"/>
        <v>4.4143636885952253E-3</v>
      </c>
    </row>
    <row r="224" spans="1:43" s="2" customFormat="1" ht="15" customHeight="1" x14ac:dyDescent="0.35">
      <c r="A224" s="3">
        <v>220</v>
      </c>
      <c r="B224" s="4" t="s">
        <v>466</v>
      </c>
      <c r="C224" s="3" t="s">
        <v>467</v>
      </c>
      <c r="D224" s="6">
        <v>3.5</v>
      </c>
      <c r="E224" s="6">
        <v>2</v>
      </c>
      <c r="F224" s="6">
        <v>3</v>
      </c>
      <c r="G224" s="6">
        <v>4</v>
      </c>
      <c r="H224" s="6">
        <v>2.5</v>
      </c>
      <c r="I224" s="6">
        <v>4</v>
      </c>
      <c r="J224" s="6">
        <v>3</v>
      </c>
      <c r="K224" s="6">
        <v>4</v>
      </c>
      <c r="L224" s="6">
        <v>4</v>
      </c>
      <c r="M224" s="12">
        <v>2.84</v>
      </c>
      <c r="N224" s="12">
        <v>7.17</v>
      </c>
      <c r="O224" s="12">
        <f t="shared" si="31"/>
        <v>3.25</v>
      </c>
      <c r="P224" s="22">
        <f t="shared" si="32"/>
        <v>23.076923076923077</v>
      </c>
      <c r="Q224" s="12">
        <f t="shared" si="33"/>
        <v>3.3333333333333335</v>
      </c>
      <c r="R224" s="22">
        <f t="shared" si="34"/>
        <v>-14.800000000000008</v>
      </c>
      <c r="AN224" s="44">
        <f t="shared" si="35"/>
        <v>0.23076923076923075</v>
      </c>
      <c r="AO224" s="44">
        <f t="shared" si="36"/>
        <v>5.325443786982248E-2</v>
      </c>
      <c r="AP224" s="44">
        <f t="shared" si="37"/>
        <v>-0.14800000000000008</v>
      </c>
      <c r="AQ224" s="44">
        <f t="shared" si="38"/>
        <v>2.1904000000000024E-2</v>
      </c>
    </row>
    <row r="225" spans="1:43" s="2" customFormat="1" ht="15" customHeight="1" x14ac:dyDescent="0.35">
      <c r="A225" s="3">
        <v>221</v>
      </c>
      <c r="B225" s="4" t="s">
        <v>468</v>
      </c>
      <c r="C225" s="3" t="s">
        <v>469</v>
      </c>
      <c r="D225" s="6">
        <v>3</v>
      </c>
      <c r="E225" s="6">
        <v>2.5</v>
      </c>
      <c r="F225" s="6">
        <v>2</v>
      </c>
      <c r="G225" s="6">
        <v>3.5</v>
      </c>
      <c r="H225" s="6">
        <v>2</v>
      </c>
      <c r="I225" s="6">
        <v>3</v>
      </c>
      <c r="J225" s="6">
        <v>2</v>
      </c>
      <c r="K225" s="6">
        <v>3</v>
      </c>
      <c r="L225" s="6">
        <v>3</v>
      </c>
      <c r="M225" s="12">
        <v>2.41</v>
      </c>
      <c r="N225" s="12">
        <v>6.55</v>
      </c>
      <c r="O225" s="12">
        <f t="shared" si="31"/>
        <v>2.625</v>
      </c>
      <c r="P225" s="22">
        <f t="shared" si="32"/>
        <v>14.285714285714285</v>
      </c>
      <c r="Q225" s="12">
        <f t="shared" si="33"/>
        <v>2.6666666666666665</v>
      </c>
      <c r="R225" s="22">
        <f t="shared" si="34"/>
        <v>-9.6249999999999893</v>
      </c>
      <c r="AN225" s="44">
        <f t="shared" si="35"/>
        <v>0.14285714285714285</v>
      </c>
      <c r="AO225" s="44">
        <f t="shared" si="36"/>
        <v>2.0408163265306121E-2</v>
      </c>
      <c r="AP225" s="44">
        <f t="shared" si="37"/>
        <v>-9.6249999999999891E-2</v>
      </c>
      <c r="AQ225" s="44">
        <f t="shared" si="38"/>
        <v>9.2640624999999789E-3</v>
      </c>
    </row>
    <row r="226" spans="1:43" s="2" customFormat="1" ht="15" customHeight="1" x14ac:dyDescent="0.35">
      <c r="A226" s="3">
        <v>222</v>
      </c>
      <c r="B226" s="4" t="s">
        <v>470</v>
      </c>
      <c r="C226" s="3" t="s">
        <v>471</v>
      </c>
      <c r="D226" s="6">
        <v>4</v>
      </c>
      <c r="E226" s="6">
        <v>3.5</v>
      </c>
      <c r="F226" s="6">
        <v>2.5</v>
      </c>
      <c r="G226" s="6">
        <v>2.5</v>
      </c>
      <c r="H226" s="6">
        <v>2</v>
      </c>
      <c r="I226" s="6">
        <v>3</v>
      </c>
      <c r="J226" s="6">
        <v>4</v>
      </c>
      <c r="K226" s="6">
        <v>4</v>
      </c>
      <c r="L226" s="6">
        <v>3</v>
      </c>
      <c r="M226" s="12">
        <v>2.88</v>
      </c>
      <c r="N226" s="12">
        <v>7.26</v>
      </c>
      <c r="O226" s="12">
        <f t="shared" si="31"/>
        <v>3.1875</v>
      </c>
      <c r="P226" s="22">
        <f t="shared" si="32"/>
        <v>-5.8823529411764701</v>
      </c>
      <c r="Q226" s="12">
        <f t="shared" si="33"/>
        <v>3.1666666666666665</v>
      </c>
      <c r="R226" s="22">
        <f t="shared" si="34"/>
        <v>-9.0526315789473681</v>
      </c>
      <c r="AN226" s="44">
        <f t="shared" si="35"/>
        <v>-5.8823529411764698E-2</v>
      </c>
      <c r="AO226" s="44">
        <f t="shared" si="36"/>
        <v>3.4602076124567466E-3</v>
      </c>
      <c r="AP226" s="44">
        <f t="shared" si="37"/>
        <v>-9.0526315789473677E-2</v>
      </c>
      <c r="AQ226" s="44">
        <f t="shared" si="38"/>
        <v>8.1950138504155116E-3</v>
      </c>
    </row>
    <row r="227" spans="1:43" s="2" customFormat="1" ht="15" customHeight="1" x14ac:dyDescent="0.35">
      <c r="A227" s="3">
        <v>223</v>
      </c>
      <c r="B227" s="4" t="s">
        <v>472</v>
      </c>
      <c r="C227" s="3" t="s">
        <v>473</v>
      </c>
      <c r="D227" s="6">
        <v>3</v>
      </c>
      <c r="E227" s="6">
        <v>3</v>
      </c>
      <c r="F227" s="6">
        <v>2.5</v>
      </c>
      <c r="G227" s="6">
        <v>3</v>
      </c>
      <c r="H227" s="6">
        <v>2</v>
      </c>
      <c r="I227" s="6">
        <v>4</v>
      </c>
      <c r="J227" s="6">
        <v>2</v>
      </c>
      <c r="K227" s="6">
        <v>3</v>
      </c>
      <c r="L227" s="6">
        <v>3</v>
      </c>
      <c r="M227" s="12">
        <v>2.65</v>
      </c>
      <c r="N227" s="12">
        <v>8.8770000000000007</v>
      </c>
      <c r="O227" s="12">
        <f t="shared" si="31"/>
        <v>2.8125</v>
      </c>
      <c r="P227" s="22">
        <f t="shared" si="32"/>
        <v>6.666666666666667</v>
      </c>
      <c r="Q227" s="12">
        <f t="shared" si="33"/>
        <v>2.8333333333333335</v>
      </c>
      <c r="R227" s="22">
        <f t="shared" si="34"/>
        <v>-6.4705882352941249</v>
      </c>
      <c r="AN227" s="44">
        <f t="shared" si="35"/>
        <v>6.6666666666666666E-2</v>
      </c>
      <c r="AO227" s="44">
        <f t="shared" si="36"/>
        <v>4.4444444444444444E-3</v>
      </c>
      <c r="AP227" s="44">
        <f t="shared" si="37"/>
        <v>-6.4705882352941252E-2</v>
      </c>
      <c r="AQ227" s="44">
        <f t="shared" si="38"/>
        <v>4.1868512110726742E-3</v>
      </c>
    </row>
    <row r="228" spans="1:43" s="2" customFormat="1" ht="15" customHeight="1" x14ac:dyDescent="0.35">
      <c r="A228" s="3">
        <v>224</v>
      </c>
      <c r="B228" s="4" t="s">
        <v>474</v>
      </c>
      <c r="C228" s="3" t="s">
        <v>475</v>
      </c>
      <c r="D228" s="6">
        <v>3</v>
      </c>
      <c r="E228" s="6">
        <v>3</v>
      </c>
      <c r="F228" s="6">
        <v>4</v>
      </c>
      <c r="G228" s="6">
        <v>4</v>
      </c>
      <c r="H228" s="6">
        <v>2</v>
      </c>
      <c r="I228" s="6">
        <v>3.5</v>
      </c>
      <c r="J228" s="6">
        <v>3</v>
      </c>
      <c r="K228" s="6">
        <v>3.5</v>
      </c>
      <c r="L228" s="6">
        <v>3</v>
      </c>
      <c r="M228" s="12">
        <v>3.07</v>
      </c>
      <c r="N228" s="12">
        <v>7.55</v>
      </c>
      <c r="O228" s="12">
        <f t="shared" si="31"/>
        <v>3.25</v>
      </c>
      <c r="P228" s="22">
        <f t="shared" si="32"/>
        <v>-7.6923076923076925</v>
      </c>
      <c r="Q228" s="12">
        <f t="shared" si="33"/>
        <v>3.2222222222222223</v>
      </c>
      <c r="R228" s="22">
        <f t="shared" si="34"/>
        <v>-4.7241379310344911</v>
      </c>
      <c r="AN228" s="44">
        <f t="shared" si="35"/>
        <v>-7.6923076923076927E-2</v>
      </c>
      <c r="AO228" s="44">
        <f t="shared" si="36"/>
        <v>5.9171597633136102E-3</v>
      </c>
      <c r="AP228" s="44">
        <f t="shared" si="37"/>
        <v>-4.724137931034491E-2</v>
      </c>
      <c r="AQ228" s="44">
        <f t="shared" si="38"/>
        <v>2.2317479191438839E-3</v>
      </c>
    </row>
    <row r="229" spans="1:43" s="2" customFormat="1" ht="15" customHeight="1" x14ac:dyDescent="0.35">
      <c r="A229" s="3">
        <v>225</v>
      </c>
      <c r="B229" s="4" t="s">
        <v>476</v>
      </c>
      <c r="C229" s="3" t="s">
        <v>477</v>
      </c>
      <c r="D229" s="6">
        <v>3</v>
      </c>
      <c r="E229" s="6">
        <v>2</v>
      </c>
      <c r="F229" s="6">
        <v>3</v>
      </c>
      <c r="G229" s="6">
        <v>3</v>
      </c>
      <c r="H229" s="6">
        <v>2.5</v>
      </c>
      <c r="I229" s="6">
        <v>3.5</v>
      </c>
      <c r="J229" s="6">
        <v>3</v>
      </c>
      <c r="K229" s="6">
        <v>2</v>
      </c>
      <c r="L229" s="6">
        <v>2.5</v>
      </c>
      <c r="M229" s="12">
        <v>2.33</v>
      </c>
      <c r="N229" s="12">
        <v>6.39</v>
      </c>
      <c r="O229" s="12">
        <f t="shared" si="31"/>
        <v>2.75</v>
      </c>
      <c r="P229" s="22">
        <f t="shared" si="32"/>
        <v>-9.0909090909090917</v>
      </c>
      <c r="Q229" s="12">
        <f t="shared" si="33"/>
        <v>2.7222222222222223</v>
      </c>
      <c r="R229" s="22">
        <f t="shared" si="34"/>
        <v>-14.408163265306124</v>
      </c>
      <c r="AN229" s="44">
        <f t="shared" si="35"/>
        <v>-9.0909090909090912E-2</v>
      </c>
      <c r="AO229" s="44">
        <f t="shared" si="36"/>
        <v>8.2644628099173556E-3</v>
      </c>
      <c r="AP229" s="44">
        <f t="shared" si="37"/>
        <v>-0.14408163265306123</v>
      </c>
      <c r="AQ229" s="44">
        <f t="shared" si="38"/>
        <v>2.0759516867971679E-2</v>
      </c>
    </row>
    <row r="230" spans="1:43" s="2" customFormat="1" ht="15" customHeight="1" x14ac:dyDescent="0.35">
      <c r="A230" s="3">
        <v>226</v>
      </c>
      <c r="B230" s="4" t="s">
        <v>478</v>
      </c>
      <c r="C230" s="3" t="s">
        <v>479</v>
      </c>
      <c r="D230" s="6">
        <v>3.5</v>
      </c>
      <c r="E230" s="6">
        <v>2</v>
      </c>
      <c r="F230" s="6">
        <v>2.5</v>
      </c>
      <c r="G230" s="6">
        <v>3</v>
      </c>
      <c r="H230" s="6">
        <v>2</v>
      </c>
      <c r="I230" s="6">
        <v>4</v>
      </c>
      <c r="J230" s="6">
        <v>3</v>
      </c>
      <c r="K230" s="6">
        <v>3</v>
      </c>
      <c r="L230" s="6">
        <v>3</v>
      </c>
      <c r="M230" s="12">
        <v>2.36</v>
      </c>
      <c r="N230" s="12">
        <v>6.38</v>
      </c>
      <c r="O230" s="12">
        <f t="shared" si="31"/>
        <v>2.875</v>
      </c>
      <c r="P230" s="22">
        <f t="shared" si="32"/>
        <v>4.3478260869565215</v>
      </c>
      <c r="Q230" s="12">
        <f t="shared" si="33"/>
        <v>2.8888888888888888</v>
      </c>
      <c r="R230" s="22">
        <f t="shared" si="34"/>
        <v>-18.30769230769231</v>
      </c>
      <c r="AN230" s="44">
        <f t="shared" si="35"/>
        <v>4.3478260869565216E-2</v>
      </c>
      <c r="AO230" s="44">
        <f t="shared" si="36"/>
        <v>1.8903591682419658E-3</v>
      </c>
      <c r="AP230" s="44">
        <f t="shared" si="37"/>
        <v>-0.18307692307692311</v>
      </c>
      <c r="AQ230" s="44">
        <f t="shared" si="38"/>
        <v>3.3517159763313618E-2</v>
      </c>
    </row>
    <row r="231" spans="1:43" s="2" customFormat="1" ht="15" customHeight="1" x14ac:dyDescent="0.35">
      <c r="A231" s="3">
        <v>227</v>
      </c>
      <c r="B231" s="4" t="s">
        <v>480</v>
      </c>
      <c r="C231" s="3" t="s">
        <v>481</v>
      </c>
      <c r="D231" s="6">
        <v>3.5</v>
      </c>
      <c r="E231" s="6">
        <v>2.5</v>
      </c>
      <c r="F231" s="6">
        <v>3</v>
      </c>
      <c r="G231" s="6">
        <v>2.5</v>
      </c>
      <c r="H231" s="6">
        <v>2</v>
      </c>
      <c r="I231" s="6">
        <v>3.5</v>
      </c>
      <c r="J231" s="6">
        <v>3</v>
      </c>
      <c r="K231" s="6">
        <v>3.5</v>
      </c>
      <c r="L231" s="6">
        <v>2.5</v>
      </c>
      <c r="M231" s="12">
        <v>2.54</v>
      </c>
      <c r="N231" s="12">
        <v>6.75</v>
      </c>
      <c r="O231" s="12">
        <f t="shared" si="31"/>
        <v>2.9375</v>
      </c>
      <c r="P231" s="22">
        <f t="shared" si="32"/>
        <v>-14.893617021276595</v>
      </c>
      <c r="Q231" s="12">
        <f t="shared" si="33"/>
        <v>2.8888888888888888</v>
      </c>
      <c r="R231" s="22">
        <f t="shared" si="34"/>
        <v>-12.076923076923073</v>
      </c>
      <c r="AN231" s="44">
        <f t="shared" si="35"/>
        <v>-0.14893617021276595</v>
      </c>
      <c r="AO231" s="44">
        <f t="shared" si="36"/>
        <v>2.218198279764599E-2</v>
      </c>
      <c r="AP231" s="44">
        <f t="shared" si="37"/>
        <v>-0.12076923076923073</v>
      </c>
      <c r="AQ231" s="44">
        <f t="shared" si="38"/>
        <v>1.4585207100591706E-2</v>
      </c>
    </row>
    <row r="232" spans="1:43" s="2" customFormat="1" ht="15" customHeight="1" x14ac:dyDescent="0.35">
      <c r="A232" s="3">
        <v>228</v>
      </c>
      <c r="B232" s="4" t="s">
        <v>482</v>
      </c>
      <c r="C232" s="3" t="s">
        <v>483</v>
      </c>
      <c r="D232" s="6">
        <v>3</v>
      </c>
      <c r="E232" s="6">
        <v>3</v>
      </c>
      <c r="F232" s="6">
        <v>3</v>
      </c>
      <c r="G232" s="6">
        <v>4</v>
      </c>
      <c r="H232" s="6">
        <v>2.5</v>
      </c>
      <c r="I232" s="6">
        <v>3.5</v>
      </c>
      <c r="J232" s="6">
        <v>2.5</v>
      </c>
      <c r="K232" s="6">
        <v>3</v>
      </c>
      <c r="L232" s="6">
        <v>3</v>
      </c>
      <c r="M232" s="12">
        <v>2.57</v>
      </c>
      <c r="N232" s="12">
        <v>6.76</v>
      </c>
      <c r="O232" s="12">
        <f t="shared" si="31"/>
        <v>3.0625</v>
      </c>
      <c r="P232" s="22">
        <f t="shared" si="32"/>
        <v>-2.0408163265306123</v>
      </c>
      <c r="Q232" s="12">
        <f t="shared" si="33"/>
        <v>3.0555555555555554</v>
      </c>
      <c r="R232" s="22">
        <f t="shared" si="34"/>
        <v>-15.890909090909092</v>
      </c>
      <c r="AN232" s="44">
        <f t="shared" si="35"/>
        <v>-2.0408163265306124E-2</v>
      </c>
      <c r="AO232" s="44">
        <f t="shared" si="36"/>
        <v>4.1649312786339032E-4</v>
      </c>
      <c r="AP232" s="44">
        <f t="shared" si="37"/>
        <v>-0.15890909090909092</v>
      </c>
      <c r="AQ232" s="44">
        <f t="shared" si="38"/>
        <v>2.525209917355372E-2</v>
      </c>
    </row>
    <row r="233" spans="1:43" s="2" customFormat="1" ht="15" customHeight="1" x14ac:dyDescent="0.35">
      <c r="A233" s="3">
        <v>229</v>
      </c>
      <c r="B233" s="4" t="s">
        <v>484</v>
      </c>
      <c r="C233" s="3" t="s">
        <v>485</v>
      </c>
      <c r="D233" s="6">
        <v>3</v>
      </c>
      <c r="E233" s="6">
        <v>1.5</v>
      </c>
      <c r="F233" s="6">
        <v>2.5</v>
      </c>
      <c r="G233" s="6">
        <v>2</v>
      </c>
      <c r="H233" s="6">
        <v>2</v>
      </c>
      <c r="I233" s="6">
        <v>2.5</v>
      </c>
      <c r="J233" s="6">
        <v>2</v>
      </c>
      <c r="K233" s="6">
        <v>3</v>
      </c>
      <c r="L233" s="6">
        <v>2</v>
      </c>
      <c r="M233" s="12">
        <v>2.33</v>
      </c>
      <c r="N233" s="12">
        <v>6.25</v>
      </c>
      <c r="O233" s="12">
        <f t="shared" si="31"/>
        <v>2.3125</v>
      </c>
      <c r="P233" s="22">
        <f t="shared" si="32"/>
        <v>-13.513513513513514</v>
      </c>
      <c r="Q233" s="12">
        <f t="shared" si="33"/>
        <v>2.2777777777777777</v>
      </c>
      <c r="R233" s="22">
        <f t="shared" si="34"/>
        <v>2.2926829268292757</v>
      </c>
      <c r="AN233" s="44">
        <f t="shared" si="35"/>
        <v>-0.13513513513513514</v>
      </c>
      <c r="AO233" s="44">
        <f t="shared" si="36"/>
        <v>1.8261504747991236E-2</v>
      </c>
      <c r="AP233" s="44">
        <f t="shared" si="37"/>
        <v>2.2926829268292755E-2</v>
      </c>
      <c r="AQ233" s="44">
        <f t="shared" si="38"/>
        <v>5.2563950029744534E-4</v>
      </c>
    </row>
    <row r="234" spans="1:43" s="2" customFormat="1" ht="15" customHeight="1" x14ac:dyDescent="0.35">
      <c r="A234" s="3">
        <v>230</v>
      </c>
      <c r="B234" s="4" t="s">
        <v>486</v>
      </c>
      <c r="C234" s="3" t="s">
        <v>487</v>
      </c>
      <c r="D234" s="6">
        <v>3</v>
      </c>
      <c r="E234" s="6">
        <v>2</v>
      </c>
      <c r="F234" s="6">
        <v>3</v>
      </c>
      <c r="G234" s="6">
        <v>4</v>
      </c>
      <c r="H234" s="6">
        <v>2</v>
      </c>
      <c r="I234" s="6">
        <v>4</v>
      </c>
      <c r="J234" s="6">
        <v>2</v>
      </c>
      <c r="K234" s="6">
        <v>3</v>
      </c>
      <c r="L234" s="6">
        <v>3</v>
      </c>
      <c r="M234" s="12">
        <v>2.71</v>
      </c>
      <c r="N234" s="12">
        <v>6.97</v>
      </c>
      <c r="O234" s="12">
        <f t="shared" si="31"/>
        <v>2.875</v>
      </c>
      <c r="P234" s="22">
        <f t="shared" si="32"/>
        <v>4.3478260869565215</v>
      </c>
      <c r="Q234" s="12">
        <f t="shared" si="33"/>
        <v>2.8888888888888888</v>
      </c>
      <c r="R234" s="22">
        <f t="shared" si="34"/>
        <v>-6.1923076923076925</v>
      </c>
      <c r="AN234" s="44">
        <f t="shared" si="35"/>
        <v>4.3478260869565216E-2</v>
      </c>
      <c r="AO234" s="44">
        <f t="shared" si="36"/>
        <v>1.8903591682419658E-3</v>
      </c>
      <c r="AP234" s="44">
        <f t="shared" si="37"/>
        <v>-6.1923076923076928E-2</v>
      </c>
      <c r="AQ234" s="44">
        <f t="shared" si="38"/>
        <v>3.8344674556213022E-3</v>
      </c>
    </row>
    <row r="235" spans="1:43" s="2" customFormat="1" ht="15" customHeight="1" x14ac:dyDescent="0.35">
      <c r="A235" s="3">
        <v>231</v>
      </c>
      <c r="B235" s="4" t="s">
        <v>488</v>
      </c>
      <c r="C235" s="3" t="s">
        <v>489</v>
      </c>
      <c r="D235" s="6">
        <v>4</v>
      </c>
      <c r="E235" s="6">
        <v>2.5</v>
      </c>
      <c r="F235" s="6">
        <v>3.5</v>
      </c>
      <c r="G235" s="6">
        <v>3.5</v>
      </c>
      <c r="H235" s="6">
        <v>2.5</v>
      </c>
      <c r="I235" s="6">
        <v>4</v>
      </c>
      <c r="J235" s="6">
        <v>2</v>
      </c>
      <c r="K235" s="6">
        <v>2.5</v>
      </c>
      <c r="L235" s="6">
        <v>3</v>
      </c>
      <c r="M235" s="12">
        <v>3.24</v>
      </c>
      <c r="N235" s="12">
        <v>7.78</v>
      </c>
      <c r="O235" s="12">
        <f t="shared" si="31"/>
        <v>3.0625</v>
      </c>
      <c r="P235" s="22">
        <f t="shared" si="32"/>
        <v>-2.0408163265306123</v>
      </c>
      <c r="Q235" s="12">
        <f t="shared" si="33"/>
        <v>3.0555555555555554</v>
      </c>
      <c r="R235" s="22">
        <f t="shared" si="34"/>
        <v>6.0363636363636504</v>
      </c>
      <c r="AN235" s="44">
        <f t="shared" si="35"/>
        <v>-2.0408163265306124E-2</v>
      </c>
      <c r="AO235" s="44">
        <f t="shared" si="36"/>
        <v>4.1649312786339032E-4</v>
      </c>
      <c r="AP235" s="44">
        <f t="shared" si="37"/>
        <v>6.0363636363636501E-2</v>
      </c>
      <c r="AQ235" s="44">
        <f t="shared" si="38"/>
        <v>3.643768595041339E-3</v>
      </c>
    </row>
    <row r="236" spans="1:43" s="2" customFormat="1" ht="15" customHeight="1" x14ac:dyDescent="0.35">
      <c r="A236" s="3">
        <v>232</v>
      </c>
      <c r="B236" s="4" t="s">
        <v>490</v>
      </c>
      <c r="C236" s="3" t="s">
        <v>491</v>
      </c>
      <c r="D236" s="6">
        <v>3</v>
      </c>
      <c r="E236" s="6">
        <v>3</v>
      </c>
      <c r="F236" s="6">
        <v>3</v>
      </c>
      <c r="G236" s="6">
        <v>3.5</v>
      </c>
      <c r="H236" s="6">
        <v>3</v>
      </c>
      <c r="I236" s="6">
        <v>3</v>
      </c>
      <c r="J236" s="6">
        <v>3</v>
      </c>
      <c r="K236" s="6">
        <v>2</v>
      </c>
      <c r="L236" s="6">
        <v>3.5</v>
      </c>
      <c r="M236" s="12">
        <v>2.84</v>
      </c>
      <c r="N236" s="12">
        <v>7.21</v>
      </c>
      <c r="O236" s="12">
        <f t="shared" si="31"/>
        <v>2.9375</v>
      </c>
      <c r="P236" s="22">
        <f t="shared" si="32"/>
        <v>19.148936170212767</v>
      </c>
      <c r="Q236" s="12">
        <f t="shared" si="33"/>
        <v>3</v>
      </c>
      <c r="R236" s="22">
        <f t="shared" si="34"/>
        <v>-5.3333333333333375</v>
      </c>
      <c r="AN236" s="44">
        <f t="shared" si="35"/>
        <v>0.19148936170212769</v>
      </c>
      <c r="AO236" s="44">
        <f t="shared" si="36"/>
        <v>3.6668175645088286E-2</v>
      </c>
      <c r="AP236" s="44">
        <f t="shared" si="37"/>
        <v>-5.3333333333333371E-2</v>
      </c>
      <c r="AQ236" s="44">
        <f t="shared" si="38"/>
        <v>2.8444444444444485E-3</v>
      </c>
    </row>
    <row r="237" spans="1:43" s="2" customFormat="1" ht="15" customHeight="1" x14ac:dyDescent="0.35">
      <c r="A237" s="3">
        <v>233</v>
      </c>
      <c r="B237" s="4" t="s">
        <v>492</v>
      </c>
      <c r="C237" s="3" t="s">
        <v>493</v>
      </c>
      <c r="D237" s="6">
        <v>3</v>
      </c>
      <c r="E237" s="6">
        <v>2</v>
      </c>
      <c r="F237" s="6">
        <v>2</v>
      </c>
      <c r="G237" s="6">
        <v>3</v>
      </c>
      <c r="H237" s="6">
        <v>1.5</v>
      </c>
      <c r="I237" s="6">
        <v>2.5</v>
      </c>
      <c r="J237" s="6">
        <v>3</v>
      </c>
      <c r="K237" s="6">
        <v>2</v>
      </c>
      <c r="L237" s="6">
        <v>3</v>
      </c>
      <c r="M237" s="12">
        <v>2.5</v>
      </c>
      <c r="N237" s="12">
        <v>6.64</v>
      </c>
      <c r="O237" s="12">
        <f t="shared" si="31"/>
        <v>2.375</v>
      </c>
      <c r="P237" s="22">
        <f t="shared" si="32"/>
        <v>26.315789473684209</v>
      </c>
      <c r="Q237" s="12">
        <f t="shared" si="33"/>
        <v>2.4444444444444446</v>
      </c>
      <c r="R237" s="22">
        <f t="shared" si="34"/>
        <v>2.2727272727272645</v>
      </c>
      <c r="AN237" s="44">
        <f t="shared" si="35"/>
        <v>0.26315789473684209</v>
      </c>
      <c r="AO237" s="44">
        <f t="shared" si="36"/>
        <v>6.9252077562326861E-2</v>
      </c>
      <c r="AP237" s="44">
        <f t="shared" si="37"/>
        <v>2.2727272727272645E-2</v>
      </c>
      <c r="AQ237" s="44">
        <f t="shared" si="38"/>
        <v>5.1652892561983093E-4</v>
      </c>
    </row>
    <row r="238" spans="1:43" s="2" customFormat="1" ht="15" customHeight="1" x14ac:dyDescent="0.35">
      <c r="A238" s="3">
        <v>234</v>
      </c>
      <c r="B238" s="4" t="s">
        <v>494</v>
      </c>
      <c r="C238" s="3" t="s">
        <v>495</v>
      </c>
      <c r="D238" s="6">
        <v>3.5</v>
      </c>
      <c r="E238" s="6">
        <v>2</v>
      </c>
      <c r="F238" s="6">
        <v>3.5</v>
      </c>
      <c r="G238" s="6">
        <v>3.5</v>
      </c>
      <c r="H238" s="6">
        <v>2</v>
      </c>
      <c r="I238" s="6">
        <v>2.5</v>
      </c>
      <c r="J238" s="6">
        <v>2</v>
      </c>
      <c r="K238" s="6">
        <v>3</v>
      </c>
      <c r="L238" s="6">
        <v>3</v>
      </c>
      <c r="M238" s="12">
        <v>2.66</v>
      </c>
      <c r="N238" s="12">
        <v>6.88</v>
      </c>
      <c r="O238" s="12">
        <f t="shared" si="31"/>
        <v>2.75</v>
      </c>
      <c r="P238" s="22">
        <f t="shared" si="32"/>
        <v>9.0909090909090917</v>
      </c>
      <c r="Q238" s="12">
        <f t="shared" si="33"/>
        <v>2.7777777777777777</v>
      </c>
      <c r="R238" s="22">
        <f t="shared" si="34"/>
        <v>-4.2399999999999913</v>
      </c>
      <c r="AN238" s="44">
        <f t="shared" si="35"/>
        <v>9.0909090909090912E-2</v>
      </c>
      <c r="AO238" s="44">
        <f t="shared" si="36"/>
        <v>8.2644628099173556E-3</v>
      </c>
      <c r="AP238" s="44">
        <f t="shared" si="37"/>
        <v>-4.239999999999991E-2</v>
      </c>
      <c r="AQ238" s="44">
        <f t="shared" si="38"/>
        <v>1.7977599999999924E-3</v>
      </c>
    </row>
    <row r="239" spans="1:43" s="2" customFormat="1" ht="15" customHeight="1" x14ac:dyDescent="0.35">
      <c r="A239" s="3">
        <v>235</v>
      </c>
      <c r="B239" s="4" t="s">
        <v>496</v>
      </c>
      <c r="C239" s="3" t="s">
        <v>497</v>
      </c>
      <c r="D239" s="6">
        <v>3.5</v>
      </c>
      <c r="E239" s="6">
        <v>3</v>
      </c>
      <c r="F239" s="6">
        <v>4</v>
      </c>
      <c r="G239" s="6">
        <v>3.5</v>
      </c>
      <c r="H239" s="6">
        <v>2.5</v>
      </c>
      <c r="I239" s="6">
        <v>2</v>
      </c>
      <c r="J239" s="6">
        <v>4</v>
      </c>
      <c r="K239" s="6">
        <v>4</v>
      </c>
      <c r="L239" s="6">
        <v>3.5</v>
      </c>
      <c r="M239" s="12">
        <v>2.88</v>
      </c>
      <c r="N239" s="12">
        <v>7.25</v>
      </c>
      <c r="O239" s="12">
        <f t="shared" si="31"/>
        <v>3.3125</v>
      </c>
      <c r="P239" s="22">
        <f t="shared" si="32"/>
        <v>5.6603773584905666</v>
      </c>
      <c r="Q239" s="12">
        <f t="shared" si="33"/>
        <v>3.3333333333333335</v>
      </c>
      <c r="R239" s="22">
        <f t="shared" si="34"/>
        <v>-13.600000000000007</v>
      </c>
      <c r="AN239" s="44">
        <f t="shared" si="35"/>
        <v>5.6603773584905669E-2</v>
      </c>
      <c r="AO239" s="44">
        <f t="shared" si="36"/>
        <v>3.2039871840512648E-3</v>
      </c>
      <c r="AP239" s="44">
        <f t="shared" si="37"/>
        <v>-0.13600000000000007</v>
      </c>
      <c r="AQ239" s="44">
        <f t="shared" si="38"/>
        <v>1.8496000000000019E-2</v>
      </c>
    </row>
    <row r="240" spans="1:43" s="2" customFormat="1" ht="15" customHeight="1" x14ac:dyDescent="0.35">
      <c r="A240" s="3">
        <v>236</v>
      </c>
      <c r="B240" s="4" t="s">
        <v>498</v>
      </c>
      <c r="C240" s="3" t="s">
        <v>499</v>
      </c>
      <c r="D240" s="6">
        <v>2.5</v>
      </c>
      <c r="E240" s="6">
        <v>2</v>
      </c>
      <c r="F240" s="6">
        <v>3</v>
      </c>
      <c r="G240" s="6">
        <v>3</v>
      </c>
      <c r="H240" s="6">
        <v>3</v>
      </c>
      <c r="I240" s="6">
        <v>3.5</v>
      </c>
      <c r="J240" s="6">
        <v>2.5</v>
      </c>
      <c r="K240" s="6">
        <v>3</v>
      </c>
      <c r="L240" s="6">
        <v>2.5</v>
      </c>
      <c r="M240" s="12">
        <v>2.81</v>
      </c>
      <c r="N240" s="12">
        <v>7.1</v>
      </c>
      <c r="O240" s="12">
        <f t="shared" si="31"/>
        <v>2.8125</v>
      </c>
      <c r="P240" s="22">
        <f t="shared" si="32"/>
        <v>-11.111111111111111</v>
      </c>
      <c r="Q240" s="12">
        <f t="shared" si="33"/>
        <v>2.7777777777777777</v>
      </c>
      <c r="R240" s="22">
        <f t="shared" si="34"/>
        <v>1.1600000000000055</v>
      </c>
      <c r="AN240" s="44">
        <f t="shared" si="35"/>
        <v>-0.1111111111111111</v>
      </c>
      <c r="AO240" s="44">
        <f t="shared" si="36"/>
        <v>1.2345679012345678E-2</v>
      </c>
      <c r="AP240" s="44">
        <f t="shared" si="37"/>
        <v>1.1600000000000055E-2</v>
      </c>
      <c r="AQ240" s="44">
        <f t="shared" si="38"/>
        <v>1.3456000000000126E-4</v>
      </c>
    </row>
    <row r="241" spans="1:43" s="2" customFormat="1" ht="15" customHeight="1" x14ac:dyDescent="0.35">
      <c r="A241" s="3">
        <v>237</v>
      </c>
      <c r="B241" s="4" t="s">
        <v>500</v>
      </c>
      <c r="C241" s="3" t="s">
        <v>471</v>
      </c>
      <c r="D241" s="6">
        <v>2</v>
      </c>
      <c r="E241" s="6">
        <v>1</v>
      </c>
      <c r="F241" s="6">
        <v>3.5</v>
      </c>
      <c r="G241" s="6">
        <v>3</v>
      </c>
      <c r="H241" s="6">
        <v>2</v>
      </c>
      <c r="I241" s="6">
        <v>2.5</v>
      </c>
      <c r="J241" s="6">
        <v>2</v>
      </c>
      <c r="K241" s="6">
        <v>1.5</v>
      </c>
      <c r="L241" s="6">
        <v>2.5</v>
      </c>
      <c r="M241" s="12">
        <v>2.3199999999999998</v>
      </c>
      <c r="N241" s="12">
        <v>6.37</v>
      </c>
      <c r="O241" s="12">
        <f t="shared" si="31"/>
        <v>2.1875</v>
      </c>
      <c r="P241" s="22">
        <f t="shared" si="32"/>
        <v>14.285714285714285</v>
      </c>
      <c r="Q241" s="12">
        <f t="shared" si="33"/>
        <v>2.2222222222222223</v>
      </c>
      <c r="R241" s="22">
        <f t="shared" si="34"/>
        <v>4.3999999999999879</v>
      </c>
      <c r="AN241" s="44">
        <f t="shared" si="35"/>
        <v>0.14285714285714285</v>
      </c>
      <c r="AO241" s="44">
        <f t="shared" si="36"/>
        <v>2.0408163265306121E-2</v>
      </c>
      <c r="AP241" s="44">
        <f t="shared" si="37"/>
        <v>4.3999999999999879E-2</v>
      </c>
      <c r="AQ241" s="44">
        <f t="shared" si="38"/>
        <v>1.9359999999999894E-3</v>
      </c>
    </row>
    <row r="242" spans="1:43" s="2" customFormat="1" ht="15" customHeight="1" x14ac:dyDescent="0.35">
      <c r="A242" s="3">
        <v>238</v>
      </c>
      <c r="B242" s="4" t="s">
        <v>501</v>
      </c>
      <c r="C242" s="3" t="s">
        <v>502</v>
      </c>
      <c r="D242" s="6">
        <v>3</v>
      </c>
      <c r="E242" s="6">
        <v>2</v>
      </c>
      <c r="F242" s="6">
        <v>2</v>
      </c>
      <c r="G242" s="6">
        <v>3.5</v>
      </c>
      <c r="H242" s="6">
        <v>2</v>
      </c>
      <c r="I242" s="6">
        <v>2.5</v>
      </c>
      <c r="J242" s="6">
        <v>3</v>
      </c>
      <c r="K242" s="6">
        <v>2</v>
      </c>
      <c r="L242" s="6">
        <v>2.5</v>
      </c>
      <c r="M242" s="12">
        <v>2.2599999999999998</v>
      </c>
      <c r="N242" s="12">
        <v>6.25</v>
      </c>
      <c r="O242" s="12">
        <f t="shared" si="31"/>
        <v>2.5</v>
      </c>
      <c r="P242" s="22">
        <f t="shared" si="32"/>
        <v>0</v>
      </c>
      <c r="Q242" s="12">
        <f t="shared" si="33"/>
        <v>2.5</v>
      </c>
      <c r="R242" s="22">
        <f t="shared" si="34"/>
        <v>-9.6000000000000085</v>
      </c>
      <c r="AN242" s="44">
        <f t="shared" si="35"/>
        <v>0</v>
      </c>
      <c r="AO242" s="44">
        <f t="shared" si="36"/>
        <v>0</v>
      </c>
      <c r="AP242" s="44">
        <f t="shared" si="37"/>
        <v>-9.6000000000000085E-2</v>
      </c>
      <c r="AQ242" s="44">
        <f t="shared" si="38"/>
        <v>9.2160000000000158E-3</v>
      </c>
    </row>
    <row r="243" spans="1:43" s="2" customFormat="1" ht="15" customHeight="1" x14ac:dyDescent="0.35">
      <c r="A243" s="3">
        <v>239</v>
      </c>
      <c r="B243" s="4" t="s">
        <v>503</v>
      </c>
      <c r="C243" s="3" t="s">
        <v>504</v>
      </c>
      <c r="D243" s="6">
        <v>3.5</v>
      </c>
      <c r="E243" s="6">
        <v>3</v>
      </c>
      <c r="F243" s="6">
        <v>3</v>
      </c>
      <c r="G243" s="6">
        <v>4</v>
      </c>
      <c r="H243" s="6">
        <v>2</v>
      </c>
      <c r="I243" s="6">
        <v>2</v>
      </c>
      <c r="J243" s="6">
        <v>3</v>
      </c>
      <c r="K243" s="6">
        <v>3.5</v>
      </c>
      <c r="L243" s="6">
        <v>3</v>
      </c>
      <c r="M243" s="12">
        <v>2.71</v>
      </c>
      <c r="N243" s="12">
        <v>7.01</v>
      </c>
      <c r="O243" s="12">
        <f t="shared" si="31"/>
        <v>3</v>
      </c>
      <c r="P243" s="22">
        <f t="shared" si="32"/>
        <v>0</v>
      </c>
      <c r="Q243" s="12">
        <f t="shared" si="33"/>
        <v>3</v>
      </c>
      <c r="R243" s="22">
        <f t="shared" si="34"/>
        <v>-9.6666666666666679</v>
      </c>
      <c r="AN243" s="44">
        <f t="shared" si="35"/>
        <v>0</v>
      </c>
      <c r="AO243" s="44">
        <f t="shared" si="36"/>
        <v>0</v>
      </c>
      <c r="AP243" s="44">
        <f t="shared" si="37"/>
        <v>-9.6666666666666679E-2</v>
      </c>
      <c r="AQ243" s="44">
        <f t="shared" si="38"/>
        <v>9.3444444444444469E-3</v>
      </c>
    </row>
    <row r="244" spans="1:43" s="2" customFormat="1" ht="15" customHeight="1" x14ac:dyDescent="0.35">
      <c r="A244" s="3">
        <v>240</v>
      </c>
      <c r="B244" s="4" t="s">
        <v>505</v>
      </c>
      <c r="C244" s="3" t="s">
        <v>506</v>
      </c>
      <c r="D244" s="6">
        <v>3</v>
      </c>
      <c r="E244" s="6">
        <v>1.5</v>
      </c>
      <c r="F244" s="6">
        <v>2</v>
      </c>
      <c r="G244" s="6">
        <v>3</v>
      </c>
      <c r="H244" s="6">
        <v>1</v>
      </c>
      <c r="I244" s="6">
        <v>2.5</v>
      </c>
      <c r="J244" s="6">
        <v>3.5</v>
      </c>
      <c r="K244" s="6">
        <v>2</v>
      </c>
      <c r="L244" s="6">
        <v>2.5</v>
      </c>
      <c r="M244" s="12">
        <v>2.14</v>
      </c>
      <c r="N244" s="12">
        <v>6.14</v>
      </c>
      <c r="O244" s="12">
        <f t="shared" si="31"/>
        <v>2.3125</v>
      </c>
      <c r="P244" s="22">
        <f t="shared" si="32"/>
        <v>8.1081081081081088</v>
      </c>
      <c r="Q244" s="12">
        <f t="shared" si="33"/>
        <v>2.3333333333333335</v>
      </c>
      <c r="R244" s="22">
        <f t="shared" si="34"/>
        <v>-8.2857142857142865</v>
      </c>
      <c r="AN244" s="44">
        <f t="shared" si="35"/>
        <v>8.1081081081081086E-2</v>
      </c>
      <c r="AO244" s="44">
        <f t="shared" si="36"/>
        <v>6.5741417092768451E-3</v>
      </c>
      <c r="AP244" s="44">
        <f t="shared" si="37"/>
        <v>-8.2857142857142865E-2</v>
      </c>
      <c r="AQ244" s="44">
        <f t="shared" si="38"/>
        <v>6.8653061224489813E-3</v>
      </c>
    </row>
    <row r="245" spans="1:43" s="2" customFormat="1" ht="15" customHeight="1" x14ac:dyDescent="0.35">
      <c r="A245" s="3">
        <v>241</v>
      </c>
      <c r="B245" s="4" t="s">
        <v>507</v>
      </c>
      <c r="C245" s="3" t="s">
        <v>508</v>
      </c>
      <c r="D245" s="6">
        <v>3</v>
      </c>
      <c r="E245" s="6">
        <v>3</v>
      </c>
      <c r="F245" s="6">
        <v>3</v>
      </c>
      <c r="G245" s="6">
        <v>3.5</v>
      </c>
      <c r="H245" s="6">
        <v>2.5</v>
      </c>
      <c r="I245" s="6">
        <v>4</v>
      </c>
      <c r="J245" s="6">
        <v>4</v>
      </c>
      <c r="K245" s="6">
        <v>3.5</v>
      </c>
      <c r="L245" s="6">
        <v>3</v>
      </c>
      <c r="M245" s="12">
        <v>2.64</v>
      </c>
      <c r="N245" s="12">
        <v>6.91</v>
      </c>
      <c r="O245" s="12">
        <f t="shared" si="31"/>
        <v>3.3125</v>
      </c>
      <c r="P245" s="22">
        <f t="shared" si="32"/>
        <v>-9.433962264150944</v>
      </c>
      <c r="Q245" s="12">
        <f t="shared" si="33"/>
        <v>3.2777777777777777</v>
      </c>
      <c r="R245" s="22">
        <f t="shared" si="34"/>
        <v>-19.457627118644062</v>
      </c>
      <c r="AN245" s="44">
        <f t="shared" si="35"/>
        <v>-9.4339622641509441E-2</v>
      </c>
      <c r="AO245" s="44">
        <f t="shared" si="36"/>
        <v>8.8999644001423999E-3</v>
      </c>
      <c r="AP245" s="44">
        <f t="shared" si="37"/>
        <v>-0.19457627118644061</v>
      </c>
      <c r="AQ245" s="44">
        <f t="shared" si="38"/>
        <v>3.7859925308819278E-2</v>
      </c>
    </row>
    <row r="246" spans="1:43" s="2" customFormat="1" ht="15" customHeight="1" x14ac:dyDescent="0.35">
      <c r="A246" s="3">
        <v>242</v>
      </c>
      <c r="B246" s="4" t="s">
        <v>509</v>
      </c>
      <c r="C246" s="3" t="s">
        <v>510</v>
      </c>
      <c r="D246" s="6">
        <v>2.5</v>
      </c>
      <c r="E246" s="6">
        <v>2</v>
      </c>
      <c r="F246" s="6">
        <v>2.5</v>
      </c>
      <c r="G246" s="6">
        <v>3.5</v>
      </c>
      <c r="H246" s="6">
        <v>2.5</v>
      </c>
      <c r="I246" s="6">
        <v>3</v>
      </c>
      <c r="J246" s="6">
        <v>3.5</v>
      </c>
      <c r="K246" s="6">
        <v>4</v>
      </c>
      <c r="L246" s="6">
        <v>3</v>
      </c>
      <c r="M246" s="12">
        <v>2.87</v>
      </c>
      <c r="N246" s="12">
        <v>7.18</v>
      </c>
      <c r="O246" s="12">
        <f t="shared" si="31"/>
        <v>2.9375</v>
      </c>
      <c r="P246" s="22">
        <f t="shared" si="32"/>
        <v>2.1276595744680851</v>
      </c>
      <c r="Q246" s="12">
        <f t="shared" si="33"/>
        <v>2.9444444444444446</v>
      </c>
      <c r="R246" s="22">
        <f t="shared" si="34"/>
        <v>-2.5283018867924554</v>
      </c>
      <c r="AN246" s="44">
        <f t="shared" si="35"/>
        <v>2.1276595744680851E-2</v>
      </c>
      <c r="AO246" s="44">
        <f t="shared" si="36"/>
        <v>4.526935264825713E-4</v>
      </c>
      <c r="AP246" s="44">
        <f t="shared" si="37"/>
        <v>-2.5283018867924553E-2</v>
      </c>
      <c r="AQ246" s="44">
        <f t="shared" si="38"/>
        <v>6.3923104307582891E-4</v>
      </c>
    </row>
    <row r="247" spans="1:43" s="2" customFormat="1" ht="15" customHeight="1" x14ac:dyDescent="0.35">
      <c r="A247" s="3">
        <v>243</v>
      </c>
      <c r="B247" s="4" t="s">
        <v>511</v>
      </c>
      <c r="C247" s="3" t="s">
        <v>512</v>
      </c>
      <c r="D247" s="6">
        <v>3</v>
      </c>
      <c r="E247" s="6">
        <v>1.5</v>
      </c>
      <c r="F247" s="6">
        <v>3</v>
      </c>
      <c r="G247" s="6">
        <v>3</v>
      </c>
      <c r="H247" s="6">
        <v>2.5</v>
      </c>
      <c r="I247" s="6">
        <v>3.5</v>
      </c>
      <c r="J247" s="6">
        <v>3.5</v>
      </c>
      <c r="K247" s="6">
        <v>3.5</v>
      </c>
      <c r="L247" s="6">
        <v>3</v>
      </c>
      <c r="M247" s="12">
        <v>2.29</v>
      </c>
      <c r="N247" s="12">
        <v>6.33</v>
      </c>
      <c r="O247" s="12">
        <f t="shared" si="31"/>
        <v>2.9375</v>
      </c>
      <c r="P247" s="22">
        <f t="shared" si="32"/>
        <v>2.1276595744680851</v>
      </c>
      <c r="Q247" s="12">
        <f t="shared" si="33"/>
        <v>2.9444444444444446</v>
      </c>
      <c r="R247" s="22">
        <f t="shared" si="34"/>
        <v>-22.226415094339629</v>
      </c>
      <c r="AN247" s="44">
        <f t="shared" si="35"/>
        <v>2.1276595744680851E-2</v>
      </c>
      <c r="AO247" s="44">
        <f t="shared" si="36"/>
        <v>4.526935264825713E-4</v>
      </c>
      <c r="AP247" s="44">
        <f t="shared" si="37"/>
        <v>-0.2222641509433963</v>
      </c>
      <c r="AQ247" s="44">
        <f t="shared" si="38"/>
        <v>4.9401352794588856E-2</v>
      </c>
    </row>
    <row r="248" spans="1:43" s="2" customFormat="1" ht="15" customHeight="1" x14ac:dyDescent="0.35">
      <c r="A248" s="3">
        <v>244</v>
      </c>
      <c r="B248" s="4" t="s">
        <v>513</v>
      </c>
      <c r="C248" s="3" t="s">
        <v>514</v>
      </c>
      <c r="D248" s="6">
        <v>3</v>
      </c>
      <c r="E248" s="6">
        <v>1.5</v>
      </c>
      <c r="F248" s="6">
        <v>4</v>
      </c>
      <c r="G248" s="6">
        <v>2.5</v>
      </c>
      <c r="H248" s="6">
        <v>2</v>
      </c>
      <c r="I248" s="6">
        <v>2.5</v>
      </c>
      <c r="J248" s="6">
        <v>3</v>
      </c>
      <c r="K248" s="6">
        <v>3</v>
      </c>
      <c r="L248" s="6">
        <v>3</v>
      </c>
      <c r="M248" s="12">
        <v>2.4500000000000002</v>
      </c>
      <c r="N248" s="12">
        <v>6.66</v>
      </c>
      <c r="O248" s="12">
        <f t="shared" si="31"/>
        <v>2.6875</v>
      </c>
      <c r="P248" s="22">
        <f t="shared" si="32"/>
        <v>11.627906976744185</v>
      </c>
      <c r="Q248" s="12">
        <f t="shared" si="33"/>
        <v>2.7222222222222223</v>
      </c>
      <c r="R248" s="22">
        <f t="shared" si="34"/>
        <v>-9.9999999999999964</v>
      </c>
      <c r="AN248" s="44">
        <f t="shared" si="35"/>
        <v>0.11627906976744186</v>
      </c>
      <c r="AO248" s="44">
        <f t="shared" si="36"/>
        <v>1.3520822065981611E-2</v>
      </c>
      <c r="AP248" s="44">
        <f t="shared" si="37"/>
        <v>-9.9999999999999964E-2</v>
      </c>
      <c r="AQ248" s="44">
        <f t="shared" si="38"/>
        <v>9.9999999999999933E-3</v>
      </c>
    </row>
    <row r="249" spans="1:43" s="2" customFormat="1" ht="15" customHeight="1" x14ac:dyDescent="0.35">
      <c r="A249" s="3">
        <v>245</v>
      </c>
      <c r="B249" s="4" t="s">
        <v>515</v>
      </c>
      <c r="C249" s="3" t="s">
        <v>516</v>
      </c>
      <c r="D249" s="6">
        <v>3.5</v>
      </c>
      <c r="E249" s="6">
        <v>3</v>
      </c>
      <c r="F249" s="6">
        <v>2</v>
      </c>
      <c r="G249" s="6">
        <v>3</v>
      </c>
      <c r="H249" s="6">
        <v>3</v>
      </c>
      <c r="I249" s="6">
        <v>3</v>
      </c>
      <c r="J249" s="6">
        <v>2</v>
      </c>
      <c r="K249" s="6">
        <v>3.5</v>
      </c>
      <c r="L249" s="6">
        <v>3</v>
      </c>
      <c r="M249" s="12">
        <v>2.41</v>
      </c>
      <c r="N249" s="12">
        <v>6.56</v>
      </c>
      <c r="O249" s="12">
        <f t="shared" si="31"/>
        <v>2.875</v>
      </c>
      <c r="P249" s="22">
        <f t="shared" si="32"/>
        <v>4.3478260869565215</v>
      </c>
      <c r="Q249" s="12">
        <f t="shared" si="33"/>
        <v>2.8888888888888888</v>
      </c>
      <c r="R249" s="22">
        <f t="shared" si="34"/>
        <v>-16.57692307692307</v>
      </c>
      <c r="AN249" s="44">
        <f t="shared" si="35"/>
        <v>4.3478260869565216E-2</v>
      </c>
      <c r="AO249" s="44">
        <f t="shared" si="36"/>
        <v>1.8903591682419658E-3</v>
      </c>
      <c r="AP249" s="44">
        <f t="shared" si="37"/>
        <v>-0.1657692307692307</v>
      </c>
      <c r="AQ249" s="44">
        <f t="shared" si="38"/>
        <v>2.747943786982246E-2</v>
      </c>
    </row>
    <row r="250" spans="1:43" s="2" customFormat="1" ht="15" customHeight="1" x14ac:dyDescent="0.35">
      <c r="A250" s="3">
        <v>246</v>
      </c>
      <c r="B250" s="4" t="s">
        <v>517</v>
      </c>
      <c r="C250" s="3" t="s">
        <v>518</v>
      </c>
      <c r="D250" s="6">
        <v>3</v>
      </c>
      <c r="E250" s="6">
        <v>2</v>
      </c>
      <c r="F250" s="6">
        <v>4</v>
      </c>
      <c r="G250" s="6">
        <v>3</v>
      </c>
      <c r="H250" s="6">
        <v>2</v>
      </c>
      <c r="I250" s="6">
        <v>3</v>
      </c>
      <c r="J250" s="6">
        <v>4</v>
      </c>
      <c r="K250" s="6">
        <v>3</v>
      </c>
      <c r="L250" s="6">
        <v>3</v>
      </c>
      <c r="M250" s="12">
        <v>2.57</v>
      </c>
      <c r="N250" s="12">
        <v>6.73</v>
      </c>
      <c r="O250" s="12">
        <f t="shared" si="31"/>
        <v>3</v>
      </c>
      <c r="P250" s="22">
        <f t="shared" si="32"/>
        <v>0</v>
      </c>
      <c r="Q250" s="12">
        <f t="shared" si="33"/>
        <v>3</v>
      </c>
      <c r="R250" s="22">
        <f t="shared" si="34"/>
        <v>-14.333333333333339</v>
      </c>
      <c r="AN250" s="44">
        <f t="shared" si="35"/>
        <v>0</v>
      </c>
      <c r="AO250" s="44">
        <f t="shared" si="36"/>
        <v>0</v>
      </c>
      <c r="AP250" s="44">
        <f t="shared" si="37"/>
        <v>-0.1433333333333334</v>
      </c>
      <c r="AQ250" s="44">
        <f t="shared" si="38"/>
        <v>2.0544444444444462E-2</v>
      </c>
    </row>
    <row r="251" spans="1:43" s="2" customFormat="1" ht="15" customHeight="1" x14ac:dyDescent="0.35">
      <c r="A251" s="3">
        <v>247</v>
      </c>
      <c r="B251" s="4" t="s">
        <v>519</v>
      </c>
      <c r="C251" s="3" t="s">
        <v>520</v>
      </c>
      <c r="D251" s="6">
        <v>3</v>
      </c>
      <c r="E251" s="6">
        <v>1.5</v>
      </c>
      <c r="F251" s="6">
        <v>1.5</v>
      </c>
      <c r="G251" s="6">
        <v>3</v>
      </c>
      <c r="H251" s="6">
        <v>1.5</v>
      </c>
      <c r="I251" s="6">
        <v>2.5</v>
      </c>
      <c r="J251" s="6">
        <v>2</v>
      </c>
      <c r="K251" s="6">
        <v>3</v>
      </c>
      <c r="L251" s="6">
        <v>2</v>
      </c>
      <c r="M251" s="12">
        <v>2.15</v>
      </c>
      <c r="N251" s="12">
        <v>6.16</v>
      </c>
      <c r="O251" s="12">
        <f t="shared" si="31"/>
        <v>2.25</v>
      </c>
      <c r="P251" s="22">
        <f t="shared" si="32"/>
        <v>-11.111111111111111</v>
      </c>
      <c r="Q251" s="12">
        <f t="shared" si="33"/>
        <v>2.2222222222222223</v>
      </c>
      <c r="R251" s="22">
        <f t="shared" si="34"/>
        <v>-3.2500000000000084</v>
      </c>
      <c r="AN251" s="44">
        <f t="shared" si="35"/>
        <v>-0.1111111111111111</v>
      </c>
      <c r="AO251" s="44">
        <f t="shared" si="36"/>
        <v>1.2345679012345678E-2</v>
      </c>
      <c r="AP251" s="44">
        <f t="shared" si="37"/>
        <v>-3.2500000000000084E-2</v>
      </c>
      <c r="AQ251" s="44">
        <f t="shared" si="38"/>
        <v>1.0562500000000055E-3</v>
      </c>
    </row>
    <row r="252" spans="1:43" s="2" customFormat="1" ht="15" customHeight="1" x14ac:dyDescent="0.35">
      <c r="A252" s="3">
        <v>248</v>
      </c>
      <c r="B252" s="4" t="s">
        <v>521</v>
      </c>
      <c r="C252" s="3" t="s">
        <v>522</v>
      </c>
      <c r="D252" s="6">
        <v>3.5</v>
      </c>
      <c r="E252" s="6">
        <v>3</v>
      </c>
      <c r="F252" s="6">
        <v>4</v>
      </c>
      <c r="G252" s="6">
        <v>4</v>
      </c>
      <c r="H252" s="6">
        <v>3</v>
      </c>
      <c r="I252" s="6">
        <v>4</v>
      </c>
      <c r="J252" s="6">
        <v>4</v>
      </c>
      <c r="K252" s="6">
        <v>4</v>
      </c>
      <c r="L252" s="6">
        <v>3.5</v>
      </c>
      <c r="M252" s="12">
        <v>2.91</v>
      </c>
      <c r="N252" s="12">
        <v>7.27</v>
      </c>
      <c r="O252" s="12">
        <f t="shared" si="31"/>
        <v>3.6875</v>
      </c>
      <c r="P252" s="22">
        <f t="shared" si="32"/>
        <v>-5.0847457627118651</v>
      </c>
      <c r="Q252" s="12">
        <f t="shared" si="33"/>
        <v>3.6666666666666665</v>
      </c>
      <c r="R252" s="22">
        <f t="shared" si="34"/>
        <v>-20.63636363636363</v>
      </c>
      <c r="AN252" s="44">
        <f t="shared" si="35"/>
        <v>-5.0847457627118647E-2</v>
      </c>
      <c r="AO252" s="44">
        <f t="shared" si="36"/>
        <v>2.5854639471416265E-3</v>
      </c>
      <c r="AP252" s="44">
        <f t="shared" si="37"/>
        <v>-0.2063636363636363</v>
      </c>
      <c r="AQ252" s="44">
        <f t="shared" si="38"/>
        <v>4.2585950413223113E-2</v>
      </c>
    </row>
    <row r="253" spans="1:43" s="2" customFormat="1" ht="15" customHeight="1" x14ac:dyDescent="0.35">
      <c r="A253" s="3">
        <v>249</v>
      </c>
      <c r="B253" s="4" t="s">
        <v>523</v>
      </c>
      <c r="C253" s="3" t="s">
        <v>524</v>
      </c>
      <c r="D253" s="6">
        <v>3</v>
      </c>
      <c r="E253" s="6">
        <v>1</v>
      </c>
      <c r="F253" s="6">
        <v>3</v>
      </c>
      <c r="G253" s="6">
        <v>2</v>
      </c>
      <c r="H253" s="6">
        <v>2</v>
      </c>
      <c r="I253" s="6">
        <v>2</v>
      </c>
      <c r="J253" s="6">
        <v>3</v>
      </c>
      <c r="K253" s="6">
        <v>3</v>
      </c>
      <c r="L253" s="6">
        <v>2</v>
      </c>
      <c r="M253" s="3">
        <v>2.35</v>
      </c>
      <c r="N253" s="3">
        <v>6.47</v>
      </c>
      <c r="O253" s="12">
        <f t="shared" si="31"/>
        <v>2.375</v>
      </c>
      <c r="P253" s="22">
        <f t="shared" si="32"/>
        <v>-15.789473684210526</v>
      </c>
      <c r="Q253" s="12">
        <f t="shared" si="33"/>
        <v>2.3333333333333335</v>
      </c>
      <c r="R253" s="22">
        <f t="shared" si="34"/>
        <v>0.71428571428571164</v>
      </c>
      <c r="AN253" s="44">
        <f t="shared" si="35"/>
        <v>-0.15789473684210525</v>
      </c>
      <c r="AO253" s="44">
        <f t="shared" si="36"/>
        <v>2.4930747922437671E-2</v>
      </c>
      <c r="AP253" s="44">
        <f t="shared" si="37"/>
        <v>7.1428571428571166E-3</v>
      </c>
      <c r="AQ253" s="44">
        <f t="shared" si="38"/>
        <v>5.1020408163264929E-5</v>
      </c>
    </row>
    <row r="254" spans="1:43" s="2" customFormat="1" ht="15" customHeight="1" x14ac:dyDescent="0.35">
      <c r="A254" s="3">
        <v>250</v>
      </c>
      <c r="B254" s="4" t="s">
        <v>525</v>
      </c>
      <c r="C254" s="3" t="s">
        <v>526</v>
      </c>
      <c r="D254" s="6">
        <v>4</v>
      </c>
      <c r="E254" s="6">
        <v>1.5</v>
      </c>
      <c r="F254" s="6">
        <v>2.5</v>
      </c>
      <c r="G254" s="6">
        <v>3.5</v>
      </c>
      <c r="H254" s="6">
        <v>3</v>
      </c>
      <c r="I254" s="6">
        <v>3</v>
      </c>
      <c r="J254" s="6">
        <v>4</v>
      </c>
      <c r="K254" s="6">
        <v>2</v>
      </c>
      <c r="L254" s="6">
        <v>3</v>
      </c>
      <c r="M254" s="3">
        <v>2.79</v>
      </c>
      <c r="N254" s="3">
        <v>7.12</v>
      </c>
      <c r="O254" s="12">
        <f t="shared" si="31"/>
        <v>2.9375</v>
      </c>
      <c r="P254" s="22">
        <f t="shared" si="32"/>
        <v>2.1276595744680851</v>
      </c>
      <c r="Q254" s="12">
        <f t="shared" si="33"/>
        <v>2.9444444444444446</v>
      </c>
      <c r="R254" s="22">
        <f t="shared" si="34"/>
        <v>-5.2452830188679291</v>
      </c>
      <c r="AN254" s="44">
        <f t="shared" si="35"/>
        <v>2.1276595744680851E-2</v>
      </c>
      <c r="AO254" s="44">
        <f t="shared" si="36"/>
        <v>4.526935264825713E-4</v>
      </c>
      <c r="AP254" s="44">
        <f t="shared" si="37"/>
        <v>-5.2452830188679293E-2</v>
      </c>
      <c r="AQ254" s="44">
        <f t="shared" si="38"/>
        <v>2.751299394802426E-3</v>
      </c>
    </row>
    <row r="255" spans="1:43" s="2" customFormat="1" ht="15" customHeight="1" x14ac:dyDescent="0.35">
      <c r="A255" s="3">
        <v>251</v>
      </c>
      <c r="B255" s="4" t="s">
        <v>527</v>
      </c>
      <c r="C255" s="3" t="s">
        <v>528</v>
      </c>
      <c r="D255" s="6">
        <v>3.5</v>
      </c>
      <c r="E255" s="6">
        <v>2.5</v>
      </c>
      <c r="F255" s="6">
        <v>3</v>
      </c>
      <c r="G255" s="6">
        <v>4</v>
      </c>
      <c r="H255" s="6">
        <v>3</v>
      </c>
      <c r="I255" s="6">
        <v>4</v>
      </c>
      <c r="J255" s="6">
        <v>4</v>
      </c>
      <c r="K255" s="6">
        <v>3.5</v>
      </c>
      <c r="L255" s="6">
        <v>3</v>
      </c>
      <c r="M255" s="3">
        <v>2.84</v>
      </c>
      <c r="N255" s="3">
        <v>7.21</v>
      </c>
      <c r="O255" s="12">
        <f t="shared" si="31"/>
        <v>3.4375</v>
      </c>
      <c r="P255" s="22">
        <f t="shared" si="32"/>
        <v>-12.727272727272727</v>
      </c>
      <c r="Q255" s="12">
        <f t="shared" si="33"/>
        <v>3.3888888888888888</v>
      </c>
      <c r="R255" s="22">
        <f t="shared" si="34"/>
        <v>-16.196721311475411</v>
      </c>
      <c r="AN255" s="44">
        <f t="shared" si="35"/>
        <v>-0.12727272727272726</v>
      </c>
      <c r="AO255" s="44">
        <f t="shared" si="36"/>
        <v>1.6198347107438012E-2</v>
      </c>
      <c r="AP255" s="44">
        <f t="shared" si="37"/>
        <v>-0.16196721311475412</v>
      </c>
      <c r="AQ255" s="44">
        <f t="shared" si="38"/>
        <v>2.623337812416018E-2</v>
      </c>
    </row>
    <row r="256" spans="1:43" s="2" customFormat="1" ht="15" customHeight="1" x14ac:dyDescent="0.35">
      <c r="A256" s="3">
        <v>252</v>
      </c>
      <c r="B256" s="4" t="s">
        <v>529</v>
      </c>
      <c r="C256" s="3" t="s">
        <v>530</v>
      </c>
      <c r="D256" s="6">
        <v>3</v>
      </c>
      <c r="E256" s="6">
        <v>1.5</v>
      </c>
      <c r="F256" s="6">
        <v>2</v>
      </c>
      <c r="G256" s="6">
        <v>3</v>
      </c>
      <c r="H256" s="6">
        <v>3</v>
      </c>
      <c r="I256" s="6">
        <v>3</v>
      </c>
      <c r="J256" s="6">
        <v>3.5</v>
      </c>
      <c r="K256" s="6">
        <v>3.5</v>
      </c>
      <c r="L256" s="6">
        <v>3</v>
      </c>
      <c r="M256" s="3">
        <v>2.5299999999999998</v>
      </c>
      <c r="N256" s="3">
        <v>6.71</v>
      </c>
      <c r="O256" s="12">
        <f t="shared" si="31"/>
        <v>2.8125</v>
      </c>
      <c r="P256" s="22">
        <f t="shared" si="32"/>
        <v>6.666666666666667</v>
      </c>
      <c r="Q256" s="12">
        <f t="shared" si="33"/>
        <v>2.8333333333333335</v>
      </c>
      <c r="R256" s="22">
        <f t="shared" si="34"/>
        <v>-10.705882352941188</v>
      </c>
      <c r="AN256" s="44">
        <f t="shared" si="35"/>
        <v>6.6666666666666666E-2</v>
      </c>
      <c r="AO256" s="44">
        <f t="shared" si="36"/>
        <v>4.4444444444444444E-3</v>
      </c>
      <c r="AP256" s="44">
        <f t="shared" si="37"/>
        <v>-0.10705882352941189</v>
      </c>
      <c r="AQ256" s="44">
        <f t="shared" si="38"/>
        <v>1.1461591695501757E-2</v>
      </c>
    </row>
    <row r="257" spans="1:43" s="2" customFormat="1" ht="15" customHeight="1" x14ac:dyDescent="0.35">
      <c r="A257" s="3">
        <v>253</v>
      </c>
      <c r="B257" s="4" t="s">
        <v>531</v>
      </c>
      <c r="C257" s="3" t="s">
        <v>532</v>
      </c>
      <c r="D257" s="6">
        <v>2.5</v>
      </c>
      <c r="E257" s="6">
        <v>1</v>
      </c>
      <c r="F257" s="6">
        <v>3.5</v>
      </c>
      <c r="G257" s="6">
        <v>2</v>
      </c>
      <c r="H257" s="6">
        <v>2</v>
      </c>
      <c r="I257" s="6">
        <v>1</v>
      </c>
      <c r="J257" s="6">
        <v>1</v>
      </c>
      <c r="K257" s="6">
        <v>2</v>
      </c>
      <c r="L257" s="6">
        <v>3</v>
      </c>
      <c r="M257" s="3">
        <v>2.11</v>
      </c>
      <c r="N257" s="3">
        <v>6.02</v>
      </c>
      <c r="O257" s="12">
        <f t="shared" si="31"/>
        <v>1.875</v>
      </c>
      <c r="P257" s="22">
        <f t="shared" si="32"/>
        <v>60</v>
      </c>
      <c r="Q257" s="12">
        <f t="shared" si="33"/>
        <v>2</v>
      </c>
      <c r="R257" s="22">
        <f t="shared" si="34"/>
        <v>5.4999999999999938</v>
      </c>
      <c r="AN257" s="44">
        <f t="shared" si="35"/>
        <v>0.6</v>
      </c>
      <c r="AO257" s="44">
        <f t="shared" si="36"/>
        <v>0.36</v>
      </c>
      <c r="AP257" s="44">
        <f t="shared" si="37"/>
        <v>5.4999999999999938E-2</v>
      </c>
      <c r="AQ257" s="44">
        <f t="shared" si="38"/>
        <v>3.024999999999993E-3</v>
      </c>
    </row>
    <row r="258" spans="1:43" s="2" customFormat="1" ht="15" customHeight="1" x14ac:dyDescent="0.35">
      <c r="A258" s="3">
        <v>254</v>
      </c>
      <c r="B258" s="4" t="s">
        <v>533</v>
      </c>
      <c r="C258" s="3" t="s">
        <v>534</v>
      </c>
      <c r="D258" s="6">
        <v>3.5</v>
      </c>
      <c r="E258" s="6">
        <v>2</v>
      </c>
      <c r="F258" s="6">
        <v>2</v>
      </c>
      <c r="G258" s="6">
        <v>3.5</v>
      </c>
      <c r="H258" s="6">
        <v>2.5</v>
      </c>
      <c r="I258" s="6">
        <v>3</v>
      </c>
      <c r="J258" s="6">
        <v>3</v>
      </c>
      <c r="K258" s="6">
        <v>2</v>
      </c>
      <c r="L258" s="6">
        <v>3.5</v>
      </c>
      <c r="M258" s="3">
        <v>2.6</v>
      </c>
      <c r="N258" s="3">
        <v>6.82</v>
      </c>
      <c r="O258" s="12">
        <f t="shared" si="31"/>
        <v>2.6875</v>
      </c>
      <c r="P258" s="22">
        <f t="shared" si="32"/>
        <v>30.232558139534881</v>
      </c>
      <c r="Q258" s="12">
        <f t="shared" si="33"/>
        <v>2.7777777777777777</v>
      </c>
      <c r="R258" s="22">
        <f t="shared" si="34"/>
        <v>-6.3999999999999932</v>
      </c>
      <c r="AN258" s="44">
        <f t="shared" si="35"/>
        <v>0.30232558139534882</v>
      </c>
      <c r="AO258" s="44">
        <f t="shared" si="36"/>
        <v>9.1400757166035684E-2</v>
      </c>
      <c r="AP258" s="44">
        <f t="shared" si="37"/>
        <v>-6.3999999999999932E-2</v>
      </c>
      <c r="AQ258" s="44">
        <f t="shared" si="38"/>
        <v>4.0959999999999911E-3</v>
      </c>
    </row>
    <row r="259" spans="1:43" s="2" customFormat="1" ht="15" customHeight="1" x14ac:dyDescent="0.35">
      <c r="A259" s="3">
        <v>255</v>
      </c>
      <c r="B259" s="4" t="s">
        <v>535</v>
      </c>
      <c r="C259" s="3" t="s">
        <v>536</v>
      </c>
      <c r="D259" s="6">
        <v>3.5</v>
      </c>
      <c r="E259" s="6">
        <v>1</v>
      </c>
      <c r="F259" s="6">
        <v>1.5</v>
      </c>
      <c r="G259" s="6">
        <v>3</v>
      </c>
      <c r="H259" s="6">
        <v>2</v>
      </c>
      <c r="I259" s="6">
        <v>2</v>
      </c>
      <c r="J259" s="6">
        <v>2</v>
      </c>
      <c r="K259" s="6">
        <v>2</v>
      </c>
      <c r="L259" s="6">
        <v>2.5</v>
      </c>
      <c r="M259" s="3">
        <v>2.09</v>
      </c>
      <c r="N259" s="3">
        <v>6.05</v>
      </c>
      <c r="O259" s="12">
        <f t="shared" si="31"/>
        <v>2.125</v>
      </c>
      <c r="P259" s="22">
        <f t="shared" si="32"/>
        <v>17.647058823529413</v>
      </c>
      <c r="Q259" s="12">
        <f t="shared" si="33"/>
        <v>2.1666666666666665</v>
      </c>
      <c r="R259" s="22">
        <f t="shared" si="34"/>
        <v>-3.5384615384615383</v>
      </c>
      <c r="AN259" s="44">
        <f t="shared" si="35"/>
        <v>0.17647058823529413</v>
      </c>
      <c r="AO259" s="44">
        <f t="shared" si="36"/>
        <v>3.1141868512110732E-2</v>
      </c>
      <c r="AP259" s="44">
        <f t="shared" si="37"/>
        <v>-3.5384615384615382E-2</v>
      </c>
      <c r="AQ259" s="44">
        <f t="shared" si="38"/>
        <v>1.2520710059171596E-3</v>
      </c>
    </row>
    <row r="260" spans="1:43" s="2" customFormat="1" ht="15" customHeight="1" x14ac:dyDescent="0.35">
      <c r="A260" s="3">
        <v>256</v>
      </c>
      <c r="B260" s="4" t="s">
        <v>537</v>
      </c>
      <c r="C260" s="3" t="s">
        <v>538</v>
      </c>
      <c r="D260" s="6">
        <v>3</v>
      </c>
      <c r="E260" s="6">
        <v>1.5</v>
      </c>
      <c r="F260" s="6">
        <v>2</v>
      </c>
      <c r="G260" s="6">
        <v>3</v>
      </c>
      <c r="H260" s="6">
        <v>2.5</v>
      </c>
      <c r="I260" s="6">
        <v>3</v>
      </c>
      <c r="J260" s="6">
        <v>3</v>
      </c>
      <c r="K260" s="6">
        <v>2</v>
      </c>
      <c r="L260" s="6">
        <v>3</v>
      </c>
      <c r="M260" s="3">
        <v>2.33</v>
      </c>
      <c r="N260" s="3">
        <v>6.41</v>
      </c>
      <c r="O260" s="12">
        <f t="shared" si="31"/>
        <v>2.5</v>
      </c>
      <c r="P260" s="22">
        <f t="shared" si="32"/>
        <v>20</v>
      </c>
      <c r="Q260" s="12">
        <f t="shared" si="33"/>
        <v>2.5555555555555554</v>
      </c>
      <c r="R260" s="22">
        <f t="shared" si="34"/>
        <v>-8.8260869565217295</v>
      </c>
      <c r="AN260" s="44">
        <f t="shared" si="35"/>
        <v>0.2</v>
      </c>
      <c r="AO260" s="44">
        <f t="shared" si="36"/>
        <v>4.0000000000000008E-2</v>
      </c>
      <c r="AP260" s="44">
        <f t="shared" si="37"/>
        <v>-8.8260869565217295E-2</v>
      </c>
      <c r="AQ260" s="44">
        <f t="shared" si="38"/>
        <v>7.7899810964083003E-3</v>
      </c>
    </row>
    <row r="261" spans="1:43" s="2" customFormat="1" ht="15" customHeight="1" x14ac:dyDescent="0.35">
      <c r="A261" s="3">
        <v>257</v>
      </c>
      <c r="B261" s="4" t="s">
        <v>539</v>
      </c>
      <c r="C261" s="3" t="s">
        <v>540</v>
      </c>
      <c r="D261" s="6">
        <v>4</v>
      </c>
      <c r="E261" s="6">
        <v>2</v>
      </c>
      <c r="F261" s="6">
        <v>3</v>
      </c>
      <c r="G261" s="6">
        <v>3.5</v>
      </c>
      <c r="H261" s="6">
        <v>2.5</v>
      </c>
      <c r="I261" s="6">
        <v>3.5</v>
      </c>
      <c r="J261" s="6">
        <v>3.5</v>
      </c>
      <c r="K261" s="6">
        <v>3</v>
      </c>
      <c r="L261" s="6">
        <v>3.5</v>
      </c>
      <c r="M261" s="3">
        <v>2.98</v>
      </c>
      <c r="N261" s="3">
        <v>7.37</v>
      </c>
      <c r="O261" s="12">
        <f t="shared" si="31"/>
        <v>3.125</v>
      </c>
      <c r="P261" s="22">
        <f t="shared" si="32"/>
        <v>12</v>
      </c>
      <c r="Q261" s="12">
        <f t="shared" si="33"/>
        <v>3.1666666666666665</v>
      </c>
      <c r="R261" s="22">
        <f t="shared" si="34"/>
        <v>-5.8947368421052593</v>
      </c>
      <c r="AN261" s="44">
        <f t="shared" si="35"/>
        <v>0.12</v>
      </c>
      <c r="AO261" s="44">
        <f t="shared" si="36"/>
        <v>1.44E-2</v>
      </c>
      <c r="AP261" s="44">
        <f t="shared" si="37"/>
        <v>-5.8947368421052596E-2</v>
      </c>
      <c r="AQ261" s="44">
        <f t="shared" si="38"/>
        <v>3.4747922437673088E-3</v>
      </c>
    </row>
    <row r="262" spans="1:43" s="2" customFormat="1" ht="15" customHeight="1" x14ac:dyDescent="0.35">
      <c r="A262" s="3">
        <v>258</v>
      </c>
      <c r="B262" s="4" t="s">
        <v>541</v>
      </c>
      <c r="C262" s="3" t="s">
        <v>542</v>
      </c>
      <c r="D262" s="6">
        <v>3</v>
      </c>
      <c r="E262" s="6">
        <v>1</v>
      </c>
      <c r="F262" s="6">
        <v>2</v>
      </c>
      <c r="G262" s="6">
        <v>2</v>
      </c>
      <c r="H262" s="6">
        <v>2</v>
      </c>
      <c r="I262" s="6">
        <v>2.5</v>
      </c>
      <c r="J262" s="6">
        <v>1.5</v>
      </c>
      <c r="K262" s="6">
        <v>3</v>
      </c>
      <c r="L262" s="6">
        <v>1.5</v>
      </c>
      <c r="M262" s="3">
        <v>2.0699999999999998</v>
      </c>
      <c r="N262" s="3">
        <v>5.99</v>
      </c>
      <c r="O262" s="12">
        <f t="shared" ref="O262:O293" si="39">AVERAGE(D262:K262)</f>
        <v>2.125</v>
      </c>
      <c r="P262" s="22">
        <f t="shared" ref="P262:P293" si="40">(L262-O262)/O262*100</f>
        <v>-29.411764705882355</v>
      </c>
      <c r="Q262" s="12">
        <f t="shared" ref="Q262:Q293" si="41">AVERAGE(D262:L262)</f>
        <v>2.0555555555555554</v>
      </c>
      <c r="R262" s="22">
        <f t="shared" ref="R262:R293" si="42">(M262-Q262)/Q262*100</f>
        <v>0.70270270270270463</v>
      </c>
      <c r="AN262" s="44">
        <f t="shared" ref="AN262:AN293" si="43">P262/100</f>
        <v>-0.29411764705882354</v>
      </c>
      <c r="AO262" s="44">
        <f t="shared" ref="AO262:AO293" si="44">AN262^2</f>
        <v>8.6505190311418692E-2</v>
      </c>
      <c r="AP262" s="44">
        <f t="shared" ref="AP262:AP293" si="45">R262/100</f>
        <v>7.0270270270270463E-3</v>
      </c>
      <c r="AQ262" s="44">
        <f t="shared" ref="AQ262:AQ293" si="46">AP262^2</f>
        <v>4.9379108838568572E-5</v>
      </c>
    </row>
    <row r="263" spans="1:43" s="2" customFormat="1" ht="15" customHeight="1" x14ac:dyDescent="0.35">
      <c r="A263" s="3">
        <v>259</v>
      </c>
      <c r="B263" s="4" t="s">
        <v>543</v>
      </c>
      <c r="C263" s="3" t="s">
        <v>544</v>
      </c>
      <c r="D263" s="6">
        <v>3</v>
      </c>
      <c r="E263" s="6">
        <v>2</v>
      </c>
      <c r="F263" s="6">
        <v>2</v>
      </c>
      <c r="G263" s="6">
        <v>3</v>
      </c>
      <c r="H263" s="6">
        <v>1.5</v>
      </c>
      <c r="I263" s="6">
        <v>3</v>
      </c>
      <c r="J263" s="6">
        <v>3.5</v>
      </c>
      <c r="K263" s="6">
        <v>2</v>
      </c>
      <c r="L263" s="6">
        <v>3</v>
      </c>
      <c r="M263" s="3">
        <v>2.35</v>
      </c>
      <c r="N263" s="3">
        <v>6.43</v>
      </c>
      <c r="O263" s="12">
        <f t="shared" si="39"/>
        <v>2.5</v>
      </c>
      <c r="P263" s="22">
        <f t="shared" si="40"/>
        <v>20</v>
      </c>
      <c r="Q263" s="12">
        <f t="shared" si="41"/>
        <v>2.5555555555555554</v>
      </c>
      <c r="R263" s="22">
        <f t="shared" si="42"/>
        <v>-8.0434782608695556</v>
      </c>
      <c r="AN263" s="44">
        <f t="shared" si="43"/>
        <v>0.2</v>
      </c>
      <c r="AO263" s="44">
        <f t="shared" si="44"/>
        <v>4.0000000000000008E-2</v>
      </c>
      <c r="AP263" s="44">
        <f t="shared" si="45"/>
        <v>-8.0434782608695563E-2</v>
      </c>
      <c r="AQ263" s="44">
        <f t="shared" si="46"/>
        <v>6.4697542533081144E-3</v>
      </c>
    </row>
    <row r="264" spans="1:43" s="2" customFormat="1" ht="15" customHeight="1" x14ac:dyDescent="0.35">
      <c r="A264" s="3">
        <v>260</v>
      </c>
      <c r="B264" s="4" t="s">
        <v>545</v>
      </c>
      <c r="C264" s="3" t="s">
        <v>546</v>
      </c>
      <c r="D264" s="6">
        <v>3</v>
      </c>
      <c r="E264" s="6">
        <v>1.5</v>
      </c>
      <c r="F264" s="6">
        <v>2</v>
      </c>
      <c r="G264" s="6">
        <v>2</v>
      </c>
      <c r="H264" s="6">
        <v>1.5</v>
      </c>
      <c r="I264" s="6">
        <v>2.5</v>
      </c>
      <c r="J264" s="6">
        <v>2</v>
      </c>
      <c r="K264" s="6">
        <v>3</v>
      </c>
      <c r="L264" s="6">
        <v>3</v>
      </c>
      <c r="M264" s="3">
        <v>2.2000000000000002</v>
      </c>
      <c r="N264" s="3">
        <v>6.18</v>
      </c>
      <c r="O264" s="12">
        <f t="shared" si="39"/>
        <v>2.1875</v>
      </c>
      <c r="P264" s="22">
        <f t="shared" si="40"/>
        <v>37.142857142857146</v>
      </c>
      <c r="Q264" s="12">
        <f t="shared" si="41"/>
        <v>2.2777777777777777</v>
      </c>
      <c r="R264" s="22">
        <f t="shared" si="42"/>
        <v>-3.4146341463414513</v>
      </c>
      <c r="AN264" s="44">
        <f t="shared" si="43"/>
        <v>0.37142857142857144</v>
      </c>
      <c r="AO264" s="44">
        <f t="shared" si="44"/>
        <v>0.1379591836734694</v>
      </c>
      <c r="AP264" s="44">
        <f t="shared" si="45"/>
        <v>-3.4146341463414512E-2</v>
      </c>
      <c r="AQ264" s="44">
        <f t="shared" si="46"/>
        <v>1.1659726353361011E-3</v>
      </c>
    </row>
    <row r="265" spans="1:43" s="2" customFormat="1" ht="15" customHeight="1" x14ac:dyDescent="0.35">
      <c r="A265" s="3">
        <v>261</v>
      </c>
      <c r="B265" s="4" t="s">
        <v>547</v>
      </c>
      <c r="C265" s="3" t="s">
        <v>495</v>
      </c>
      <c r="D265" s="6">
        <v>4</v>
      </c>
      <c r="E265" s="6">
        <v>3.5</v>
      </c>
      <c r="F265" s="6">
        <v>4</v>
      </c>
      <c r="G265" s="6">
        <v>4</v>
      </c>
      <c r="H265" s="6">
        <v>3</v>
      </c>
      <c r="I265" s="6">
        <v>4</v>
      </c>
      <c r="J265" s="6">
        <v>3.5</v>
      </c>
      <c r="K265" s="6">
        <v>2</v>
      </c>
      <c r="L265" s="6">
        <v>3</v>
      </c>
      <c r="M265" s="3">
        <v>3.14</v>
      </c>
      <c r="N265" s="3">
        <v>7.63</v>
      </c>
      <c r="O265" s="12">
        <f t="shared" si="39"/>
        <v>3.5</v>
      </c>
      <c r="P265" s="22">
        <f t="shared" si="40"/>
        <v>-14.285714285714285</v>
      </c>
      <c r="Q265" s="12">
        <f t="shared" si="41"/>
        <v>3.4444444444444446</v>
      </c>
      <c r="R265" s="22">
        <f t="shared" si="42"/>
        <v>-8.8387096774193576</v>
      </c>
      <c r="AN265" s="44">
        <f t="shared" si="43"/>
        <v>-0.14285714285714285</v>
      </c>
      <c r="AO265" s="44">
        <f t="shared" si="44"/>
        <v>2.0408163265306121E-2</v>
      </c>
      <c r="AP265" s="44">
        <f t="shared" si="45"/>
        <v>-8.8387096774193583E-2</v>
      </c>
      <c r="AQ265" s="44">
        <f t="shared" si="46"/>
        <v>7.8122788761706618E-3</v>
      </c>
    </row>
    <row r="266" spans="1:43" s="2" customFormat="1" ht="15" customHeight="1" x14ac:dyDescent="0.35">
      <c r="A266" s="3">
        <v>262</v>
      </c>
      <c r="B266" s="4" t="s">
        <v>548</v>
      </c>
      <c r="C266" s="3" t="s">
        <v>83</v>
      </c>
      <c r="D266" s="6">
        <v>4</v>
      </c>
      <c r="E266" s="6">
        <v>3</v>
      </c>
      <c r="F266" s="6">
        <v>4</v>
      </c>
      <c r="G266" s="6">
        <v>4</v>
      </c>
      <c r="H266" s="6">
        <v>3</v>
      </c>
      <c r="I266" s="6">
        <v>2.5</v>
      </c>
      <c r="J266" s="6">
        <v>3</v>
      </c>
      <c r="K266" s="6">
        <v>1.5</v>
      </c>
      <c r="L266" s="6">
        <v>3</v>
      </c>
      <c r="M266" s="3">
        <v>2.66</v>
      </c>
      <c r="N266" s="3">
        <v>6.89</v>
      </c>
      <c r="O266" s="12">
        <f t="shared" si="39"/>
        <v>3.125</v>
      </c>
      <c r="P266" s="22">
        <f t="shared" si="40"/>
        <v>-4</v>
      </c>
      <c r="Q266" s="12">
        <f t="shared" si="41"/>
        <v>3.1111111111111112</v>
      </c>
      <c r="R266" s="22">
        <f t="shared" si="42"/>
        <v>-14.499999999999996</v>
      </c>
      <c r="AN266" s="44">
        <f t="shared" si="43"/>
        <v>-0.04</v>
      </c>
      <c r="AO266" s="44">
        <f t="shared" si="44"/>
        <v>1.6000000000000001E-3</v>
      </c>
      <c r="AP266" s="44">
        <f t="shared" si="45"/>
        <v>-0.14499999999999996</v>
      </c>
      <c r="AQ266" s="44">
        <f t="shared" si="46"/>
        <v>2.1024999999999988E-2</v>
      </c>
    </row>
    <row r="267" spans="1:43" s="2" customFormat="1" ht="15" customHeight="1" x14ac:dyDescent="0.35">
      <c r="A267" s="3">
        <v>263</v>
      </c>
      <c r="B267" s="4" t="s">
        <v>549</v>
      </c>
      <c r="C267" s="3" t="s">
        <v>550</v>
      </c>
      <c r="D267" s="6">
        <v>3.5</v>
      </c>
      <c r="E267" s="6">
        <v>1.5</v>
      </c>
      <c r="F267" s="6">
        <v>4</v>
      </c>
      <c r="G267" s="6">
        <v>3</v>
      </c>
      <c r="H267" s="6">
        <v>2</v>
      </c>
      <c r="I267" s="6">
        <v>2.5</v>
      </c>
      <c r="J267" s="6">
        <v>3</v>
      </c>
      <c r="K267" s="6">
        <v>3.5</v>
      </c>
      <c r="L267" s="6">
        <v>4</v>
      </c>
      <c r="M267" s="3">
        <v>2.78</v>
      </c>
      <c r="N267" s="3">
        <v>7.14</v>
      </c>
      <c r="O267" s="12">
        <f t="shared" si="39"/>
        <v>2.875</v>
      </c>
      <c r="P267" s="22">
        <f t="shared" si="40"/>
        <v>39.130434782608695</v>
      </c>
      <c r="Q267" s="12">
        <f t="shared" si="41"/>
        <v>3</v>
      </c>
      <c r="R267" s="22">
        <f t="shared" si="42"/>
        <v>-7.3333333333333401</v>
      </c>
      <c r="AN267" s="44">
        <f t="shared" si="43"/>
        <v>0.39130434782608697</v>
      </c>
      <c r="AO267" s="44">
        <f t="shared" si="44"/>
        <v>0.15311909262759926</v>
      </c>
      <c r="AP267" s="44">
        <f t="shared" si="45"/>
        <v>-7.3333333333333403E-2</v>
      </c>
      <c r="AQ267" s="44">
        <f t="shared" si="46"/>
        <v>5.3777777777777877E-3</v>
      </c>
    </row>
    <row r="268" spans="1:43" s="2" customFormat="1" ht="15" customHeight="1" x14ac:dyDescent="0.35">
      <c r="A268" s="3">
        <v>264</v>
      </c>
      <c r="B268" s="4" t="s">
        <v>551</v>
      </c>
      <c r="C268" s="3" t="s">
        <v>552</v>
      </c>
      <c r="D268" s="6">
        <v>4</v>
      </c>
      <c r="E268" s="6">
        <v>1</v>
      </c>
      <c r="F268" s="6">
        <v>3.5</v>
      </c>
      <c r="G268" s="6">
        <v>3</v>
      </c>
      <c r="H268" s="6">
        <v>3</v>
      </c>
      <c r="I268" s="6">
        <v>3</v>
      </c>
      <c r="J268" s="6">
        <v>2.5</v>
      </c>
      <c r="K268" s="6">
        <v>2.5</v>
      </c>
      <c r="L268" s="6">
        <v>3.5</v>
      </c>
      <c r="M268" s="3">
        <v>2.83</v>
      </c>
      <c r="N268" s="3">
        <v>7.2</v>
      </c>
      <c r="O268" s="12">
        <f t="shared" si="39"/>
        <v>2.8125</v>
      </c>
      <c r="P268" s="22">
        <f t="shared" si="40"/>
        <v>24.444444444444443</v>
      </c>
      <c r="Q268" s="12">
        <f t="shared" si="41"/>
        <v>2.8888888888888888</v>
      </c>
      <c r="R268" s="22">
        <f t="shared" si="42"/>
        <v>-2.0384615384615343</v>
      </c>
      <c r="AN268" s="44">
        <f t="shared" si="43"/>
        <v>0.24444444444444444</v>
      </c>
      <c r="AO268" s="44">
        <f t="shared" si="44"/>
        <v>5.9753086419753083E-2</v>
      </c>
      <c r="AP268" s="44">
        <f t="shared" si="45"/>
        <v>-2.0384615384615345E-2</v>
      </c>
      <c r="AQ268" s="44">
        <f t="shared" si="46"/>
        <v>4.1553254437869661E-4</v>
      </c>
    </row>
    <row r="269" spans="1:43" s="2" customFormat="1" ht="15" customHeight="1" x14ac:dyDescent="0.35">
      <c r="A269" s="3">
        <v>265</v>
      </c>
      <c r="B269" s="4" t="s">
        <v>553</v>
      </c>
      <c r="C269" s="3" t="s">
        <v>554</v>
      </c>
      <c r="D269" s="6">
        <v>4</v>
      </c>
      <c r="E269" s="6">
        <v>1</v>
      </c>
      <c r="F269" s="6">
        <v>3</v>
      </c>
      <c r="G269" s="6">
        <v>3</v>
      </c>
      <c r="H269" s="6">
        <v>2</v>
      </c>
      <c r="I269" s="6">
        <v>2</v>
      </c>
      <c r="J269" s="6">
        <v>3</v>
      </c>
      <c r="K269" s="6">
        <v>2</v>
      </c>
      <c r="L269" s="6">
        <v>3</v>
      </c>
      <c r="M269" s="3">
        <v>2.93</v>
      </c>
      <c r="N269" s="3">
        <v>7.42</v>
      </c>
      <c r="O269" s="12">
        <f t="shared" si="39"/>
        <v>2.5</v>
      </c>
      <c r="P269" s="22">
        <f t="shared" si="40"/>
        <v>20</v>
      </c>
      <c r="Q269" s="12">
        <f t="shared" si="41"/>
        <v>2.5555555555555554</v>
      </c>
      <c r="R269" s="22">
        <f t="shared" si="42"/>
        <v>14.652173913043493</v>
      </c>
      <c r="AN269" s="44">
        <f t="shared" si="43"/>
        <v>0.2</v>
      </c>
      <c r="AO269" s="44">
        <f t="shared" si="44"/>
        <v>4.0000000000000008E-2</v>
      </c>
      <c r="AP269" s="44">
        <f t="shared" si="45"/>
        <v>0.14652173913043492</v>
      </c>
      <c r="AQ269" s="44">
        <f t="shared" si="46"/>
        <v>2.1468620037807223E-2</v>
      </c>
    </row>
    <row r="270" spans="1:43" s="2" customFormat="1" ht="15" customHeight="1" x14ac:dyDescent="0.35">
      <c r="A270" s="3">
        <v>266</v>
      </c>
      <c r="B270" s="4" t="s">
        <v>576</v>
      </c>
      <c r="C270" s="3" t="s">
        <v>577</v>
      </c>
      <c r="D270" s="6">
        <v>3</v>
      </c>
      <c r="E270" s="6">
        <v>3</v>
      </c>
      <c r="F270" s="6">
        <v>3</v>
      </c>
      <c r="G270" s="6">
        <v>3.5</v>
      </c>
      <c r="H270" s="6">
        <v>1</v>
      </c>
      <c r="I270" s="6">
        <v>3</v>
      </c>
      <c r="J270" s="6">
        <v>3</v>
      </c>
      <c r="K270" s="6">
        <v>3</v>
      </c>
      <c r="L270" s="6">
        <v>3</v>
      </c>
      <c r="M270" s="3">
        <v>3.07</v>
      </c>
      <c r="N270" s="3">
        <v>7.53</v>
      </c>
      <c r="O270" s="12">
        <f t="shared" ref="O270:O292" si="47">AVERAGE(D270:K270)</f>
        <v>2.8125</v>
      </c>
      <c r="P270" s="22">
        <f t="shared" ref="P270:P292" si="48">(L270-O270)/O270*100</f>
        <v>6.666666666666667</v>
      </c>
      <c r="Q270" s="12">
        <f t="shared" ref="Q270:Q292" si="49">AVERAGE(D270:L270)</f>
        <v>2.8333333333333335</v>
      </c>
      <c r="R270" s="22">
        <f t="shared" ref="R270:R292" si="50">(M270-Q270)/Q270*100</f>
        <v>8.3529411764705763</v>
      </c>
      <c r="AN270" s="44">
        <f t="shared" ref="AN270:AN292" si="51">P270/100</f>
        <v>6.6666666666666666E-2</v>
      </c>
      <c r="AO270" s="44">
        <f t="shared" ref="AO270:AO292" si="52">AN270^2</f>
        <v>4.4444444444444444E-3</v>
      </c>
      <c r="AP270" s="44">
        <f t="shared" ref="AP270:AP292" si="53">R270/100</f>
        <v>8.3529411764705769E-2</v>
      </c>
      <c r="AQ270" s="44">
        <f t="shared" ref="AQ270:AQ292" si="54">AP270^2</f>
        <v>6.9771626297577662E-3</v>
      </c>
    </row>
    <row r="271" spans="1:43" s="2" customFormat="1" ht="15" customHeight="1" x14ac:dyDescent="0.35">
      <c r="A271" s="3">
        <v>267</v>
      </c>
      <c r="B271" s="4" t="s">
        <v>578</v>
      </c>
      <c r="C271" s="3" t="s">
        <v>579</v>
      </c>
      <c r="D271" s="6">
        <v>4</v>
      </c>
      <c r="E271" s="6">
        <v>2</v>
      </c>
      <c r="F271" s="6">
        <v>3.5</v>
      </c>
      <c r="G271" s="6">
        <v>4</v>
      </c>
      <c r="H271" s="6">
        <v>2</v>
      </c>
      <c r="I271" s="6">
        <v>4</v>
      </c>
      <c r="J271" s="6">
        <v>3</v>
      </c>
      <c r="K271" s="6">
        <v>3.5</v>
      </c>
      <c r="L271" s="6">
        <v>3</v>
      </c>
      <c r="M271" s="3">
        <v>3.03</v>
      </c>
      <c r="N271" s="3">
        <v>7.45</v>
      </c>
      <c r="O271" s="12">
        <f t="shared" si="47"/>
        <v>3.25</v>
      </c>
      <c r="P271" s="22">
        <f t="shared" si="48"/>
        <v>-7.6923076923076925</v>
      </c>
      <c r="Q271" s="12">
        <f t="shared" si="49"/>
        <v>3.2222222222222223</v>
      </c>
      <c r="R271" s="22">
        <f t="shared" si="50"/>
        <v>-5.9655172413793194</v>
      </c>
      <c r="AN271" s="44">
        <f t="shared" si="51"/>
        <v>-7.6923076923076927E-2</v>
      </c>
      <c r="AO271" s="44">
        <f t="shared" si="52"/>
        <v>5.9171597633136102E-3</v>
      </c>
      <c r="AP271" s="44">
        <f t="shared" si="53"/>
        <v>-5.9655172413793194E-2</v>
      </c>
      <c r="AQ271" s="44">
        <f t="shared" si="54"/>
        <v>3.5587395957193922E-3</v>
      </c>
    </row>
    <row r="272" spans="1:43" s="2" customFormat="1" ht="15" customHeight="1" x14ac:dyDescent="0.35">
      <c r="A272" s="3">
        <v>268</v>
      </c>
      <c r="B272" s="4" t="s">
        <v>580</v>
      </c>
      <c r="C272" s="3" t="s">
        <v>581</v>
      </c>
      <c r="D272" s="6">
        <v>3</v>
      </c>
      <c r="E272" s="6">
        <v>1.5</v>
      </c>
      <c r="F272" s="6">
        <v>1.5</v>
      </c>
      <c r="G272" s="6">
        <v>2.5</v>
      </c>
      <c r="H272" s="6">
        <v>1.5</v>
      </c>
      <c r="I272" s="6">
        <v>3.5</v>
      </c>
      <c r="J272" s="6">
        <v>1</v>
      </c>
      <c r="K272" s="6">
        <v>3</v>
      </c>
      <c r="L272" s="6">
        <v>2</v>
      </c>
      <c r="M272" s="3">
        <v>2.04</v>
      </c>
      <c r="N272" s="12">
        <v>5.95</v>
      </c>
      <c r="O272" s="12">
        <f t="shared" si="47"/>
        <v>2.1875</v>
      </c>
      <c r="P272" s="22">
        <f t="shared" si="48"/>
        <v>-8.5714285714285712</v>
      </c>
      <c r="Q272" s="12">
        <f t="shared" si="49"/>
        <v>2.1666666666666665</v>
      </c>
      <c r="R272" s="22">
        <f t="shared" si="50"/>
        <v>-5.8461538461538378</v>
      </c>
      <c r="AN272" s="44">
        <f t="shared" si="51"/>
        <v>-8.5714285714285715E-2</v>
      </c>
      <c r="AO272" s="44">
        <f t="shared" si="52"/>
        <v>7.3469387755102046E-3</v>
      </c>
      <c r="AP272" s="44">
        <f t="shared" si="53"/>
        <v>-5.8461538461538377E-2</v>
      </c>
      <c r="AQ272" s="44">
        <f t="shared" si="54"/>
        <v>3.4177514792899308E-3</v>
      </c>
    </row>
    <row r="273" spans="1:43" s="2" customFormat="1" ht="15" customHeight="1" x14ac:dyDescent="0.35">
      <c r="A273" s="3">
        <v>269</v>
      </c>
      <c r="B273" s="4" t="s">
        <v>582</v>
      </c>
      <c r="C273" s="3" t="s">
        <v>583</v>
      </c>
      <c r="D273" s="6">
        <v>4</v>
      </c>
      <c r="E273" s="6">
        <v>2.5</v>
      </c>
      <c r="F273" s="6">
        <v>4</v>
      </c>
      <c r="G273" s="6">
        <v>3</v>
      </c>
      <c r="H273" s="6">
        <v>2.5</v>
      </c>
      <c r="I273" s="6">
        <v>3.5</v>
      </c>
      <c r="J273" s="6">
        <v>3.5</v>
      </c>
      <c r="K273" s="6">
        <v>3</v>
      </c>
      <c r="L273" s="6">
        <v>3</v>
      </c>
      <c r="M273" s="12">
        <v>2.89</v>
      </c>
      <c r="N273" s="12">
        <v>7.18</v>
      </c>
      <c r="O273" s="12">
        <f t="shared" si="47"/>
        <v>3.25</v>
      </c>
      <c r="P273" s="22">
        <f t="shared" si="48"/>
        <v>-7.6923076923076925</v>
      </c>
      <c r="Q273" s="12">
        <f t="shared" si="49"/>
        <v>3.2222222222222223</v>
      </c>
      <c r="R273" s="22">
        <f t="shared" si="50"/>
        <v>-10.310344827586206</v>
      </c>
      <c r="AN273" s="44">
        <f t="shared" si="51"/>
        <v>-7.6923076923076927E-2</v>
      </c>
      <c r="AO273" s="44">
        <f t="shared" si="52"/>
        <v>5.9171597633136102E-3</v>
      </c>
      <c r="AP273" s="44">
        <f t="shared" si="53"/>
        <v>-0.10310344827586207</v>
      </c>
      <c r="AQ273" s="44">
        <f t="shared" si="54"/>
        <v>1.0630321046373365E-2</v>
      </c>
    </row>
    <row r="274" spans="1:43" s="2" customFormat="1" ht="15" customHeight="1" x14ac:dyDescent="0.35">
      <c r="A274" s="3">
        <v>270</v>
      </c>
      <c r="B274" s="4" t="s">
        <v>584</v>
      </c>
      <c r="C274" s="3" t="s">
        <v>585</v>
      </c>
      <c r="D274" s="6">
        <v>4</v>
      </c>
      <c r="E274" s="6">
        <v>3.5</v>
      </c>
      <c r="F274" s="6">
        <v>4</v>
      </c>
      <c r="G274" s="6">
        <v>4</v>
      </c>
      <c r="H274" s="6">
        <v>3</v>
      </c>
      <c r="I274" s="6">
        <v>4</v>
      </c>
      <c r="J274" s="6">
        <v>3.5</v>
      </c>
      <c r="K274" s="6">
        <v>3</v>
      </c>
      <c r="L274" s="6">
        <v>4</v>
      </c>
      <c r="M274" s="12">
        <v>3.38</v>
      </c>
      <c r="N274" s="12">
        <v>7.98</v>
      </c>
      <c r="O274" s="12">
        <f t="shared" si="47"/>
        <v>3.625</v>
      </c>
      <c r="P274" s="22">
        <f t="shared" si="48"/>
        <v>10.344827586206897</v>
      </c>
      <c r="Q274" s="12">
        <f t="shared" si="49"/>
        <v>3.6666666666666665</v>
      </c>
      <c r="R274" s="22">
        <f t="shared" si="50"/>
        <v>-7.8181818181818175</v>
      </c>
      <c r="AN274" s="44">
        <f t="shared" si="51"/>
        <v>0.10344827586206896</v>
      </c>
      <c r="AO274" s="44">
        <f t="shared" si="52"/>
        <v>1.070154577883472E-2</v>
      </c>
      <c r="AP274" s="44">
        <f t="shared" si="53"/>
        <v>-7.8181818181818172E-2</v>
      </c>
      <c r="AQ274" s="44">
        <f t="shared" si="54"/>
        <v>6.1123966942148748E-3</v>
      </c>
    </row>
    <row r="275" spans="1:43" s="2" customFormat="1" ht="15" customHeight="1" x14ac:dyDescent="0.35">
      <c r="A275" s="3">
        <v>271</v>
      </c>
      <c r="B275" s="4" t="s">
        <v>586</v>
      </c>
      <c r="C275" s="3" t="s">
        <v>587</v>
      </c>
      <c r="D275" s="6">
        <v>3.5</v>
      </c>
      <c r="E275" s="6">
        <v>2</v>
      </c>
      <c r="F275" s="6">
        <v>3.5</v>
      </c>
      <c r="G275" s="6">
        <v>2</v>
      </c>
      <c r="H275" s="6">
        <v>1.5</v>
      </c>
      <c r="I275" s="6">
        <v>3</v>
      </c>
      <c r="J275" s="6">
        <v>2</v>
      </c>
      <c r="K275" s="6">
        <v>2</v>
      </c>
      <c r="L275" s="6">
        <v>2.5</v>
      </c>
      <c r="M275" s="12">
        <v>2.19</v>
      </c>
      <c r="N275" s="12">
        <v>6.2</v>
      </c>
      <c r="O275" s="12">
        <f t="shared" si="47"/>
        <v>2.4375</v>
      </c>
      <c r="P275" s="22">
        <f t="shared" si="48"/>
        <v>2.5641025641025639</v>
      </c>
      <c r="Q275" s="12">
        <f t="shared" si="49"/>
        <v>2.4444444444444446</v>
      </c>
      <c r="R275" s="22">
        <f t="shared" si="50"/>
        <v>-10.409090909090917</v>
      </c>
      <c r="AN275" s="44">
        <f t="shared" si="51"/>
        <v>2.564102564102564E-2</v>
      </c>
      <c r="AO275" s="44">
        <f t="shared" si="52"/>
        <v>6.5746219592373431E-4</v>
      </c>
      <c r="AP275" s="44">
        <f t="shared" si="53"/>
        <v>-0.10409090909090918</v>
      </c>
      <c r="AQ275" s="44">
        <f t="shared" si="54"/>
        <v>1.0834917355371919E-2</v>
      </c>
    </row>
    <row r="276" spans="1:43" s="2" customFormat="1" ht="15" customHeight="1" x14ac:dyDescent="0.35">
      <c r="A276" s="3">
        <v>272</v>
      </c>
      <c r="B276" s="4" t="s">
        <v>588</v>
      </c>
      <c r="C276" s="3" t="s">
        <v>589</v>
      </c>
      <c r="D276" s="6">
        <v>3.5</v>
      </c>
      <c r="E276" s="6">
        <v>3.5</v>
      </c>
      <c r="F276" s="6">
        <v>4</v>
      </c>
      <c r="G276" s="6">
        <v>2</v>
      </c>
      <c r="H276" s="6">
        <v>3</v>
      </c>
      <c r="I276" s="6">
        <v>4</v>
      </c>
      <c r="J276" s="6">
        <v>2</v>
      </c>
      <c r="K276" s="6">
        <v>3</v>
      </c>
      <c r="L276" s="6">
        <v>4</v>
      </c>
      <c r="M276" s="12">
        <v>3.51</v>
      </c>
      <c r="N276" s="12">
        <v>8.3000000000000007</v>
      </c>
      <c r="O276" s="12">
        <f t="shared" si="47"/>
        <v>3.125</v>
      </c>
      <c r="P276" s="22">
        <f t="shared" si="48"/>
        <v>28.000000000000004</v>
      </c>
      <c r="Q276" s="12">
        <f t="shared" si="49"/>
        <v>3.2222222222222223</v>
      </c>
      <c r="R276" s="22">
        <f t="shared" si="50"/>
        <v>8.9310344827586103</v>
      </c>
      <c r="AN276" s="44">
        <f t="shared" si="51"/>
        <v>0.28000000000000003</v>
      </c>
      <c r="AO276" s="44">
        <f t="shared" si="52"/>
        <v>7.8400000000000011E-2</v>
      </c>
      <c r="AP276" s="44">
        <f t="shared" si="53"/>
        <v>8.9310344827586097E-2</v>
      </c>
      <c r="AQ276" s="44">
        <f t="shared" si="54"/>
        <v>7.9763376932223354E-3</v>
      </c>
    </row>
    <row r="277" spans="1:43" s="2" customFormat="1" ht="15" customHeight="1" x14ac:dyDescent="0.35">
      <c r="A277" s="3">
        <v>273</v>
      </c>
      <c r="B277" s="4" t="s">
        <v>590</v>
      </c>
      <c r="C277" s="3" t="s">
        <v>471</v>
      </c>
      <c r="D277" s="6">
        <v>3</v>
      </c>
      <c r="E277" s="6">
        <v>1.5</v>
      </c>
      <c r="F277" s="6">
        <v>2.5</v>
      </c>
      <c r="G277" s="6">
        <v>2</v>
      </c>
      <c r="H277" s="6">
        <v>1</v>
      </c>
      <c r="I277" s="6">
        <v>3.5</v>
      </c>
      <c r="J277" s="6">
        <v>3</v>
      </c>
      <c r="K277" s="6">
        <v>3.5</v>
      </c>
      <c r="L277" s="6">
        <v>3</v>
      </c>
      <c r="M277" s="12">
        <v>2.2799999999999998</v>
      </c>
      <c r="N277" s="12">
        <v>6.31</v>
      </c>
      <c r="O277" s="12">
        <f t="shared" si="47"/>
        <v>2.5</v>
      </c>
      <c r="P277" s="22">
        <f t="shared" si="48"/>
        <v>20</v>
      </c>
      <c r="Q277" s="12">
        <f t="shared" si="49"/>
        <v>2.5555555555555554</v>
      </c>
      <c r="R277" s="22">
        <f t="shared" si="50"/>
        <v>-10.782608695652176</v>
      </c>
      <c r="AN277" s="44">
        <f t="shared" si="51"/>
        <v>0.2</v>
      </c>
      <c r="AO277" s="44">
        <f t="shared" si="52"/>
        <v>4.0000000000000008E-2</v>
      </c>
      <c r="AP277" s="44">
        <f t="shared" si="53"/>
        <v>-0.10782608695652175</v>
      </c>
      <c r="AQ277" s="44">
        <f t="shared" si="54"/>
        <v>1.162646502835539E-2</v>
      </c>
    </row>
    <row r="278" spans="1:43" s="2" customFormat="1" ht="15" customHeight="1" x14ac:dyDescent="0.35">
      <c r="A278" s="3">
        <v>274</v>
      </c>
      <c r="B278" s="4" t="s">
        <v>591</v>
      </c>
      <c r="C278" s="3" t="s">
        <v>592</v>
      </c>
      <c r="D278" s="6">
        <v>3.5</v>
      </c>
      <c r="E278" s="6">
        <v>1</v>
      </c>
      <c r="F278" s="6">
        <v>2</v>
      </c>
      <c r="G278" s="6">
        <v>1.5</v>
      </c>
      <c r="H278" s="6">
        <v>2</v>
      </c>
      <c r="I278" s="6">
        <v>2</v>
      </c>
      <c r="J278" s="6">
        <v>3</v>
      </c>
      <c r="K278" s="6">
        <v>3</v>
      </c>
      <c r="L278" s="6">
        <v>3</v>
      </c>
      <c r="M278" s="12">
        <v>2.21</v>
      </c>
      <c r="N278" s="12">
        <v>6.2</v>
      </c>
      <c r="O278" s="12">
        <f t="shared" si="47"/>
        <v>2.25</v>
      </c>
      <c r="P278" s="22">
        <f t="shared" si="48"/>
        <v>33.333333333333329</v>
      </c>
      <c r="Q278" s="12">
        <f t="shared" si="49"/>
        <v>2.3333333333333335</v>
      </c>
      <c r="R278" s="22">
        <f t="shared" si="50"/>
        <v>-5.2857142857142936</v>
      </c>
      <c r="AN278" s="44">
        <f t="shared" si="51"/>
        <v>0.33333333333333326</v>
      </c>
      <c r="AO278" s="44">
        <f t="shared" si="52"/>
        <v>0.11111111111111106</v>
      </c>
      <c r="AP278" s="44">
        <f t="shared" si="53"/>
        <v>-5.2857142857142936E-2</v>
      </c>
      <c r="AQ278" s="44">
        <f t="shared" si="54"/>
        <v>2.7938775510204165E-3</v>
      </c>
    </row>
    <row r="279" spans="1:43" s="2" customFormat="1" ht="15" customHeight="1" x14ac:dyDescent="0.35">
      <c r="A279" s="3">
        <v>275</v>
      </c>
      <c r="B279" s="4" t="s">
        <v>593</v>
      </c>
      <c r="C279" s="3" t="s">
        <v>594</v>
      </c>
      <c r="D279" s="6">
        <v>3.5</v>
      </c>
      <c r="E279" s="6">
        <v>1</v>
      </c>
      <c r="F279" s="6">
        <v>2</v>
      </c>
      <c r="G279" s="6">
        <v>2</v>
      </c>
      <c r="H279" s="6">
        <v>1.5</v>
      </c>
      <c r="I279" s="6">
        <v>3.5</v>
      </c>
      <c r="J279" s="6">
        <v>3</v>
      </c>
      <c r="K279" s="6">
        <v>3</v>
      </c>
      <c r="L279" s="6">
        <v>3</v>
      </c>
      <c r="M279" s="12">
        <v>2.11</v>
      </c>
      <c r="N279" s="12">
        <v>6.08</v>
      </c>
      <c r="O279" s="12">
        <f t="shared" si="47"/>
        <v>2.4375</v>
      </c>
      <c r="P279" s="22">
        <f t="shared" si="48"/>
        <v>23.076923076923077</v>
      </c>
      <c r="Q279" s="12">
        <f t="shared" si="49"/>
        <v>2.5</v>
      </c>
      <c r="R279" s="22">
        <f t="shared" si="50"/>
        <v>-15.600000000000005</v>
      </c>
      <c r="AN279" s="44">
        <f t="shared" si="51"/>
        <v>0.23076923076923075</v>
      </c>
      <c r="AO279" s="44">
        <f t="shared" si="52"/>
        <v>5.325443786982248E-2</v>
      </c>
      <c r="AP279" s="44">
        <f t="shared" si="53"/>
        <v>-0.15600000000000006</v>
      </c>
      <c r="AQ279" s="44">
        <f t="shared" si="54"/>
        <v>2.4336000000000017E-2</v>
      </c>
    </row>
    <row r="280" spans="1:43" s="2" customFormat="1" ht="15" customHeight="1" x14ac:dyDescent="0.35">
      <c r="A280" s="3">
        <v>276</v>
      </c>
      <c r="B280" s="4" t="s">
        <v>595</v>
      </c>
      <c r="C280" s="3" t="s">
        <v>596</v>
      </c>
      <c r="D280" s="6">
        <v>3.5</v>
      </c>
      <c r="E280" s="6">
        <v>3</v>
      </c>
      <c r="F280" s="6">
        <v>4</v>
      </c>
      <c r="G280" s="6">
        <v>4</v>
      </c>
      <c r="H280" s="6">
        <v>3.5</v>
      </c>
      <c r="I280" s="6">
        <v>4</v>
      </c>
      <c r="J280" s="6">
        <v>3.5</v>
      </c>
      <c r="K280" s="6">
        <v>4</v>
      </c>
      <c r="L280" s="6">
        <v>4</v>
      </c>
      <c r="M280" s="12">
        <v>3.38</v>
      </c>
      <c r="N280" s="12">
        <v>8</v>
      </c>
      <c r="O280" s="12">
        <f t="shared" si="47"/>
        <v>3.6875</v>
      </c>
      <c r="P280" s="22">
        <f t="shared" si="48"/>
        <v>8.4745762711864394</v>
      </c>
      <c r="Q280" s="12">
        <f t="shared" si="49"/>
        <v>3.7222222222222223</v>
      </c>
      <c r="R280" s="22">
        <f t="shared" si="50"/>
        <v>-9.1940298507462739</v>
      </c>
      <c r="AN280" s="44">
        <f t="shared" si="51"/>
        <v>8.4745762711864389E-2</v>
      </c>
      <c r="AO280" s="44">
        <f t="shared" si="52"/>
        <v>7.1818442976156246E-3</v>
      </c>
      <c r="AP280" s="44">
        <f t="shared" si="53"/>
        <v>-9.1940298507462742E-2</v>
      </c>
      <c r="AQ280" s="44">
        <f t="shared" si="54"/>
        <v>8.4530184896413549E-3</v>
      </c>
    </row>
    <row r="281" spans="1:43" s="2" customFormat="1" ht="15" customHeight="1" x14ac:dyDescent="0.35">
      <c r="A281" s="3">
        <v>277</v>
      </c>
      <c r="B281" s="4" t="s">
        <v>597</v>
      </c>
      <c r="C281" s="3" t="s">
        <v>64</v>
      </c>
      <c r="D281" s="6">
        <v>3</v>
      </c>
      <c r="E281" s="6">
        <v>2.5</v>
      </c>
      <c r="F281" s="6">
        <v>2</v>
      </c>
      <c r="G281" s="6">
        <v>3</v>
      </c>
      <c r="H281" s="6">
        <v>1</v>
      </c>
      <c r="I281" s="6">
        <v>3</v>
      </c>
      <c r="J281" s="6">
        <v>2</v>
      </c>
      <c r="K281" s="6">
        <v>3</v>
      </c>
      <c r="L281" s="6">
        <v>3</v>
      </c>
      <c r="M281" s="12">
        <v>2.34</v>
      </c>
      <c r="N281" s="12">
        <v>6.36</v>
      </c>
      <c r="O281" s="12">
        <f t="shared" si="47"/>
        <v>2.4375</v>
      </c>
      <c r="P281" s="22">
        <f t="shared" si="48"/>
        <v>23.076923076923077</v>
      </c>
      <c r="Q281" s="12">
        <f t="shared" si="49"/>
        <v>2.5</v>
      </c>
      <c r="R281" s="22">
        <f t="shared" si="50"/>
        <v>-6.4000000000000057</v>
      </c>
      <c r="AN281" s="44">
        <f t="shared" si="51"/>
        <v>0.23076923076923075</v>
      </c>
      <c r="AO281" s="44">
        <f t="shared" si="52"/>
        <v>5.325443786982248E-2</v>
      </c>
      <c r="AP281" s="44">
        <f t="shared" si="53"/>
        <v>-6.4000000000000057E-2</v>
      </c>
      <c r="AQ281" s="44">
        <f t="shared" si="54"/>
        <v>4.0960000000000076E-3</v>
      </c>
    </row>
    <row r="282" spans="1:43" s="2" customFormat="1" ht="15" customHeight="1" x14ac:dyDescent="0.35">
      <c r="A282" s="3">
        <v>278</v>
      </c>
      <c r="B282" s="4" t="s">
        <v>598</v>
      </c>
      <c r="C282" s="3" t="s">
        <v>599</v>
      </c>
      <c r="D282" s="6">
        <v>3</v>
      </c>
      <c r="E282" s="6">
        <v>1.5</v>
      </c>
      <c r="F282" s="6">
        <v>3</v>
      </c>
      <c r="G282" s="6">
        <v>3</v>
      </c>
      <c r="H282" s="6">
        <v>2</v>
      </c>
      <c r="I282" s="6">
        <v>2</v>
      </c>
      <c r="J282" s="6">
        <v>2</v>
      </c>
      <c r="K282" s="6">
        <v>1</v>
      </c>
      <c r="L282" s="6">
        <v>2.5</v>
      </c>
      <c r="M282" s="12">
        <v>2.04</v>
      </c>
      <c r="N282" s="12">
        <v>5.98</v>
      </c>
      <c r="O282" s="12">
        <f t="shared" si="47"/>
        <v>2.1875</v>
      </c>
      <c r="P282" s="22">
        <f t="shared" si="48"/>
        <v>14.285714285714285</v>
      </c>
      <c r="Q282" s="12">
        <f t="shared" si="49"/>
        <v>2.2222222222222223</v>
      </c>
      <c r="R282" s="22">
        <f t="shared" si="50"/>
        <v>-8.2000000000000028</v>
      </c>
      <c r="AN282" s="44">
        <f t="shared" si="51"/>
        <v>0.14285714285714285</v>
      </c>
      <c r="AO282" s="44">
        <f t="shared" si="52"/>
        <v>2.0408163265306121E-2</v>
      </c>
      <c r="AP282" s="44">
        <f t="shared" si="53"/>
        <v>-8.2000000000000031E-2</v>
      </c>
      <c r="AQ282" s="44">
        <f t="shared" si="54"/>
        <v>6.7240000000000051E-3</v>
      </c>
    </row>
    <row r="283" spans="1:43" s="2" customFormat="1" ht="15" customHeight="1" x14ac:dyDescent="0.35">
      <c r="A283" s="3">
        <v>279</v>
      </c>
      <c r="B283" s="4" t="s">
        <v>600</v>
      </c>
      <c r="C283" s="3" t="s">
        <v>601</v>
      </c>
      <c r="D283" s="6">
        <v>3.5</v>
      </c>
      <c r="E283" s="6">
        <v>3</v>
      </c>
      <c r="F283" s="6">
        <v>4</v>
      </c>
      <c r="G283" s="6">
        <v>3</v>
      </c>
      <c r="H283" s="6">
        <v>3.5</v>
      </c>
      <c r="I283" s="6">
        <v>2.5</v>
      </c>
      <c r="J283" s="6">
        <v>3</v>
      </c>
      <c r="K283" s="6">
        <v>2</v>
      </c>
      <c r="L283" s="6">
        <v>3</v>
      </c>
      <c r="M283" s="12">
        <v>2.65</v>
      </c>
      <c r="N283" s="12">
        <v>6.85</v>
      </c>
      <c r="O283" s="12">
        <f t="shared" si="47"/>
        <v>3.0625</v>
      </c>
      <c r="P283" s="22">
        <f t="shared" si="48"/>
        <v>-2.0408163265306123</v>
      </c>
      <c r="Q283" s="12">
        <f t="shared" si="49"/>
        <v>3.0555555555555554</v>
      </c>
      <c r="R283" s="22">
        <f t="shared" si="50"/>
        <v>-13.27272727272727</v>
      </c>
      <c r="AN283" s="44">
        <f t="shared" si="51"/>
        <v>-2.0408163265306124E-2</v>
      </c>
      <c r="AO283" s="44">
        <f t="shared" si="52"/>
        <v>4.1649312786339032E-4</v>
      </c>
      <c r="AP283" s="44">
        <f t="shared" si="53"/>
        <v>-0.13272727272727269</v>
      </c>
      <c r="AQ283" s="44">
        <f t="shared" si="54"/>
        <v>1.7616528925619827E-2</v>
      </c>
    </row>
    <row r="284" spans="1:43" s="2" customFormat="1" ht="15" customHeight="1" x14ac:dyDescent="0.35">
      <c r="A284" s="3">
        <v>280</v>
      </c>
      <c r="B284" s="4" t="s">
        <v>602</v>
      </c>
      <c r="C284" s="3" t="s">
        <v>603</v>
      </c>
      <c r="D284" s="6">
        <v>3</v>
      </c>
      <c r="E284" s="6">
        <v>3</v>
      </c>
      <c r="F284" s="6">
        <v>4</v>
      </c>
      <c r="G284" s="6">
        <v>4</v>
      </c>
      <c r="H284" s="6">
        <v>2.5</v>
      </c>
      <c r="I284" s="6">
        <v>3</v>
      </c>
      <c r="J284" s="6">
        <v>3</v>
      </c>
      <c r="K284" s="6">
        <v>2</v>
      </c>
      <c r="L284" s="6">
        <v>3</v>
      </c>
      <c r="M284" s="12">
        <v>2.5499999999999998</v>
      </c>
      <c r="N284" s="12">
        <v>6.8</v>
      </c>
      <c r="O284" s="12">
        <f t="shared" si="47"/>
        <v>3.0625</v>
      </c>
      <c r="P284" s="22">
        <f t="shared" si="48"/>
        <v>-2.0408163265306123</v>
      </c>
      <c r="Q284" s="12">
        <f t="shared" si="49"/>
        <v>3.0555555555555554</v>
      </c>
      <c r="R284" s="22">
        <f t="shared" si="50"/>
        <v>-16.545454545454547</v>
      </c>
      <c r="AN284" s="44">
        <f t="shared" si="51"/>
        <v>-2.0408163265306124E-2</v>
      </c>
      <c r="AO284" s="44">
        <f t="shared" si="52"/>
        <v>4.1649312786339032E-4</v>
      </c>
      <c r="AP284" s="44">
        <f t="shared" si="53"/>
        <v>-0.16545454545454547</v>
      </c>
      <c r="AQ284" s="44">
        <f t="shared" si="54"/>
        <v>2.7375206611570252E-2</v>
      </c>
    </row>
    <row r="285" spans="1:43" s="2" customFormat="1" ht="15" customHeight="1" x14ac:dyDescent="0.35">
      <c r="A285" s="3">
        <v>281</v>
      </c>
      <c r="B285" s="4" t="s">
        <v>604</v>
      </c>
      <c r="C285" s="3" t="s">
        <v>461</v>
      </c>
      <c r="D285" s="6">
        <v>2</v>
      </c>
      <c r="E285" s="6">
        <v>3</v>
      </c>
      <c r="F285" s="6">
        <v>4</v>
      </c>
      <c r="G285" s="6">
        <v>3</v>
      </c>
      <c r="H285" s="6">
        <v>3</v>
      </c>
      <c r="I285" s="6">
        <v>3</v>
      </c>
      <c r="J285" s="6">
        <v>3</v>
      </c>
      <c r="K285" s="6">
        <v>2</v>
      </c>
      <c r="L285" s="6">
        <v>3.5</v>
      </c>
      <c r="M285" s="12">
        <v>2.98</v>
      </c>
      <c r="N285" s="12">
        <v>7.44</v>
      </c>
      <c r="O285" s="12">
        <f t="shared" si="47"/>
        <v>2.875</v>
      </c>
      <c r="P285" s="22">
        <f t="shared" si="48"/>
        <v>21.739130434782609</v>
      </c>
      <c r="Q285" s="12">
        <f t="shared" si="49"/>
        <v>2.9444444444444446</v>
      </c>
      <c r="R285" s="22">
        <f t="shared" si="50"/>
        <v>1.2075471698113134</v>
      </c>
      <c r="AN285" s="44">
        <f t="shared" si="51"/>
        <v>0.21739130434782608</v>
      </c>
      <c r="AO285" s="44">
        <f t="shared" si="52"/>
        <v>4.725897920604915E-2</v>
      </c>
      <c r="AP285" s="44">
        <f t="shared" si="53"/>
        <v>1.2075471698113134E-2</v>
      </c>
      <c r="AQ285" s="44">
        <f t="shared" si="54"/>
        <v>1.4581701673193129E-4</v>
      </c>
    </row>
    <row r="286" spans="1:43" s="2" customFormat="1" ht="15" customHeight="1" x14ac:dyDescent="0.35">
      <c r="A286" s="3">
        <v>282</v>
      </c>
      <c r="B286" s="4" t="s">
        <v>605</v>
      </c>
      <c r="C286" s="3" t="s">
        <v>606</v>
      </c>
      <c r="D286" s="6">
        <v>2.5</v>
      </c>
      <c r="E286" s="6">
        <v>2</v>
      </c>
      <c r="F286" s="6">
        <v>3.5</v>
      </c>
      <c r="G286" s="6">
        <v>1</v>
      </c>
      <c r="H286" s="6">
        <v>2.5</v>
      </c>
      <c r="I286" s="6">
        <v>2</v>
      </c>
      <c r="J286" s="6">
        <v>2.5</v>
      </c>
      <c r="K286" s="6">
        <v>1</v>
      </c>
      <c r="L286" s="6">
        <v>3</v>
      </c>
      <c r="M286" s="12">
        <v>2.08</v>
      </c>
      <c r="N286" s="12">
        <v>6.01</v>
      </c>
      <c r="O286" s="12">
        <f t="shared" si="47"/>
        <v>2.125</v>
      </c>
      <c r="P286" s="22">
        <f t="shared" si="48"/>
        <v>41.17647058823529</v>
      </c>
      <c r="Q286" s="12">
        <f t="shared" si="49"/>
        <v>2.2222222222222223</v>
      </c>
      <c r="R286" s="22">
        <f t="shared" si="50"/>
        <v>-6.4000000000000012</v>
      </c>
      <c r="AN286" s="44">
        <f t="shared" si="51"/>
        <v>0.41176470588235292</v>
      </c>
      <c r="AO286" s="44">
        <f t="shared" si="52"/>
        <v>0.16955017301038061</v>
      </c>
      <c r="AP286" s="44">
        <f t="shared" si="53"/>
        <v>-6.4000000000000015E-2</v>
      </c>
      <c r="AQ286" s="44">
        <f t="shared" si="54"/>
        <v>4.0960000000000015E-3</v>
      </c>
    </row>
    <row r="287" spans="1:43" s="2" customFormat="1" ht="15" customHeight="1" x14ac:dyDescent="0.35">
      <c r="A287" s="3">
        <v>283</v>
      </c>
      <c r="B287" s="4" t="s">
        <v>607</v>
      </c>
      <c r="C287" s="3" t="s">
        <v>608</v>
      </c>
      <c r="D287" s="6">
        <v>3</v>
      </c>
      <c r="E287" s="6">
        <v>2</v>
      </c>
      <c r="F287" s="6">
        <v>2.5</v>
      </c>
      <c r="G287" s="6">
        <v>2</v>
      </c>
      <c r="H287" s="6">
        <v>2.5</v>
      </c>
      <c r="I287" s="6">
        <v>2.5</v>
      </c>
      <c r="J287" s="6">
        <v>4</v>
      </c>
      <c r="K287" s="6">
        <v>3</v>
      </c>
      <c r="L287" s="6">
        <v>3</v>
      </c>
      <c r="M287" s="12">
        <v>2.12</v>
      </c>
      <c r="N287" s="12">
        <v>5.99</v>
      </c>
      <c r="O287" s="12">
        <f t="shared" si="47"/>
        <v>2.6875</v>
      </c>
      <c r="P287" s="22">
        <f t="shared" si="48"/>
        <v>11.627906976744185</v>
      </c>
      <c r="Q287" s="12">
        <f t="shared" si="49"/>
        <v>2.7222222222222223</v>
      </c>
      <c r="R287" s="22">
        <f t="shared" si="50"/>
        <v>-22.122448979591837</v>
      </c>
      <c r="AN287" s="44">
        <f t="shared" si="51"/>
        <v>0.11627906976744186</v>
      </c>
      <c r="AO287" s="44">
        <f t="shared" si="52"/>
        <v>1.3520822065981611E-2</v>
      </c>
      <c r="AP287" s="44">
        <f t="shared" si="53"/>
        <v>-0.22122448979591838</v>
      </c>
      <c r="AQ287" s="44">
        <f t="shared" si="54"/>
        <v>4.8940274885464395E-2</v>
      </c>
    </row>
    <row r="288" spans="1:43" s="2" customFormat="1" ht="15" customHeight="1" x14ac:dyDescent="0.35">
      <c r="A288" s="3">
        <v>284</v>
      </c>
      <c r="B288" s="4" t="s">
        <v>609</v>
      </c>
      <c r="C288" s="3" t="s">
        <v>610</v>
      </c>
      <c r="D288" s="6">
        <v>3</v>
      </c>
      <c r="E288" s="6">
        <v>2.5</v>
      </c>
      <c r="F288" s="6">
        <v>3</v>
      </c>
      <c r="G288" s="6">
        <v>3</v>
      </c>
      <c r="H288" s="6">
        <v>1</v>
      </c>
      <c r="I288" s="6">
        <v>2.5</v>
      </c>
      <c r="J288" s="6">
        <v>2</v>
      </c>
      <c r="K288" s="6">
        <v>1</v>
      </c>
      <c r="L288" s="6">
        <v>2</v>
      </c>
      <c r="M288" s="12">
        <v>2.5499999999999998</v>
      </c>
      <c r="N288" s="12">
        <v>6.8</v>
      </c>
      <c r="O288" s="12">
        <f t="shared" si="47"/>
        <v>2.25</v>
      </c>
      <c r="P288" s="22">
        <f t="shared" si="48"/>
        <v>-11.111111111111111</v>
      </c>
      <c r="Q288" s="12">
        <f t="shared" si="49"/>
        <v>2.2222222222222223</v>
      </c>
      <c r="R288" s="22">
        <f t="shared" si="50"/>
        <v>14.749999999999988</v>
      </c>
      <c r="AN288" s="44">
        <f t="shared" si="51"/>
        <v>-0.1111111111111111</v>
      </c>
      <c r="AO288" s="44">
        <f t="shared" si="52"/>
        <v>1.2345679012345678E-2</v>
      </c>
      <c r="AP288" s="44">
        <f t="shared" si="53"/>
        <v>0.14749999999999988</v>
      </c>
      <c r="AQ288" s="44">
        <f t="shared" si="54"/>
        <v>2.1756249999999967E-2</v>
      </c>
    </row>
    <row r="289" spans="1:43" s="2" customFormat="1" ht="15" customHeight="1" x14ac:dyDescent="0.35">
      <c r="A289" s="3">
        <v>285</v>
      </c>
      <c r="B289" s="4" t="s">
        <v>611</v>
      </c>
      <c r="C289" s="3" t="s">
        <v>612</v>
      </c>
      <c r="D289" s="6">
        <v>2</v>
      </c>
      <c r="E289" s="6">
        <v>3</v>
      </c>
      <c r="F289" s="6">
        <v>2</v>
      </c>
      <c r="G289" s="6">
        <v>2</v>
      </c>
      <c r="H289" s="6">
        <v>2</v>
      </c>
      <c r="I289" s="6">
        <v>1</v>
      </c>
      <c r="J289" s="6">
        <v>1.5</v>
      </c>
      <c r="K289" s="6">
        <v>2</v>
      </c>
      <c r="L289" s="6">
        <v>2</v>
      </c>
      <c r="M289" s="12">
        <v>2.06</v>
      </c>
      <c r="N289" s="3">
        <v>6.02</v>
      </c>
      <c r="O289" s="12">
        <f t="shared" si="47"/>
        <v>1.9375</v>
      </c>
      <c r="P289" s="22">
        <f t="shared" si="48"/>
        <v>3.225806451612903</v>
      </c>
      <c r="Q289" s="12">
        <f t="shared" si="49"/>
        <v>1.9444444444444444</v>
      </c>
      <c r="R289" s="22">
        <f t="shared" si="50"/>
        <v>5.9428571428571466</v>
      </c>
      <c r="AN289" s="44">
        <f t="shared" si="51"/>
        <v>3.2258064516129031E-2</v>
      </c>
      <c r="AO289" s="44">
        <f t="shared" si="52"/>
        <v>1.0405827263267429E-3</v>
      </c>
      <c r="AP289" s="44">
        <f t="shared" si="53"/>
        <v>5.9428571428571469E-2</v>
      </c>
      <c r="AQ289" s="44">
        <f t="shared" si="54"/>
        <v>3.5317551020408212E-3</v>
      </c>
    </row>
    <row r="290" spans="1:43" s="2" customFormat="1" ht="15" customHeight="1" x14ac:dyDescent="0.35">
      <c r="A290" s="3">
        <v>286</v>
      </c>
      <c r="B290" s="4" t="s">
        <v>613</v>
      </c>
      <c r="C290" s="3" t="s">
        <v>614</v>
      </c>
      <c r="D290" s="6">
        <v>2</v>
      </c>
      <c r="E290" s="6">
        <v>2.5</v>
      </c>
      <c r="F290" s="6">
        <v>3</v>
      </c>
      <c r="G290" s="6">
        <v>1.5</v>
      </c>
      <c r="H290" s="6">
        <v>2</v>
      </c>
      <c r="I290" s="6">
        <v>2.5</v>
      </c>
      <c r="J290" s="6">
        <v>2</v>
      </c>
      <c r="K290" s="6">
        <v>2.5</v>
      </c>
      <c r="L290" s="6">
        <v>2</v>
      </c>
      <c r="M290" s="12">
        <v>2.35</v>
      </c>
      <c r="N290" s="3">
        <v>6.4</v>
      </c>
      <c r="O290" s="12">
        <f t="shared" si="47"/>
        <v>2.25</v>
      </c>
      <c r="P290" s="22">
        <f t="shared" si="48"/>
        <v>-11.111111111111111</v>
      </c>
      <c r="Q290" s="12">
        <f t="shared" si="49"/>
        <v>2.2222222222222223</v>
      </c>
      <c r="R290" s="22">
        <f t="shared" si="50"/>
        <v>5.75</v>
      </c>
      <c r="AN290" s="44">
        <f t="shared" si="51"/>
        <v>-0.1111111111111111</v>
      </c>
      <c r="AO290" s="44">
        <f t="shared" si="52"/>
        <v>1.2345679012345678E-2</v>
      </c>
      <c r="AP290" s="44">
        <f t="shared" si="53"/>
        <v>5.7500000000000002E-2</v>
      </c>
      <c r="AQ290" s="44">
        <f t="shared" si="54"/>
        <v>3.3062500000000002E-3</v>
      </c>
    </row>
    <row r="291" spans="1:43" s="2" customFormat="1" ht="15" customHeight="1" x14ac:dyDescent="0.35">
      <c r="A291" s="3">
        <v>287</v>
      </c>
      <c r="B291" s="4" t="s">
        <v>615</v>
      </c>
      <c r="C291" s="3" t="s">
        <v>616</v>
      </c>
      <c r="D291" s="6">
        <v>2</v>
      </c>
      <c r="E291" s="6">
        <v>2</v>
      </c>
      <c r="F291" s="6">
        <v>3</v>
      </c>
      <c r="G291" s="6">
        <v>3.5</v>
      </c>
      <c r="H291" s="6">
        <v>3.5</v>
      </c>
      <c r="I291" s="6">
        <v>2.5</v>
      </c>
      <c r="J291" s="6">
        <v>2.5</v>
      </c>
      <c r="K291" s="6">
        <v>3</v>
      </c>
      <c r="L291" s="6">
        <v>3</v>
      </c>
      <c r="M291" s="12">
        <v>2.2999999999999998</v>
      </c>
      <c r="N291" s="3">
        <v>6.32</v>
      </c>
      <c r="O291" s="12">
        <f t="shared" si="47"/>
        <v>2.75</v>
      </c>
      <c r="P291" s="22">
        <f t="shared" si="48"/>
        <v>9.0909090909090917</v>
      </c>
      <c r="Q291" s="12">
        <f t="shared" si="49"/>
        <v>2.7777777777777777</v>
      </c>
      <c r="R291" s="22">
        <f t="shared" si="50"/>
        <v>-17.200000000000003</v>
      </c>
      <c r="AN291" s="44">
        <f t="shared" si="51"/>
        <v>9.0909090909090912E-2</v>
      </c>
      <c r="AO291" s="44">
        <f t="shared" si="52"/>
        <v>8.2644628099173556E-3</v>
      </c>
      <c r="AP291" s="44">
        <f t="shared" si="53"/>
        <v>-0.17200000000000004</v>
      </c>
      <c r="AQ291" s="44">
        <f t="shared" si="54"/>
        <v>2.9584000000000013E-2</v>
      </c>
    </row>
    <row r="292" spans="1:43" s="2" customFormat="1" ht="15" customHeight="1" x14ac:dyDescent="0.35">
      <c r="A292" s="3">
        <v>288</v>
      </c>
      <c r="B292" s="4" t="s">
        <v>617</v>
      </c>
      <c r="C292" s="3" t="s">
        <v>618</v>
      </c>
      <c r="D292" s="6">
        <v>2</v>
      </c>
      <c r="E292" s="6">
        <v>2</v>
      </c>
      <c r="F292" s="6">
        <v>1</v>
      </c>
      <c r="G292" s="6">
        <v>3</v>
      </c>
      <c r="H292" s="6">
        <v>2</v>
      </c>
      <c r="I292" s="6">
        <v>2</v>
      </c>
      <c r="J292" s="6">
        <v>3</v>
      </c>
      <c r="K292" s="6">
        <v>3.5</v>
      </c>
      <c r="L292" s="6">
        <v>3.5</v>
      </c>
      <c r="M292" s="12">
        <v>2.2000000000000002</v>
      </c>
      <c r="N292" s="3">
        <v>6.22</v>
      </c>
      <c r="O292" s="12">
        <f t="shared" si="47"/>
        <v>2.3125</v>
      </c>
      <c r="P292" s="22">
        <f t="shared" si="48"/>
        <v>51.351351351351347</v>
      </c>
      <c r="Q292" s="12">
        <f t="shared" si="49"/>
        <v>2.4444444444444446</v>
      </c>
      <c r="R292" s="22">
        <f t="shared" si="50"/>
        <v>-10</v>
      </c>
      <c r="AN292" s="44">
        <f t="shared" si="51"/>
        <v>0.51351351351351349</v>
      </c>
      <c r="AO292" s="44">
        <f t="shared" si="52"/>
        <v>0.26369612856099339</v>
      </c>
      <c r="AP292" s="44">
        <f t="shared" si="53"/>
        <v>-0.1</v>
      </c>
      <c r="AQ292" s="44">
        <f t="shared" si="54"/>
        <v>1.0000000000000002E-2</v>
      </c>
    </row>
    <row r="293" spans="1:43" s="2" customFormat="1" ht="15" customHeight="1" x14ac:dyDescent="0.35">
      <c r="A293" s="3">
        <v>289</v>
      </c>
      <c r="B293" s="4" t="s">
        <v>555</v>
      </c>
      <c r="C293" s="3" t="s">
        <v>556</v>
      </c>
      <c r="D293" s="6">
        <v>3</v>
      </c>
      <c r="E293" s="6">
        <v>2</v>
      </c>
      <c r="F293" s="6">
        <v>2</v>
      </c>
      <c r="G293" s="6">
        <v>2.5</v>
      </c>
      <c r="H293" s="6">
        <v>2</v>
      </c>
      <c r="I293" s="6">
        <v>2</v>
      </c>
      <c r="J293" s="6">
        <v>3</v>
      </c>
      <c r="K293" s="6">
        <v>2</v>
      </c>
      <c r="L293" s="6">
        <v>3</v>
      </c>
      <c r="M293" s="3">
        <v>2.3199999999999998</v>
      </c>
      <c r="N293" s="3">
        <v>6.39</v>
      </c>
      <c r="O293" s="12">
        <f t="shared" si="39"/>
        <v>2.3125</v>
      </c>
      <c r="P293" s="22">
        <f t="shared" si="40"/>
        <v>29.72972972972973</v>
      </c>
      <c r="Q293" s="12">
        <f t="shared" si="41"/>
        <v>2.3888888888888888</v>
      </c>
      <c r="R293" s="22">
        <f t="shared" si="42"/>
        <v>-2.8837209302325628</v>
      </c>
      <c r="AN293" s="44">
        <f t="shared" si="43"/>
        <v>0.29729729729729731</v>
      </c>
      <c r="AO293" s="46">
        <f t="shared" si="44"/>
        <v>8.8385682980277588E-2</v>
      </c>
      <c r="AP293" s="44">
        <f t="shared" si="45"/>
        <v>-2.8837209302325629E-2</v>
      </c>
      <c r="AQ293" s="46">
        <f t="shared" si="46"/>
        <v>8.3158464034613583E-4</v>
      </c>
    </row>
    <row r="294" spans="1:43" s="2" customFormat="1" ht="15" customHeight="1" x14ac:dyDescent="0.35">
      <c r="A294" s="19"/>
      <c r="B294" s="21" t="s">
        <v>25</v>
      </c>
      <c r="C294" s="20">
        <f>AVERAGE(D294:K294)</f>
        <v>2.6931228373702418</v>
      </c>
      <c r="D294" s="20">
        <f t="shared" ref="D294:P294" si="55">AVERAGE(D5:D293)</f>
        <v>3.2543252595155709</v>
      </c>
      <c r="E294" s="20">
        <f t="shared" si="55"/>
        <v>2.0916955017301038</v>
      </c>
      <c r="F294" s="20">
        <f t="shared" si="55"/>
        <v>2.801038062283737</v>
      </c>
      <c r="G294" s="20">
        <f t="shared" si="55"/>
        <v>2.7647058823529411</v>
      </c>
      <c r="H294" s="20">
        <f t="shared" si="55"/>
        <v>2.1764705882352939</v>
      </c>
      <c r="I294" s="20">
        <f t="shared" si="55"/>
        <v>2.7837370242214532</v>
      </c>
      <c r="J294" s="20">
        <f t="shared" si="55"/>
        <v>2.8494809688581313</v>
      </c>
      <c r="K294" s="20">
        <f t="shared" si="55"/>
        <v>2.8235294117647061</v>
      </c>
      <c r="L294" s="20">
        <f t="shared" si="55"/>
        <v>2.8737024221453287</v>
      </c>
      <c r="M294" s="20">
        <f t="shared" si="55"/>
        <v>2.5161245674740496</v>
      </c>
      <c r="N294" s="20">
        <f t="shared" si="55"/>
        <v>6.6911660899654004</v>
      </c>
      <c r="O294" s="20">
        <f t="shared" si="55"/>
        <v>2.6931228373702423</v>
      </c>
      <c r="P294" s="48">
        <f t="shared" si="55"/>
        <v>8.1348507417427705</v>
      </c>
      <c r="Q294" s="20">
        <f t="shared" ref="Q294:R294" si="56">AVERAGE(Q5:Q293)</f>
        <v>2.7131872356785829</v>
      </c>
      <c r="R294" s="48">
        <f t="shared" si="56"/>
        <v>-6.3526229716427398</v>
      </c>
      <c r="AN294" s="44"/>
      <c r="AO294" s="47">
        <f>SUM(AO5:AO293)</f>
        <v>11.456842163032633</v>
      </c>
      <c r="AP294" s="44"/>
      <c r="AQ294" s="47">
        <f>SUM(AQ5:AQ293)</f>
        <v>4.2465301720253024</v>
      </c>
    </row>
    <row r="295" spans="1:43" s="2" customFormat="1" ht="15" customHeight="1" x14ac:dyDescent="0.35">
      <c r="O295" s="42" t="s">
        <v>575</v>
      </c>
      <c r="P295" s="45">
        <f>AO295</f>
        <v>1.1752762966369278E-2</v>
      </c>
      <c r="Q295" s="42" t="s">
        <v>575</v>
      </c>
      <c r="R295" s="45">
        <f>AQ295</f>
        <v>7.1552468197012727E-3</v>
      </c>
      <c r="AO295" s="45">
        <f>SQRT(AO294)/(A293-1)</f>
        <v>1.1752762966369278E-2</v>
      </c>
      <c r="AP295" s="42"/>
      <c r="AQ295" s="45">
        <f>SQRT(AQ294)/(A293-1)</f>
        <v>7.1552468197012727E-3</v>
      </c>
    </row>
    <row r="296" spans="1:43" s="2" customFormat="1" ht="15" customHeight="1" x14ac:dyDescent="0.35"/>
    <row r="297" spans="1:43" s="2" customFormat="1" ht="15" customHeight="1" x14ac:dyDescent="0.35"/>
    <row r="298" spans="1:43" s="2" customFormat="1" ht="15" customHeight="1" x14ac:dyDescent="0.35"/>
    <row r="299" spans="1:43" s="2" customFormat="1" ht="15" customHeight="1" x14ac:dyDescent="0.35"/>
    <row r="300" spans="1:43" s="2" customFormat="1" ht="15" customHeight="1" x14ac:dyDescent="0.35"/>
    <row r="301" spans="1:43" s="2" customFormat="1" ht="15" customHeight="1" x14ac:dyDescent="0.35"/>
    <row r="302" spans="1:43" s="2" customFormat="1" ht="15" customHeight="1" x14ac:dyDescent="0.35"/>
    <row r="303" spans="1:43" s="2" customFormat="1" ht="15" customHeight="1" x14ac:dyDescent="0.35"/>
    <row r="304" spans="1:43" s="2" customFormat="1" ht="15" customHeight="1" x14ac:dyDescent="0.35"/>
    <row r="305" s="2" customFormat="1" ht="15" customHeight="1" x14ac:dyDescent="0.35"/>
    <row r="306" s="2" customFormat="1" ht="15" customHeight="1" x14ac:dyDescent="0.35"/>
    <row r="307" s="2" customFormat="1" ht="15" customHeight="1" x14ac:dyDescent="0.35"/>
    <row r="308" s="2" customFormat="1" ht="15" customHeight="1" x14ac:dyDescent="0.35"/>
    <row r="309" s="2" customFormat="1" ht="15" customHeight="1" x14ac:dyDescent="0.35"/>
    <row r="310" s="2" customFormat="1" ht="15" customHeight="1" x14ac:dyDescent="0.35"/>
    <row r="311" s="2" customFormat="1" ht="15" customHeight="1" x14ac:dyDescent="0.35"/>
    <row r="312" s="2" customFormat="1" ht="15" customHeight="1" x14ac:dyDescent="0.35"/>
    <row r="313" s="2" customFormat="1" ht="15" customHeight="1" x14ac:dyDescent="0.35"/>
    <row r="314" s="2" customFormat="1" ht="15" customHeight="1" x14ac:dyDescent="0.35"/>
    <row r="315" s="2" customFormat="1" ht="15" customHeight="1" x14ac:dyDescent="0.35"/>
    <row r="316" s="2" customFormat="1" ht="15" customHeight="1" x14ac:dyDescent="0.35"/>
    <row r="317" s="2" customFormat="1" ht="15" customHeight="1" x14ac:dyDescent="0.35"/>
    <row r="318" s="2" customFormat="1" ht="15" customHeight="1" x14ac:dyDescent="0.35"/>
    <row r="319" s="2" customFormat="1" ht="15" customHeight="1" x14ac:dyDescent="0.35"/>
    <row r="320" s="2" customFormat="1" ht="15" customHeight="1" x14ac:dyDescent="0.35"/>
    <row r="321" s="2" customFormat="1" ht="15" customHeight="1" x14ac:dyDescent="0.35"/>
    <row r="322" s="2" customFormat="1" ht="15" customHeight="1" x14ac:dyDescent="0.35"/>
    <row r="323" s="2" customFormat="1" ht="15" customHeight="1" x14ac:dyDescent="0.35"/>
    <row r="324" s="2" customFormat="1" ht="15" customHeight="1" x14ac:dyDescent="0.35"/>
    <row r="325" s="2" customFormat="1" ht="15" customHeight="1" x14ac:dyDescent="0.35"/>
    <row r="326" s="2" customFormat="1" ht="15" customHeight="1" x14ac:dyDescent="0.35"/>
    <row r="327" s="2" customFormat="1" ht="15" customHeight="1" x14ac:dyDescent="0.35"/>
    <row r="328" s="2" customFormat="1" ht="15" customHeight="1" x14ac:dyDescent="0.35"/>
    <row r="329" s="2" customFormat="1" ht="15" customHeight="1" x14ac:dyDescent="0.35"/>
    <row r="330" s="2" customFormat="1" ht="15" customHeight="1" x14ac:dyDescent="0.35"/>
    <row r="331" s="2" customFormat="1" ht="15" customHeight="1" x14ac:dyDescent="0.35"/>
    <row r="332" s="2" customFormat="1" ht="15" customHeight="1" x14ac:dyDescent="0.35"/>
    <row r="333" s="2" customFormat="1" ht="15" customHeight="1" x14ac:dyDescent="0.35"/>
    <row r="334" s="2" customFormat="1" ht="15" customHeight="1" x14ac:dyDescent="0.35"/>
    <row r="335" s="2" customFormat="1" ht="15" customHeight="1" x14ac:dyDescent="0.35"/>
    <row r="336" s="2" customFormat="1" ht="15" customHeight="1" x14ac:dyDescent="0.35"/>
    <row r="337" s="2" customFormat="1" ht="15" customHeight="1" x14ac:dyDescent="0.35"/>
    <row r="338" s="2" customFormat="1" ht="15" customHeight="1" x14ac:dyDescent="0.35"/>
    <row r="339" s="2" customFormat="1" ht="15" customHeight="1" x14ac:dyDescent="0.35"/>
    <row r="340" s="2" customFormat="1" ht="15" customHeight="1" x14ac:dyDescent="0.35"/>
    <row r="341" s="2" customFormat="1" ht="15" customHeight="1" x14ac:dyDescent="0.35"/>
    <row r="342" s="2" customFormat="1" ht="15" customHeight="1" x14ac:dyDescent="0.35"/>
    <row r="343" s="2" customFormat="1" ht="15" customHeight="1" x14ac:dyDescent="0.35"/>
    <row r="344" s="2" customFormat="1" ht="15" customHeight="1" x14ac:dyDescent="0.35"/>
    <row r="345" s="2" customFormat="1" ht="15" customHeight="1" x14ac:dyDescent="0.35"/>
    <row r="346" s="2" customFormat="1" ht="15" customHeight="1" x14ac:dyDescent="0.35"/>
    <row r="347" s="2" customFormat="1" ht="15" customHeight="1" x14ac:dyDescent="0.35"/>
    <row r="348" s="2" customFormat="1" ht="15" customHeight="1" x14ac:dyDescent="0.35"/>
    <row r="349" s="2" customFormat="1" ht="15" customHeight="1" x14ac:dyDescent="0.35"/>
    <row r="350" s="2" customFormat="1" ht="15" customHeight="1" x14ac:dyDescent="0.35"/>
    <row r="351" s="2" customFormat="1" ht="15" customHeight="1" x14ac:dyDescent="0.35"/>
    <row r="352" s="2" customFormat="1" ht="15" customHeight="1" x14ac:dyDescent="0.35"/>
    <row r="353" s="2" customFormat="1" ht="15" customHeight="1" x14ac:dyDescent="0.35"/>
    <row r="354" s="2" customFormat="1" ht="15" customHeight="1" x14ac:dyDescent="0.35"/>
    <row r="355" s="2" customFormat="1" ht="15" customHeight="1" x14ac:dyDescent="0.35"/>
    <row r="356" s="2" customFormat="1" ht="15" customHeight="1" x14ac:dyDescent="0.35"/>
    <row r="357" s="2" customFormat="1" ht="15" customHeight="1" x14ac:dyDescent="0.35"/>
    <row r="358" s="2" customFormat="1" ht="15" customHeight="1" x14ac:dyDescent="0.35"/>
    <row r="359" s="2" customFormat="1" ht="15" customHeight="1" x14ac:dyDescent="0.35"/>
    <row r="360" s="2" customFormat="1" ht="15" customHeight="1" x14ac:dyDescent="0.35"/>
    <row r="361" s="2" customFormat="1" ht="15" customHeight="1" x14ac:dyDescent="0.35"/>
    <row r="362" s="2" customFormat="1" ht="15" customHeight="1" x14ac:dyDescent="0.35"/>
    <row r="363" s="2" customFormat="1" ht="15" customHeight="1" x14ac:dyDescent="0.35"/>
    <row r="364" s="2" customFormat="1" ht="15" customHeight="1" x14ac:dyDescent="0.35"/>
    <row r="365" s="2" customFormat="1" ht="15" customHeight="1" x14ac:dyDescent="0.35"/>
    <row r="366" s="2" customFormat="1" ht="15" customHeight="1" x14ac:dyDescent="0.35"/>
    <row r="367" s="2" customFormat="1" ht="15" customHeight="1" x14ac:dyDescent="0.35"/>
    <row r="368" s="2" customFormat="1" ht="15" customHeight="1" x14ac:dyDescent="0.35"/>
    <row r="369" s="2" customFormat="1" ht="15" customHeight="1" x14ac:dyDescent="0.35"/>
    <row r="370" s="2" customFormat="1" ht="15" customHeight="1" x14ac:dyDescent="0.35"/>
    <row r="371" s="2" customFormat="1" ht="15" customHeight="1" x14ac:dyDescent="0.35"/>
    <row r="372" s="2" customFormat="1" ht="15" customHeight="1" x14ac:dyDescent="0.35"/>
    <row r="373" s="2" customFormat="1" ht="15" customHeight="1" x14ac:dyDescent="0.35"/>
    <row r="374" s="2" customFormat="1" ht="15" customHeight="1" x14ac:dyDescent="0.35"/>
    <row r="375" s="2" customFormat="1" ht="15" customHeight="1" x14ac:dyDescent="0.35"/>
    <row r="376" s="2" customFormat="1" ht="15" customHeight="1" x14ac:dyDescent="0.35"/>
    <row r="377" s="2" customFormat="1" ht="15" customHeight="1" x14ac:dyDescent="0.35"/>
    <row r="378" s="2" customFormat="1" ht="15" customHeight="1" x14ac:dyDescent="0.35"/>
    <row r="379" s="2" customFormat="1" ht="15" customHeight="1" x14ac:dyDescent="0.35"/>
    <row r="380" s="2" customFormat="1" ht="15" customHeight="1" x14ac:dyDescent="0.35"/>
    <row r="381" s="2" customFormat="1" ht="15" customHeight="1" x14ac:dyDescent="0.35"/>
    <row r="382" s="2" customFormat="1" ht="15" customHeight="1" x14ac:dyDescent="0.35"/>
    <row r="383" s="2" customFormat="1" ht="15" customHeight="1" x14ac:dyDescent="0.35"/>
    <row r="384" s="2" customFormat="1" ht="15" customHeight="1" x14ac:dyDescent="0.35"/>
    <row r="385" s="2" customFormat="1" ht="15" customHeight="1" x14ac:dyDescent="0.35"/>
    <row r="386" s="2" customFormat="1" ht="15" customHeight="1" x14ac:dyDescent="0.35"/>
    <row r="387" s="2" customFormat="1" ht="15" customHeight="1" x14ac:dyDescent="0.35"/>
    <row r="388" s="2" customFormat="1" ht="15" customHeight="1" x14ac:dyDescent="0.35"/>
    <row r="389" s="2" customFormat="1" ht="15" customHeight="1" x14ac:dyDescent="0.35"/>
    <row r="390" s="2" customFormat="1" ht="15" customHeight="1" x14ac:dyDescent="0.35"/>
    <row r="391" s="2" customFormat="1" ht="15" customHeight="1" x14ac:dyDescent="0.35"/>
    <row r="392" s="2" customFormat="1" ht="15" customHeight="1" x14ac:dyDescent="0.35"/>
    <row r="393" s="2" customFormat="1" ht="15" customHeight="1" x14ac:dyDescent="0.35"/>
    <row r="394" s="2" customFormat="1" ht="15" customHeight="1" x14ac:dyDescent="0.35"/>
    <row r="395" s="2" customFormat="1" ht="15" customHeight="1" x14ac:dyDescent="0.35"/>
    <row r="396" s="2" customFormat="1" ht="15" customHeight="1" x14ac:dyDescent="0.35"/>
    <row r="397" s="2" customFormat="1" ht="15" customHeight="1" x14ac:dyDescent="0.35"/>
    <row r="398" s="2" customFormat="1" ht="15" customHeight="1" x14ac:dyDescent="0.35"/>
    <row r="399" s="2" customFormat="1" ht="15" customHeight="1" x14ac:dyDescent="0.35"/>
    <row r="400" s="2" customFormat="1" ht="15" customHeight="1" x14ac:dyDescent="0.35"/>
    <row r="401" s="2" customFormat="1" ht="15" customHeight="1" x14ac:dyDescent="0.35"/>
    <row r="402" s="2" customFormat="1" ht="15" customHeight="1" x14ac:dyDescent="0.35"/>
    <row r="403" s="2" customFormat="1" ht="15" customHeight="1" x14ac:dyDescent="0.35"/>
    <row r="404" s="2" customFormat="1" ht="15" customHeight="1" x14ac:dyDescent="0.35"/>
    <row r="405" s="2" customFormat="1" ht="15" customHeight="1" x14ac:dyDescent="0.35"/>
    <row r="406" s="2" customFormat="1" ht="15" customHeight="1" x14ac:dyDescent="0.35"/>
    <row r="407" s="2" customFormat="1" ht="15" customHeight="1" x14ac:dyDescent="0.35"/>
    <row r="408" s="2" customFormat="1" ht="15" customHeight="1" x14ac:dyDescent="0.35"/>
    <row r="409" s="2" customFormat="1" ht="15" customHeight="1" x14ac:dyDescent="0.35"/>
    <row r="410" s="2" customFormat="1" ht="15" customHeight="1" x14ac:dyDescent="0.35"/>
    <row r="411" s="2" customFormat="1" ht="15" customHeight="1" x14ac:dyDescent="0.35"/>
    <row r="412" s="2" customFormat="1" ht="15" customHeight="1" x14ac:dyDescent="0.35"/>
    <row r="413" s="2" customFormat="1" ht="15" customHeight="1" x14ac:dyDescent="0.35"/>
    <row r="414" s="2" customFormat="1" ht="15" customHeight="1" x14ac:dyDescent="0.35"/>
    <row r="415" s="2" customFormat="1" ht="15" customHeight="1" x14ac:dyDescent="0.35"/>
    <row r="416" s="2" customFormat="1" ht="15" customHeight="1" x14ac:dyDescent="0.35"/>
    <row r="417" s="2" customFormat="1" ht="15" customHeight="1" x14ac:dyDescent="0.35"/>
    <row r="418" s="2" customFormat="1" ht="15" customHeight="1" x14ac:dyDescent="0.35"/>
    <row r="419" s="2" customFormat="1" ht="15" customHeight="1" x14ac:dyDescent="0.35"/>
    <row r="420" s="2" customFormat="1" ht="15" customHeight="1" x14ac:dyDescent="0.35"/>
    <row r="421" s="2" customFormat="1" ht="15" customHeight="1" x14ac:dyDescent="0.35"/>
    <row r="422" s="2" customFormat="1" ht="15" customHeight="1" x14ac:dyDescent="0.35"/>
    <row r="423" s="2" customFormat="1" ht="15" customHeight="1" x14ac:dyDescent="0.35"/>
    <row r="424" s="2" customFormat="1" ht="15" customHeight="1" x14ac:dyDescent="0.35"/>
    <row r="425" s="2" customFormat="1" ht="15" customHeight="1" x14ac:dyDescent="0.35"/>
    <row r="426" s="2" customFormat="1" ht="15" customHeight="1" x14ac:dyDescent="0.35"/>
    <row r="427" s="2" customFormat="1" ht="15" customHeight="1" x14ac:dyDescent="0.35"/>
    <row r="428" s="2" customFormat="1" ht="15" customHeight="1" x14ac:dyDescent="0.35"/>
    <row r="429" s="2" customFormat="1" ht="15" customHeight="1" x14ac:dyDescent="0.35"/>
    <row r="430" s="2" customFormat="1" ht="15" customHeight="1" x14ac:dyDescent="0.35"/>
    <row r="431" s="2" customFormat="1" ht="15" customHeight="1" x14ac:dyDescent="0.35"/>
    <row r="432" s="2" customFormat="1" ht="15" customHeight="1" x14ac:dyDescent="0.35"/>
    <row r="433" s="2" customFormat="1" ht="15" customHeight="1" x14ac:dyDescent="0.35"/>
    <row r="434" s="2" customFormat="1" ht="15" customHeight="1" x14ac:dyDescent="0.35"/>
    <row r="435" s="2" customFormat="1" ht="15" customHeight="1" x14ac:dyDescent="0.35"/>
    <row r="436" s="2" customFormat="1" ht="15" customHeight="1" x14ac:dyDescent="0.35"/>
    <row r="437" s="2" customFormat="1" ht="15" customHeight="1" x14ac:dyDescent="0.35"/>
    <row r="438" s="2" customFormat="1" ht="15" customHeight="1" x14ac:dyDescent="0.35"/>
    <row r="439" s="2" customFormat="1" ht="15" customHeight="1" x14ac:dyDescent="0.35"/>
    <row r="440" s="2" customFormat="1" ht="15" customHeight="1" x14ac:dyDescent="0.35"/>
    <row r="441" s="2" customFormat="1" ht="15" customHeight="1" x14ac:dyDescent="0.35"/>
    <row r="442" s="2" customFormat="1" ht="15" customHeight="1" x14ac:dyDescent="0.35"/>
    <row r="443" s="2" customFormat="1" ht="15" customHeight="1" x14ac:dyDescent="0.35"/>
    <row r="444" s="2" customFormat="1" ht="15" customHeight="1" x14ac:dyDescent="0.35"/>
    <row r="445" s="2" customFormat="1" ht="15" customHeight="1" x14ac:dyDescent="0.35"/>
    <row r="446" s="2" customFormat="1" ht="15" customHeight="1" x14ac:dyDescent="0.35"/>
    <row r="447" s="2" customFormat="1" ht="15" customHeight="1" x14ac:dyDescent="0.35"/>
    <row r="448" s="2" customFormat="1" ht="15" customHeight="1" x14ac:dyDescent="0.35"/>
    <row r="449" s="2" customFormat="1" ht="15" customHeight="1" x14ac:dyDescent="0.35"/>
    <row r="450" s="2" customFormat="1" ht="15" customHeight="1" x14ac:dyDescent="0.35"/>
    <row r="451" s="2" customFormat="1" ht="15" customHeight="1" x14ac:dyDescent="0.35"/>
    <row r="452" s="2" customFormat="1" ht="15" customHeight="1" x14ac:dyDescent="0.35"/>
    <row r="453" s="2" customFormat="1" ht="15" customHeight="1" x14ac:dyDescent="0.35"/>
    <row r="454" s="2" customFormat="1" ht="15" customHeight="1" x14ac:dyDescent="0.35"/>
    <row r="455" s="2" customFormat="1" ht="15" customHeight="1" x14ac:dyDescent="0.35"/>
    <row r="456" s="2" customFormat="1" ht="15" customHeight="1" x14ac:dyDescent="0.35"/>
    <row r="457" s="2" customFormat="1" ht="15" customHeight="1" x14ac:dyDescent="0.35"/>
    <row r="458" s="2" customFormat="1" ht="15" customHeight="1" x14ac:dyDescent="0.35"/>
    <row r="459" s="2" customFormat="1" ht="15" customHeight="1" x14ac:dyDescent="0.35"/>
    <row r="460" s="2" customFormat="1" ht="15" customHeight="1" x14ac:dyDescent="0.35"/>
    <row r="461" s="2" customFormat="1" ht="15" customHeight="1" x14ac:dyDescent="0.35"/>
    <row r="462" s="2" customFormat="1" ht="15" customHeight="1" x14ac:dyDescent="0.35"/>
    <row r="463" s="2" customFormat="1" ht="15" customHeight="1" x14ac:dyDescent="0.35"/>
    <row r="464" s="2" customFormat="1" ht="15" customHeight="1" x14ac:dyDescent="0.35"/>
    <row r="465" s="2" customFormat="1" ht="15" customHeight="1" x14ac:dyDescent="0.35"/>
    <row r="466" s="2" customFormat="1" ht="15" customHeight="1" x14ac:dyDescent="0.35"/>
    <row r="467" s="2" customFormat="1" ht="15" customHeight="1" x14ac:dyDescent="0.35"/>
    <row r="468" s="2" customFormat="1" ht="15" customHeight="1" x14ac:dyDescent="0.35"/>
    <row r="469" s="2" customFormat="1" ht="15" customHeight="1" x14ac:dyDescent="0.35"/>
    <row r="470" s="2" customFormat="1" ht="15" customHeight="1" x14ac:dyDescent="0.35"/>
    <row r="471" s="2" customFormat="1" ht="15" customHeight="1" x14ac:dyDescent="0.35"/>
    <row r="472" s="2" customFormat="1" ht="15" customHeight="1" x14ac:dyDescent="0.35"/>
    <row r="473" s="2" customFormat="1" ht="15" customHeight="1" x14ac:dyDescent="0.35"/>
    <row r="474" s="2" customFormat="1" ht="15" customHeight="1" x14ac:dyDescent="0.35"/>
    <row r="475" s="2" customFormat="1" ht="15" customHeight="1" x14ac:dyDescent="0.35"/>
    <row r="476" s="2" customFormat="1" ht="15" customHeight="1" x14ac:dyDescent="0.35"/>
    <row r="477" s="2" customFormat="1" ht="15" customHeight="1" x14ac:dyDescent="0.35"/>
    <row r="478" s="2" customFormat="1" ht="15" customHeight="1" x14ac:dyDescent="0.35"/>
    <row r="479" s="2" customFormat="1" ht="15" customHeight="1" x14ac:dyDescent="0.35"/>
    <row r="480" s="2" customFormat="1" ht="15" customHeight="1" x14ac:dyDescent="0.35"/>
    <row r="481" s="2" customFormat="1" ht="15" customHeight="1" x14ac:dyDescent="0.35"/>
    <row r="482" s="2" customFormat="1" ht="15" customHeight="1" x14ac:dyDescent="0.35"/>
    <row r="483" s="2" customFormat="1" ht="15" customHeight="1" x14ac:dyDescent="0.35"/>
    <row r="484" s="2" customFormat="1" ht="15" customHeight="1" x14ac:dyDescent="0.35"/>
    <row r="485" s="2" customFormat="1" ht="15" customHeight="1" x14ac:dyDescent="0.35"/>
    <row r="486" s="2" customFormat="1" ht="15" customHeight="1" x14ac:dyDescent="0.35"/>
    <row r="487" s="2" customFormat="1" ht="15" customHeight="1" x14ac:dyDescent="0.35"/>
    <row r="488" s="2" customFormat="1" ht="15" customHeight="1" x14ac:dyDescent="0.35"/>
    <row r="489" s="2" customFormat="1" ht="15" customHeight="1" x14ac:dyDescent="0.35"/>
    <row r="490" s="2" customFormat="1" ht="15" customHeight="1" x14ac:dyDescent="0.35"/>
    <row r="491" s="2" customFormat="1" ht="15" customHeight="1" x14ac:dyDescent="0.35"/>
    <row r="492" s="2" customFormat="1" ht="15" customHeight="1" x14ac:dyDescent="0.35"/>
    <row r="493" s="2" customFormat="1" ht="15" customHeight="1" x14ac:dyDescent="0.35"/>
    <row r="494" s="2" customFormat="1" ht="15" customHeight="1" x14ac:dyDescent="0.35"/>
    <row r="495" s="2" customFormat="1" ht="15" customHeight="1" x14ac:dyDescent="0.35"/>
    <row r="496" s="2" customFormat="1" ht="15" customHeight="1" x14ac:dyDescent="0.35"/>
    <row r="497" s="2" customFormat="1" ht="15" customHeight="1" x14ac:dyDescent="0.35"/>
    <row r="498" s="2" customFormat="1" ht="15" customHeight="1" x14ac:dyDescent="0.35"/>
    <row r="499" s="2" customFormat="1" ht="15" customHeight="1" x14ac:dyDescent="0.35"/>
    <row r="500" s="2" customFormat="1" ht="15" customHeight="1" x14ac:dyDescent="0.35"/>
    <row r="501" s="2" customFormat="1" ht="15" customHeight="1" x14ac:dyDescent="0.35"/>
    <row r="502" s="2" customFormat="1" ht="15" customHeight="1" x14ac:dyDescent="0.35"/>
    <row r="503" s="2" customFormat="1" ht="15" customHeight="1" x14ac:dyDescent="0.35"/>
    <row r="504" s="2" customFormat="1" ht="15" customHeight="1" x14ac:dyDescent="0.35"/>
    <row r="505" s="2" customFormat="1" ht="15" customHeight="1" x14ac:dyDescent="0.35"/>
    <row r="506" s="2" customFormat="1" ht="15" customHeight="1" x14ac:dyDescent="0.35"/>
    <row r="507" s="2" customFormat="1" ht="15" customHeight="1" x14ac:dyDescent="0.35"/>
    <row r="508" s="2" customFormat="1" ht="15" customHeight="1" x14ac:dyDescent="0.35"/>
    <row r="509" s="2" customFormat="1" ht="15" customHeight="1" x14ac:dyDescent="0.35"/>
    <row r="510" s="2" customFormat="1" ht="15" customHeight="1" x14ac:dyDescent="0.35"/>
    <row r="511" s="2" customFormat="1" ht="15" customHeight="1" x14ac:dyDescent="0.35"/>
    <row r="512" s="2" customFormat="1" ht="15" customHeight="1" x14ac:dyDescent="0.35"/>
    <row r="513" s="2" customFormat="1" ht="15" customHeight="1" x14ac:dyDescent="0.35"/>
    <row r="514" s="2" customFormat="1" ht="15" customHeight="1" x14ac:dyDescent="0.35"/>
    <row r="515" s="2" customFormat="1" ht="15" customHeight="1" x14ac:dyDescent="0.35"/>
    <row r="516" s="2" customFormat="1" ht="15" customHeight="1" x14ac:dyDescent="0.35"/>
    <row r="517" s="2" customFormat="1" ht="15" customHeight="1" x14ac:dyDescent="0.35"/>
    <row r="518" s="2" customFormat="1" ht="15" customHeight="1" x14ac:dyDescent="0.35"/>
    <row r="519" s="2" customFormat="1" ht="15" customHeight="1" x14ac:dyDescent="0.35"/>
    <row r="520" s="2" customFormat="1" ht="15" customHeight="1" x14ac:dyDescent="0.35"/>
    <row r="521" s="2" customFormat="1" ht="15" customHeight="1" x14ac:dyDescent="0.35"/>
    <row r="522" s="2" customFormat="1" ht="15" customHeight="1" x14ac:dyDescent="0.35"/>
    <row r="523" s="2" customFormat="1" ht="15" customHeight="1" x14ac:dyDescent="0.35"/>
    <row r="524" s="2" customFormat="1" ht="15" customHeight="1" x14ac:dyDescent="0.35"/>
    <row r="525" s="2" customFormat="1" ht="15" customHeight="1" x14ac:dyDescent="0.35"/>
    <row r="526" s="2" customFormat="1" ht="15" customHeight="1" x14ac:dyDescent="0.35"/>
    <row r="527" s="2" customFormat="1" ht="15" customHeight="1" x14ac:dyDescent="0.35"/>
    <row r="528" s="2" customFormat="1" ht="15" customHeight="1" x14ac:dyDescent="0.35"/>
    <row r="529" s="2" customFormat="1" ht="15" customHeight="1" x14ac:dyDescent="0.35"/>
    <row r="530" s="2" customFormat="1" ht="15" customHeight="1" x14ac:dyDescent="0.35"/>
    <row r="531" s="2" customFormat="1" ht="15" customHeight="1" x14ac:dyDescent="0.35"/>
    <row r="532" s="2" customFormat="1" ht="15" customHeight="1" x14ac:dyDescent="0.35"/>
    <row r="533" s="2" customFormat="1" ht="15" customHeight="1" x14ac:dyDescent="0.35"/>
    <row r="534" s="2" customFormat="1" ht="15" customHeight="1" x14ac:dyDescent="0.35"/>
    <row r="535" s="2" customFormat="1" ht="15" customHeight="1" x14ac:dyDescent="0.35"/>
    <row r="536" s="2" customFormat="1" ht="15" customHeight="1" x14ac:dyDescent="0.35"/>
    <row r="537" s="2" customFormat="1" ht="15" customHeight="1" x14ac:dyDescent="0.35"/>
    <row r="538" s="2" customFormat="1" ht="15" customHeight="1" x14ac:dyDescent="0.35"/>
    <row r="539" s="2" customFormat="1" ht="15" customHeight="1" x14ac:dyDescent="0.35"/>
    <row r="540" s="2" customFormat="1" ht="15" customHeight="1" x14ac:dyDescent="0.35"/>
    <row r="541" s="2" customFormat="1" ht="15" customHeight="1" x14ac:dyDescent="0.35"/>
    <row r="542" s="2" customFormat="1" ht="15" customHeight="1" x14ac:dyDescent="0.35"/>
    <row r="543" s="2" customFormat="1" ht="15" customHeight="1" x14ac:dyDescent="0.35"/>
    <row r="544" s="2" customFormat="1" ht="15" customHeight="1" x14ac:dyDescent="0.35"/>
    <row r="545" s="2" customFormat="1" ht="15" customHeight="1" x14ac:dyDescent="0.35"/>
    <row r="546" s="2" customFormat="1" ht="15" customHeight="1" x14ac:dyDescent="0.35"/>
    <row r="547" s="2" customFormat="1" ht="15" customHeight="1" x14ac:dyDescent="0.35"/>
    <row r="548" s="2" customFormat="1" ht="15" customHeight="1" x14ac:dyDescent="0.35"/>
    <row r="549" s="2" customFormat="1" ht="15" customHeight="1" x14ac:dyDescent="0.35"/>
    <row r="550" s="2" customFormat="1" ht="15" customHeight="1" x14ac:dyDescent="0.35"/>
    <row r="551" s="2" customFormat="1" ht="15" customHeight="1" x14ac:dyDescent="0.35"/>
    <row r="552" s="2" customFormat="1" ht="15" customHeight="1" x14ac:dyDescent="0.35"/>
    <row r="553" s="2" customFormat="1" ht="15" customHeight="1" x14ac:dyDescent="0.35"/>
    <row r="554" s="2" customFormat="1" ht="15" customHeight="1" x14ac:dyDescent="0.35"/>
    <row r="555" s="2" customFormat="1" ht="15" customHeight="1" x14ac:dyDescent="0.35"/>
    <row r="556" s="2" customFormat="1" ht="15" customHeight="1" x14ac:dyDescent="0.35"/>
    <row r="557" s="2" customFormat="1" ht="15" customHeight="1" x14ac:dyDescent="0.35"/>
    <row r="558" s="2" customFormat="1" ht="15" customHeight="1" x14ac:dyDescent="0.35"/>
    <row r="559" s="2" customFormat="1" ht="15" customHeight="1" x14ac:dyDescent="0.35"/>
    <row r="560" s="2" customFormat="1" ht="15" customHeight="1" x14ac:dyDescent="0.35"/>
    <row r="561" s="2" customFormat="1" ht="15" customHeight="1" x14ac:dyDescent="0.35"/>
    <row r="562" s="2" customFormat="1" ht="15" customHeight="1" x14ac:dyDescent="0.35"/>
    <row r="563" s="2" customFormat="1" ht="15" customHeight="1" x14ac:dyDescent="0.35"/>
    <row r="564" s="2" customFormat="1" ht="15" customHeight="1" x14ac:dyDescent="0.35"/>
    <row r="565" s="2" customFormat="1" ht="15" customHeight="1" x14ac:dyDescent="0.35"/>
    <row r="566" s="2" customFormat="1" ht="15" customHeight="1" x14ac:dyDescent="0.35"/>
    <row r="567" s="2" customFormat="1" ht="15" customHeight="1" x14ac:dyDescent="0.35"/>
    <row r="568" s="2" customFormat="1" ht="15" customHeight="1" x14ac:dyDescent="0.35"/>
    <row r="569" s="2" customFormat="1" ht="15" customHeight="1" x14ac:dyDescent="0.35"/>
    <row r="570" s="2" customFormat="1" ht="15" customHeight="1" x14ac:dyDescent="0.35"/>
    <row r="571" s="2" customFormat="1" ht="15" customHeight="1" x14ac:dyDescent="0.35"/>
    <row r="572" s="2" customFormat="1" ht="15" customHeight="1" x14ac:dyDescent="0.35"/>
    <row r="573" s="2" customFormat="1" ht="15" customHeight="1" x14ac:dyDescent="0.35"/>
    <row r="574" s="2" customFormat="1" ht="15" customHeight="1" x14ac:dyDescent="0.35"/>
    <row r="575" s="2" customFormat="1" ht="15" customHeight="1" x14ac:dyDescent="0.35"/>
    <row r="576" s="2" customFormat="1" ht="15" customHeight="1" x14ac:dyDescent="0.35"/>
    <row r="577" s="2" customFormat="1" ht="15" customHeight="1" x14ac:dyDescent="0.35"/>
    <row r="578" s="2" customFormat="1" ht="15" customHeight="1" x14ac:dyDescent="0.35"/>
    <row r="579" s="2" customFormat="1" ht="15" customHeight="1" x14ac:dyDescent="0.35"/>
    <row r="580" s="2" customFormat="1" ht="15" customHeight="1" x14ac:dyDescent="0.35"/>
    <row r="581" s="2" customFormat="1" ht="15" customHeight="1" x14ac:dyDescent="0.35"/>
    <row r="582" s="2" customFormat="1" ht="15" customHeight="1" x14ac:dyDescent="0.35"/>
    <row r="583" s="2" customFormat="1" ht="15" customHeight="1" x14ac:dyDescent="0.35"/>
    <row r="584" s="2" customFormat="1" ht="15" customHeight="1" x14ac:dyDescent="0.35"/>
    <row r="585" s="2" customFormat="1" ht="15" customHeight="1" x14ac:dyDescent="0.35"/>
    <row r="586" s="2" customFormat="1" ht="15" customHeight="1" x14ac:dyDescent="0.35"/>
    <row r="587" s="2" customFormat="1" ht="15" customHeight="1" x14ac:dyDescent="0.35"/>
    <row r="588" s="2" customFormat="1" ht="15" customHeight="1" x14ac:dyDescent="0.35"/>
    <row r="589" s="2" customFormat="1" ht="15" customHeight="1" x14ac:dyDescent="0.35"/>
    <row r="590" s="2" customFormat="1" ht="15" customHeight="1" x14ac:dyDescent="0.35"/>
    <row r="591" s="2" customFormat="1" ht="15" customHeight="1" x14ac:dyDescent="0.35"/>
    <row r="592" s="2" customFormat="1" ht="15" customHeight="1" x14ac:dyDescent="0.35"/>
    <row r="593" s="2" customFormat="1" ht="15" customHeight="1" x14ac:dyDescent="0.35"/>
    <row r="594" s="2" customFormat="1" ht="15" customHeight="1" x14ac:dyDescent="0.35"/>
    <row r="595" s="2" customFormat="1" ht="15" customHeight="1" x14ac:dyDescent="0.35"/>
    <row r="596" s="2" customFormat="1" ht="15" customHeight="1" x14ac:dyDescent="0.35"/>
    <row r="597" s="2" customFormat="1" ht="15" customHeight="1" x14ac:dyDescent="0.35"/>
    <row r="598" s="2" customFormat="1" ht="15" customHeight="1" x14ac:dyDescent="0.35"/>
    <row r="599" s="2" customFormat="1" ht="15" customHeight="1" x14ac:dyDescent="0.35"/>
    <row r="600" s="2" customFormat="1" ht="15" customHeight="1" x14ac:dyDescent="0.35"/>
    <row r="601" s="2" customFormat="1" ht="15" customHeight="1" x14ac:dyDescent="0.35"/>
    <row r="602" s="2" customFormat="1" ht="15" customHeight="1" x14ac:dyDescent="0.35"/>
    <row r="603" s="2" customFormat="1" ht="15" customHeight="1" x14ac:dyDescent="0.35"/>
    <row r="604" s="2" customFormat="1" ht="15" customHeight="1" x14ac:dyDescent="0.35"/>
    <row r="605" s="2" customFormat="1" ht="15" customHeight="1" x14ac:dyDescent="0.35"/>
    <row r="606" s="2" customFormat="1" ht="15" customHeight="1" x14ac:dyDescent="0.35"/>
    <row r="607" s="2" customFormat="1" ht="15" customHeight="1" x14ac:dyDescent="0.35"/>
    <row r="608" s="2" customFormat="1" ht="15" customHeight="1" x14ac:dyDescent="0.35"/>
    <row r="609" s="2" customFormat="1" ht="15" customHeight="1" x14ac:dyDescent="0.35"/>
    <row r="610" s="2" customFormat="1" ht="15" customHeight="1" x14ac:dyDescent="0.35"/>
    <row r="611" s="2" customFormat="1" ht="15" customHeight="1" x14ac:dyDescent="0.35"/>
    <row r="612" s="2" customFormat="1" ht="15" customHeight="1" x14ac:dyDescent="0.35"/>
    <row r="613" s="2" customFormat="1" ht="15" customHeight="1" x14ac:dyDescent="0.35"/>
    <row r="614" s="2" customFormat="1" ht="15" customHeight="1" x14ac:dyDescent="0.35"/>
    <row r="615" s="2" customFormat="1" ht="15" customHeight="1" x14ac:dyDescent="0.35"/>
    <row r="616" s="2" customFormat="1" ht="15" customHeight="1" x14ac:dyDescent="0.35"/>
    <row r="617" s="2" customFormat="1" ht="15" customHeight="1" x14ac:dyDescent="0.35"/>
    <row r="618" s="2" customFormat="1" ht="15" customHeight="1" x14ac:dyDescent="0.35"/>
    <row r="619" s="2" customFormat="1" ht="15" customHeight="1" x14ac:dyDescent="0.35"/>
    <row r="620" s="2" customFormat="1" ht="15" customHeight="1" x14ac:dyDescent="0.35"/>
    <row r="621" s="2" customFormat="1" ht="15" customHeight="1" x14ac:dyDescent="0.35"/>
    <row r="622" s="2" customFormat="1" ht="15" customHeight="1" x14ac:dyDescent="0.35"/>
    <row r="623" s="2" customFormat="1" ht="15" customHeight="1" x14ac:dyDescent="0.35"/>
    <row r="624" s="2" customFormat="1" ht="15" customHeight="1" x14ac:dyDescent="0.35"/>
    <row r="625" s="2" customFormat="1" ht="15" customHeight="1" x14ac:dyDescent="0.35"/>
    <row r="626" s="2" customFormat="1" ht="15" customHeight="1" x14ac:dyDescent="0.35"/>
    <row r="627" s="2" customFormat="1" ht="15" customHeight="1" x14ac:dyDescent="0.35"/>
    <row r="628" s="2" customFormat="1" ht="15" customHeight="1" x14ac:dyDescent="0.35"/>
    <row r="629" s="2" customFormat="1" ht="15" customHeight="1" x14ac:dyDescent="0.35"/>
    <row r="630" s="2" customFormat="1" ht="15" customHeight="1" x14ac:dyDescent="0.35"/>
    <row r="631" s="2" customFormat="1" ht="15" customHeight="1" x14ac:dyDescent="0.35"/>
    <row r="632" s="2" customFormat="1" ht="15" customHeight="1" x14ac:dyDescent="0.35"/>
    <row r="633" s="2" customFormat="1" ht="15" customHeight="1" x14ac:dyDescent="0.35"/>
    <row r="634" s="2" customFormat="1" ht="15" customHeight="1" x14ac:dyDescent="0.35"/>
    <row r="635" s="2" customFormat="1" ht="15" customHeight="1" x14ac:dyDescent="0.35"/>
    <row r="636" s="2" customFormat="1" ht="15" customHeight="1" x14ac:dyDescent="0.35"/>
    <row r="637" s="2" customFormat="1" ht="15" customHeight="1" x14ac:dyDescent="0.35"/>
    <row r="638" s="2" customFormat="1" ht="15" customHeight="1" x14ac:dyDescent="0.35"/>
    <row r="639" s="2" customFormat="1" ht="15" customHeight="1" x14ac:dyDescent="0.35"/>
    <row r="640" s="2" customFormat="1" ht="15" customHeight="1" x14ac:dyDescent="0.35"/>
    <row r="641" s="2" customFormat="1" ht="15" customHeight="1" x14ac:dyDescent="0.35"/>
    <row r="642" s="2" customFormat="1" ht="15" customHeight="1" x14ac:dyDescent="0.35"/>
    <row r="643" s="2" customFormat="1" ht="15" customHeight="1" x14ac:dyDescent="0.35"/>
    <row r="644" s="2" customFormat="1" ht="15" customHeight="1" x14ac:dyDescent="0.35"/>
    <row r="645" s="2" customFormat="1" ht="15" customHeight="1" x14ac:dyDescent="0.35"/>
    <row r="646" s="2" customFormat="1" ht="15" customHeight="1" x14ac:dyDescent="0.35"/>
    <row r="647" s="2" customFormat="1" ht="15" customHeight="1" x14ac:dyDescent="0.35"/>
    <row r="648" s="2" customFormat="1" ht="15" customHeight="1" x14ac:dyDescent="0.35"/>
    <row r="649" s="2" customFormat="1" ht="15" customHeight="1" x14ac:dyDescent="0.35"/>
    <row r="650" s="2" customFormat="1" ht="15" customHeight="1" x14ac:dyDescent="0.35"/>
    <row r="651" s="2" customFormat="1" ht="15" customHeight="1" x14ac:dyDescent="0.35"/>
    <row r="652" s="2" customFormat="1" ht="15" customHeight="1" x14ac:dyDescent="0.35"/>
    <row r="653" s="2" customFormat="1" ht="15" customHeight="1" x14ac:dyDescent="0.35"/>
    <row r="654" s="2" customFormat="1" ht="15" customHeight="1" x14ac:dyDescent="0.35"/>
    <row r="655" s="2" customFormat="1" ht="15" customHeight="1" x14ac:dyDescent="0.35"/>
    <row r="656" s="2" customFormat="1" ht="15" customHeight="1" x14ac:dyDescent="0.35"/>
    <row r="657" s="2" customFormat="1" ht="15" customHeight="1" x14ac:dyDescent="0.35"/>
    <row r="658" s="2" customFormat="1" ht="15" customHeight="1" x14ac:dyDescent="0.35"/>
    <row r="659" s="2" customFormat="1" ht="15" customHeight="1" x14ac:dyDescent="0.35"/>
    <row r="660" s="2" customFormat="1" ht="15" customHeight="1" x14ac:dyDescent="0.35"/>
    <row r="661" s="2" customFormat="1" ht="15" customHeight="1" x14ac:dyDescent="0.35"/>
    <row r="662" s="2" customFormat="1" ht="15" customHeight="1" x14ac:dyDescent="0.35"/>
    <row r="663" s="2" customFormat="1" ht="15" customHeight="1" x14ac:dyDescent="0.35"/>
    <row r="664" s="2" customFormat="1" ht="15" customHeight="1" x14ac:dyDescent="0.35"/>
    <row r="665" s="2" customFormat="1" ht="15" customHeight="1" x14ac:dyDescent="0.35"/>
    <row r="666" s="2" customFormat="1" ht="15" customHeight="1" x14ac:dyDescent="0.35"/>
    <row r="667" s="2" customFormat="1" ht="15" customHeight="1" x14ac:dyDescent="0.35"/>
    <row r="668" s="2" customFormat="1" ht="15" customHeight="1" x14ac:dyDescent="0.35"/>
    <row r="669" s="2" customFormat="1" ht="15" customHeight="1" x14ac:dyDescent="0.35"/>
    <row r="670" s="2" customFormat="1" ht="15" customHeight="1" x14ac:dyDescent="0.35"/>
    <row r="671" s="2" customFormat="1" ht="15" customHeight="1" x14ac:dyDescent="0.35"/>
    <row r="672" s="2" customFormat="1" ht="15" customHeight="1" x14ac:dyDescent="0.35"/>
    <row r="673" s="2" customFormat="1" ht="15" customHeight="1" x14ac:dyDescent="0.35"/>
    <row r="674" s="2" customFormat="1" ht="15" customHeight="1" x14ac:dyDescent="0.35"/>
    <row r="675" s="2" customFormat="1" ht="15" customHeight="1" x14ac:dyDescent="0.35"/>
    <row r="676" s="2" customFormat="1" ht="15" customHeight="1" x14ac:dyDescent="0.35"/>
    <row r="677" s="2" customFormat="1" ht="15" customHeight="1" x14ac:dyDescent="0.35"/>
    <row r="678" s="2" customFormat="1" ht="15" customHeight="1" x14ac:dyDescent="0.35"/>
    <row r="679" s="2" customFormat="1" ht="15" customHeight="1" x14ac:dyDescent="0.35"/>
    <row r="680" s="2" customFormat="1" ht="15" customHeight="1" x14ac:dyDescent="0.35"/>
    <row r="681" s="2" customFormat="1" ht="15" customHeight="1" x14ac:dyDescent="0.35"/>
    <row r="682" s="2" customFormat="1" ht="15" customHeight="1" x14ac:dyDescent="0.35"/>
    <row r="683" s="2" customFormat="1" ht="15" customHeight="1" x14ac:dyDescent="0.35"/>
    <row r="684" s="2" customFormat="1" ht="15" customHeight="1" x14ac:dyDescent="0.35"/>
    <row r="685" s="2" customFormat="1" ht="15" customHeight="1" x14ac:dyDescent="0.35"/>
    <row r="686" s="2" customFormat="1" ht="15" customHeight="1" x14ac:dyDescent="0.35"/>
    <row r="687" s="2" customFormat="1" ht="15" customHeight="1" x14ac:dyDescent="0.35"/>
    <row r="688" s="2" customFormat="1" ht="15" customHeight="1" x14ac:dyDescent="0.35"/>
    <row r="689" s="2" customFormat="1" ht="15" customHeight="1" x14ac:dyDescent="0.35"/>
    <row r="690" s="2" customFormat="1" ht="15" customHeight="1" x14ac:dyDescent="0.35"/>
    <row r="691" s="2" customFormat="1" ht="15" customHeight="1" x14ac:dyDescent="0.35"/>
    <row r="692" s="2" customFormat="1" ht="15" customHeight="1" x14ac:dyDescent="0.35"/>
    <row r="693" s="2" customFormat="1" ht="15" customHeight="1" x14ac:dyDescent="0.35"/>
    <row r="694" s="2" customFormat="1" ht="15" customHeight="1" x14ac:dyDescent="0.35"/>
    <row r="695" s="2" customFormat="1" ht="15" customHeight="1" x14ac:dyDescent="0.35"/>
    <row r="696" s="2" customFormat="1" ht="15" customHeight="1" x14ac:dyDescent="0.35"/>
    <row r="697" s="2" customFormat="1" ht="15" customHeight="1" x14ac:dyDescent="0.35"/>
    <row r="698" s="2" customFormat="1" ht="15" customHeight="1" x14ac:dyDescent="0.35"/>
    <row r="699" s="2" customFormat="1" ht="15" customHeight="1" x14ac:dyDescent="0.35"/>
    <row r="700" s="2" customFormat="1" ht="15" customHeight="1" x14ac:dyDescent="0.35"/>
    <row r="701" s="2" customFormat="1" ht="15" customHeight="1" x14ac:dyDescent="0.35"/>
    <row r="702" s="2" customFormat="1" ht="15" customHeight="1" x14ac:dyDescent="0.35"/>
    <row r="703" s="2" customFormat="1" ht="15" customHeight="1" x14ac:dyDescent="0.35"/>
    <row r="704" s="2" customFormat="1" ht="15" customHeight="1" x14ac:dyDescent="0.35"/>
    <row r="705" s="2" customFormat="1" ht="15" customHeight="1" x14ac:dyDescent="0.35"/>
    <row r="706" s="2" customFormat="1" ht="15" customHeight="1" x14ac:dyDescent="0.35"/>
    <row r="707" s="2" customFormat="1" ht="15" customHeight="1" x14ac:dyDescent="0.35"/>
    <row r="708" s="2" customFormat="1" ht="15" customHeight="1" x14ac:dyDescent="0.35"/>
    <row r="709" s="2" customFormat="1" ht="15" customHeight="1" x14ac:dyDescent="0.35"/>
    <row r="710" s="2" customFormat="1" ht="15" customHeight="1" x14ac:dyDescent="0.35"/>
    <row r="711" s="2" customFormat="1" ht="15" customHeight="1" x14ac:dyDescent="0.35"/>
    <row r="712" s="2" customFormat="1" ht="15" customHeight="1" x14ac:dyDescent="0.35"/>
    <row r="713" s="2" customFormat="1" ht="15" customHeight="1" x14ac:dyDescent="0.35"/>
    <row r="714" s="2" customFormat="1" ht="15" customHeight="1" x14ac:dyDescent="0.35"/>
    <row r="715" s="2" customFormat="1" ht="15" customHeight="1" x14ac:dyDescent="0.35"/>
    <row r="716" s="2" customFormat="1" ht="15" customHeight="1" x14ac:dyDescent="0.35"/>
    <row r="717" s="2" customFormat="1" ht="15" customHeight="1" x14ac:dyDescent="0.35"/>
    <row r="718" s="2" customFormat="1" ht="15" customHeight="1" x14ac:dyDescent="0.35"/>
    <row r="719" s="2" customFormat="1" ht="15" customHeight="1" x14ac:dyDescent="0.35"/>
    <row r="720" s="2" customFormat="1" ht="15" customHeight="1" x14ac:dyDescent="0.35"/>
    <row r="721" s="2" customFormat="1" ht="15" customHeight="1" x14ac:dyDescent="0.35"/>
    <row r="722" s="2" customFormat="1" ht="15" customHeight="1" x14ac:dyDescent="0.35"/>
    <row r="723" s="2" customFormat="1" ht="15" customHeight="1" x14ac:dyDescent="0.35"/>
    <row r="724" s="2" customFormat="1" ht="15" customHeight="1" x14ac:dyDescent="0.35"/>
    <row r="725" s="2" customFormat="1" ht="15" customHeight="1" x14ac:dyDescent="0.35"/>
    <row r="726" s="2" customFormat="1" ht="15" customHeight="1" x14ac:dyDescent="0.35"/>
    <row r="727" s="2" customFormat="1" ht="15" customHeight="1" x14ac:dyDescent="0.35"/>
    <row r="728" s="2" customFormat="1" ht="15" customHeight="1" x14ac:dyDescent="0.35"/>
    <row r="729" s="2" customFormat="1" ht="15" customHeight="1" x14ac:dyDescent="0.35"/>
    <row r="730" s="2" customFormat="1" ht="15" customHeight="1" x14ac:dyDescent="0.35"/>
    <row r="731" s="2" customFormat="1" ht="15" customHeight="1" x14ac:dyDescent="0.35"/>
    <row r="732" s="2" customFormat="1" ht="15" customHeight="1" x14ac:dyDescent="0.35"/>
    <row r="733" s="2" customFormat="1" ht="15" customHeight="1" x14ac:dyDescent="0.35"/>
    <row r="734" s="2" customFormat="1" ht="15" customHeight="1" x14ac:dyDescent="0.35"/>
    <row r="735" s="2" customFormat="1" ht="15" customHeight="1" x14ac:dyDescent="0.35"/>
    <row r="736" s="2" customFormat="1" ht="15" customHeight="1" x14ac:dyDescent="0.35"/>
    <row r="737" s="2" customFormat="1" ht="15" customHeight="1" x14ac:dyDescent="0.35"/>
    <row r="738" s="2" customFormat="1" ht="15" customHeight="1" x14ac:dyDescent="0.35"/>
    <row r="739" s="2" customFormat="1" ht="15" customHeight="1" x14ac:dyDescent="0.35"/>
    <row r="740" s="2" customFormat="1" ht="15" customHeight="1" x14ac:dyDescent="0.35"/>
    <row r="741" s="2" customFormat="1" ht="15" customHeight="1" x14ac:dyDescent="0.35"/>
    <row r="742" s="2" customFormat="1" ht="15" customHeight="1" x14ac:dyDescent="0.35"/>
    <row r="743" s="2" customFormat="1" ht="15" customHeight="1" x14ac:dyDescent="0.35"/>
    <row r="744" s="2" customFormat="1" ht="15" customHeight="1" x14ac:dyDescent="0.35"/>
    <row r="745" s="2" customFormat="1" ht="15" customHeight="1" x14ac:dyDescent="0.35"/>
    <row r="746" s="2" customFormat="1" ht="15" customHeight="1" x14ac:dyDescent="0.35"/>
    <row r="747" s="2" customFormat="1" ht="15" customHeight="1" x14ac:dyDescent="0.35"/>
    <row r="748" s="2" customFormat="1" ht="15" customHeight="1" x14ac:dyDescent="0.35"/>
    <row r="749" s="2" customFormat="1" ht="15" customHeight="1" x14ac:dyDescent="0.35"/>
    <row r="750" s="2" customFormat="1" ht="15" customHeight="1" x14ac:dyDescent="0.35"/>
    <row r="751" s="2" customFormat="1" ht="15" customHeight="1" x14ac:dyDescent="0.35"/>
    <row r="752" s="2" customFormat="1" ht="15" customHeight="1" x14ac:dyDescent="0.35"/>
    <row r="753" s="2" customFormat="1" ht="15" customHeight="1" x14ac:dyDescent="0.35"/>
    <row r="754" s="2" customFormat="1" ht="15" customHeight="1" x14ac:dyDescent="0.35"/>
    <row r="755" s="2" customFormat="1" ht="15" customHeight="1" x14ac:dyDescent="0.35"/>
    <row r="756" s="2" customFormat="1" ht="15" customHeight="1" x14ac:dyDescent="0.35"/>
    <row r="757" s="2" customFormat="1" ht="15" customHeight="1" x14ac:dyDescent="0.35"/>
  </sheetData>
  <mergeCells count="10">
    <mergeCell ref="Q3:Q4"/>
    <mergeCell ref="R3:R4"/>
    <mergeCell ref="P3:P4"/>
    <mergeCell ref="O3:O4"/>
    <mergeCell ref="A1:N1"/>
    <mergeCell ref="A3:A4"/>
    <mergeCell ref="B3:B4"/>
    <mergeCell ref="C3:C4"/>
    <mergeCell ref="M3:M4"/>
    <mergeCell ref="N3:N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4"/>
  <sheetViews>
    <sheetView zoomScale="130" zoomScaleNormal="130" workbookViewId="0">
      <selection activeCell="H269" sqref="H269"/>
    </sheetView>
  </sheetViews>
  <sheetFormatPr defaultColWidth="9.1796875" defaultRowHeight="10" x14ac:dyDescent="0.2"/>
  <cols>
    <col min="1" max="1" width="5.7265625" style="1" customWidth="1"/>
    <col min="2" max="2" width="10.7265625" style="1" customWidth="1"/>
    <col min="3" max="3" width="20.7265625" style="1" customWidth="1"/>
    <col min="4" max="12" width="15.7265625" style="1" customWidth="1"/>
    <col min="13" max="16" width="5.7265625" style="1" customWidth="1"/>
    <col min="17" max="16384" width="9.1796875" style="1"/>
  </cols>
  <sheetData>
    <row r="1" spans="1:15" ht="20.149999999999999" customHeight="1" x14ac:dyDescent="0.2">
      <c r="A1" s="62" t="s">
        <v>22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0" customHeight="1" x14ac:dyDescent="0.2"/>
    <row r="3" spans="1:15" s="2" customFormat="1" ht="15" customHeight="1" x14ac:dyDescent="0.2">
      <c r="A3" s="64" t="s">
        <v>28</v>
      </c>
      <c r="B3" s="65" t="s">
        <v>27</v>
      </c>
      <c r="C3" s="65" t="s">
        <v>26</v>
      </c>
      <c r="D3" s="11" t="s">
        <v>8</v>
      </c>
      <c r="E3" s="11" t="s">
        <v>5</v>
      </c>
      <c r="F3" s="11" t="s">
        <v>2</v>
      </c>
      <c r="G3" s="11" t="s">
        <v>10</v>
      </c>
      <c r="H3" s="11" t="s">
        <v>11</v>
      </c>
      <c r="I3" s="11" t="s">
        <v>12</v>
      </c>
      <c r="J3" s="11" t="s">
        <v>0</v>
      </c>
      <c r="K3" s="11" t="s">
        <v>13</v>
      </c>
      <c r="L3" s="11" t="s">
        <v>15</v>
      </c>
      <c r="N3" s="1"/>
      <c r="O3" s="1"/>
    </row>
    <row r="4" spans="1:15" s="2" customFormat="1" ht="20.149999999999999" customHeight="1" x14ac:dyDescent="0.2">
      <c r="A4" s="64"/>
      <c r="B4" s="64"/>
      <c r="C4" s="64"/>
      <c r="D4" s="9" t="s">
        <v>9</v>
      </c>
      <c r="E4" s="9" t="s">
        <v>6</v>
      </c>
      <c r="F4" s="9" t="s">
        <v>3</v>
      </c>
      <c r="G4" s="9" t="s">
        <v>32</v>
      </c>
      <c r="H4" s="9" t="s">
        <v>20</v>
      </c>
      <c r="I4" s="9" t="s">
        <v>30</v>
      </c>
      <c r="J4" s="9" t="s">
        <v>31</v>
      </c>
      <c r="K4" s="9" t="s">
        <v>14</v>
      </c>
      <c r="L4" s="9" t="s">
        <v>16</v>
      </c>
      <c r="N4" s="1"/>
      <c r="O4" s="1"/>
    </row>
    <row r="5" spans="1:15" s="2" customFormat="1" ht="15" customHeight="1" x14ac:dyDescent="0.2">
      <c r="A5" s="3">
        <v>1</v>
      </c>
      <c r="B5" s="6" t="str">
        <f>'DATA-1'!B5</f>
        <v>134662</v>
      </c>
      <c r="C5" s="6" t="str">
        <f>'DATA-1'!C5</f>
        <v>Doan Duc Manh</v>
      </c>
      <c r="D5" s="6" t="str">
        <f>VLOOKUP('DATA-1'!D5,'DATA-1'!$T$3:$U$9,2,0)</f>
        <v>C</v>
      </c>
      <c r="E5" s="6" t="str">
        <f>VLOOKUP('DATA-1'!E5,'DATA-1'!$T$3:$U$9,2,0)</f>
        <v>C+</v>
      </c>
      <c r="F5" s="6" t="str">
        <f>VLOOKUP('DATA-1'!F5,'DATA-1'!$T$3:$U$9,2,0)</f>
        <v>C</v>
      </c>
      <c r="G5" s="6" t="str">
        <f>VLOOKUP('DATA-1'!G5,'DATA-1'!$T$3:$U$9,2,0)</f>
        <v>B+</v>
      </c>
      <c r="H5" s="6" t="str">
        <f>VLOOKUP('DATA-1'!H5,'DATA-1'!$T$3:$U$9,2,0)</f>
        <v>D</v>
      </c>
      <c r="I5" s="6" t="str">
        <f>VLOOKUP('DATA-1'!I5,'DATA-1'!$T$3:$U$9,2,0)</f>
        <v>B+</v>
      </c>
      <c r="J5" s="6" t="str">
        <f>VLOOKUP('DATA-1'!J5,'DATA-1'!$T$3:$U$9,2,0)</f>
        <v>B</v>
      </c>
      <c r="K5" s="6" t="str">
        <f>VLOOKUP('DATA-1'!K5,'DATA-1'!$T$3:$U$9,2,0)</f>
        <v>B</v>
      </c>
      <c r="L5" s="6" t="str">
        <f>VLOOKUP('DATA-1'!L5,'DATA-1'!$T$3:$U$9,2,0)</f>
        <v>C</v>
      </c>
      <c r="N5" s="1"/>
      <c r="O5" s="1"/>
    </row>
    <row r="6" spans="1:15" s="2" customFormat="1" ht="15" customHeight="1" x14ac:dyDescent="0.2">
      <c r="A6" s="3">
        <v>2</v>
      </c>
      <c r="B6" s="6" t="str">
        <f>'DATA-1'!B6</f>
        <v>139962</v>
      </c>
      <c r="C6" s="6" t="str">
        <f>'DATA-1'!C6</f>
        <v>Nguyen Tuan Minh</v>
      </c>
      <c r="D6" s="6" t="str">
        <f>VLOOKUP('DATA-1'!D6,'DATA-1'!$T$3:$U$9,2,0)</f>
        <v>C</v>
      </c>
      <c r="E6" s="6" t="str">
        <f>VLOOKUP('DATA-1'!E6,'DATA-1'!$T$3:$U$9,2,0)</f>
        <v>C</v>
      </c>
      <c r="F6" s="6" t="str">
        <f>VLOOKUP('DATA-1'!F6,'DATA-1'!$T$3:$U$9,2,0)</f>
        <v>D+</v>
      </c>
      <c r="G6" s="6" t="str">
        <f>VLOOKUP('DATA-1'!G6,'DATA-1'!$T$3:$U$9,2,0)</f>
        <v>C</v>
      </c>
      <c r="H6" s="6" t="str">
        <f>VLOOKUP('DATA-1'!H6,'DATA-1'!$T$3:$U$9,2,0)</f>
        <v>D</v>
      </c>
      <c r="I6" s="6" t="str">
        <f>VLOOKUP('DATA-1'!I6,'DATA-1'!$T$3:$U$9,2,0)</f>
        <v>C</v>
      </c>
      <c r="J6" s="6" t="str">
        <f>VLOOKUP('DATA-1'!J6,'DATA-1'!$T$3:$U$9,2,0)</f>
        <v>B</v>
      </c>
      <c r="K6" s="6" t="str">
        <f>VLOOKUP('DATA-1'!K6,'DATA-1'!$T$3:$U$9,2,0)</f>
        <v>C+</v>
      </c>
      <c r="L6" s="6" t="str">
        <f>VLOOKUP('DATA-1'!L6,'DATA-1'!$T$3:$U$9,2,0)</f>
        <v>C+</v>
      </c>
      <c r="N6" s="1"/>
      <c r="O6" s="1"/>
    </row>
    <row r="7" spans="1:15" s="2" customFormat="1" ht="15" customHeight="1" x14ac:dyDescent="0.2">
      <c r="A7" s="3">
        <v>3</v>
      </c>
      <c r="B7" s="6" t="str">
        <f>'DATA-1'!B7</f>
        <v>160762</v>
      </c>
      <c r="C7" s="6" t="str">
        <f>'DATA-1'!C7</f>
        <v>Do Hong Phuc</v>
      </c>
      <c r="D7" s="6" t="str">
        <f>VLOOKUP('DATA-1'!D7,'DATA-1'!$T$3:$U$9,2,0)</f>
        <v>B</v>
      </c>
      <c r="E7" s="6" t="str">
        <f>VLOOKUP('DATA-1'!E7,'DATA-1'!$T$3:$U$9,2,0)</f>
        <v>C</v>
      </c>
      <c r="F7" s="6" t="str">
        <f>VLOOKUP('DATA-1'!F7,'DATA-1'!$T$3:$U$9,2,0)</f>
        <v>C+</v>
      </c>
      <c r="G7" s="6" t="str">
        <f>VLOOKUP('DATA-1'!G7,'DATA-1'!$T$3:$U$9,2,0)</f>
        <v>C+</v>
      </c>
      <c r="H7" s="6" t="str">
        <f>VLOOKUP('DATA-1'!H7,'DATA-1'!$T$3:$U$9,2,0)</f>
        <v>B</v>
      </c>
      <c r="I7" s="6" t="str">
        <f>VLOOKUP('DATA-1'!I7,'DATA-1'!$T$3:$U$9,2,0)</f>
        <v>B+</v>
      </c>
      <c r="J7" s="6" t="str">
        <f>VLOOKUP('DATA-1'!J7,'DATA-1'!$T$3:$U$9,2,0)</f>
        <v>C</v>
      </c>
      <c r="K7" s="6" t="str">
        <f>VLOOKUP('DATA-1'!K7,'DATA-1'!$T$3:$U$9,2,0)</f>
        <v>C+</v>
      </c>
      <c r="L7" s="6" t="str">
        <f>VLOOKUP('DATA-1'!L7,'DATA-1'!$T$3:$U$9,2,0)</f>
        <v>C+</v>
      </c>
      <c r="N7" s="1"/>
      <c r="O7" s="1"/>
    </row>
    <row r="8" spans="1:15" s="2" customFormat="1" ht="15" customHeight="1" x14ac:dyDescent="0.2">
      <c r="A8" s="3">
        <v>4</v>
      </c>
      <c r="B8" s="6" t="str">
        <f>'DATA-1'!B8</f>
        <v>16862</v>
      </c>
      <c r="C8" s="6" t="str">
        <f>'DATA-1'!C8</f>
        <v>Tran Thanh Binh</v>
      </c>
      <c r="D8" s="6" t="str">
        <f>VLOOKUP('DATA-1'!D8,'DATA-1'!$T$3:$U$9,2,0)</f>
        <v>A</v>
      </c>
      <c r="E8" s="6" t="str">
        <f>VLOOKUP('DATA-1'!E8,'DATA-1'!$T$3:$U$9,2,0)</f>
        <v>B</v>
      </c>
      <c r="F8" s="6" t="str">
        <f>VLOOKUP('DATA-1'!F8,'DATA-1'!$T$3:$U$9,2,0)</f>
        <v>A</v>
      </c>
      <c r="G8" s="6" t="str">
        <f>VLOOKUP('DATA-1'!G8,'DATA-1'!$T$3:$U$9,2,0)</f>
        <v>A</v>
      </c>
      <c r="H8" s="6" t="str">
        <f>VLOOKUP('DATA-1'!H8,'DATA-1'!$T$3:$U$9,2,0)</f>
        <v>D</v>
      </c>
      <c r="I8" s="6" t="str">
        <f>VLOOKUP('DATA-1'!I8,'DATA-1'!$T$3:$U$9,2,0)</f>
        <v>C</v>
      </c>
      <c r="J8" s="6" t="str">
        <f>VLOOKUP('DATA-1'!J8,'DATA-1'!$T$3:$U$9,2,0)</f>
        <v>B</v>
      </c>
      <c r="K8" s="6" t="str">
        <f>VLOOKUP('DATA-1'!K8,'DATA-1'!$T$3:$U$9,2,0)</f>
        <v>B</v>
      </c>
      <c r="L8" s="6" t="str">
        <f>VLOOKUP('DATA-1'!L8,'DATA-1'!$T$3:$U$9,2,0)</f>
        <v>B+</v>
      </c>
      <c r="N8" s="1"/>
      <c r="O8" s="1"/>
    </row>
    <row r="9" spans="1:15" s="2" customFormat="1" ht="15" customHeight="1" x14ac:dyDescent="0.2">
      <c r="A9" s="3">
        <v>5</v>
      </c>
      <c r="B9" s="6" t="str">
        <f>'DATA-1'!B9</f>
        <v>87662</v>
      </c>
      <c r="C9" s="6" t="str">
        <f>'DATA-1'!C9</f>
        <v>Nguyen Viet Hoang</v>
      </c>
      <c r="D9" s="6" t="str">
        <f>VLOOKUP('DATA-1'!D9,'DATA-1'!$T$3:$U$9,2,0)</f>
        <v>A</v>
      </c>
      <c r="E9" s="6" t="str">
        <f>VLOOKUP('DATA-1'!E9,'DATA-1'!$T$3:$U$9,2,0)</f>
        <v>B+</v>
      </c>
      <c r="F9" s="6" t="str">
        <f>VLOOKUP('DATA-1'!F9,'DATA-1'!$T$3:$U$9,2,0)</f>
        <v>A</v>
      </c>
      <c r="G9" s="6" t="str">
        <f>VLOOKUP('DATA-1'!G9,'DATA-1'!$T$3:$U$9,2,0)</f>
        <v>A</v>
      </c>
      <c r="H9" s="6" t="str">
        <f>VLOOKUP('DATA-1'!H9,'DATA-1'!$T$3:$U$9,2,0)</f>
        <v>B+</v>
      </c>
      <c r="I9" s="6" t="str">
        <f>VLOOKUP('DATA-1'!I9,'DATA-1'!$T$3:$U$9,2,0)</f>
        <v>B</v>
      </c>
      <c r="J9" s="6" t="str">
        <f>VLOOKUP('DATA-1'!J9,'DATA-1'!$T$3:$U$9,2,0)</f>
        <v>B+</v>
      </c>
      <c r="K9" s="6" t="str">
        <f>VLOOKUP('DATA-1'!K9,'DATA-1'!$T$3:$U$9,2,0)</f>
        <v>B+</v>
      </c>
      <c r="L9" s="6" t="str">
        <f>VLOOKUP('DATA-1'!L9,'DATA-1'!$T$3:$U$9,2,0)</f>
        <v>A</v>
      </c>
      <c r="N9" s="1"/>
      <c r="O9" s="1"/>
    </row>
    <row r="10" spans="1:15" s="2" customFormat="1" ht="15" customHeight="1" x14ac:dyDescent="0.2">
      <c r="A10" s="3">
        <v>6</v>
      </c>
      <c r="B10" s="6" t="str">
        <f>'DATA-1'!B10</f>
        <v>471759</v>
      </c>
      <c r="C10" s="6" t="str">
        <f>'DATA-1'!C10</f>
        <v>Hoang Van Quan</v>
      </c>
      <c r="D10" s="6" t="str">
        <f>VLOOKUP('DATA-1'!D10,'DATA-1'!$T$3:$U$9,2,0)</f>
        <v>C+</v>
      </c>
      <c r="E10" s="6" t="str">
        <f>VLOOKUP('DATA-1'!E10,'DATA-1'!$T$3:$U$9,2,0)</f>
        <v>D</v>
      </c>
      <c r="F10" s="6" t="str">
        <f>VLOOKUP('DATA-1'!F10,'DATA-1'!$T$3:$U$9,2,0)</f>
        <v>C</v>
      </c>
      <c r="G10" s="6" t="str">
        <f>VLOOKUP('DATA-1'!G10,'DATA-1'!$T$3:$U$9,2,0)</f>
        <v>C</v>
      </c>
      <c r="H10" s="6" t="str">
        <f>VLOOKUP('DATA-1'!H10,'DATA-1'!$T$3:$U$9,2,0)</f>
        <v>D+</v>
      </c>
      <c r="I10" s="6" t="str">
        <f>VLOOKUP('DATA-1'!I10,'DATA-1'!$T$3:$U$9,2,0)</f>
        <v>C+</v>
      </c>
      <c r="J10" s="6" t="str">
        <f>VLOOKUP('DATA-1'!J10,'DATA-1'!$T$3:$U$9,2,0)</f>
        <v>C</v>
      </c>
      <c r="K10" s="6" t="str">
        <f>VLOOKUP('DATA-1'!K10,'DATA-1'!$T$3:$U$9,2,0)</f>
        <v>B</v>
      </c>
      <c r="L10" s="6" t="str">
        <f>VLOOKUP('DATA-1'!L10,'DATA-1'!$T$3:$U$9,2,0)</f>
        <v>B</v>
      </c>
      <c r="N10" s="1"/>
      <c r="O10" s="1"/>
    </row>
    <row r="11" spans="1:15" s="2" customFormat="1" ht="15" customHeight="1" x14ac:dyDescent="0.35">
      <c r="A11" s="3">
        <v>7</v>
      </c>
      <c r="B11" s="6" t="str">
        <f>'DATA-1'!B11</f>
        <v>507759</v>
      </c>
      <c r="C11" s="6" t="str">
        <f>'DATA-1'!C11</f>
        <v>Le The Chuc</v>
      </c>
      <c r="D11" s="6" t="str">
        <f>VLOOKUP('DATA-1'!D11,'DATA-1'!$T$3:$U$9,2,0)</f>
        <v>C+</v>
      </c>
      <c r="E11" s="6" t="str">
        <f>VLOOKUP('DATA-1'!E11,'DATA-1'!$T$3:$U$9,2,0)</f>
        <v>B+</v>
      </c>
      <c r="F11" s="6" t="str">
        <f>VLOOKUP('DATA-1'!F11,'DATA-1'!$T$3:$U$9,2,0)</f>
        <v>A</v>
      </c>
      <c r="G11" s="6" t="str">
        <f>VLOOKUP('DATA-1'!G11,'DATA-1'!$T$3:$U$9,2,0)</f>
        <v>B</v>
      </c>
      <c r="H11" s="6" t="str">
        <f>VLOOKUP('DATA-1'!H11,'DATA-1'!$T$3:$U$9,2,0)</f>
        <v>C</v>
      </c>
      <c r="I11" s="6" t="str">
        <f>VLOOKUP('DATA-1'!I11,'DATA-1'!$T$3:$U$9,2,0)</f>
        <v>B</v>
      </c>
      <c r="J11" s="6" t="str">
        <f>VLOOKUP('DATA-1'!J11,'DATA-1'!$T$3:$U$9,2,0)</f>
        <v>B</v>
      </c>
      <c r="K11" s="6" t="str">
        <f>VLOOKUP('DATA-1'!K11,'DATA-1'!$T$3:$U$9,2,0)</f>
        <v>B</v>
      </c>
      <c r="L11" s="6" t="str">
        <f>VLOOKUP('DATA-1'!L11,'DATA-1'!$T$3:$U$9,2,0)</f>
        <v>B</v>
      </c>
      <c r="O11" s="5"/>
    </row>
    <row r="12" spans="1:15" s="2" customFormat="1" ht="15" customHeight="1" x14ac:dyDescent="0.35">
      <c r="A12" s="3">
        <v>8</v>
      </c>
      <c r="B12" s="6" t="str">
        <f>'DATA-1'!B12</f>
        <v>642959</v>
      </c>
      <c r="C12" s="6" t="str">
        <f>'DATA-1'!C12</f>
        <v>Ngo Van Hop</v>
      </c>
      <c r="D12" s="6" t="str">
        <f>VLOOKUP('DATA-1'!D12,'DATA-1'!$T$3:$U$9,2,0)</f>
        <v>C+</v>
      </c>
      <c r="E12" s="6" t="str">
        <f>VLOOKUP('DATA-1'!E12,'DATA-1'!$T$3:$U$9,2,0)</f>
        <v>D+</v>
      </c>
      <c r="F12" s="6" t="str">
        <f>VLOOKUP('DATA-1'!F12,'DATA-1'!$T$3:$U$9,2,0)</f>
        <v>C</v>
      </c>
      <c r="G12" s="6" t="str">
        <f>VLOOKUP('DATA-1'!G12,'DATA-1'!$T$3:$U$9,2,0)</f>
        <v>C</v>
      </c>
      <c r="H12" s="6" t="str">
        <f>VLOOKUP('DATA-1'!H12,'DATA-1'!$T$3:$U$9,2,0)</f>
        <v>D+</v>
      </c>
      <c r="I12" s="6" t="str">
        <f>VLOOKUP('DATA-1'!I12,'DATA-1'!$T$3:$U$9,2,0)</f>
        <v>C+</v>
      </c>
      <c r="J12" s="6" t="str">
        <f>VLOOKUP('DATA-1'!J12,'DATA-1'!$T$3:$U$9,2,0)</f>
        <v>C</v>
      </c>
      <c r="K12" s="6" t="str">
        <f>VLOOKUP('DATA-1'!K12,'DATA-1'!$T$3:$U$9,2,0)</f>
        <v>C</v>
      </c>
      <c r="L12" s="6" t="str">
        <f>VLOOKUP('DATA-1'!L12,'DATA-1'!$T$3:$U$9,2,0)</f>
        <v>C+</v>
      </c>
    </row>
    <row r="13" spans="1:15" s="2" customFormat="1" ht="15" customHeight="1" x14ac:dyDescent="0.35">
      <c r="A13" s="3">
        <v>9</v>
      </c>
      <c r="B13" s="6" t="str">
        <f>'DATA-1'!B13</f>
        <v>139359</v>
      </c>
      <c r="C13" s="6" t="str">
        <f>'DATA-1'!C13</f>
        <v>Van Ngoc Hai</v>
      </c>
      <c r="D13" s="6" t="str">
        <f>VLOOKUP('DATA-1'!D13,'DATA-1'!$T$3:$U$9,2,0)</f>
        <v>D+</v>
      </c>
      <c r="E13" s="6" t="str">
        <f>VLOOKUP('DATA-1'!E13,'DATA-1'!$T$3:$U$9,2,0)</f>
        <v>B</v>
      </c>
      <c r="F13" s="6" t="str">
        <f>VLOOKUP('DATA-1'!F13,'DATA-1'!$T$3:$U$9,2,0)</f>
        <v>C</v>
      </c>
      <c r="G13" s="6" t="str">
        <f>VLOOKUP('DATA-1'!G13,'DATA-1'!$T$3:$U$9,2,0)</f>
        <v>C+</v>
      </c>
      <c r="H13" s="6" t="str">
        <f>VLOOKUP('DATA-1'!H13,'DATA-1'!$T$3:$U$9,2,0)</f>
        <v>D</v>
      </c>
      <c r="I13" s="6" t="str">
        <f>VLOOKUP('DATA-1'!I13,'DATA-1'!$T$3:$U$9,2,0)</f>
        <v>B</v>
      </c>
      <c r="J13" s="6" t="str">
        <f>VLOOKUP('DATA-1'!J13,'DATA-1'!$T$3:$U$9,2,0)</f>
        <v>B</v>
      </c>
      <c r="K13" s="6" t="str">
        <f>VLOOKUP('DATA-1'!K13,'DATA-1'!$T$3:$U$9,2,0)</f>
        <v>B</v>
      </c>
      <c r="L13" s="6" t="str">
        <f>VLOOKUP('DATA-1'!L13,'DATA-1'!$T$3:$U$9,2,0)</f>
        <v>C+</v>
      </c>
    </row>
    <row r="14" spans="1:15" s="2" customFormat="1" ht="15" customHeight="1" x14ac:dyDescent="0.35">
      <c r="A14" s="3">
        <v>10</v>
      </c>
      <c r="B14" s="6" t="str">
        <f>'DATA-1'!B14</f>
        <v>424759</v>
      </c>
      <c r="C14" s="6" t="str">
        <f>'DATA-1'!C14</f>
        <v>Pham Quang Thanh</v>
      </c>
      <c r="D14" s="6" t="str">
        <f>VLOOKUP('DATA-1'!D14,'DATA-1'!$T$3:$U$9,2,0)</f>
        <v>B</v>
      </c>
      <c r="E14" s="6" t="str">
        <f>VLOOKUP('DATA-1'!E14,'DATA-1'!$T$3:$U$9,2,0)</f>
        <v>D</v>
      </c>
      <c r="F14" s="6" t="str">
        <f>VLOOKUP('DATA-1'!F14,'DATA-1'!$T$3:$U$9,2,0)</f>
        <v>B</v>
      </c>
      <c r="G14" s="6" t="str">
        <f>VLOOKUP('DATA-1'!G14,'DATA-1'!$T$3:$U$9,2,0)</f>
        <v>A</v>
      </c>
      <c r="H14" s="6" t="str">
        <f>VLOOKUP('DATA-1'!H14,'DATA-1'!$T$3:$U$9,2,0)</f>
        <v>B</v>
      </c>
      <c r="I14" s="6" t="str">
        <f>VLOOKUP('DATA-1'!I14,'DATA-1'!$T$3:$U$9,2,0)</f>
        <v>B</v>
      </c>
      <c r="J14" s="6" t="str">
        <f>VLOOKUP('DATA-1'!J14,'DATA-1'!$T$3:$U$9,2,0)</f>
        <v>B+</v>
      </c>
      <c r="K14" s="6" t="str">
        <f>VLOOKUP('DATA-1'!K14,'DATA-1'!$T$3:$U$9,2,0)</f>
        <v>C</v>
      </c>
      <c r="L14" s="6" t="str">
        <f>VLOOKUP('DATA-1'!L14,'DATA-1'!$T$3:$U$9,2,0)</f>
        <v>B</v>
      </c>
    </row>
    <row r="15" spans="1:15" s="2" customFormat="1" ht="15" customHeight="1" x14ac:dyDescent="0.35">
      <c r="A15" s="3">
        <v>11</v>
      </c>
      <c r="B15" s="6" t="str">
        <f>'DATA-1'!B15</f>
        <v>208760</v>
      </c>
      <c r="C15" s="6" t="str">
        <f>'DATA-1'!C15</f>
        <v>Nguyen Van Thuan</v>
      </c>
      <c r="D15" s="6" t="str">
        <f>VLOOKUP('DATA-1'!D15,'DATA-1'!$T$3:$U$9,2,0)</f>
        <v>C</v>
      </c>
      <c r="E15" s="6" t="str">
        <f>VLOOKUP('DATA-1'!E15,'DATA-1'!$T$3:$U$9,2,0)</f>
        <v>C</v>
      </c>
      <c r="F15" s="6" t="str">
        <f>VLOOKUP('DATA-1'!F15,'DATA-1'!$T$3:$U$9,2,0)</f>
        <v>C</v>
      </c>
      <c r="G15" s="6" t="str">
        <f>VLOOKUP('DATA-1'!G15,'DATA-1'!$T$3:$U$9,2,0)</f>
        <v>C</v>
      </c>
      <c r="H15" s="6" t="str">
        <f>VLOOKUP('DATA-1'!H15,'DATA-1'!$T$3:$U$9,2,0)</f>
        <v>D</v>
      </c>
      <c r="I15" s="6" t="str">
        <f>VLOOKUP('DATA-1'!I15,'DATA-1'!$T$3:$U$9,2,0)</f>
        <v>D+</v>
      </c>
      <c r="J15" s="6" t="str">
        <f>VLOOKUP('DATA-1'!J15,'DATA-1'!$T$3:$U$9,2,0)</f>
        <v>D</v>
      </c>
      <c r="K15" s="6" t="str">
        <f>VLOOKUP('DATA-1'!K15,'DATA-1'!$T$3:$U$9,2,0)</f>
        <v>D</v>
      </c>
      <c r="L15" s="6" t="str">
        <f>VLOOKUP('DATA-1'!L15,'DATA-1'!$T$3:$U$9,2,0)</f>
        <v>C</v>
      </c>
    </row>
    <row r="16" spans="1:15" s="2" customFormat="1" ht="15" customHeight="1" x14ac:dyDescent="0.35">
      <c r="A16" s="3">
        <v>12</v>
      </c>
      <c r="B16" s="6" t="str">
        <f>'DATA-1'!B16</f>
        <v>141560</v>
      </c>
      <c r="C16" s="6" t="str">
        <f>'DATA-1'!C16</f>
        <v>Nguyen Thanh Dat</v>
      </c>
      <c r="D16" s="6" t="str">
        <f>VLOOKUP('DATA-1'!D16,'DATA-1'!$T$3:$U$9,2,0)</f>
        <v>B</v>
      </c>
      <c r="E16" s="6" t="str">
        <f>VLOOKUP('DATA-1'!E16,'DATA-1'!$T$3:$U$9,2,0)</f>
        <v>C</v>
      </c>
      <c r="F16" s="6" t="str">
        <f>VLOOKUP('DATA-1'!F16,'DATA-1'!$T$3:$U$9,2,0)</f>
        <v>C</v>
      </c>
      <c r="G16" s="6" t="str">
        <f>VLOOKUP('DATA-1'!G16,'DATA-1'!$T$3:$U$9,2,0)</f>
        <v>C</v>
      </c>
      <c r="H16" s="6" t="str">
        <f>VLOOKUP('DATA-1'!H16,'DATA-1'!$T$3:$U$9,2,0)</f>
        <v>D</v>
      </c>
      <c r="I16" s="6" t="str">
        <f>VLOOKUP('DATA-1'!I16,'DATA-1'!$T$3:$U$9,2,0)</f>
        <v>C</v>
      </c>
      <c r="J16" s="6" t="str">
        <f>VLOOKUP('DATA-1'!J16,'DATA-1'!$T$3:$U$9,2,0)</f>
        <v>C</v>
      </c>
      <c r="K16" s="6" t="str">
        <f>VLOOKUP('DATA-1'!K16,'DATA-1'!$T$3:$U$9,2,0)</f>
        <v>C</v>
      </c>
      <c r="L16" s="6" t="str">
        <f>VLOOKUP('DATA-1'!L16,'DATA-1'!$T$3:$U$9,2,0)</f>
        <v>C+</v>
      </c>
    </row>
    <row r="17" spans="1:12" s="2" customFormat="1" ht="15" customHeight="1" x14ac:dyDescent="0.35">
      <c r="A17" s="3">
        <v>13</v>
      </c>
      <c r="B17" s="6" t="str">
        <f>'DATA-1'!B17</f>
        <v>1552160</v>
      </c>
      <c r="C17" s="6" t="str">
        <f>'DATA-1'!C17</f>
        <v>Nguyen Viet Bac</v>
      </c>
      <c r="D17" s="6" t="str">
        <f>VLOOKUP('DATA-1'!D17,'DATA-1'!$T$3:$U$9,2,0)</f>
        <v>A</v>
      </c>
      <c r="E17" s="6" t="str">
        <f>VLOOKUP('DATA-1'!E17,'DATA-1'!$T$3:$U$9,2,0)</f>
        <v>C</v>
      </c>
      <c r="F17" s="6" t="str">
        <f>VLOOKUP('DATA-1'!F17,'DATA-1'!$T$3:$U$9,2,0)</f>
        <v>C</v>
      </c>
      <c r="G17" s="6" t="str">
        <f>VLOOKUP('DATA-1'!G17,'DATA-1'!$T$3:$U$9,2,0)</f>
        <v>D</v>
      </c>
      <c r="H17" s="6" t="str">
        <f>VLOOKUP('DATA-1'!H17,'DATA-1'!$T$3:$U$9,2,0)</f>
        <v>D</v>
      </c>
      <c r="I17" s="6" t="str">
        <f>VLOOKUP('DATA-1'!I17,'DATA-1'!$T$3:$U$9,2,0)</f>
        <v>B+</v>
      </c>
      <c r="J17" s="6" t="str">
        <f>VLOOKUP('DATA-1'!J17,'DATA-1'!$T$3:$U$9,2,0)</f>
        <v>C</v>
      </c>
      <c r="K17" s="6" t="str">
        <f>VLOOKUP('DATA-1'!K17,'DATA-1'!$T$3:$U$9,2,0)</f>
        <v>C</v>
      </c>
      <c r="L17" s="6" t="str">
        <f>VLOOKUP('DATA-1'!L17,'DATA-1'!$T$3:$U$9,2,0)</f>
        <v>C+</v>
      </c>
    </row>
    <row r="18" spans="1:12" s="2" customFormat="1" ht="15" customHeight="1" x14ac:dyDescent="0.35">
      <c r="A18" s="3">
        <v>14</v>
      </c>
      <c r="B18" s="6" t="str">
        <f>'DATA-1'!B18</f>
        <v>135060</v>
      </c>
      <c r="C18" s="6" t="str">
        <f>'DATA-1'!C18</f>
        <v>Nguyen Duc Thang</v>
      </c>
      <c r="D18" s="6" t="str">
        <f>VLOOKUP('DATA-1'!D18,'DATA-1'!$T$3:$U$9,2,0)</f>
        <v>C+</v>
      </c>
      <c r="E18" s="6" t="str">
        <f>VLOOKUP('DATA-1'!E18,'DATA-1'!$T$3:$U$9,2,0)</f>
        <v>C</v>
      </c>
      <c r="F18" s="6" t="str">
        <f>VLOOKUP('DATA-1'!F18,'DATA-1'!$T$3:$U$9,2,0)</f>
        <v>C</v>
      </c>
      <c r="G18" s="6" t="str">
        <f>VLOOKUP('DATA-1'!G18,'DATA-1'!$T$3:$U$9,2,0)</f>
        <v>D</v>
      </c>
      <c r="H18" s="6" t="str">
        <f>VLOOKUP('DATA-1'!H18,'DATA-1'!$T$3:$U$9,2,0)</f>
        <v>D+</v>
      </c>
      <c r="I18" s="6" t="str">
        <f>VLOOKUP('DATA-1'!I18,'DATA-1'!$T$3:$U$9,2,0)</f>
        <v>C</v>
      </c>
      <c r="J18" s="6" t="str">
        <f>VLOOKUP('DATA-1'!J18,'DATA-1'!$T$3:$U$9,2,0)</f>
        <v>B</v>
      </c>
      <c r="K18" s="6" t="str">
        <f>VLOOKUP('DATA-1'!K18,'DATA-1'!$T$3:$U$9,2,0)</f>
        <v>D+</v>
      </c>
      <c r="L18" s="6" t="str">
        <f>VLOOKUP('DATA-1'!L18,'DATA-1'!$T$3:$U$9,2,0)</f>
        <v>C+</v>
      </c>
    </row>
    <row r="19" spans="1:12" s="2" customFormat="1" ht="15" customHeight="1" x14ac:dyDescent="0.35">
      <c r="A19" s="3">
        <v>15</v>
      </c>
      <c r="B19" s="6" t="str">
        <f>'DATA-1'!B19</f>
        <v>1516760</v>
      </c>
      <c r="C19" s="6" t="str">
        <f>'DATA-1'!C19</f>
        <v>Nguyen Minh Hoang</v>
      </c>
      <c r="D19" s="6" t="str">
        <f>VLOOKUP('DATA-1'!D19,'DATA-1'!$T$3:$U$9,2,0)</f>
        <v>C+</v>
      </c>
      <c r="E19" s="6" t="str">
        <f>VLOOKUP('DATA-1'!E19,'DATA-1'!$T$3:$U$9,2,0)</f>
        <v>D+</v>
      </c>
      <c r="F19" s="6" t="str">
        <f>VLOOKUP('DATA-1'!F19,'DATA-1'!$T$3:$U$9,2,0)</f>
        <v>D+</v>
      </c>
      <c r="G19" s="6" t="str">
        <f>VLOOKUP('DATA-1'!G19,'DATA-1'!$T$3:$U$9,2,0)</f>
        <v>C</v>
      </c>
      <c r="H19" s="6" t="str">
        <f>VLOOKUP('DATA-1'!H19,'DATA-1'!$T$3:$U$9,2,0)</f>
        <v>D</v>
      </c>
      <c r="I19" s="6" t="str">
        <f>VLOOKUP('DATA-1'!I19,'DATA-1'!$T$3:$U$9,2,0)</f>
        <v>C</v>
      </c>
      <c r="J19" s="6" t="str">
        <f>VLOOKUP('DATA-1'!J19,'DATA-1'!$T$3:$U$9,2,0)</f>
        <v>C</v>
      </c>
      <c r="K19" s="6" t="str">
        <f>VLOOKUP('DATA-1'!K19,'DATA-1'!$T$3:$U$9,2,0)</f>
        <v>C</v>
      </c>
      <c r="L19" s="6" t="str">
        <f>VLOOKUP('DATA-1'!L19,'DATA-1'!$T$3:$U$9,2,0)</f>
        <v>C</v>
      </c>
    </row>
    <row r="20" spans="1:12" s="2" customFormat="1" ht="15" customHeight="1" x14ac:dyDescent="0.35">
      <c r="A20" s="3">
        <v>16</v>
      </c>
      <c r="B20" s="6" t="str">
        <f>'DATA-1'!B20</f>
        <v>46060</v>
      </c>
      <c r="C20" s="6" t="str">
        <f>'DATA-1'!C20</f>
        <v>Tran Ngoc Son</v>
      </c>
      <c r="D20" s="6" t="str">
        <f>VLOOKUP('DATA-1'!D20,'DATA-1'!$T$3:$U$9,2,0)</f>
        <v>B</v>
      </c>
      <c r="E20" s="6" t="str">
        <f>VLOOKUP('DATA-1'!E20,'DATA-1'!$T$3:$U$9,2,0)</f>
        <v>C</v>
      </c>
      <c r="F20" s="6" t="str">
        <f>VLOOKUP('DATA-1'!F20,'DATA-1'!$T$3:$U$9,2,0)</f>
        <v>B</v>
      </c>
      <c r="G20" s="6" t="str">
        <f>VLOOKUP('DATA-1'!G20,'DATA-1'!$T$3:$U$9,2,0)</f>
        <v>C</v>
      </c>
      <c r="H20" s="6" t="str">
        <f>VLOOKUP('DATA-1'!H20,'DATA-1'!$T$3:$U$9,2,0)</f>
        <v>C</v>
      </c>
      <c r="I20" s="6" t="str">
        <f>VLOOKUP('DATA-1'!I20,'DATA-1'!$T$3:$U$9,2,0)</f>
        <v>B</v>
      </c>
      <c r="J20" s="6" t="str">
        <f>VLOOKUP('DATA-1'!J20,'DATA-1'!$T$3:$U$9,2,0)</f>
        <v>B</v>
      </c>
      <c r="K20" s="6" t="str">
        <f>VLOOKUP('DATA-1'!K20,'DATA-1'!$T$3:$U$9,2,0)</f>
        <v>B</v>
      </c>
      <c r="L20" s="6" t="str">
        <f>VLOOKUP('DATA-1'!L20,'DATA-1'!$T$3:$U$9,2,0)</f>
        <v>C+</v>
      </c>
    </row>
    <row r="21" spans="1:12" s="2" customFormat="1" ht="15" customHeight="1" x14ac:dyDescent="0.35">
      <c r="A21" s="3">
        <v>17</v>
      </c>
      <c r="B21" s="6" t="str">
        <f>'DATA-1'!B21</f>
        <v>1546160</v>
      </c>
      <c r="C21" s="6" t="str">
        <f>'DATA-1'!C21</f>
        <v>Doan Quyet Thang</v>
      </c>
      <c r="D21" s="6" t="str">
        <f>VLOOKUP('DATA-1'!D21,'DATA-1'!$T$3:$U$9,2,0)</f>
        <v>C</v>
      </c>
      <c r="E21" s="6" t="str">
        <f>VLOOKUP('DATA-1'!E21,'DATA-1'!$T$3:$U$9,2,0)</f>
        <v>D+</v>
      </c>
      <c r="F21" s="6" t="str">
        <f>VLOOKUP('DATA-1'!F21,'DATA-1'!$T$3:$U$9,2,0)</f>
        <v>C</v>
      </c>
      <c r="G21" s="6" t="str">
        <f>VLOOKUP('DATA-1'!G21,'DATA-1'!$T$3:$U$9,2,0)</f>
        <v>C+</v>
      </c>
      <c r="H21" s="6" t="str">
        <f>VLOOKUP('DATA-1'!H21,'DATA-1'!$T$3:$U$9,2,0)</f>
        <v>C+</v>
      </c>
      <c r="I21" s="6" t="str">
        <f>VLOOKUP('DATA-1'!I21,'DATA-1'!$T$3:$U$9,2,0)</f>
        <v>D+</v>
      </c>
      <c r="J21" s="6" t="str">
        <f>VLOOKUP('DATA-1'!J21,'DATA-1'!$T$3:$U$9,2,0)</f>
        <v>B</v>
      </c>
      <c r="K21" s="6" t="str">
        <f>VLOOKUP('DATA-1'!K21,'DATA-1'!$T$3:$U$9,2,0)</f>
        <v>C</v>
      </c>
      <c r="L21" s="6" t="str">
        <f>VLOOKUP('DATA-1'!L21,'DATA-1'!$T$3:$U$9,2,0)</f>
        <v>B</v>
      </c>
    </row>
    <row r="22" spans="1:12" s="2" customFormat="1" ht="15" customHeight="1" x14ac:dyDescent="0.35">
      <c r="A22" s="3">
        <v>18</v>
      </c>
      <c r="B22" s="6" t="str">
        <f>'DATA-1'!B22</f>
        <v>1551860</v>
      </c>
      <c r="C22" s="6" t="str">
        <f>'DATA-1'!C22</f>
        <v>Vu Ngoc Hai</v>
      </c>
      <c r="D22" s="6" t="str">
        <f>VLOOKUP('DATA-1'!D22,'DATA-1'!$T$3:$U$9,2,0)</f>
        <v>B</v>
      </c>
      <c r="E22" s="6" t="str">
        <f>VLOOKUP('DATA-1'!E22,'DATA-1'!$T$3:$U$9,2,0)</f>
        <v>D</v>
      </c>
      <c r="F22" s="6" t="str">
        <f>VLOOKUP('DATA-1'!F22,'DATA-1'!$T$3:$U$9,2,0)</f>
        <v>D+</v>
      </c>
      <c r="G22" s="6" t="str">
        <f>VLOOKUP('DATA-1'!G22,'DATA-1'!$T$3:$U$9,2,0)</f>
        <v>C</v>
      </c>
      <c r="H22" s="6" t="str">
        <f>VLOOKUP('DATA-1'!H22,'DATA-1'!$T$3:$U$9,2,0)</f>
        <v>D</v>
      </c>
      <c r="I22" s="6" t="str">
        <f>VLOOKUP('DATA-1'!I22,'DATA-1'!$T$3:$U$9,2,0)</f>
        <v>B</v>
      </c>
      <c r="J22" s="6" t="str">
        <f>VLOOKUP('DATA-1'!J22,'DATA-1'!$T$3:$U$9,2,0)</f>
        <v>C</v>
      </c>
      <c r="K22" s="6" t="str">
        <f>VLOOKUP('DATA-1'!K22,'DATA-1'!$T$3:$U$9,2,0)</f>
        <v>C</v>
      </c>
      <c r="L22" s="6" t="str">
        <f>VLOOKUP('DATA-1'!L22,'DATA-1'!$T$3:$U$9,2,0)</f>
        <v>C+</v>
      </c>
    </row>
    <row r="23" spans="1:12" s="2" customFormat="1" ht="15" customHeight="1" x14ac:dyDescent="0.35">
      <c r="A23" s="3">
        <v>19</v>
      </c>
      <c r="B23" s="6" t="str">
        <f>'DATA-1'!B23</f>
        <v>19960</v>
      </c>
      <c r="C23" s="6" t="str">
        <f>'DATA-1'!C23</f>
        <v>Tran Hong Son</v>
      </c>
      <c r="D23" s="6" t="str">
        <f>VLOOKUP('DATA-1'!D23,'DATA-1'!$T$3:$U$9,2,0)</f>
        <v>C</v>
      </c>
      <c r="E23" s="6" t="str">
        <f>VLOOKUP('DATA-1'!E23,'DATA-1'!$T$3:$U$9,2,0)</f>
        <v>D</v>
      </c>
      <c r="F23" s="6" t="str">
        <f>VLOOKUP('DATA-1'!F23,'DATA-1'!$T$3:$U$9,2,0)</f>
        <v>C</v>
      </c>
      <c r="G23" s="6" t="str">
        <f>VLOOKUP('DATA-1'!G23,'DATA-1'!$T$3:$U$9,2,0)</f>
        <v>D</v>
      </c>
      <c r="H23" s="6" t="str">
        <f>VLOOKUP('DATA-1'!H23,'DATA-1'!$T$3:$U$9,2,0)</f>
        <v>B</v>
      </c>
      <c r="I23" s="6" t="str">
        <f>VLOOKUP('DATA-1'!I23,'DATA-1'!$T$3:$U$9,2,0)</f>
        <v>A</v>
      </c>
      <c r="J23" s="6" t="str">
        <f>VLOOKUP('DATA-1'!J23,'DATA-1'!$T$3:$U$9,2,0)</f>
        <v>C</v>
      </c>
      <c r="K23" s="6" t="str">
        <f>VLOOKUP('DATA-1'!K23,'DATA-1'!$T$3:$U$9,2,0)</f>
        <v>C</v>
      </c>
      <c r="L23" s="6" t="str">
        <f>VLOOKUP('DATA-1'!L23,'DATA-1'!$T$3:$U$9,2,0)</f>
        <v>C+</v>
      </c>
    </row>
    <row r="24" spans="1:12" s="2" customFormat="1" ht="15" customHeight="1" x14ac:dyDescent="0.35">
      <c r="A24" s="3">
        <v>20</v>
      </c>
      <c r="B24" s="6" t="str">
        <f>'DATA-1'!B24</f>
        <v>8560</v>
      </c>
      <c r="C24" s="6" t="str">
        <f>'DATA-1'!C24</f>
        <v>Nguyen Van Nam</v>
      </c>
      <c r="D24" s="6" t="str">
        <f>VLOOKUP('DATA-1'!D24,'DATA-1'!$T$3:$U$9,2,0)</f>
        <v>A</v>
      </c>
      <c r="E24" s="6" t="str">
        <f>VLOOKUP('DATA-1'!E24,'DATA-1'!$T$3:$U$9,2,0)</f>
        <v>C</v>
      </c>
      <c r="F24" s="6" t="str">
        <f>VLOOKUP('DATA-1'!F24,'DATA-1'!$T$3:$U$9,2,0)</f>
        <v>B+</v>
      </c>
      <c r="G24" s="6" t="str">
        <f>VLOOKUP('DATA-1'!G24,'DATA-1'!$T$3:$U$9,2,0)</f>
        <v>C</v>
      </c>
      <c r="H24" s="6" t="str">
        <f>VLOOKUP('DATA-1'!H24,'DATA-1'!$T$3:$U$9,2,0)</f>
        <v>C</v>
      </c>
      <c r="I24" s="6" t="str">
        <f>VLOOKUP('DATA-1'!I24,'DATA-1'!$T$3:$U$9,2,0)</f>
        <v>D</v>
      </c>
      <c r="J24" s="6" t="str">
        <f>VLOOKUP('DATA-1'!J24,'DATA-1'!$T$3:$U$9,2,0)</f>
        <v>C+</v>
      </c>
      <c r="K24" s="6" t="str">
        <f>VLOOKUP('DATA-1'!K24,'DATA-1'!$T$3:$U$9,2,0)</f>
        <v>B</v>
      </c>
      <c r="L24" s="6" t="str">
        <f>VLOOKUP('DATA-1'!L24,'DATA-1'!$T$3:$U$9,2,0)</f>
        <v>B</v>
      </c>
    </row>
    <row r="25" spans="1:12" s="2" customFormat="1" ht="15" customHeight="1" x14ac:dyDescent="0.35">
      <c r="A25" s="3">
        <v>21</v>
      </c>
      <c r="B25" s="6" t="str">
        <f>'DATA-1'!B25</f>
        <v>14861</v>
      </c>
      <c r="C25" s="6" t="str">
        <f>'DATA-1'!C25</f>
        <v>Nguyen Cong Ban</v>
      </c>
      <c r="D25" s="6" t="str">
        <f>VLOOKUP('DATA-1'!D25,'DATA-1'!$T$3:$U$9,2,0)</f>
        <v>B</v>
      </c>
      <c r="E25" s="6" t="str">
        <f>VLOOKUP('DATA-1'!E25,'DATA-1'!$T$3:$U$9,2,0)</f>
        <v>C</v>
      </c>
      <c r="F25" s="6" t="str">
        <f>VLOOKUP('DATA-1'!F25,'DATA-1'!$T$3:$U$9,2,0)</f>
        <v>D</v>
      </c>
      <c r="G25" s="6" t="str">
        <f>VLOOKUP('DATA-1'!G25,'DATA-1'!$T$3:$U$9,2,0)</f>
        <v>B</v>
      </c>
      <c r="H25" s="6" t="str">
        <f>VLOOKUP('DATA-1'!H25,'DATA-1'!$T$3:$U$9,2,0)</f>
        <v>C+</v>
      </c>
      <c r="I25" s="6" t="str">
        <f>VLOOKUP('DATA-1'!I25,'DATA-1'!$T$3:$U$9,2,0)</f>
        <v>D</v>
      </c>
      <c r="J25" s="6" t="str">
        <f>VLOOKUP('DATA-1'!J25,'DATA-1'!$T$3:$U$9,2,0)</f>
        <v>A</v>
      </c>
      <c r="K25" s="6" t="str">
        <f>VLOOKUP('DATA-1'!K25,'DATA-1'!$T$3:$U$9,2,0)</f>
        <v>B</v>
      </c>
      <c r="L25" s="6" t="str">
        <f>VLOOKUP('DATA-1'!L25,'DATA-1'!$T$3:$U$9,2,0)</f>
        <v>B</v>
      </c>
    </row>
    <row r="26" spans="1:12" s="2" customFormat="1" ht="15" customHeight="1" x14ac:dyDescent="0.35">
      <c r="A26" s="3">
        <v>22</v>
      </c>
      <c r="B26" s="6" t="str">
        <f>'DATA-1'!B26</f>
        <v>500661</v>
      </c>
      <c r="C26" s="6" t="str">
        <f>'DATA-1'!C26</f>
        <v>Hoang Phuong Anh</v>
      </c>
      <c r="D26" s="6" t="str">
        <f>VLOOKUP('DATA-1'!D26,'DATA-1'!$T$3:$U$9,2,0)</f>
        <v>B</v>
      </c>
      <c r="E26" s="6" t="str">
        <f>VLOOKUP('DATA-1'!E26,'DATA-1'!$T$3:$U$9,2,0)</f>
        <v>C</v>
      </c>
      <c r="F26" s="6" t="str">
        <f>VLOOKUP('DATA-1'!F26,'DATA-1'!$T$3:$U$9,2,0)</f>
        <v>C</v>
      </c>
      <c r="G26" s="6" t="str">
        <f>VLOOKUP('DATA-1'!G26,'DATA-1'!$T$3:$U$9,2,0)</f>
        <v>D</v>
      </c>
      <c r="H26" s="6" t="str">
        <f>VLOOKUP('DATA-1'!H26,'DATA-1'!$T$3:$U$9,2,0)</f>
        <v>D+</v>
      </c>
      <c r="I26" s="6" t="str">
        <f>VLOOKUP('DATA-1'!I26,'DATA-1'!$T$3:$U$9,2,0)</f>
        <v>C+</v>
      </c>
      <c r="J26" s="6" t="str">
        <f>VLOOKUP('DATA-1'!J26,'DATA-1'!$T$3:$U$9,2,0)</f>
        <v>B+</v>
      </c>
      <c r="K26" s="6" t="str">
        <f>VLOOKUP('DATA-1'!K26,'DATA-1'!$T$3:$U$9,2,0)</f>
        <v>B</v>
      </c>
      <c r="L26" s="6" t="str">
        <f>VLOOKUP('DATA-1'!L26,'DATA-1'!$T$3:$U$9,2,0)</f>
        <v>C+</v>
      </c>
    </row>
    <row r="27" spans="1:12" s="2" customFormat="1" ht="15" customHeight="1" x14ac:dyDescent="0.35">
      <c r="A27" s="3">
        <v>23</v>
      </c>
      <c r="B27" s="6" t="str">
        <f>'DATA-1'!B27</f>
        <v>82361</v>
      </c>
      <c r="C27" s="6" t="str">
        <f>'DATA-1'!C27</f>
        <v>Dao Duy Hieu</v>
      </c>
      <c r="D27" s="6" t="str">
        <f>VLOOKUP('DATA-1'!D27,'DATA-1'!$T$3:$U$9,2,0)</f>
        <v>B</v>
      </c>
      <c r="E27" s="6" t="str">
        <f>VLOOKUP('DATA-1'!E27,'DATA-1'!$T$3:$U$9,2,0)</f>
        <v>C</v>
      </c>
      <c r="F27" s="6" t="str">
        <f>VLOOKUP('DATA-1'!F27,'DATA-1'!$T$3:$U$9,2,0)</f>
        <v>B+</v>
      </c>
      <c r="G27" s="6" t="str">
        <f>VLOOKUP('DATA-1'!G27,'DATA-1'!$T$3:$U$9,2,0)</f>
        <v>D</v>
      </c>
      <c r="H27" s="6" t="str">
        <f>VLOOKUP('DATA-1'!H27,'DATA-1'!$T$3:$U$9,2,0)</f>
        <v>D+</v>
      </c>
      <c r="I27" s="6" t="str">
        <f>VLOOKUP('DATA-1'!I27,'DATA-1'!$T$3:$U$9,2,0)</f>
        <v>B</v>
      </c>
      <c r="J27" s="6" t="str">
        <f>VLOOKUP('DATA-1'!J27,'DATA-1'!$T$3:$U$9,2,0)</f>
        <v>B</v>
      </c>
      <c r="K27" s="6" t="str">
        <f>VLOOKUP('DATA-1'!K27,'DATA-1'!$T$3:$U$9,2,0)</f>
        <v>B</v>
      </c>
      <c r="L27" s="6" t="str">
        <f>VLOOKUP('DATA-1'!L27,'DATA-1'!$T$3:$U$9,2,0)</f>
        <v>C+</v>
      </c>
    </row>
    <row r="28" spans="1:12" s="2" customFormat="1" ht="15" customHeight="1" x14ac:dyDescent="0.35">
      <c r="A28" s="3">
        <v>24</v>
      </c>
      <c r="B28" s="6" t="str">
        <f>'DATA-1'!B28</f>
        <v>216161</v>
      </c>
      <c r="C28" s="6" t="str">
        <f>'DATA-1'!C28</f>
        <v>Pham Van Thanh</v>
      </c>
      <c r="D28" s="6" t="str">
        <f>VLOOKUP('DATA-1'!D28,'DATA-1'!$T$3:$U$9,2,0)</f>
        <v>B</v>
      </c>
      <c r="E28" s="6" t="str">
        <f>VLOOKUP('DATA-1'!E28,'DATA-1'!$T$3:$U$9,2,0)</f>
        <v>D</v>
      </c>
      <c r="F28" s="6" t="str">
        <f>VLOOKUP('DATA-1'!F28,'DATA-1'!$T$3:$U$9,2,0)</f>
        <v>B</v>
      </c>
      <c r="G28" s="6" t="str">
        <f>VLOOKUP('DATA-1'!G28,'DATA-1'!$T$3:$U$9,2,0)</f>
        <v>B</v>
      </c>
      <c r="H28" s="6" t="str">
        <f>VLOOKUP('DATA-1'!H28,'DATA-1'!$T$3:$U$9,2,0)</f>
        <v>C</v>
      </c>
      <c r="I28" s="6" t="str">
        <f>VLOOKUP('DATA-1'!I28,'DATA-1'!$T$3:$U$9,2,0)</f>
        <v>B</v>
      </c>
      <c r="J28" s="6" t="str">
        <f>VLOOKUP('DATA-1'!J28,'DATA-1'!$T$3:$U$9,2,0)</f>
        <v>B</v>
      </c>
      <c r="K28" s="6" t="str">
        <f>VLOOKUP('DATA-1'!K28,'DATA-1'!$T$3:$U$9,2,0)</f>
        <v>C+</v>
      </c>
      <c r="L28" s="6" t="str">
        <f>VLOOKUP('DATA-1'!L28,'DATA-1'!$T$3:$U$9,2,0)</f>
        <v>B</v>
      </c>
    </row>
    <row r="29" spans="1:12" s="2" customFormat="1" ht="15" customHeight="1" x14ac:dyDescent="0.35">
      <c r="A29" s="3">
        <v>25</v>
      </c>
      <c r="B29" s="6" t="str">
        <f>'DATA-1'!B29</f>
        <v>263061</v>
      </c>
      <c r="C29" s="6" t="str">
        <f>'DATA-1'!C29</f>
        <v>Nguyen Dinh Tuyen</v>
      </c>
      <c r="D29" s="6" t="str">
        <f>VLOOKUP('DATA-1'!D29,'DATA-1'!$T$3:$U$9,2,0)</f>
        <v>B+</v>
      </c>
      <c r="E29" s="6" t="str">
        <f>VLOOKUP('DATA-1'!E29,'DATA-1'!$T$3:$U$9,2,0)</f>
        <v>D</v>
      </c>
      <c r="F29" s="6" t="str">
        <f>VLOOKUP('DATA-1'!F29,'DATA-1'!$T$3:$U$9,2,0)</f>
        <v>D+</v>
      </c>
      <c r="G29" s="6" t="str">
        <f>VLOOKUP('DATA-1'!G29,'DATA-1'!$T$3:$U$9,2,0)</f>
        <v>B</v>
      </c>
      <c r="H29" s="6" t="str">
        <f>VLOOKUP('DATA-1'!H29,'DATA-1'!$T$3:$U$9,2,0)</f>
        <v>D</v>
      </c>
      <c r="I29" s="6" t="str">
        <f>VLOOKUP('DATA-1'!I29,'DATA-1'!$T$3:$U$9,2,0)</f>
        <v>C+</v>
      </c>
      <c r="J29" s="6" t="str">
        <f>VLOOKUP('DATA-1'!J29,'DATA-1'!$T$3:$U$9,2,0)</f>
        <v>B+</v>
      </c>
      <c r="K29" s="6" t="str">
        <f>VLOOKUP('DATA-1'!K29,'DATA-1'!$T$3:$U$9,2,0)</f>
        <v>D+</v>
      </c>
      <c r="L29" s="6" t="str">
        <f>VLOOKUP('DATA-1'!L29,'DATA-1'!$T$3:$U$9,2,0)</f>
        <v>C+</v>
      </c>
    </row>
    <row r="30" spans="1:12" s="2" customFormat="1" ht="15" customHeight="1" x14ac:dyDescent="0.35">
      <c r="A30" s="3">
        <v>26</v>
      </c>
      <c r="B30" s="6" t="str">
        <f>'DATA-1'!B30</f>
        <v>13061</v>
      </c>
      <c r="C30" s="6" t="str">
        <f>'DATA-1'!C30</f>
        <v>Vu Hoang Anh</v>
      </c>
      <c r="D30" s="6" t="str">
        <f>VLOOKUP('DATA-1'!D30,'DATA-1'!$T$3:$U$9,2,0)</f>
        <v>B</v>
      </c>
      <c r="E30" s="6" t="str">
        <f>VLOOKUP('DATA-1'!E30,'DATA-1'!$T$3:$U$9,2,0)</f>
        <v>C</v>
      </c>
      <c r="F30" s="6" t="str">
        <f>VLOOKUP('DATA-1'!F30,'DATA-1'!$T$3:$U$9,2,0)</f>
        <v>B</v>
      </c>
      <c r="G30" s="6" t="str">
        <f>VLOOKUP('DATA-1'!G30,'DATA-1'!$T$3:$U$9,2,0)</f>
        <v>D+</v>
      </c>
      <c r="H30" s="6" t="str">
        <f>VLOOKUP('DATA-1'!H30,'DATA-1'!$T$3:$U$9,2,0)</f>
        <v>C+</v>
      </c>
      <c r="I30" s="6" t="str">
        <f>VLOOKUP('DATA-1'!I30,'DATA-1'!$T$3:$U$9,2,0)</f>
        <v>C</v>
      </c>
      <c r="J30" s="6" t="str">
        <f>VLOOKUP('DATA-1'!J30,'DATA-1'!$T$3:$U$9,2,0)</f>
        <v>B</v>
      </c>
      <c r="K30" s="6" t="str">
        <f>VLOOKUP('DATA-1'!K30,'DATA-1'!$T$3:$U$9,2,0)</f>
        <v>B</v>
      </c>
      <c r="L30" s="6" t="str">
        <f>VLOOKUP('DATA-1'!L30,'DATA-1'!$T$3:$U$9,2,0)</f>
        <v>C+</v>
      </c>
    </row>
    <row r="31" spans="1:12" s="2" customFormat="1" ht="15" customHeight="1" x14ac:dyDescent="0.35">
      <c r="A31" s="3">
        <v>27</v>
      </c>
      <c r="B31" s="6" t="str">
        <f>'DATA-1'!B31</f>
        <v>167461</v>
      </c>
      <c r="C31" s="6" t="str">
        <f>'DATA-1'!C31</f>
        <v>Pham Van Ngoc</v>
      </c>
      <c r="D31" s="6" t="str">
        <f>VLOOKUP('DATA-1'!D31,'DATA-1'!$T$3:$U$9,2,0)</f>
        <v>A</v>
      </c>
      <c r="E31" s="6" t="str">
        <f>VLOOKUP('DATA-1'!E31,'DATA-1'!$T$3:$U$9,2,0)</f>
        <v>D</v>
      </c>
      <c r="F31" s="6" t="str">
        <f>VLOOKUP('DATA-1'!F31,'DATA-1'!$T$3:$U$9,2,0)</f>
        <v>C+</v>
      </c>
      <c r="G31" s="6" t="str">
        <f>VLOOKUP('DATA-1'!G31,'DATA-1'!$T$3:$U$9,2,0)</f>
        <v>D+</v>
      </c>
      <c r="H31" s="6" t="str">
        <f>VLOOKUP('DATA-1'!H31,'DATA-1'!$T$3:$U$9,2,0)</f>
        <v>C+</v>
      </c>
      <c r="I31" s="6" t="str">
        <f>VLOOKUP('DATA-1'!I31,'DATA-1'!$T$3:$U$9,2,0)</f>
        <v>C</v>
      </c>
      <c r="J31" s="6" t="str">
        <f>VLOOKUP('DATA-1'!J31,'DATA-1'!$T$3:$U$9,2,0)</f>
        <v>B+</v>
      </c>
      <c r="K31" s="6" t="str">
        <f>VLOOKUP('DATA-1'!K31,'DATA-1'!$T$3:$U$9,2,0)</f>
        <v>B</v>
      </c>
      <c r="L31" s="6" t="str">
        <f>VLOOKUP('DATA-1'!L31,'DATA-1'!$T$3:$U$9,2,0)</f>
        <v>C+</v>
      </c>
    </row>
    <row r="32" spans="1:12" s="2" customFormat="1" ht="15" customHeight="1" x14ac:dyDescent="0.35">
      <c r="A32" s="3">
        <v>28</v>
      </c>
      <c r="B32" s="6" t="str">
        <f>'DATA-1'!B32</f>
        <v>264461</v>
      </c>
      <c r="C32" s="6" t="str">
        <f>'DATA-1'!C32</f>
        <v>Doan Van Tuynh</v>
      </c>
      <c r="D32" s="6" t="str">
        <f>VLOOKUP('DATA-1'!D32,'DATA-1'!$T$3:$U$9,2,0)</f>
        <v>B</v>
      </c>
      <c r="E32" s="6" t="str">
        <f>VLOOKUP('DATA-1'!E32,'DATA-1'!$T$3:$U$9,2,0)</f>
        <v>D+</v>
      </c>
      <c r="F32" s="6" t="str">
        <f>VLOOKUP('DATA-1'!F32,'DATA-1'!$T$3:$U$9,2,0)</f>
        <v>B+</v>
      </c>
      <c r="G32" s="6" t="str">
        <f>VLOOKUP('DATA-1'!G32,'DATA-1'!$T$3:$U$9,2,0)</f>
        <v>B</v>
      </c>
      <c r="H32" s="6" t="str">
        <f>VLOOKUP('DATA-1'!H32,'DATA-1'!$T$3:$U$9,2,0)</f>
        <v>D</v>
      </c>
      <c r="I32" s="6" t="str">
        <f>VLOOKUP('DATA-1'!I32,'DATA-1'!$T$3:$U$9,2,0)</f>
        <v>B+</v>
      </c>
      <c r="J32" s="6" t="str">
        <f>VLOOKUP('DATA-1'!J32,'DATA-1'!$T$3:$U$9,2,0)</f>
        <v>C</v>
      </c>
      <c r="K32" s="6" t="str">
        <f>VLOOKUP('DATA-1'!K32,'DATA-1'!$T$3:$U$9,2,0)</f>
        <v>C</v>
      </c>
      <c r="L32" s="6" t="str">
        <f>VLOOKUP('DATA-1'!L32,'DATA-1'!$T$3:$U$9,2,0)</f>
        <v>B</v>
      </c>
    </row>
    <row r="33" spans="1:12" s="2" customFormat="1" ht="15" customHeight="1" x14ac:dyDescent="0.35">
      <c r="A33" s="3">
        <v>29</v>
      </c>
      <c r="B33" s="6" t="str">
        <f>'DATA-1'!B33</f>
        <v>49261</v>
      </c>
      <c r="C33" s="6" t="str">
        <f>'DATA-1'!C33</f>
        <v>Doan Thanh Dat</v>
      </c>
      <c r="D33" s="6" t="str">
        <f>VLOOKUP('DATA-1'!D33,'DATA-1'!$T$3:$U$9,2,0)</f>
        <v>C</v>
      </c>
      <c r="E33" s="6" t="str">
        <f>VLOOKUP('DATA-1'!E33,'DATA-1'!$T$3:$U$9,2,0)</f>
        <v>C</v>
      </c>
      <c r="F33" s="6" t="str">
        <f>VLOOKUP('DATA-1'!F33,'DATA-1'!$T$3:$U$9,2,0)</f>
        <v>B</v>
      </c>
      <c r="G33" s="6" t="str">
        <f>VLOOKUP('DATA-1'!G33,'DATA-1'!$T$3:$U$9,2,0)</f>
        <v>D+</v>
      </c>
      <c r="H33" s="6" t="str">
        <f>VLOOKUP('DATA-1'!H33,'DATA-1'!$T$3:$U$9,2,0)</f>
        <v>D</v>
      </c>
      <c r="I33" s="6" t="str">
        <f>VLOOKUP('DATA-1'!I33,'DATA-1'!$T$3:$U$9,2,0)</f>
        <v>B</v>
      </c>
      <c r="J33" s="6" t="str">
        <f>VLOOKUP('DATA-1'!J33,'DATA-1'!$T$3:$U$9,2,0)</f>
        <v>B</v>
      </c>
      <c r="K33" s="6" t="str">
        <f>VLOOKUP('DATA-1'!K33,'DATA-1'!$T$3:$U$9,2,0)</f>
        <v>C+</v>
      </c>
      <c r="L33" s="6" t="str">
        <f>VLOOKUP('DATA-1'!L33,'DATA-1'!$T$3:$U$9,2,0)</f>
        <v>B+</v>
      </c>
    </row>
    <row r="34" spans="1:12" s="2" customFormat="1" ht="15" customHeight="1" x14ac:dyDescent="0.35">
      <c r="A34" s="3">
        <v>30</v>
      </c>
      <c r="B34" s="6" t="str">
        <f>'DATA-1'!B34</f>
        <v>92061</v>
      </c>
      <c r="C34" s="6" t="str">
        <f>'DATA-1'!C34</f>
        <v>Doan Manh Hoang</v>
      </c>
      <c r="D34" s="6" t="str">
        <f>VLOOKUP('DATA-1'!D34,'DATA-1'!$T$3:$U$9,2,0)</f>
        <v>D+</v>
      </c>
      <c r="E34" s="6" t="str">
        <f>VLOOKUP('DATA-1'!E34,'DATA-1'!$T$3:$U$9,2,0)</f>
        <v>D+</v>
      </c>
      <c r="F34" s="6" t="str">
        <f>VLOOKUP('DATA-1'!F34,'DATA-1'!$T$3:$U$9,2,0)</f>
        <v>B</v>
      </c>
      <c r="G34" s="6" t="str">
        <f>VLOOKUP('DATA-1'!G34,'DATA-1'!$T$3:$U$9,2,0)</f>
        <v>B</v>
      </c>
      <c r="H34" s="6" t="str">
        <f>VLOOKUP('DATA-1'!H34,'DATA-1'!$T$3:$U$9,2,0)</f>
        <v>B+</v>
      </c>
      <c r="I34" s="6" t="str">
        <f>VLOOKUP('DATA-1'!I34,'DATA-1'!$T$3:$U$9,2,0)</f>
        <v>B</v>
      </c>
      <c r="J34" s="6" t="str">
        <f>VLOOKUP('DATA-1'!J34,'DATA-1'!$T$3:$U$9,2,0)</f>
        <v>C+</v>
      </c>
      <c r="K34" s="6" t="str">
        <f>VLOOKUP('DATA-1'!K34,'DATA-1'!$T$3:$U$9,2,0)</f>
        <v>B+</v>
      </c>
      <c r="L34" s="6" t="str">
        <f>VLOOKUP('DATA-1'!L34,'DATA-1'!$T$3:$U$9,2,0)</f>
        <v>B</v>
      </c>
    </row>
    <row r="35" spans="1:12" s="2" customFormat="1" ht="15" customHeight="1" x14ac:dyDescent="0.35">
      <c r="A35" s="3">
        <v>31</v>
      </c>
      <c r="B35" s="6" t="str">
        <f>'DATA-1'!B35</f>
        <v>236761</v>
      </c>
      <c r="C35" s="6" t="str">
        <f>'DATA-1'!C35</f>
        <v>Le Xuan Chinh</v>
      </c>
      <c r="D35" s="6" t="str">
        <f>VLOOKUP('DATA-1'!D35,'DATA-1'!$T$3:$U$9,2,0)</f>
        <v>A</v>
      </c>
      <c r="E35" s="6" t="str">
        <f>VLOOKUP('DATA-1'!E35,'DATA-1'!$T$3:$U$9,2,0)</f>
        <v>B</v>
      </c>
      <c r="F35" s="6" t="str">
        <f>VLOOKUP('DATA-1'!F35,'DATA-1'!$T$3:$U$9,2,0)</f>
        <v>B+</v>
      </c>
      <c r="G35" s="6" t="str">
        <f>VLOOKUP('DATA-1'!G35,'DATA-1'!$T$3:$U$9,2,0)</f>
        <v>A</v>
      </c>
      <c r="H35" s="6" t="str">
        <f>VLOOKUP('DATA-1'!H35,'DATA-1'!$T$3:$U$9,2,0)</f>
        <v>B</v>
      </c>
      <c r="I35" s="6" t="str">
        <f>VLOOKUP('DATA-1'!I35,'DATA-1'!$T$3:$U$9,2,0)</f>
        <v>A</v>
      </c>
      <c r="J35" s="6" t="str">
        <f>VLOOKUP('DATA-1'!J35,'DATA-1'!$T$3:$U$9,2,0)</f>
        <v>B</v>
      </c>
      <c r="K35" s="6" t="str">
        <f>VLOOKUP('DATA-1'!K35,'DATA-1'!$T$3:$U$9,2,0)</f>
        <v>B</v>
      </c>
      <c r="L35" s="6" t="str">
        <f>VLOOKUP('DATA-1'!L35,'DATA-1'!$T$3:$U$9,2,0)</f>
        <v>B+</v>
      </c>
    </row>
    <row r="36" spans="1:12" s="2" customFormat="1" ht="15" customHeight="1" x14ac:dyDescent="0.35">
      <c r="A36" s="3">
        <v>32</v>
      </c>
      <c r="B36" s="6" t="str">
        <f>'DATA-1'!B36</f>
        <v>57261</v>
      </c>
      <c r="C36" s="6" t="str">
        <f>'DATA-1'!C36</f>
        <v>Doan Van Duc</v>
      </c>
      <c r="D36" s="6" t="str">
        <f>VLOOKUP('DATA-1'!D36,'DATA-1'!$T$3:$U$9,2,0)</f>
        <v>D+</v>
      </c>
      <c r="E36" s="6" t="str">
        <f>VLOOKUP('DATA-1'!E36,'DATA-1'!$T$3:$U$9,2,0)</f>
        <v>C</v>
      </c>
      <c r="F36" s="6" t="str">
        <f>VLOOKUP('DATA-1'!F36,'DATA-1'!$T$3:$U$9,2,0)</f>
        <v>C+</v>
      </c>
      <c r="G36" s="6" t="str">
        <f>VLOOKUP('DATA-1'!G36,'DATA-1'!$T$3:$U$9,2,0)</f>
        <v>C+</v>
      </c>
      <c r="H36" s="6" t="str">
        <f>VLOOKUP('DATA-1'!H36,'DATA-1'!$T$3:$U$9,2,0)</f>
        <v>B</v>
      </c>
      <c r="I36" s="6" t="str">
        <f>VLOOKUP('DATA-1'!I36,'DATA-1'!$T$3:$U$9,2,0)</f>
        <v>B</v>
      </c>
      <c r="J36" s="6" t="str">
        <f>VLOOKUP('DATA-1'!J36,'DATA-1'!$T$3:$U$9,2,0)</f>
        <v>C</v>
      </c>
      <c r="K36" s="6" t="str">
        <f>VLOOKUP('DATA-1'!K36,'DATA-1'!$T$3:$U$9,2,0)</f>
        <v>C</v>
      </c>
      <c r="L36" s="6" t="str">
        <f>VLOOKUP('DATA-1'!L36,'DATA-1'!$T$3:$U$9,2,0)</f>
        <v>B</v>
      </c>
    </row>
    <row r="37" spans="1:12" s="2" customFormat="1" ht="15" customHeight="1" x14ac:dyDescent="0.35">
      <c r="A37" s="3">
        <v>33</v>
      </c>
      <c r="B37" s="6" t="str">
        <f>'DATA-1'!B37</f>
        <v>157561</v>
      </c>
      <c r="C37" s="6" t="str">
        <f>'DATA-1'!C37</f>
        <v>Do Van Nam</v>
      </c>
      <c r="D37" s="6" t="str">
        <f>VLOOKUP('DATA-1'!D37,'DATA-1'!$T$3:$U$9,2,0)</f>
        <v>B</v>
      </c>
      <c r="E37" s="6" t="str">
        <f>VLOOKUP('DATA-1'!E37,'DATA-1'!$T$3:$U$9,2,0)</f>
        <v>C</v>
      </c>
      <c r="F37" s="6" t="str">
        <f>VLOOKUP('DATA-1'!F37,'DATA-1'!$T$3:$U$9,2,0)</f>
        <v>C</v>
      </c>
      <c r="G37" s="6" t="str">
        <f>VLOOKUP('DATA-1'!G37,'DATA-1'!$T$3:$U$9,2,0)</f>
        <v>C+</v>
      </c>
      <c r="H37" s="6" t="str">
        <f>VLOOKUP('DATA-1'!H37,'DATA-1'!$T$3:$U$9,2,0)</f>
        <v>D</v>
      </c>
      <c r="I37" s="6" t="str">
        <f>VLOOKUP('DATA-1'!I37,'DATA-1'!$T$3:$U$9,2,0)</f>
        <v>C+</v>
      </c>
      <c r="J37" s="6" t="str">
        <f>VLOOKUP('DATA-1'!J37,'DATA-1'!$T$3:$U$9,2,0)</f>
        <v>B</v>
      </c>
      <c r="K37" s="6" t="str">
        <f>VLOOKUP('DATA-1'!K37,'DATA-1'!$T$3:$U$9,2,0)</f>
        <v>B</v>
      </c>
      <c r="L37" s="6" t="str">
        <f>VLOOKUP('DATA-1'!L37,'DATA-1'!$T$3:$U$9,2,0)</f>
        <v>C</v>
      </c>
    </row>
    <row r="38" spans="1:12" s="2" customFormat="1" ht="15" customHeight="1" x14ac:dyDescent="0.35">
      <c r="A38" s="3">
        <v>34</v>
      </c>
      <c r="B38" s="6" t="str">
        <f>'DATA-1'!B38</f>
        <v>126661</v>
      </c>
      <c r="C38" s="6" t="str">
        <f>'DATA-1'!C38</f>
        <v>Tran Manh Khoa</v>
      </c>
      <c r="D38" s="6" t="str">
        <f>VLOOKUP('DATA-1'!D38,'DATA-1'!$T$3:$U$9,2,0)</f>
        <v>D+</v>
      </c>
      <c r="E38" s="6" t="str">
        <f>VLOOKUP('DATA-1'!E38,'DATA-1'!$T$3:$U$9,2,0)</f>
        <v>D</v>
      </c>
      <c r="F38" s="6" t="str">
        <f>VLOOKUP('DATA-1'!F38,'DATA-1'!$T$3:$U$9,2,0)</f>
        <v>D+</v>
      </c>
      <c r="G38" s="6" t="str">
        <f>VLOOKUP('DATA-1'!G38,'DATA-1'!$T$3:$U$9,2,0)</f>
        <v>D</v>
      </c>
      <c r="H38" s="6" t="str">
        <f>VLOOKUP('DATA-1'!H38,'DATA-1'!$T$3:$U$9,2,0)</f>
        <v>C</v>
      </c>
      <c r="I38" s="6" t="str">
        <f>VLOOKUP('DATA-1'!I38,'DATA-1'!$T$3:$U$9,2,0)</f>
        <v>B+</v>
      </c>
      <c r="J38" s="6" t="str">
        <f>VLOOKUP('DATA-1'!J38,'DATA-1'!$T$3:$U$9,2,0)</f>
        <v>B</v>
      </c>
      <c r="K38" s="6" t="str">
        <f>VLOOKUP('DATA-1'!K38,'DATA-1'!$T$3:$U$9,2,0)</f>
        <v>B</v>
      </c>
      <c r="L38" s="6" t="str">
        <f>VLOOKUP('DATA-1'!L38,'DATA-1'!$T$3:$U$9,2,0)</f>
        <v>C+</v>
      </c>
    </row>
    <row r="39" spans="1:12" s="2" customFormat="1" ht="15" customHeight="1" x14ac:dyDescent="0.35">
      <c r="A39" s="3">
        <v>35</v>
      </c>
      <c r="B39" s="6" t="str">
        <f>'DATA-1'!B39</f>
        <v>194461</v>
      </c>
      <c r="C39" s="6" t="str">
        <f>'DATA-1'!C39</f>
        <v>Le Van Son</v>
      </c>
      <c r="D39" s="6" t="str">
        <f>VLOOKUP('DATA-1'!D39,'DATA-1'!$T$3:$U$9,2,0)</f>
        <v>D+</v>
      </c>
      <c r="E39" s="6" t="str">
        <f>VLOOKUP('DATA-1'!E39,'DATA-1'!$T$3:$U$9,2,0)</f>
        <v>D+</v>
      </c>
      <c r="F39" s="6" t="str">
        <f>VLOOKUP('DATA-1'!F39,'DATA-1'!$T$3:$U$9,2,0)</f>
        <v>D+</v>
      </c>
      <c r="G39" s="6" t="str">
        <f>VLOOKUP('DATA-1'!G39,'DATA-1'!$T$3:$U$9,2,0)</f>
        <v>C+</v>
      </c>
      <c r="H39" s="6" t="str">
        <f>VLOOKUP('DATA-1'!H39,'DATA-1'!$T$3:$U$9,2,0)</f>
        <v>C</v>
      </c>
      <c r="I39" s="6" t="str">
        <f>VLOOKUP('DATA-1'!I39,'DATA-1'!$T$3:$U$9,2,0)</f>
        <v>D+</v>
      </c>
      <c r="J39" s="6" t="str">
        <f>VLOOKUP('DATA-1'!J39,'DATA-1'!$T$3:$U$9,2,0)</f>
        <v>C</v>
      </c>
      <c r="K39" s="6" t="str">
        <f>VLOOKUP('DATA-1'!K39,'DATA-1'!$T$3:$U$9,2,0)</f>
        <v>D+</v>
      </c>
      <c r="L39" s="6" t="str">
        <f>VLOOKUP('DATA-1'!L39,'DATA-1'!$T$3:$U$9,2,0)</f>
        <v>B</v>
      </c>
    </row>
    <row r="40" spans="1:12" s="2" customFormat="1" ht="15" customHeight="1" x14ac:dyDescent="0.35">
      <c r="A40" s="3">
        <v>36</v>
      </c>
      <c r="B40" s="6" t="str">
        <f>'DATA-1'!B40</f>
        <v>207561</v>
      </c>
      <c r="C40" s="6" t="str">
        <f>'DATA-1'!C40</f>
        <v>Ho Quyet Thang</v>
      </c>
      <c r="D40" s="6" t="str">
        <f>VLOOKUP('DATA-1'!D40,'DATA-1'!$T$3:$U$9,2,0)</f>
        <v>C</v>
      </c>
      <c r="E40" s="6" t="str">
        <f>VLOOKUP('DATA-1'!E40,'DATA-1'!$T$3:$U$9,2,0)</f>
        <v>D</v>
      </c>
      <c r="F40" s="6" t="str">
        <f>VLOOKUP('DATA-1'!F40,'DATA-1'!$T$3:$U$9,2,0)</f>
        <v>D+</v>
      </c>
      <c r="G40" s="6" t="str">
        <f>VLOOKUP('DATA-1'!G40,'DATA-1'!$T$3:$U$9,2,0)</f>
        <v>C</v>
      </c>
      <c r="H40" s="6" t="str">
        <f>VLOOKUP('DATA-1'!H40,'DATA-1'!$T$3:$U$9,2,0)</f>
        <v>D</v>
      </c>
      <c r="I40" s="6" t="str">
        <f>VLOOKUP('DATA-1'!I40,'DATA-1'!$T$3:$U$9,2,0)</f>
        <v>B</v>
      </c>
      <c r="J40" s="6" t="str">
        <f>VLOOKUP('DATA-1'!J40,'DATA-1'!$T$3:$U$9,2,0)</f>
        <v>D</v>
      </c>
      <c r="K40" s="6" t="str">
        <f>VLOOKUP('DATA-1'!K40,'DATA-1'!$T$3:$U$9,2,0)</f>
        <v>C</v>
      </c>
      <c r="L40" s="6" t="str">
        <f>VLOOKUP('DATA-1'!L40,'DATA-1'!$T$3:$U$9,2,0)</f>
        <v>B</v>
      </c>
    </row>
    <row r="41" spans="1:12" s="2" customFormat="1" ht="15" customHeight="1" x14ac:dyDescent="0.35">
      <c r="A41" s="3">
        <v>37</v>
      </c>
      <c r="B41" s="6" t="str">
        <f>'DATA-1'!B41</f>
        <v>520361</v>
      </c>
      <c r="C41" s="6" t="str">
        <f>'DATA-1'!C41</f>
        <v>Nguyen Trong Nghia</v>
      </c>
      <c r="D41" s="6" t="str">
        <f>VLOOKUP('DATA-1'!D41,'DATA-1'!$T$3:$U$9,2,0)</f>
        <v>C</v>
      </c>
      <c r="E41" s="6" t="str">
        <f>VLOOKUP('DATA-1'!E41,'DATA-1'!$T$3:$U$9,2,0)</f>
        <v>C</v>
      </c>
      <c r="F41" s="6" t="str">
        <f>VLOOKUP('DATA-1'!F41,'DATA-1'!$T$3:$U$9,2,0)</f>
        <v>D</v>
      </c>
      <c r="G41" s="6" t="str">
        <f>VLOOKUP('DATA-1'!G41,'DATA-1'!$T$3:$U$9,2,0)</f>
        <v>D+</v>
      </c>
      <c r="H41" s="6" t="str">
        <f>VLOOKUP('DATA-1'!H41,'DATA-1'!$T$3:$U$9,2,0)</f>
        <v>D</v>
      </c>
      <c r="I41" s="6" t="str">
        <f>VLOOKUP('DATA-1'!I41,'DATA-1'!$T$3:$U$9,2,0)</f>
        <v>C</v>
      </c>
      <c r="J41" s="6" t="str">
        <f>VLOOKUP('DATA-1'!J41,'DATA-1'!$T$3:$U$9,2,0)</f>
        <v>D</v>
      </c>
      <c r="K41" s="6" t="str">
        <f>VLOOKUP('DATA-1'!K41,'DATA-1'!$T$3:$U$9,2,0)</f>
        <v>C</v>
      </c>
      <c r="L41" s="6" t="str">
        <f>VLOOKUP('DATA-1'!L41,'DATA-1'!$T$3:$U$9,2,0)</f>
        <v>C+</v>
      </c>
    </row>
    <row r="42" spans="1:12" s="2" customFormat="1" ht="15" customHeight="1" x14ac:dyDescent="0.35">
      <c r="A42" s="3">
        <v>38</v>
      </c>
      <c r="B42" s="6" t="str">
        <f>'DATA-1'!B42</f>
        <v>233661</v>
      </c>
      <c r="C42" s="6" t="str">
        <f>'DATA-1'!C42</f>
        <v>Vuong Van Toan</v>
      </c>
      <c r="D42" s="6" t="str">
        <f>VLOOKUP('DATA-1'!D42,'DATA-1'!$T$3:$U$9,2,0)</f>
        <v>A</v>
      </c>
      <c r="E42" s="6" t="str">
        <f>VLOOKUP('DATA-1'!E42,'DATA-1'!$T$3:$U$9,2,0)</f>
        <v>D</v>
      </c>
      <c r="F42" s="6" t="str">
        <f>VLOOKUP('DATA-1'!F42,'DATA-1'!$T$3:$U$9,2,0)</f>
        <v>C</v>
      </c>
      <c r="G42" s="6" t="str">
        <f>VLOOKUP('DATA-1'!G42,'DATA-1'!$T$3:$U$9,2,0)</f>
        <v>C</v>
      </c>
      <c r="H42" s="6" t="str">
        <f>VLOOKUP('DATA-1'!H42,'DATA-1'!$T$3:$U$9,2,0)</f>
        <v>D</v>
      </c>
      <c r="I42" s="6" t="str">
        <f>VLOOKUP('DATA-1'!I42,'DATA-1'!$T$3:$U$9,2,0)</f>
        <v>B</v>
      </c>
      <c r="J42" s="6" t="str">
        <f>VLOOKUP('DATA-1'!J42,'DATA-1'!$T$3:$U$9,2,0)</f>
        <v>B</v>
      </c>
      <c r="K42" s="6" t="str">
        <f>VLOOKUP('DATA-1'!K42,'DATA-1'!$T$3:$U$9,2,0)</f>
        <v>C+</v>
      </c>
      <c r="L42" s="6" t="str">
        <f>VLOOKUP('DATA-1'!L42,'DATA-1'!$T$3:$U$9,2,0)</f>
        <v>C+</v>
      </c>
    </row>
    <row r="43" spans="1:12" s="2" customFormat="1" ht="15" customHeight="1" x14ac:dyDescent="0.35">
      <c r="A43" s="3">
        <v>39</v>
      </c>
      <c r="B43" s="6" t="str">
        <f>'DATA-1'!B43</f>
        <v>241161</v>
      </c>
      <c r="C43" s="6" t="str">
        <f>'DATA-1'!C43</f>
        <v>Pham Quang Trung</v>
      </c>
      <c r="D43" s="6" t="str">
        <f>VLOOKUP('DATA-1'!D43,'DATA-1'!$T$3:$U$9,2,0)</f>
        <v>B</v>
      </c>
      <c r="E43" s="6" t="str">
        <f>VLOOKUP('DATA-1'!E43,'DATA-1'!$T$3:$U$9,2,0)</f>
        <v>D</v>
      </c>
      <c r="F43" s="6" t="str">
        <f>VLOOKUP('DATA-1'!F43,'DATA-1'!$T$3:$U$9,2,0)</f>
        <v>B</v>
      </c>
      <c r="G43" s="6" t="str">
        <f>VLOOKUP('DATA-1'!G43,'DATA-1'!$T$3:$U$9,2,0)</f>
        <v>D</v>
      </c>
      <c r="H43" s="6" t="str">
        <f>VLOOKUP('DATA-1'!H43,'DATA-1'!$T$3:$U$9,2,0)</f>
        <v>C+</v>
      </c>
      <c r="I43" s="6" t="str">
        <f>VLOOKUP('DATA-1'!I43,'DATA-1'!$T$3:$U$9,2,0)</f>
        <v>B+</v>
      </c>
      <c r="J43" s="6" t="str">
        <f>VLOOKUP('DATA-1'!J43,'DATA-1'!$T$3:$U$9,2,0)</f>
        <v>A</v>
      </c>
      <c r="K43" s="6" t="str">
        <f>VLOOKUP('DATA-1'!K43,'DATA-1'!$T$3:$U$9,2,0)</f>
        <v>B+</v>
      </c>
      <c r="L43" s="6" t="str">
        <f>VLOOKUP('DATA-1'!L43,'DATA-1'!$T$3:$U$9,2,0)</f>
        <v>C+</v>
      </c>
    </row>
    <row r="44" spans="1:12" s="2" customFormat="1" ht="15" customHeight="1" x14ac:dyDescent="0.35">
      <c r="A44" s="3">
        <v>40</v>
      </c>
      <c r="B44" s="6" t="str">
        <f>'DATA-1'!B44</f>
        <v>247461</v>
      </c>
      <c r="C44" s="6" t="str">
        <f>'DATA-1'!C44</f>
        <v>Vu Anh Tu</v>
      </c>
      <c r="D44" s="6" t="str">
        <f>VLOOKUP('DATA-1'!D44,'DATA-1'!$T$3:$U$9,2,0)</f>
        <v>B+</v>
      </c>
      <c r="E44" s="6" t="str">
        <f>VLOOKUP('DATA-1'!E44,'DATA-1'!$T$3:$U$9,2,0)</f>
        <v>B</v>
      </c>
      <c r="F44" s="6" t="str">
        <f>VLOOKUP('DATA-1'!F44,'DATA-1'!$T$3:$U$9,2,0)</f>
        <v>C</v>
      </c>
      <c r="G44" s="6" t="str">
        <f>VLOOKUP('DATA-1'!G44,'DATA-1'!$T$3:$U$9,2,0)</f>
        <v>D+</v>
      </c>
      <c r="H44" s="6" t="str">
        <f>VLOOKUP('DATA-1'!H44,'DATA-1'!$T$3:$U$9,2,0)</f>
        <v>C</v>
      </c>
      <c r="I44" s="6" t="str">
        <f>VLOOKUP('DATA-1'!I44,'DATA-1'!$T$3:$U$9,2,0)</f>
        <v>B</v>
      </c>
      <c r="J44" s="6" t="str">
        <f>VLOOKUP('DATA-1'!J44,'DATA-1'!$T$3:$U$9,2,0)</f>
        <v>B+</v>
      </c>
      <c r="K44" s="6" t="str">
        <f>VLOOKUP('DATA-1'!K44,'DATA-1'!$T$3:$U$9,2,0)</f>
        <v>B+</v>
      </c>
      <c r="L44" s="6" t="str">
        <f>VLOOKUP('DATA-1'!L44,'DATA-1'!$T$3:$U$9,2,0)</f>
        <v>B</v>
      </c>
    </row>
    <row r="45" spans="1:12" s="2" customFormat="1" ht="15" customHeight="1" x14ac:dyDescent="0.35">
      <c r="A45" s="3">
        <v>41</v>
      </c>
      <c r="B45" s="6" t="str">
        <f>'DATA-1'!B45</f>
        <v>42261</v>
      </c>
      <c r="C45" s="6" t="str">
        <f>'DATA-1'!C45</f>
        <v>Vu Thanh Duong</v>
      </c>
      <c r="D45" s="6" t="str">
        <f>VLOOKUP('DATA-1'!D45,'DATA-1'!$T$3:$U$9,2,0)</f>
        <v>B+</v>
      </c>
      <c r="E45" s="6" t="str">
        <f>VLOOKUP('DATA-1'!E45,'DATA-1'!$T$3:$U$9,2,0)</f>
        <v>B</v>
      </c>
      <c r="F45" s="6" t="str">
        <f>VLOOKUP('DATA-1'!F45,'DATA-1'!$T$3:$U$9,2,0)</f>
        <v>B</v>
      </c>
      <c r="G45" s="6" t="str">
        <f>VLOOKUP('DATA-1'!G45,'DATA-1'!$T$3:$U$9,2,0)</f>
        <v>B</v>
      </c>
      <c r="H45" s="6" t="str">
        <f>VLOOKUP('DATA-1'!H45,'DATA-1'!$T$3:$U$9,2,0)</f>
        <v>B</v>
      </c>
      <c r="I45" s="6" t="str">
        <f>VLOOKUP('DATA-1'!I45,'DATA-1'!$T$3:$U$9,2,0)</f>
        <v>C+</v>
      </c>
      <c r="J45" s="6" t="str">
        <f>VLOOKUP('DATA-1'!J45,'DATA-1'!$T$3:$U$9,2,0)</f>
        <v>B</v>
      </c>
      <c r="K45" s="6" t="str">
        <f>VLOOKUP('DATA-1'!K45,'DATA-1'!$T$3:$U$9,2,0)</f>
        <v>B+</v>
      </c>
      <c r="L45" s="6" t="str">
        <f>VLOOKUP('DATA-1'!L45,'DATA-1'!$T$3:$U$9,2,0)</f>
        <v>B</v>
      </c>
    </row>
    <row r="46" spans="1:12" s="2" customFormat="1" ht="15" customHeight="1" x14ac:dyDescent="0.35">
      <c r="A46" s="3">
        <v>42</v>
      </c>
      <c r="B46" s="6" t="str">
        <f>'DATA-1'!B46</f>
        <v>115362</v>
      </c>
      <c r="C46" s="6" t="str">
        <f>'DATA-1'!C46</f>
        <v>Tran Son Lam</v>
      </c>
      <c r="D46" s="6" t="str">
        <f>VLOOKUP('DATA-1'!D46,'DATA-1'!$T$3:$U$9,2,0)</f>
        <v>B+</v>
      </c>
      <c r="E46" s="6" t="str">
        <f>VLOOKUP('DATA-1'!E46,'DATA-1'!$T$3:$U$9,2,0)</f>
        <v>D+</v>
      </c>
      <c r="F46" s="6" t="str">
        <f>VLOOKUP('DATA-1'!F46,'DATA-1'!$T$3:$U$9,2,0)</f>
        <v>B</v>
      </c>
      <c r="G46" s="6" t="str">
        <f>VLOOKUP('DATA-1'!G46,'DATA-1'!$T$3:$U$9,2,0)</f>
        <v>B</v>
      </c>
      <c r="H46" s="6" t="str">
        <f>VLOOKUP('DATA-1'!H46,'DATA-1'!$T$3:$U$9,2,0)</f>
        <v>C</v>
      </c>
      <c r="I46" s="6" t="str">
        <f>VLOOKUP('DATA-1'!I46,'DATA-1'!$T$3:$U$9,2,0)</f>
        <v>C+</v>
      </c>
      <c r="J46" s="6" t="str">
        <f>VLOOKUP('DATA-1'!J46,'DATA-1'!$T$3:$U$9,2,0)</f>
        <v>B</v>
      </c>
      <c r="K46" s="6" t="str">
        <f>VLOOKUP('DATA-1'!K46,'DATA-1'!$T$3:$U$9,2,0)</f>
        <v>B</v>
      </c>
      <c r="L46" s="6" t="str">
        <f>VLOOKUP('DATA-1'!L46,'DATA-1'!$T$3:$U$9,2,0)</f>
        <v>C+</v>
      </c>
    </row>
    <row r="47" spans="1:12" s="2" customFormat="1" ht="15" customHeight="1" x14ac:dyDescent="0.35">
      <c r="A47" s="3">
        <v>43</v>
      </c>
      <c r="B47" s="6" t="str">
        <f>'DATA-1'!B47</f>
        <v>132462</v>
      </c>
      <c r="C47" s="6" t="str">
        <f>'DATA-1'!C47</f>
        <v>Dang Van Luong</v>
      </c>
      <c r="D47" s="6" t="str">
        <f>VLOOKUP('DATA-1'!D47,'DATA-1'!$T$3:$U$9,2,0)</f>
        <v>B</v>
      </c>
      <c r="E47" s="6" t="str">
        <f>VLOOKUP('DATA-1'!E47,'DATA-1'!$T$3:$U$9,2,0)</f>
        <v>D</v>
      </c>
      <c r="F47" s="6" t="str">
        <f>VLOOKUP('DATA-1'!F47,'DATA-1'!$T$3:$U$9,2,0)</f>
        <v>C</v>
      </c>
      <c r="G47" s="6" t="str">
        <f>VLOOKUP('DATA-1'!G47,'DATA-1'!$T$3:$U$9,2,0)</f>
        <v>C+</v>
      </c>
      <c r="H47" s="6" t="str">
        <f>VLOOKUP('DATA-1'!H47,'DATA-1'!$T$3:$U$9,2,0)</f>
        <v>C</v>
      </c>
      <c r="I47" s="6" t="str">
        <f>VLOOKUP('DATA-1'!I47,'DATA-1'!$T$3:$U$9,2,0)</f>
        <v>C</v>
      </c>
      <c r="J47" s="6" t="str">
        <f>VLOOKUP('DATA-1'!J47,'DATA-1'!$T$3:$U$9,2,0)</f>
        <v>B+</v>
      </c>
      <c r="K47" s="6" t="str">
        <f>VLOOKUP('DATA-1'!K47,'DATA-1'!$T$3:$U$9,2,0)</f>
        <v>D</v>
      </c>
      <c r="L47" s="6" t="str">
        <f>VLOOKUP('DATA-1'!L47,'DATA-1'!$T$3:$U$9,2,0)</f>
        <v>C</v>
      </c>
    </row>
    <row r="48" spans="1:12" s="2" customFormat="1" ht="15" customHeight="1" x14ac:dyDescent="0.35">
      <c r="A48" s="3">
        <v>44</v>
      </c>
      <c r="B48" s="6" t="str">
        <f>'DATA-1'!B48</f>
        <v>141862</v>
      </c>
      <c r="C48" s="6" t="str">
        <f>'DATA-1'!C48</f>
        <v>Cao Sy Nam</v>
      </c>
      <c r="D48" s="6" t="str">
        <f>VLOOKUP('DATA-1'!D48,'DATA-1'!$T$3:$U$9,2,0)</f>
        <v>A</v>
      </c>
      <c r="E48" s="6" t="str">
        <f>VLOOKUP('DATA-1'!E48,'DATA-1'!$T$3:$U$9,2,0)</f>
        <v>B</v>
      </c>
      <c r="F48" s="6" t="str">
        <f>VLOOKUP('DATA-1'!F48,'DATA-1'!$T$3:$U$9,2,0)</f>
        <v>C</v>
      </c>
      <c r="G48" s="6" t="str">
        <f>VLOOKUP('DATA-1'!G48,'DATA-1'!$T$3:$U$9,2,0)</f>
        <v>C</v>
      </c>
      <c r="H48" s="6" t="str">
        <f>VLOOKUP('DATA-1'!H48,'DATA-1'!$T$3:$U$9,2,0)</f>
        <v>C</v>
      </c>
      <c r="I48" s="6" t="str">
        <f>VLOOKUP('DATA-1'!I48,'DATA-1'!$T$3:$U$9,2,0)</f>
        <v>C</v>
      </c>
      <c r="J48" s="6" t="str">
        <f>VLOOKUP('DATA-1'!J48,'DATA-1'!$T$3:$U$9,2,0)</f>
        <v>B+</v>
      </c>
      <c r="K48" s="6" t="str">
        <f>VLOOKUP('DATA-1'!K48,'DATA-1'!$T$3:$U$9,2,0)</f>
        <v>B</v>
      </c>
      <c r="L48" s="6" t="str">
        <f>VLOOKUP('DATA-1'!L48,'DATA-1'!$T$3:$U$9,2,0)</f>
        <v>C</v>
      </c>
    </row>
    <row r="49" spans="1:12" s="2" customFormat="1" ht="15" customHeight="1" x14ac:dyDescent="0.35">
      <c r="A49" s="3">
        <v>45</v>
      </c>
      <c r="B49" s="6" t="str">
        <f>'DATA-1'!B49</f>
        <v>143362</v>
      </c>
      <c r="C49" s="6" t="str">
        <f>'DATA-1'!C49</f>
        <v>Le Van Nam</v>
      </c>
      <c r="D49" s="6" t="str">
        <f>VLOOKUP('DATA-1'!D49,'DATA-1'!$T$3:$U$9,2,0)</f>
        <v>B+</v>
      </c>
      <c r="E49" s="6" t="str">
        <f>VLOOKUP('DATA-1'!E49,'DATA-1'!$T$3:$U$9,2,0)</f>
        <v>B+</v>
      </c>
      <c r="F49" s="6" t="str">
        <f>VLOOKUP('DATA-1'!F49,'DATA-1'!$T$3:$U$9,2,0)</f>
        <v>C</v>
      </c>
      <c r="G49" s="6" t="str">
        <f>VLOOKUP('DATA-1'!G49,'DATA-1'!$T$3:$U$9,2,0)</f>
        <v>C</v>
      </c>
      <c r="H49" s="6" t="str">
        <f>VLOOKUP('DATA-1'!H49,'DATA-1'!$T$3:$U$9,2,0)</f>
        <v>C+</v>
      </c>
      <c r="I49" s="6" t="str">
        <f>VLOOKUP('DATA-1'!I49,'DATA-1'!$T$3:$U$9,2,0)</f>
        <v>A</v>
      </c>
      <c r="J49" s="6" t="str">
        <f>VLOOKUP('DATA-1'!J49,'DATA-1'!$T$3:$U$9,2,0)</f>
        <v>A</v>
      </c>
      <c r="K49" s="6" t="str">
        <f>VLOOKUP('DATA-1'!K49,'DATA-1'!$T$3:$U$9,2,0)</f>
        <v>B</v>
      </c>
      <c r="L49" s="6" t="str">
        <f>VLOOKUP('DATA-1'!L49,'DATA-1'!$T$3:$U$9,2,0)</f>
        <v>C+</v>
      </c>
    </row>
    <row r="50" spans="1:12" s="2" customFormat="1" ht="15" customHeight="1" x14ac:dyDescent="0.35">
      <c r="A50" s="3">
        <v>46</v>
      </c>
      <c r="B50" s="6" t="str">
        <f>'DATA-1'!B50</f>
        <v>1539262</v>
      </c>
      <c r="C50" s="6" t="str">
        <f>'DATA-1'!C50</f>
        <v>Tran Minih Tien</v>
      </c>
      <c r="D50" s="6" t="str">
        <f>VLOOKUP('DATA-1'!D50,'DATA-1'!$T$3:$U$9,2,0)</f>
        <v>C+</v>
      </c>
      <c r="E50" s="6" t="str">
        <f>VLOOKUP('DATA-1'!E50,'DATA-1'!$T$3:$U$9,2,0)</f>
        <v>D+</v>
      </c>
      <c r="F50" s="6" t="str">
        <f>VLOOKUP('DATA-1'!F50,'DATA-1'!$T$3:$U$9,2,0)</f>
        <v>B</v>
      </c>
      <c r="G50" s="6" t="str">
        <f>VLOOKUP('DATA-1'!G50,'DATA-1'!$T$3:$U$9,2,0)</f>
        <v>B</v>
      </c>
      <c r="H50" s="6" t="str">
        <f>VLOOKUP('DATA-1'!H50,'DATA-1'!$T$3:$U$9,2,0)</f>
        <v>B</v>
      </c>
      <c r="I50" s="6" t="str">
        <f>VLOOKUP('DATA-1'!I50,'DATA-1'!$T$3:$U$9,2,0)</f>
        <v>A</v>
      </c>
      <c r="J50" s="6" t="str">
        <f>VLOOKUP('DATA-1'!J50,'DATA-1'!$T$3:$U$9,2,0)</f>
        <v>B</v>
      </c>
      <c r="K50" s="6" t="str">
        <f>VLOOKUP('DATA-1'!K50,'DATA-1'!$T$3:$U$9,2,0)</f>
        <v>A</v>
      </c>
      <c r="L50" s="6" t="str">
        <f>VLOOKUP('DATA-1'!L50,'DATA-1'!$T$3:$U$9,2,0)</f>
        <v>C+</v>
      </c>
    </row>
    <row r="51" spans="1:12" s="2" customFormat="1" ht="15" customHeight="1" x14ac:dyDescent="0.35">
      <c r="A51" s="3">
        <v>47</v>
      </c>
      <c r="B51" s="6" t="str">
        <f>'DATA-1'!B51</f>
        <v>154362</v>
      </c>
      <c r="C51" s="6" t="str">
        <f>'DATA-1'!C51</f>
        <v>Doan Quang Minh</v>
      </c>
      <c r="D51" s="6" t="str">
        <f>VLOOKUP('DATA-1'!D51,'DATA-1'!$T$3:$U$9,2,0)</f>
        <v>B</v>
      </c>
      <c r="E51" s="6" t="str">
        <f>VLOOKUP('DATA-1'!E51,'DATA-1'!$T$3:$U$9,2,0)</f>
        <v>C</v>
      </c>
      <c r="F51" s="6" t="str">
        <f>VLOOKUP('DATA-1'!F51,'DATA-1'!$T$3:$U$9,2,0)</f>
        <v>C</v>
      </c>
      <c r="G51" s="6" t="str">
        <f>VLOOKUP('DATA-1'!G51,'DATA-1'!$T$3:$U$9,2,0)</f>
        <v>B</v>
      </c>
      <c r="H51" s="6" t="str">
        <f>VLOOKUP('DATA-1'!H51,'DATA-1'!$T$3:$U$9,2,0)</f>
        <v>C</v>
      </c>
      <c r="I51" s="6" t="str">
        <f>VLOOKUP('DATA-1'!I51,'DATA-1'!$T$3:$U$9,2,0)</f>
        <v>A</v>
      </c>
      <c r="J51" s="6" t="str">
        <f>VLOOKUP('DATA-1'!J51,'DATA-1'!$T$3:$U$9,2,0)</f>
        <v>A</v>
      </c>
      <c r="K51" s="6" t="str">
        <f>VLOOKUP('DATA-1'!K51,'DATA-1'!$T$3:$U$9,2,0)</f>
        <v>B+</v>
      </c>
      <c r="L51" s="6" t="str">
        <f>VLOOKUP('DATA-1'!L51,'DATA-1'!$T$3:$U$9,2,0)</f>
        <v>C+</v>
      </c>
    </row>
    <row r="52" spans="1:12" s="2" customFormat="1" ht="15" customHeight="1" x14ac:dyDescent="0.35">
      <c r="A52" s="3">
        <v>48</v>
      </c>
      <c r="B52" s="6" t="str">
        <f>'DATA-1'!B52</f>
        <v>158162</v>
      </c>
      <c r="C52" s="6" t="str">
        <f>'DATA-1'!C52</f>
        <v>Nguyen Van Phong</v>
      </c>
      <c r="D52" s="6" t="str">
        <f>VLOOKUP('DATA-1'!D52,'DATA-1'!$T$3:$U$9,2,0)</f>
        <v>B+</v>
      </c>
      <c r="E52" s="6" t="str">
        <f>VLOOKUP('DATA-1'!E52,'DATA-1'!$T$3:$U$9,2,0)</f>
        <v>B</v>
      </c>
      <c r="F52" s="6" t="str">
        <f>VLOOKUP('DATA-1'!F52,'DATA-1'!$T$3:$U$9,2,0)</f>
        <v>B</v>
      </c>
      <c r="G52" s="6" t="str">
        <f>VLOOKUP('DATA-1'!G52,'DATA-1'!$T$3:$U$9,2,0)</f>
        <v>C</v>
      </c>
      <c r="H52" s="6" t="str">
        <f>VLOOKUP('DATA-1'!H52,'DATA-1'!$T$3:$U$9,2,0)</f>
        <v>A</v>
      </c>
      <c r="I52" s="6" t="str">
        <f>VLOOKUP('DATA-1'!I52,'DATA-1'!$T$3:$U$9,2,0)</f>
        <v>B</v>
      </c>
      <c r="J52" s="6" t="str">
        <f>VLOOKUP('DATA-1'!J52,'DATA-1'!$T$3:$U$9,2,0)</f>
        <v>B+</v>
      </c>
      <c r="K52" s="6" t="str">
        <f>VLOOKUP('DATA-1'!K52,'DATA-1'!$T$3:$U$9,2,0)</f>
        <v>A</v>
      </c>
      <c r="L52" s="6" t="str">
        <f>VLOOKUP('DATA-1'!L52,'DATA-1'!$T$3:$U$9,2,0)</f>
        <v>B</v>
      </c>
    </row>
    <row r="53" spans="1:12" s="2" customFormat="1" ht="15" customHeight="1" x14ac:dyDescent="0.35">
      <c r="A53" s="3">
        <v>49</v>
      </c>
      <c r="B53" s="6" t="str">
        <f>'DATA-1'!B53</f>
        <v>16462</v>
      </c>
      <c r="C53" s="6" t="str">
        <f>'DATA-1'!C53</f>
        <v>Nguyen Van Binh</v>
      </c>
      <c r="D53" s="6" t="str">
        <f>VLOOKUP('DATA-1'!D53,'DATA-1'!$T$3:$U$9,2,0)</f>
        <v>A</v>
      </c>
      <c r="E53" s="6" t="str">
        <f>VLOOKUP('DATA-1'!E53,'DATA-1'!$T$3:$U$9,2,0)</f>
        <v>B+</v>
      </c>
      <c r="F53" s="6" t="str">
        <f>VLOOKUP('DATA-1'!F53,'DATA-1'!$T$3:$U$9,2,0)</f>
        <v>B</v>
      </c>
      <c r="G53" s="6" t="str">
        <f>VLOOKUP('DATA-1'!G53,'DATA-1'!$T$3:$U$9,2,0)</f>
        <v>B+</v>
      </c>
      <c r="H53" s="6" t="str">
        <f>VLOOKUP('DATA-1'!H53,'DATA-1'!$T$3:$U$9,2,0)</f>
        <v>B+</v>
      </c>
      <c r="I53" s="6" t="str">
        <f>VLOOKUP('DATA-1'!I53,'DATA-1'!$T$3:$U$9,2,0)</f>
        <v>B+</v>
      </c>
      <c r="J53" s="6" t="str">
        <f>VLOOKUP('DATA-1'!J53,'DATA-1'!$T$3:$U$9,2,0)</f>
        <v>B</v>
      </c>
      <c r="K53" s="6" t="str">
        <f>VLOOKUP('DATA-1'!K53,'DATA-1'!$T$3:$U$9,2,0)</f>
        <v>B+</v>
      </c>
      <c r="L53" s="6" t="str">
        <f>VLOOKUP('DATA-1'!L53,'DATA-1'!$T$3:$U$9,2,0)</f>
        <v>B+</v>
      </c>
    </row>
    <row r="54" spans="1:12" s="2" customFormat="1" ht="15" customHeight="1" x14ac:dyDescent="0.35">
      <c r="A54" s="3">
        <v>50</v>
      </c>
      <c r="B54" s="6" t="str">
        <f>'DATA-1'!B54</f>
        <v>169162</v>
      </c>
      <c r="C54" s="6" t="str">
        <f>'DATA-1'!C54</f>
        <v>Nguyen Van Quang</v>
      </c>
      <c r="D54" s="6" t="str">
        <f>VLOOKUP('DATA-1'!D54,'DATA-1'!$T$3:$U$9,2,0)</f>
        <v>B</v>
      </c>
      <c r="E54" s="6" t="str">
        <f>VLOOKUP('DATA-1'!E54,'DATA-1'!$T$3:$U$9,2,0)</f>
        <v>D+</v>
      </c>
      <c r="F54" s="6" t="str">
        <f>VLOOKUP('DATA-1'!F54,'DATA-1'!$T$3:$U$9,2,0)</f>
        <v>B</v>
      </c>
      <c r="G54" s="6" t="str">
        <f>VLOOKUP('DATA-1'!G54,'DATA-1'!$T$3:$U$9,2,0)</f>
        <v>C+</v>
      </c>
      <c r="H54" s="6" t="str">
        <f>VLOOKUP('DATA-1'!H54,'DATA-1'!$T$3:$U$9,2,0)</f>
        <v>C</v>
      </c>
      <c r="I54" s="6" t="str">
        <f>VLOOKUP('DATA-1'!I54,'DATA-1'!$T$3:$U$9,2,0)</f>
        <v>B</v>
      </c>
      <c r="J54" s="6" t="str">
        <f>VLOOKUP('DATA-1'!J54,'DATA-1'!$T$3:$U$9,2,0)</f>
        <v>B</v>
      </c>
      <c r="K54" s="6" t="str">
        <f>VLOOKUP('DATA-1'!K54,'DATA-1'!$T$3:$U$9,2,0)</f>
        <v>B+</v>
      </c>
      <c r="L54" s="6" t="str">
        <f>VLOOKUP('DATA-1'!L54,'DATA-1'!$T$3:$U$9,2,0)</f>
        <v>C+</v>
      </c>
    </row>
    <row r="55" spans="1:12" s="2" customFormat="1" ht="15" customHeight="1" x14ac:dyDescent="0.35">
      <c r="A55" s="3">
        <v>51</v>
      </c>
      <c r="B55" s="6" t="str">
        <f>'DATA-1'!B55</f>
        <v>1701462</v>
      </c>
      <c r="C55" s="6" t="str">
        <f>'DATA-1'!C55</f>
        <v>Lang Minh Tri</v>
      </c>
      <c r="D55" s="6" t="str">
        <f>VLOOKUP('DATA-1'!D55,'DATA-1'!$T$3:$U$9,2,0)</f>
        <v>C</v>
      </c>
      <c r="E55" s="6" t="str">
        <f>VLOOKUP('DATA-1'!E55,'DATA-1'!$T$3:$U$9,2,0)</f>
        <v>D+</v>
      </c>
      <c r="F55" s="6" t="str">
        <f>VLOOKUP('DATA-1'!F55,'DATA-1'!$T$3:$U$9,2,0)</f>
        <v>D+</v>
      </c>
      <c r="G55" s="6" t="str">
        <f>VLOOKUP('DATA-1'!G55,'DATA-1'!$T$3:$U$9,2,0)</f>
        <v>B</v>
      </c>
      <c r="H55" s="6" t="str">
        <f>VLOOKUP('DATA-1'!H55,'DATA-1'!$T$3:$U$9,2,0)</f>
        <v>C+</v>
      </c>
      <c r="I55" s="6" t="str">
        <f>VLOOKUP('DATA-1'!I55,'DATA-1'!$T$3:$U$9,2,0)</f>
        <v>B</v>
      </c>
      <c r="J55" s="6" t="str">
        <f>VLOOKUP('DATA-1'!J55,'DATA-1'!$T$3:$U$9,2,0)</f>
        <v>C</v>
      </c>
      <c r="K55" s="6" t="str">
        <f>VLOOKUP('DATA-1'!K55,'DATA-1'!$T$3:$U$9,2,0)</f>
        <v>B</v>
      </c>
      <c r="L55" s="6" t="str">
        <f>VLOOKUP('DATA-1'!L55,'DATA-1'!$T$3:$U$9,2,0)</f>
        <v>B</v>
      </c>
    </row>
    <row r="56" spans="1:12" s="2" customFormat="1" ht="15" customHeight="1" x14ac:dyDescent="0.35">
      <c r="A56" s="3">
        <v>52</v>
      </c>
      <c r="B56" s="6" t="str">
        <f>'DATA-1'!B56</f>
        <v>172362</v>
      </c>
      <c r="C56" s="6" t="str">
        <f>'DATA-1'!C56</f>
        <v>Nguyen Van Sang</v>
      </c>
      <c r="D56" s="6" t="str">
        <f>VLOOKUP('DATA-1'!D56,'DATA-1'!$T$3:$U$9,2,0)</f>
        <v>B</v>
      </c>
      <c r="E56" s="6" t="str">
        <f>VLOOKUP('DATA-1'!E56,'DATA-1'!$T$3:$U$9,2,0)</f>
        <v>B+</v>
      </c>
      <c r="F56" s="6" t="str">
        <f>VLOOKUP('DATA-1'!F56,'DATA-1'!$T$3:$U$9,2,0)</f>
        <v>B</v>
      </c>
      <c r="G56" s="6" t="str">
        <f>VLOOKUP('DATA-1'!G56,'DATA-1'!$T$3:$U$9,2,0)</f>
        <v>B</v>
      </c>
      <c r="H56" s="6" t="str">
        <f>VLOOKUP('DATA-1'!H56,'DATA-1'!$T$3:$U$9,2,0)</f>
        <v>C</v>
      </c>
      <c r="I56" s="6" t="str">
        <f>VLOOKUP('DATA-1'!I56,'DATA-1'!$T$3:$U$9,2,0)</f>
        <v>B</v>
      </c>
      <c r="J56" s="6" t="str">
        <f>VLOOKUP('DATA-1'!J56,'DATA-1'!$T$3:$U$9,2,0)</f>
        <v>B</v>
      </c>
      <c r="K56" s="6" t="str">
        <f>VLOOKUP('DATA-1'!K56,'DATA-1'!$T$3:$U$9,2,0)</f>
        <v>B+</v>
      </c>
      <c r="L56" s="6" t="str">
        <f>VLOOKUP('DATA-1'!L56,'DATA-1'!$T$3:$U$9,2,0)</f>
        <v>C+</v>
      </c>
    </row>
    <row r="57" spans="1:12" s="2" customFormat="1" ht="15" customHeight="1" x14ac:dyDescent="0.35">
      <c r="A57" s="3">
        <v>53</v>
      </c>
      <c r="B57" s="6" t="str">
        <f>'DATA-1'!B57</f>
        <v>202462</v>
      </c>
      <c r="C57" s="6" t="str">
        <f>'DATA-1'!C57</f>
        <v>Phan Huy Tuyen</v>
      </c>
      <c r="D57" s="6" t="str">
        <f>VLOOKUP('DATA-1'!D57,'DATA-1'!$T$3:$U$9,2,0)</f>
        <v>A</v>
      </c>
      <c r="E57" s="6" t="str">
        <f>VLOOKUP('DATA-1'!E57,'DATA-1'!$T$3:$U$9,2,0)</f>
        <v>C</v>
      </c>
      <c r="F57" s="6" t="str">
        <f>VLOOKUP('DATA-1'!F57,'DATA-1'!$T$3:$U$9,2,0)</f>
        <v>B</v>
      </c>
      <c r="G57" s="6" t="str">
        <f>VLOOKUP('DATA-1'!G57,'DATA-1'!$T$3:$U$9,2,0)</f>
        <v>B+</v>
      </c>
      <c r="H57" s="6" t="str">
        <f>VLOOKUP('DATA-1'!H57,'DATA-1'!$T$3:$U$9,2,0)</f>
        <v>D+</v>
      </c>
      <c r="I57" s="6" t="str">
        <f>VLOOKUP('DATA-1'!I57,'DATA-1'!$T$3:$U$9,2,0)</f>
        <v>B</v>
      </c>
      <c r="J57" s="6" t="str">
        <f>VLOOKUP('DATA-1'!J57,'DATA-1'!$T$3:$U$9,2,0)</f>
        <v>C+</v>
      </c>
      <c r="K57" s="6" t="str">
        <f>VLOOKUP('DATA-1'!K57,'DATA-1'!$T$3:$U$9,2,0)</f>
        <v>B+</v>
      </c>
      <c r="L57" s="6" t="str">
        <f>VLOOKUP('DATA-1'!L57,'DATA-1'!$T$3:$U$9,2,0)</f>
        <v>C+</v>
      </c>
    </row>
    <row r="58" spans="1:12" s="2" customFormat="1" ht="15" customHeight="1" x14ac:dyDescent="0.35">
      <c r="A58" s="3">
        <v>54</v>
      </c>
      <c r="B58" s="6" t="str">
        <f>'DATA-1'!B58</f>
        <v>207562</v>
      </c>
      <c r="C58" s="6" t="str">
        <f>'DATA-1'!C58</f>
        <v>Nguyen Da Tra</v>
      </c>
      <c r="D58" s="6" t="str">
        <f>VLOOKUP('DATA-1'!D58,'DATA-1'!$T$3:$U$9,2,0)</f>
        <v>C</v>
      </c>
      <c r="E58" s="6" t="str">
        <f>VLOOKUP('DATA-1'!E58,'DATA-1'!$T$3:$U$9,2,0)</f>
        <v>D+</v>
      </c>
      <c r="F58" s="6" t="str">
        <f>VLOOKUP('DATA-1'!F58,'DATA-1'!$T$3:$U$9,2,0)</f>
        <v>B</v>
      </c>
      <c r="G58" s="6" t="str">
        <f>VLOOKUP('DATA-1'!G58,'DATA-1'!$T$3:$U$9,2,0)</f>
        <v>C+</v>
      </c>
      <c r="H58" s="6" t="str">
        <f>VLOOKUP('DATA-1'!H58,'DATA-1'!$T$3:$U$9,2,0)</f>
        <v>C</v>
      </c>
      <c r="I58" s="6" t="str">
        <f>VLOOKUP('DATA-1'!I58,'DATA-1'!$T$3:$U$9,2,0)</f>
        <v>B+</v>
      </c>
      <c r="J58" s="6" t="str">
        <f>VLOOKUP('DATA-1'!J58,'DATA-1'!$T$3:$U$9,2,0)</f>
        <v>B</v>
      </c>
      <c r="K58" s="6" t="str">
        <f>VLOOKUP('DATA-1'!K58,'DATA-1'!$T$3:$U$9,2,0)</f>
        <v>B</v>
      </c>
      <c r="L58" s="6" t="str">
        <f>VLOOKUP('DATA-1'!L58,'DATA-1'!$T$3:$U$9,2,0)</f>
        <v>C</v>
      </c>
    </row>
    <row r="59" spans="1:12" s="2" customFormat="1" ht="15" customHeight="1" x14ac:dyDescent="0.35">
      <c r="A59" s="3">
        <v>55</v>
      </c>
      <c r="B59" s="6" t="str">
        <f>'DATA-1'!B59</f>
        <v>218862</v>
      </c>
      <c r="C59" s="6" t="str">
        <f>'DATA-1'!C59</f>
        <v>Tran Anh Tu</v>
      </c>
      <c r="D59" s="6" t="str">
        <f>VLOOKUP('DATA-1'!D59,'DATA-1'!$T$3:$U$9,2,0)</f>
        <v>B</v>
      </c>
      <c r="E59" s="6" t="str">
        <f>VLOOKUP('DATA-1'!E59,'DATA-1'!$T$3:$U$9,2,0)</f>
        <v>C+</v>
      </c>
      <c r="F59" s="6" t="str">
        <f>VLOOKUP('DATA-1'!F59,'DATA-1'!$T$3:$U$9,2,0)</f>
        <v>C+</v>
      </c>
      <c r="G59" s="6" t="str">
        <f>VLOOKUP('DATA-1'!G59,'DATA-1'!$T$3:$U$9,2,0)</f>
        <v>D+</v>
      </c>
      <c r="H59" s="6" t="str">
        <f>VLOOKUP('DATA-1'!H59,'DATA-1'!$T$3:$U$9,2,0)</f>
        <v>C</v>
      </c>
      <c r="I59" s="6" t="str">
        <f>VLOOKUP('DATA-1'!I59,'DATA-1'!$T$3:$U$9,2,0)</f>
        <v>B</v>
      </c>
      <c r="J59" s="6" t="str">
        <f>VLOOKUP('DATA-1'!J59,'DATA-1'!$T$3:$U$9,2,0)</f>
        <v>C+</v>
      </c>
      <c r="K59" s="6" t="str">
        <f>VLOOKUP('DATA-1'!K59,'DATA-1'!$T$3:$U$9,2,0)</f>
        <v>B</v>
      </c>
      <c r="L59" s="6" t="str">
        <f>VLOOKUP('DATA-1'!L59,'DATA-1'!$T$3:$U$9,2,0)</f>
        <v>C</v>
      </c>
    </row>
    <row r="60" spans="1:12" s="2" customFormat="1" ht="15" customHeight="1" x14ac:dyDescent="0.35">
      <c r="A60" s="3">
        <v>56</v>
      </c>
      <c r="B60" s="6" t="str">
        <f>'DATA-1'!B60</f>
        <v>219562</v>
      </c>
      <c r="C60" s="6" t="str">
        <f>'DATA-1'!C60</f>
        <v>Nguyen Dinh Tuan</v>
      </c>
      <c r="D60" s="6" t="str">
        <f>VLOOKUP('DATA-1'!D60,'DATA-1'!$T$3:$U$9,2,0)</f>
        <v>B+</v>
      </c>
      <c r="E60" s="6" t="str">
        <f>VLOOKUP('DATA-1'!E60,'DATA-1'!$T$3:$U$9,2,0)</f>
        <v>D+</v>
      </c>
      <c r="F60" s="6" t="str">
        <f>VLOOKUP('DATA-1'!F60,'DATA-1'!$T$3:$U$9,2,0)</f>
        <v>B</v>
      </c>
      <c r="G60" s="6" t="str">
        <f>VLOOKUP('DATA-1'!G60,'DATA-1'!$T$3:$U$9,2,0)</f>
        <v>B</v>
      </c>
      <c r="H60" s="6" t="str">
        <f>VLOOKUP('DATA-1'!H60,'DATA-1'!$T$3:$U$9,2,0)</f>
        <v>B</v>
      </c>
      <c r="I60" s="6" t="str">
        <f>VLOOKUP('DATA-1'!I60,'DATA-1'!$T$3:$U$9,2,0)</f>
        <v>B</v>
      </c>
      <c r="J60" s="6" t="str">
        <f>VLOOKUP('DATA-1'!J60,'DATA-1'!$T$3:$U$9,2,0)</f>
        <v>B</v>
      </c>
      <c r="K60" s="6" t="str">
        <f>VLOOKUP('DATA-1'!K60,'DATA-1'!$T$3:$U$9,2,0)</f>
        <v>C+</v>
      </c>
      <c r="L60" s="6" t="str">
        <f>VLOOKUP('DATA-1'!L60,'DATA-1'!$T$3:$U$9,2,0)</f>
        <v>B</v>
      </c>
    </row>
    <row r="61" spans="1:12" s="2" customFormat="1" ht="15" customHeight="1" x14ac:dyDescent="0.35">
      <c r="A61" s="3">
        <v>57</v>
      </c>
      <c r="B61" s="6" t="str">
        <f>'DATA-1'!B61</f>
        <v>2462</v>
      </c>
      <c r="C61" s="6" t="str">
        <f>'DATA-1'!C61</f>
        <v>Do Tuan Anh</v>
      </c>
      <c r="D61" s="6" t="str">
        <f>VLOOKUP('DATA-1'!D61,'DATA-1'!$T$3:$U$9,2,0)</f>
        <v>B+</v>
      </c>
      <c r="E61" s="6" t="str">
        <f>VLOOKUP('DATA-1'!E61,'DATA-1'!$T$3:$U$9,2,0)</f>
        <v>C+</v>
      </c>
      <c r="F61" s="6" t="str">
        <f>VLOOKUP('DATA-1'!F61,'DATA-1'!$T$3:$U$9,2,0)</f>
        <v>B</v>
      </c>
      <c r="G61" s="6" t="str">
        <f>VLOOKUP('DATA-1'!G61,'DATA-1'!$T$3:$U$9,2,0)</f>
        <v>B</v>
      </c>
      <c r="H61" s="6" t="str">
        <f>VLOOKUP('DATA-1'!H61,'DATA-1'!$T$3:$U$9,2,0)</f>
        <v>C+</v>
      </c>
      <c r="I61" s="6" t="str">
        <f>VLOOKUP('DATA-1'!I61,'DATA-1'!$T$3:$U$9,2,0)</f>
        <v>B</v>
      </c>
      <c r="J61" s="6" t="str">
        <f>VLOOKUP('DATA-1'!J61,'DATA-1'!$T$3:$U$9,2,0)</f>
        <v>B</v>
      </c>
      <c r="K61" s="6" t="str">
        <f>VLOOKUP('DATA-1'!K61,'DATA-1'!$T$3:$U$9,2,0)</f>
        <v>B+</v>
      </c>
      <c r="L61" s="6" t="str">
        <f>VLOOKUP('DATA-1'!L61,'DATA-1'!$T$3:$U$9,2,0)</f>
        <v>B+</v>
      </c>
    </row>
    <row r="62" spans="1:12" s="2" customFormat="1" ht="15" customHeight="1" x14ac:dyDescent="0.35">
      <c r="A62" s="3">
        <v>58</v>
      </c>
      <c r="B62" s="6" t="str">
        <f>'DATA-1'!B62</f>
        <v>30062</v>
      </c>
      <c r="C62" s="6" t="str">
        <f>'DATA-1'!C62</f>
        <v>Tran Tien Du</v>
      </c>
      <c r="D62" s="6" t="str">
        <f>VLOOKUP('DATA-1'!D62,'DATA-1'!$T$3:$U$9,2,0)</f>
        <v>C+</v>
      </c>
      <c r="E62" s="6" t="str">
        <f>VLOOKUP('DATA-1'!E62,'DATA-1'!$T$3:$U$9,2,0)</f>
        <v>C</v>
      </c>
      <c r="F62" s="6" t="str">
        <f>VLOOKUP('DATA-1'!F62,'DATA-1'!$T$3:$U$9,2,0)</f>
        <v>B</v>
      </c>
      <c r="G62" s="6" t="str">
        <f>VLOOKUP('DATA-1'!G62,'DATA-1'!$T$3:$U$9,2,0)</f>
        <v>B</v>
      </c>
      <c r="H62" s="6" t="str">
        <f>VLOOKUP('DATA-1'!H62,'DATA-1'!$T$3:$U$9,2,0)</f>
        <v>B</v>
      </c>
      <c r="I62" s="6" t="str">
        <f>VLOOKUP('DATA-1'!I62,'DATA-1'!$T$3:$U$9,2,0)</f>
        <v>B</v>
      </c>
      <c r="J62" s="6" t="str">
        <f>VLOOKUP('DATA-1'!J62,'DATA-1'!$T$3:$U$9,2,0)</f>
        <v>D+</v>
      </c>
      <c r="K62" s="6" t="str">
        <f>VLOOKUP('DATA-1'!K62,'DATA-1'!$T$3:$U$9,2,0)</f>
        <v>B+</v>
      </c>
      <c r="L62" s="6" t="str">
        <f>VLOOKUP('DATA-1'!L62,'DATA-1'!$T$3:$U$9,2,0)</f>
        <v>B</v>
      </c>
    </row>
    <row r="63" spans="1:12" s="2" customFormat="1" ht="15" customHeight="1" x14ac:dyDescent="0.35">
      <c r="A63" s="3">
        <v>59</v>
      </c>
      <c r="B63" s="6" t="str">
        <f>'DATA-1'!B63</f>
        <v>38762</v>
      </c>
      <c r="C63" s="6" t="str">
        <f>'DATA-1'!C63</f>
        <v>Dinh Quang Duy</v>
      </c>
      <c r="D63" s="6" t="str">
        <f>VLOOKUP('DATA-1'!D63,'DATA-1'!$T$3:$U$9,2,0)</f>
        <v>C</v>
      </c>
      <c r="E63" s="6" t="str">
        <f>VLOOKUP('DATA-1'!E63,'DATA-1'!$T$3:$U$9,2,0)</f>
        <v>C</v>
      </c>
      <c r="F63" s="6" t="str">
        <f>VLOOKUP('DATA-1'!F63,'DATA-1'!$T$3:$U$9,2,0)</f>
        <v>C+</v>
      </c>
      <c r="G63" s="6" t="str">
        <f>VLOOKUP('DATA-1'!G63,'DATA-1'!$T$3:$U$9,2,0)</f>
        <v>B</v>
      </c>
      <c r="H63" s="6" t="str">
        <f>VLOOKUP('DATA-1'!H63,'DATA-1'!$T$3:$U$9,2,0)</f>
        <v>D+</v>
      </c>
      <c r="I63" s="6" t="str">
        <f>VLOOKUP('DATA-1'!I63,'DATA-1'!$T$3:$U$9,2,0)</f>
        <v>B</v>
      </c>
      <c r="J63" s="6" t="str">
        <f>VLOOKUP('DATA-1'!J63,'DATA-1'!$T$3:$U$9,2,0)</f>
        <v>A</v>
      </c>
      <c r="K63" s="6" t="str">
        <f>VLOOKUP('DATA-1'!K63,'DATA-1'!$T$3:$U$9,2,0)</f>
        <v>B</v>
      </c>
      <c r="L63" s="6" t="str">
        <f>VLOOKUP('DATA-1'!L63,'DATA-1'!$T$3:$U$9,2,0)</f>
        <v>C+</v>
      </c>
    </row>
    <row r="64" spans="1:12" s="2" customFormat="1" ht="15" customHeight="1" x14ac:dyDescent="0.35">
      <c r="A64" s="3">
        <v>60</v>
      </c>
      <c r="B64" s="6" t="str">
        <f>'DATA-1'!B64</f>
        <v>4062</v>
      </c>
      <c r="C64" s="6" t="str">
        <f>'DATA-1'!C64</f>
        <v>Ngo Hoang Anh</v>
      </c>
      <c r="D64" s="6" t="str">
        <f>VLOOKUP('DATA-1'!D64,'DATA-1'!$T$3:$U$9,2,0)</f>
        <v>C</v>
      </c>
      <c r="E64" s="6" t="str">
        <f>VLOOKUP('DATA-1'!E64,'DATA-1'!$T$3:$U$9,2,0)</f>
        <v>D</v>
      </c>
      <c r="F64" s="6" t="str">
        <f>VLOOKUP('DATA-1'!F64,'DATA-1'!$T$3:$U$9,2,0)</f>
        <v>B</v>
      </c>
      <c r="G64" s="6" t="str">
        <f>VLOOKUP('DATA-1'!G64,'DATA-1'!$T$3:$U$9,2,0)</f>
        <v>C</v>
      </c>
      <c r="H64" s="6" t="str">
        <f>VLOOKUP('DATA-1'!H64,'DATA-1'!$T$3:$U$9,2,0)</f>
        <v>C</v>
      </c>
      <c r="I64" s="6" t="str">
        <f>VLOOKUP('DATA-1'!I64,'DATA-1'!$T$3:$U$9,2,0)</f>
        <v>C</v>
      </c>
      <c r="J64" s="6" t="str">
        <f>VLOOKUP('DATA-1'!J64,'DATA-1'!$T$3:$U$9,2,0)</f>
        <v>B+</v>
      </c>
      <c r="K64" s="6" t="str">
        <f>VLOOKUP('DATA-1'!K64,'DATA-1'!$T$3:$U$9,2,0)</f>
        <v>B</v>
      </c>
      <c r="L64" s="6" t="str">
        <f>VLOOKUP('DATA-1'!L64,'DATA-1'!$T$3:$U$9,2,0)</f>
        <v>B</v>
      </c>
    </row>
    <row r="65" spans="1:12" s="2" customFormat="1" ht="15" customHeight="1" x14ac:dyDescent="0.35">
      <c r="A65" s="3">
        <v>61</v>
      </c>
      <c r="B65" s="6" t="str">
        <f>'DATA-1'!B65</f>
        <v>44962</v>
      </c>
      <c r="C65" s="6" t="str">
        <f>'DATA-1'!C65</f>
        <v>Hoang Tien Dat</v>
      </c>
      <c r="D65" s="6" t="str">
        <f>VLOOKUP('DATA-1'!D65,'DATA-1'!$T$3:$U$9,2,0)</f>
        <v>B+</v>
      </c>
      <c r="E65" s="6" t="str">
        <f>VLOOKUP('DATA-1'!E65,'DATA-1'!$T$3:$U$9,2,0)</f>
        <v>D+</v>
      </c>
      <c r="F65" s="6" t="str">
        <f>VLOOKUP('DATA-1'!F65,'DATA-1'!$T$3:$U$9,2,0)</f>
        <v>B</v>
      </c>
      <c r="G65" s="6" t="str">
        <f>VLOOKUP('DATA-1'!G65,'DATA-1'!$T$3:$U$9,2,0)</f>
        <v>B</v>
      </c>
      <c r="H65" s="6" t="str">
        <f>VLOOKUP('DATA-1'!H65,'DATA-1'!$T$3:$U$9,2,0)</f>
        <v>B</v>
      </c>
      <c r="I65" s="6" t="str">
        <f>VLOOKUP('DATA-1'!I65,'DATA-1'!$T$3:$U$9,2,0)</f>
        <v>C+</v>
      </c>
      <c r="J65" s="6" t="str">
        <f>VLOOKUP('DATA-1'!J65,'DATA-1'!$T$3:$U$9,2,0)</f>
        <v>B</v>
      </c>
      <c r="K65" s="6" t="str">
        <f>VLOOKUP('DATA-1'!K65,'DATA-1'!$T$3:$U$9,2,0)</f>
        <v>A</v>
      </c>
      <c r="L65" s="6" t="str">
        <f>VLOOKUP('DATA-1'!L65,'DATA-1'!$T$3:$U$9,2,0)</f>
        <v>C+</v>
      </c>
    </row>
    <row r="66" spans="1:12" s="2" customFormat="1" ht="15" customHeight="1" x14ac:dyDescent="0.35">
      <c r="A66" s="3">
        <v>62</v>
      </c>
      <c r="B66" s="6" t="str">
        <f>'DATA-1'!B66</f>
        <v>53162</v>
      </c>
      <c r="C66" s="6" t="str">
        <f>'DATA-1'!C66</f>
        <v>Do Viet Duc</v>
      </c>
      <c r="D66" s="6" t="str">
        <f>VLOOKUP('DATA-1'!D66,'DATA-1'!$T$3:$U$9,2,0)</f>
        <v>B</v>
      </c>
      <c r="E66" s="6" t="str">
        <f>VLOOKUP('DATA-1'!E66,'DATA-1'!$T$3:$U$9,2,0)</f>
        <v>D</v>
      </c>
      <c r="F66" s="6" t="str">
        <f>VLOOKUP('DATA-1'!F66,'DATA-1'!$T$3:$U$9,2,0)</f>
        <v>C+</v>
      </c>
      <c r="G66" s="6" t="str">
        <f>VLOOKUP('DATA-1'!G66,'DATA-1'!$T$3:$U$9,2,0)</f>
        <v>C</v>
      </c>
      <c r="H66" s="6" t="str">
        <f>VLOOKUP('DATA-1'!H66,'DATA-1'!$T$3:$U$9,2,0)</f>
        <v>C</v>
      </c>
      <c r="I66" s="6" t="str">
        <f>VLOOKUP('DATA-1'!I66,'DATA-1'!$T$3:$U$9,2,0)</f>
        <v>C+</v>
      </c>
      <c r="J66" s="6" t="str">
        <f>VLOOKUP('DATA-1'!J66,'DATA-1'!$T$3:$U$9,2,0)</f>
        <v>C</v>
      </c>
      <c r="K66" s="6" t="str">
        <f>VLOOKUP('DATA-1'!K66,'DATA-1'!$T$3:$U$9,2,0)</f>
        <v>C+</v>
      </c>
      <c r="L66" s="6" t="str">
        <f>VLOOKUP('DATA-1'!L66,'DATA-1'!$T$3:$U$9,2,0)</f>
        <v>C</v>
      </c>
    </row>
    <row r="67" spans="1:12" s="2" customFormat="1" ht="15" customHeight="1" x14ac:dyDescent="0.35">
      <c r="A67" s="3">
        <v>63</v>
      </c>
      <c r="B67" s="6" t="str">
        <f>'DATA-1'!B67</f>
        <v>5462</v>
      </c>
      <c r="C67" s="6" t="str">
        <f>'DATA-1'!C67</f>
        <v>Nguyen Quang Anh</v>
      </c>
      <c r="D67" s="6" t="str">
        <f>VLOOKUP('DATA-1'!D67,'DATA-1'!$T$3:$U$9,2,0)</f>
        <v>C</v>
      </c>
      <c r="E67" s="6" t="str">
        <f>VLOOKUP('DATA-1'!E67,'DATA-1'!$T$3:$U$9,2,0)</f>
        <v>D</v>
      </c>
      <c r="F67" s="6" t="str">
        <f>VLOOKUP('DATA-1'!F67,'DATA-1'!$T$3:$U$9,2,0)</f>
        <v>D+</v>
      </c>
      <c r="G67" s="6" t="str">
        <f>VLOOKUP('DATA-1'!G67,'DATA-1'!$T$3:$U$9,2,0)</f>
        <v>B</v>
      </c>
      <c r="H67" s="6" t="str">
        <f>VLOOKUP('DATA-1'!H67,'DATA-1'!$T$3:$U$9,2,0)</f>
        <v>D</v>
      </c>
      <c r="I67" s="6" t="str">
        <f>VLOOKUP('DATA-1'!I67,'DATA-1'!$T$3:$U$9,2,0)</f>
        <v>C+</v>
      </c>
      <c r="J67" s="6" t="str">
        <f>VLOOKUP('DATA-1'!J67,'DATA-1'!$T$3:$U$9,2,0)</f>
        <v>D+</v>
      </c>
      <c r="K67" s="6" t="str">
        <f>VLOOKUP('DATA-1'!K67,'DATA-1'!$T$3:$U$9,2,0)</f>
        <v>C</v>
      </c>
      <c r="L67" s="6" t="str">
        <f>VLOOKUP('DATA-1'!L67,'DATA-1'!$T$3:$U$9,2,0)</f>
        <v>C</v>
      </c>
    </row>
    <row r="68" spans="1:12" s="2" customFormat="1" ht="15" customHeight="1" x14ac:dyDescent="0.35">
      <c r="A68" s="3">
        <v>64</v>
      </c>
      <c r="B68" s="6" t="str">
        <f>'DATA-1'!B68</f>
        <v>80562</v>
      </c>
      <c r="C68" s="6" t="str">
        <f>'DATA-1'!C68</f>
        <v>Nguyen Van Hieu</v>
      </c>
      <c r="D68" s="6" t="str">
        <f>VLOOKUP('DATA-1'!D68,'DATA-1'!$T$3:$U$9,2,0)</f>
        <v>B+</v>
      </c>
      <c r="E68" s="6" t="str">
        <f>VLOOKUP('DATA-1'!E68,'DATA-1'!$T$3:$U$9,2,0)</f>
        <v>B</v>
      </c>
      <c r="F68" s="6" t="str">
        <f>VLOOKUP('DATA-1'!F68,'DATA-1'!$T$3:$U$9,2,0)</f>
        <v>B+</v>
      </c>
      <c r="G68" s="6" t="str">
        <f>VLOOKUP('DATA-1'!G68,'DATA-1'!$T$3:$U$9,2,0)</f>
        <v>C</v>
      </c>
      <c r="H68" s="6" t="str">
        <f>VLOOKUP('DATA-1'!H68,'DATA-1'!$T$3:$U$9,2,0)</f>
        <v>C</v>
      </c>
      <c r="I68" s="6" t="str">
        <f>VLOOKUP('DATA-1'!I68,'DATA-1'!$T$3:$U$9,2,0)</f>
        <v>C</v>
      </c>
      <c r="J68" s="6" t="str">
        <f>VLOOKUP('DATA-1'!J68,'DATA-1'!$T$3:$U$9,2,0)</f>
        <v>B</v>
      </c>
      <c r="K68" s="6" t="str">
        <f>VLOOKUP('DATA-1'!K68,'DATA-1'!$T$3:$U$9,2,0)</f>
        <v>B</v>
      </c>
      <c r="L68" s="6" t="str">
        <f>VLOOKUP('DATA-1'!L68,'DATA-1'!$T$3:$U$9,2,0)</f>
        <v>C+</v>
      </c>
    </row>
    <row r="69" spans="1:12" s="2" customFormat="1" ht="15" customHeight="1" x14ac:dyDescent="0.35">
      <c r="A69" s="3">
        <v>65</v>
      </c>
      <c r="B69" s="6" t="str">
        <f>'DATA-1'!B69</f>
        <v>94462</v>
      </c>
      <c r="C69" s="6" t="str">
        <f>'DATA-1'!C69</f>
        <v>Duong Dinh Hung</v>
      </c>
      <c r="D69" s="6" t="str">
        <f>VLOOKUP('DATA-1'!D69,'DATA-1'!$T$3:$U$9,2,0)</f>
        <v>B+</v>
      </c>
      <c r="E69" s="6" t="str">
        <f>VLOOKUP('DATA-1'!E69,'DATA-1'!$T$3:$U$9,2,0)</f>
        <v>C</v>
      </c>
      <c r="F69" s="6" t="str">
        <f>VLOOKUP('DATA-1'!F69,'DATA-1'!$T$3:$U$9,2,0)</f>
        <v>B</v>
      </c>
      <c r="G69" s="6" t="str">
        <f>VLOOKUP('DATA-1'!G69,'DATA-1'!$T$3:$U$9,2,0)</f>
        <v>B</v>
      </c>
      <c r="H69" s="6" t="str">
        <f>VLOOKUP('DATA-1'!H69,'DATA-1'!$T$3:$U$9,2,0)</f>
        <v>B</v>
      </c>
      <c r="I69" s="6" t="str">
        <f>VLOOKUP('DATA-1'!I69,'DATA-1'!$T$3:$U$9,2,0)</f>
        <v>C</v>
      </c>
      <c r="J69" s="6" t="str">
        <f>VLOOKUP('DATA-1'!J69,'DATA-1'!$T$3:$U$9,2,0)</f>
        <v>C+</v>
      </c>
      <c r="K69" s="6" t="str">
        <f>VLOOKUP('DATA-1'!K69,'DATA-1'!$T$3:$U$9,2,0)</f>
        <v>B</v>
      </c>
      <c r="L69" s="6" t="str">
        <f>VLOOKUP('DATA-1'!L69,'DATA-1'!$T$3:$U$9,2,0)</f>
        <v>B</v>
      </c>
    </row>
    <row r="70" spans="1:12" s="2" customFormat="1" ht="15" customHeight="1" x14ac:dyDescent="0.35">
      <c r="A70" s="3">
        <v>66</v>
      </c>
      <c r="B70" s="6" t="str">
        <f>'DATA-1'!B70</f>
        <v>98062</v>
      </c>
      <c r="C70" s="6" t="str">
        <f>'DATA-1'!C70</f>
        <v>Dinh Thi Ninh Huong</v>
      </c>
      <c r="D70" s="6" t="str">
        <f>VLOOKUP('DATA-1'!D70,'DATA-1'!$T$3:$U$9,2,0)</f>
        <v>B+</v>
      </c>
      <c r="E70" s="6" t="str">
        <f>VLOOKUP('DATA-1'!E70,'DATA-1'!$T$3:$U$9,2,0)</f>
        <v>B</v>
      </c>
      <c r="F70" s="6" t="str">
        <f>VLOOKUP('DATA-1'!F70,'DATA-1'!$T$3:$U$9,2,0)</f>
        <v>B</v>
      </c>
      <c r="G70" s="6" t="str">
        <f>VLOOKUP('DATA-1'!G70,'DATA-1'!$T$3:$U$9,2,0)</f>
        <v>B+</v>
      </c>
      <c r="H70" s="6" t="str">
        <f>VLOOKUP('DATA-1'!H70,'DATA-1'!$T$3:$U$9,2,0)</f>
        <v>B</v>
      </c>
      <c r="I70" s="6" t="str">
        <f>VLOOKUP('DATA-1'!I70,'DATA-1'!$T$3:$U$9,2,0)</f>
        <v>B+</v>
      </c>
      <c r="J70" s="6" t="str">
        <f>VLOOKUP('DATA-1'!J70,'DATA-1'!$T$3:$U$9,2,0)</f>
        <v>B+</v>
      </c>
      <c r="K70" s="6" t="str">
        <f>VLOOKUP('DATA-1'!K70,'DATA-1'!$T$3:$U$9,2,0)</f>
        <v>B+</v>
      </c>
      <c r="L70" s="6" t="str">
        <f>VLOOKUP('DATA-1'!L70,'DATA-1'!$T$3:$U$9,2,0)</f>
        <v>B</v>
      </c>
    </row>
    <row r="71" spans="1:12" s="2" customFormat="1" ht="15" customHeight="1" x14ac:dyDescent="0.35">
      <c r="A71" s="3">
        <v>67</v>
      </c>
      <c r="B71" s="6" t="str">
        <f>'DATA-1'!B71</f>
        <v>100162</v>
      </c>
      <c r="C71" s="6" t="str">
        <f>'DATA-1'!C71</f>
        <v>Dinh Quang Huy</v>
      </c>
      <c r="D71" s="6" t="str">
        <f>VLOOKUP('DATA-1'!D71,'DATA-1'!$T$3:$U$9,2,0)</f>
        <v>B+</v>
      </c>
      <c r="E71" s="6" t="str">
        <f>VLOOKUP('DATA-1'!E71,'DATA-1'!$T$3:$U$9,2,0)</f>
        <v>B</v>
      </c>
      <c r="F71" s="6" t="str">
        <f>VLOOKUP('DATA-1'!F71,'DATA-1'!$T$3:$U$9,2,0)</f>
        <v>B</v>
      </c>
      <c r="G71" s="6" t="str">
        <f>VLOOKUP('DATA-1'!G71,'DATA-1'!$T$3:$U$9,2,0)</f>
        <v>B+</v>
      </c>
      <c r="H71" s="6" t="str">
        <f>VLOOKUP('DATA-1'!H71,'DATA-1'!$T$3:$U$9,2,0)</f>
        <v>B</v>
      </c>
      <c r="I71" s="6" t="str">
        <f>VLOOKUP('DATA-1'!I71,'DATA-1'!$T$3:$U$9,2,0)</f>
        <v>B</v>
      </c>
      <c r="J71" s="6" t="str">
        <f>VLOOKUP('DATA-1'!J71,'DATA-1'!$T$3:$U$9,2,0)</f>
        <v>B+</v>
      </c>
      <c r="K71" s="6" t="str">
        <f>VLOOKUP('DATA-1'!K71,'DATA-1'!$T$3:$U$9,2,0)</f>
        <v>B+</v>
      </c>
      <c r="L71" s="6" t="str">
        <f>VLOOKUP('DATA-1'!L71,'DATA-1'!$T$3:$U$9,2,0)</f>
        <v>B</v>
      </c>
    </row>
    <row r="72" spans="1:12" s="2" customFormat="1" ht="15" customHeight="1" x14ac:dyDescent="0.35">
      <c r="A72" s="3">
        <v>68</v>
      </c>
      <c r="B72" s="6" t="str">
        <f>'DATA-1'!B72</f>
        <v>112562</v>
      </c>
      <c r="C72" s="6" t="str">
        <f>'DATA-1'!C72</f>
        <v>Ha Manh Kien</v>
      </c>
      <c r="D72" s="6" t="str">
        <f>VLOOKUP('DATA-1'!D72,'DATA-1'!$T$3:$U$9,2,0)</f>
        <v>B+</v>
      </c>
      <c r="E72" s="6" t="str">
        <f>VLOOKUP('DATA-1'!E72,'DATA-1'!$T$3:$U$9,2,0)</f>
        <v>C</v>
      </c>
      <c r="F72" s="6" t="str">
        <f>VLOOKUP('DATA-1'!F72,'DATA-1'!$T$3:$U$9,2,0)</f>
        <v>B+</v>
      </c>
      <c r="G72" s="6" t="str">
        <f>VLOOKUP('DATA-1'!G72,'DATA-1'!$T$3:$U$9,2,0)</f>
        <v>A</v>
      </c>
      <c r="H72" s="6" t="str">
        <f>VLOOKUP('DATA-1'!H72,'DATA-1'!$T$3:$U$9,2,0)</f>
        <v>B</v>
      </c>
      <c r="I72" s="6" t="str">
        <f>VLOOKUP('DATA-1'!I72,'DATA-1'!$T$3:$U$9,2,0)</f>
        <v>B</v>
      </c>
      <c r="J72" s="6" t="str">
        <f>VLOOKUP('DATA-1'!J72,'DATA-1'!$T$3:$U$9,2,0)</f>
        <v>C+</v>
      </c>
      <c r="K72" s="6" t="str">
        <f>VLOOKUP('DATA-1'!K72,'DATA-1'!$T$3:$U$9,2,0)</f>
        <v>B</v>
      </c>
      <c r="L72" s="6" t="str">
        <f>VLOOKUP('DATA-1'!L72,'DATA-1'!$T$3:$U$9,2,0)</f>
        <v>A</v>
      </c>
    </row>
    <row r="73" spans="1:12" s="2" customFormat="1" ht="15" customHeight="1" x14ac:dyDescent="0.35">
      <c r="A73" s="3">
        <v>69</v>
      </c>
      <c r="B73" s="6" t="str">
        <f>'DATA-1'!B73</f>
        <v>117262</v>
      </c>
      <c r="C73" s="6" t="str">
        <f>'DATA-1'!C73</f>
        <v>Pham Hoang Lam</v>
      </c>
      <c r="D73" s="6" t="str">
        <f>VLOOKUP('DATA-1'!D73,'DATA-1'!$T$3:$U$9,2,0)</f>
        <v>B</v>
      </c>
      <c r="E73" s="6" t="str">
        <f>VLOOKUP('DATA-1'!E73,'DATA-1'!$T$3:$U$9,2,0)</f>
        <v>B</v>
      </c>
      <c r="F73" s="6" t="str">
        <f>VLOOKUP('DATA-1'!F73,'DATA-1'!$T$3:$U$9,2,0)</f>
        <v>C+</v>
      </c>
      <c r="G73" s="6" t="str">
        <f>VLOOKUP('DATA-1'!G73,'DATA-1'!$T$3:$U$9,2,0)</f>
        <v>A</v>
      </c>
      <c r="H73" s="6" t="str">
        <f>VLOOKUP('DATA-1'!H73,'DATA-1'!$T$3:$U$9,2,0)</f>
        <v>C+</v>
      </c>
      <c r="I73" s="6" t="str">
        <f>VLOOKUP('DATA-1'!I73,'DATA-1'!$T$3:$U$9,2,0)</f>
        <v>B</v>
      </c>
      <c r="J73" s="6" t="str">
        <f>VLOOKUP('DATA-1'!J73,'DATA-1'!$T$3:$U$9,2,0)</f>
        <v>C+</v>
      </c>
      <c r="K73" s="6" t="str">
        <f>VLOOKUP('DATA-1'!K73,'DATA-1'!$T$3:$U$9,2,0)</f>
        <v>A</v>
      </c>
      <c r="L73" s="6" t="str">
        <f>VLOOKUP('DATA-1'!L73,'DATA-1'!$T$3:$U$9,2,0)</f>
        <v>B+</v>
      </c>
    </row>
    <row r="74" spans="1:12" s="2" customFormat="1" ht="15" customHeight="1" x14ac:dyDescent="0.35">
      <c r="A74" s="3">
        <v>70</v>
      </c>
      <c r="B74" s="6" t="str">
        <f>'DATA-1'!B74</f>
        <v>124662</v>
      </c>
      <c r="C74" s="6" t="str">
        <f>'DATA-1'!C74</f>
        <v>Tu Huu Linh</v>
      </c>
      <c r="D74" s="6" t="str">
        <f>VLOOKUP('DATA-1'!D74,'DATA-1'!$T$3:$U$9,2,0)</f>
        <v>B</v>
      </c>
      <c r="E74" s="6" t="str">
        <f>VLOOKUP('DATA-1'!E74,'DATA-1'!$T$3:$U$9,2,0)</f>
        <v>C</v>
      </c>
      <c r="F74" s="6" t="str">
        <f>VLOOKUP('DATA-1'!F74,'DATA-1'!$T$3:$U$9,2,0)</f>
        <v>B</v>
      </c>
      <c r="G74" s="6" t="str">
        <f>VLOOKUP('DATA-1'!G74,'DATA-1'!$T$3:$U$9,2,0)</f>
        <v>B</v>
      </c>
      <c r="H74" s="6" t="str">
        <f>VLOOKUP('DATA-1'!H74,'DATA-1'!$T$3:$U$9,2,0)</f>
        <v>B+</v>
      </c>
      <c r="I74" s="6" t="str">
        <f>VLOOKUP('DATA-1'!I74,'DATA-1'!$T$3:$U$9,2,0)</f>
        <v>B</v>
      </c>
      <c r="J74" s="6" t="str">
        <f>VLOOKUP('DATA-1'!J74,'DATA-1'!$T$3:$U$9,2,0)</f>
        <v>C+</v>
      </c>
      <c r="K74" s="6" t="str">
        <f>VLOOKUP('DATA-1'!K74,'DATA-1'!$T$3:$U$9,2,0)</f>
        <v>C</v>
      </c>
      <c r="L74" s="6" t="str">
        <f>VLOOKUP('DATA-1'!L74,'DATA-1'!$T$3:$U$9,2,0)</f>
        <v>B</v>
      </c>
    </row>
    <row r="75" spans="1:12" s="2" customFormat="1" ht="15" customHeight="1" x14ac:dyDescent="0.35">
      <c r="A75" s="3">
        <v>71</v>
      </c>
      <c r="B75" s="6" t="str">
        <f>'DATA-1'!B75</f>
        <v>131762</v>
      </c>
      <c r="C75" s="6" t="str">
        <f>'DATA-1'!C75</f>
        <v>Dang The Luc</v>
      </c>
      <c r="D75" s="6" t="str">
        <f>VLOOKUP('DATA-1'!D75,'DATA-1'!$T$3:$U$9,2,0)</f>
        <v>B</v>
      </c>
      <c r="E75" s="6" t="str">
        <f>VLOOKUP('DATA-1'!E75,'DATA-1'!$T$3:$U$9,2,0)</f>
        <v>D+</v>
      </c>
      <c r="F75" s="6" t="str">
        <f>VLOOKUP('DATA-1'!F75,'DATA-1'!$T$3:$U$9,2,0)</f>
        <v>B+</v>
      </c>
      <c r="G75" s="6" t="str">
        <f>VLOOKUP('DATA-1'!G75,'DATA-1'!$T$3:$U$9,2,0)</f>
        <v>B+</v>
      </c>
      <c r="H75" s="6" t="str">
        <f>VLOOKUP('DATA-1'!H75,'DATA-1'!$T$3:$U$9,2,0)</f>
        <v>D</v>
      </c>
      <c r="I75" s="6" t="str">
        <f>VLOOKUP('DATA-1'!I75,'DATA-1'!$T$3:$U$9,2,0)</f>
        <v>D+</v>
      </c>
      <c r="J75" s="6" t="str">
        <f>VLOOKUP('DATA-1'!J75,'DATA-1'!$T$3:$U$9,2,0)</f>
        <v>B</v>
      </c>
      <c r="K75" s="6" t="str">
        <f>VLOOKUP('DATA-1'!K75,'DATA-1'!$T$3:$U$9,2,0)</f>
        <v>C</v>
      </c>
      <c r="L75" s="6" t="str">
        <f>VLOOKUP('DATA-1'!L75,'DATA-1'!$T$3:$U$9,2,0)</f>
        <v>B</v>
      </c>
    </row>
    <row r="76" spans="1:12" s="2" customFormat="1" ht="15" customHeight="1" x14ac:dyDescent="0.35">
      <c r="A76" s="3">
        <v>72</v>
      </c>
      <c r="B76" s="6" t="str">
        <f>'DATA-1'!B76</f>
        <v>1545362</v>
      </c>
      <c r="C76" s="6" t="str">
        <f>'DATA-1'!C76</f>
        <v>Dinh Van Vuong</v>
      </c>
      <c r="D76" s="6" t="str">
        <f>VLOOKUP('DATA-1'!D76,'DATA-1'!$T$3:$U$9,2,0)</f>
        <v>B+</v>
      </c>
      <c r="E76" s="6" t="str">
        <f>VLOOKUP('DATA-1'!E76,'DATA-1'!$T$3:$U$9,2,0)</f>
        <v>C+</v>
      </c>
      <c r="F76" s="6" t="str">
        <f>VLOOKUP('DATA-1'!F76,'DATA-1'!$T$3:$U$9,2,0)</f>
        <v>C</v>
      </c>
      <c r="G76" s="6" t="str">
        <f>VLOOKUP('DATA-1'!G76,'DATA-1'!$T$3:$U$9,2,0)</f>
        <v>B</v>
      </c>
      <c r="H76" s="6" t="str">
        <f>VLOOKUP('DATA-1'!H76,'DATA-1'!$T$3:$U$9,2,0)</f>
        <v>B</v>
      </c>
      <c r="I76" s="6" t="str">
        <f>VLOOKUP('DATA-1'!I76,'DATA-1'!$T$3:$U$9,2,0)</f>
        <v>C</v>
      </c>
      <c r="J76" s="6" t="str">
        <f>VLOOKUP('DATA-1'!J76,'DATA-1'!$T$3:$U$9,2,0)</f>
        <v>B</v>
      </c>
      <c r="K76" s="6" t="str">
        <f>VLOOKUP('DATA-1'!K76,'DATA-1'!$T$3:$U$9,2,0)</f>
        <v>C+</v>
      </c>
      <c r="L76" s="6" t="str">
        <f>VLOOKUP('DATA-1'!L76,'DATA-1'!$T$3:$U$9,2,0)</f>
        <v>B+</v>
      </c>
    </row>
    <row r="77" spans="1:12" s="2" customFormat="1" ht="15" customHeight="1" x14ac:dyDescent="0.35">
      <c r="A77" s="3">
        <v>73</v>
      </c>
      <c r="B77" s="6" t="str">
        <f>'DATA-1'!B77</f>
        <v>180162</v>
      </c>
      <c r="C77" s="6" t="str">
        <f>'DATA-1'!C77</f>
        <v>Le Ngoc Tan</v>
      </c>
      <c r="D77" s="6" t="str">
        <f>VLOOKUP('DATA-1'!D77,'DATA-1'!$T$3:$U$9,2,0)</f>
        <v>B</v>
      </c>
      <c r="E77" s="6" t="str">
        <f>VLOOKUP('DATA-1'!E77,'DATA-1'!$T$3:$U$9,2,0)</f>
        <v>D+</v>
      </c>
      <c r="F77" s="6" t="str">
        <f>VLOOKUP('DATA-1'!F77,'DATA-1'!$T$3:$U$9,2,0)</f>
        <v>A</v>
      </c>
      <c r="G77" s="6" t="str">
        <f>VLOOKUP('DATA-1'!G77,'DATA-1'!$T$3:$U$9,2,0)</f>
        <v>B+</v>
      </c>
      <c r="H77" s="6" t="str">
        <f>VLOOKUP('DATA-1'!H77,'DATA-1'!$T$3:$U$9,2,0)</f>
        <v>B</v>
      </c>
      <c r="I77" s="6" t="str">
        <f>VLOOKUP('DATA-1'!I77,'DATA-1'!$T$3:$U$9,2,0)</f>
        <v>B</v>
      </c>
      <c r="J77" s="6" t="str">
        <f>VLOOKUP('DATA-1'!J77,'DATA-1'!$T$3:$U$9,2,0)</f>
        <v>B+</v>
      </c>
      <c r="K77" s="6" t="str">
        <f>VLOOKUP('DATA-1'!K77,'DATA-1'!$T$3:$U$9,2,0)</f>
        <v>B</v>
      </c>
      <c r="L77" s="6" t="str">
        <f>VLOOKUP('DATA-1'!L77,'DATA-1'!$T$3:$U$9,2,0)</f>
        <v>B+</v>
      </c>
    </row>
    <row r="78" spans="1:12" s="2" customFormat="1" ht="15" customHeight="1" x14ac:dyDescent="0.35">
      <c r="A78" s="3">
        <v>74</v>
      </c>
      <c r="B78" s="6" t="str">
        <f>'DATA-1'!B78</f>
        <v>190062</v>
      </c>
      <c r="C78" s="6" t="str">
        <f>'DATA-1'!C78</f>
        <v>Tang Van Thanh</v>
      </c>
      <c r="D78" s="6" t="str">
        <f>VLOOKUP('DATA-1'!D78,'DATA-1'!$T$3:$U$9,2,0)</f>
        <v>A</v>
      </c>
      <c r="E78" s="6" t="str">
        <f>VLOOKUP('DATA-1'!E78,'DATA-1'!$T$3:$U$9,2,0)</f>
        <v>B</v>
      </c>
      <c r="F78" s="6" t="str">
        <f>VLOOKUP('DATA-1'!F78,'DATA-1'!$T$3:$U$9,2,0)</f>
        <v>B</v>
      </c>
      <c r="G78" s="6" t="str">
        <f>VLOOKUP('DATA-1'!G78,'DATA-1'!$T$3:$U$9,2,0)</f>
        <v>B+</v>
      </c>
      <c r="H78" s="6" t="str">
        <f>VLOOKUP('DATA-1'!H78,'DATA-1'!$T$3:$U$9,2,0)</f>
        <v>A</v>
      </c>
      <c r="I78" s="6" t="str">
        <f>VLOOKUP('DATA-1'!I78,'DATA-1'!$T$3:$U$9,2,0)</f>
        <v>A</v>
      </c>
      <c r="J78" s="6" t="str">
        <f>VLOOKUP('DATA-1'!J78,'DATA-1'!$T$3:$U$9,2,0)</f>
        <v>B+</v>
      </c>
      <c r="K78" s="6" t="str">
        <f>VLOOKUP('DATA-1'!K78,'DATA-1'!$T$3:$U$9,2,0)</f>
        <v>C+</v>
      </c>
      <c r="L78" s="6" t="str">
        <f>VLOOKUP('DATA-1'!L78,'DATA-1'!$T$3:$U$9,2,0)</f>
        <v>B</v>
      </c>
    </row>
    <row r="79" spans="1:12" s="2" customFormat="1" ht="15" customHeight="1" x14ac:dyDescent="0.35">
      <c r="A79" s="3">
        <v>75</v>
      </c>
      <c r="B79" s="6" t="str">
        <f>'DATA-1'!B79</f>
        <v>223562</v>
      </c>
      <c r="C79" s="6" t="str">
        <f>'DATA-1'!C79</f>
        <v>To Thanh Tuan</v>
      </c>
      <c r="D79" s="6" t="str">
        <f>VLOOKUP('DATA-1'!D79,'DATA-1'!$T$3:$U$9,2,0)</f>
        <v>B+</v>
      </c>
      <c r="E79" s="6" t="str">
        <f>VLOOKUP('DATA-1'!E79,'DATA-1'!$T$3:$U$9,2,0)</f>
        <v>A</v>
      </c>
      <c r="F79" s="6" t="str">
        <f>VLOOKUP('DATA-1'!F79,'DATA-1'!$T$3:$U$9,2,0)</f>
        <v>A</v>
      </c>
      <c r="G79" s="6" t="str">
        <f>VLOOKUP('DATA-1'!G79,'DATA-1'!$T$3:$U$9,2,0)</f>
        <v>A</v>
      </c>
      <c r="H79" s="6" t="str">
        <f>VLOOKUP('DATA-1'!H79,'DATA-1'!$T$3:$U$9,2,0)</f>
        <v>B</v>
      </c>
      <c r="I79" s="6" t="str">
        <f>VLOOKUP('DATA-1'!I79,'DATA-1'!$T$3:$U$9,2,0)</f>
        <v>B+</v>
      </c>
      <c r="J79" s="6" t="str">
        <f>VLOOKUP('DATA-1'!J79,'DATA-1'!$T$3:$U$9,2,0)</f>
        <v>A</v>
      </c>
      <c r="K79" s="6" t="str">
        <f>VLOOKUP('DATA-1'!K79,'DATA-1'!$T$3:$U$9,2,0)</f>
        <v>A</v>
      </c>
      <c r="L79" s="6" t="str">
        <f>VLOOKUP('DATA-1'!L79,'DATA-1'!$T$3:$U$9,2,0)</f>
        <v>B+</v>
      </c>
    </row>
    <row r="80" spans="1:12" s="2" customFormat="1" ht="15" customHeight="1" x14ac:dyDescent="0.35">
      <c r="A80" s="3">
        <v>76</v>
      </c>
      <c r="B80" s="6" t="str">
        <f>'DATA-1'!B80</f>
        <v>237862</v>
      </c>
      <c r="C80" s="6" t="str">
        <f>'DATA-1'!C80</f>
        <v>Trinh Xuan Vu</v>
      </c>
      <c r="D80" s="6" t="str">
        <f>VLOOKUP('DATA-1'!D80,'DATA-1'!$T$3:$U$9,2,0)</f>
        <v>A</v>
      </c>
      <c r="E80" s="6" t="str">
        <f>VLOOKUP('DATA-1'!E80,'DATA-1'!$T$3:$U$9,2,0)</f>
        <v>C</v>
      </c>
      <c r="F80" s="6" t="str">
        <f>VLOOKUP('DATA-1'!F80,'DATA-1'!$T$3:$U$9,2,0)</f>
        <v>C+</v>
      </c>
      <c r="G80" s="6" t="str">
        <f>VLOOKUP('DATA-1'!G80,'DATA-1'!$T$3:$U$9,2,0)</f>
        <v>B+</v>
      </c>
      <c r="H80" s="6" t="str">
        <f>VLOOKUP('DATA-1'!H80,'DATA-1'!$T$3:$U$9,2,0)</f>
        <v>B</v>
      </c>
      <c r="I80" s="6" t="str">
        <f>VLOOKUP('DATA-1'!I80,'DATA-1'!$T$3:$U$9,2,0)</f>
        <v>B+</v>
      </c>
      <c r="J80" s="6" t="str">
        <f>VLOOKUP('DATA-1'!J80,'DATA-1'!$T$3:$U$9,2,0)</f>
        <v>B+</v>
      </c>
      <c r="K80" s="6" t="str">
        <f>VLOOKUP('DATA-1'!K80,'DATA-1'!$T$3:$U$9,2,0)</f>
        <v>B</v>
      </c>
      <c r="L80" s="6" t="str">
        <f>VLOOKUP('DATA-1'!L80,'DATA-1'!$T$3:$U$9,2,0)</f>
        <v>B</v>
      </c>
    </row>
    <row r="81" spans="1:12" s="2" customFormat="1" ht="15" customHeight="1" x14ac:dyDescent="0.35">
      <c r="A81" s="3">
        <v>77</v>
      </c>
      <c r="B81" s="6" t="str">
        <f>'DATA-1'!B81</f>
        <v>23962</v>
      </c>
      <c r="C81" s="6" t="str">
        <f>'DATA-1'!C81</f>
        <v>Pham Thanh Cong</v>
      </c>
      <c r="D81" s="6" t="str">
        <f>VLOOKUP('DATA-1'!D81,'DATA-1'!$T$3:$U$9,2,0)</f>
        <v>A</v>
      </c>
      <c r="E81" s="6" t="str">
        <f>VLOOKUP('DATA-1'!E81,'DATA-1'!$T$3:$U$9,2,0)</f>
        <v>C</v>
      </c>
      <c r="F81" s="6" t="str">
        <f>VLOOKUP('DATA-1'!F81,'DATA-1'!$T$3:$U$9,2,0)</f>
        <v>C+</v>
      </c>
      <c r="G81" s="6" t="str">
        <f>VLOOKUP('DATA-1'!G81,'DATA-1'!$T$3:$U$9,2,0)</f>
        <v>B</v>
      </c>
      <c r="H81" s="6" t="str">
        <f>VLOOKUP('DATA-1'!H81,'DATA-1'!$T$3:$U$9,2,0)</f>
        <v>C</v>
      </c>
      <c r="I81" s="6" t="str">
        <f>VLOOKUP('DATA-1'!I81,'DATA-1'!$T$3:$U$9,2,0)</f>
        <v>C</v>
      </c>
      <c r="J81" s="6" t="str">
        <f>VLOOKUP('DATA-1'!J81,'DATA-1'!$T$3:$U$9,2,0)</f>
        <v>B</v>
      </c>
      <c r="K81" s="6" t="str">
        <f>VLOOKUP('DATA-1'!K81,'DATA-1'!$T$3:$U$9,2,0)</f>
        <v>B</v>
      </c>
      <c r="L81" s="6" t="str">
        <f>VLOOKUP('DATA-1'!L81,'DATA-1'!$T$3:$U$9,2,0)</f>
        <v>B</v>
      </c>
    </row>
    <row r="82" spans="1:12" s="2" customFormat="1" ht="15" customHeight="1" x14ac:dyDescent="0.35">
      <c r="A82" s="3">
        <v>78</v>
      </c>
      <c r="B82" s="6" t="str">
        <f>'DATA-1'!B82</f>
        <v>40762</v>
      </c>
      <c r="C82" s="6" t="str">
        <f>'DATA-1'!C82</f>
        <v>Phan Trong Duy</v>
      </c>
      <c r="D82" s="6" t="str">
        <f>VLOOKUP('DATA-1'!D82,'DATA-1'!$T$3:$U$9,2,0)</f>
        <v>B+</v>
      </c>
      <c r="E82" s="6" t="str">
        <f>VLOOKUP('DATA-1'!E82,'DATA-1'!$T$3:$U$9,2,0)</f>
        <v>B</v>
      </c>
      <c r="F82" s="6" t="str">
        <f>VLOOKUP('DATA-1'!F82,'DATA-1'!$T$3:$U$9,2,0)</f>
        <v>A</v>
      </c>
      <c r="G82" s="6" t="str">
        <f>VLOOKUP('DATA-1'!G82,'DATA-1'!$T$3:$U$9,2,0)</f>
        <v>B</v>
      </c>
      <c r="H82" s="6" t="str">
        <f>VLOOKUP('DATA-1'!H82,'DATA-1'!$T$3:$U$9,2,0)</f>
        <v>C</v>
      </c>
      <c r="I82" s="6" t="str">
        <f>VLOOKUP('DATA-1'!I82,'DATA-1'!$T$3:$U$9,2,0)</f>
        <v>B+</v>
      </c>
      <c r="J82" s="6" t="str">
        <f>VLOOKUP('DATA-1'!J82,'DATA-1'!$T$3:$U$9,2,0)</f>
        <v>D</v>
      </c>
      <c r="K82" s="6" t="str">
        <f>VLOOKUP('DATA-1'!K82,'DATA-1'!$T$3:$U$9,2,0)</f>
        <v>B+</v>
      </c>
      <c r="L82" s="6" t="str">
        <f>VLOOKUP('DATA-1'!L82,'DATA-1'!$T$3:$U$9,2,0)</f>
        <v>B</v>
      </c>
    </row>
    <row r="83" spans="1:12" s="2" customFormat="1" ht="15" customHeight="1" x14ac:dyDescent="0.35">
      <c r="A83" s="3">
        <v>79</v>
      </c>
      <c r="B83" s="6" t="str">
        <f>'DATA-1'!B83</f>
        <v>47762</v>
      </c>
      <c r="C83" s="6" t="str">
        <f>'DATA-1'!C83</f>
        <v>Pham Tien Dat</v>
      </c>
      <c r="D83" s="6" t="str">
        <f>VLOOKUP('DATA-1'!D83,'DATA-1'!$T$3:$U$9,2,0)</f>
        <v>B</v>
      </c>
      <c r="E83" s="6" t="str">
        <f>VLOOKUP('DATA-1'!E83,'DATA-1'!$T$3:$U$9,2,0)</f>
        <v>D+</v>
      </c>
      <c r="F83" s="6" t="str">
        <f>VLOOKUP('DATA-1'!F83,'DATA-1'!$T$3:$U$9,2,0)</f>
        <v>C+</v>
      </c>
      <c r="G83" s="6" t="str">
        <f>VLOOKUP('DATA-1'!G83,'DATA-1'!$T$3:$U$9,2,0)</f>
        <v>B+</v>
      </c>
      <c r="H83" s="6" t="str">
        <f>VLOOKUP('DATA-1'!H83,'DATA-1'!$T$3:$U$9,2,0)</f>
        <v>D</v>
      </c>
      <c r="I83" s="6" t="str">
        <f>VLOOKUP('DATA-1'!I83,'DATA-1'!$T$3:$U$9,2,0)</f>
        <v>B</v>
      </c>
      <c r="J83" s="6" t="str">
        <f>VLOOKUP('DATA-1'!J83,'DATA-1'!$T$3:$U$9,2,0)</f>
        <v>C</v>
      </c>
      <c r="K83" s="6" t="str">
        <f>VLOOKUP('DATA-1'!K83,'DATA-1'!$T$3:$U$9,2,0)</f>
        <v>B</v>
      </c>
      <c r="L83" s="6" t="str">
        <f>VLOOKUP('DATA-1'!L83,'DATA-1'!$T$3:$U$9,2,0)</f>
        <v>B</v>
      </c>
    </row>
    <row r="84" spans="1:12" s="2" customFormat="1" ht="15" customHeight="1" x14ac:dyDescent="0.35">
      <c r="A84" s="3">
        <v>80</v>
      </c>
      <c r="B84" s="6" t="str">
        <f>'DATA-1'!B84</f>
        <v>54262</v>
      </c>
      <c r="C84" s="6" t="str">
        <f>'DATA-1'!C84</f>
        <v>Le Minh Duc</v>
      </c>
      <c r="D84" s="6" t="str">
        <f>VLOOKUP('DATA-1'!D84,'DATA-1'!$T$3:$U$9,2,0)</f>
        <v>B+</v>
      </c>
      <c r="E84" s="6" t="str">
        <f>VLOOKUP('DATA-1'!E84,'DATA-1'!$T$3:$U$9,2,0)</f>
        <v>C</v>
      </c>
      <c r="F84" s="6" t="str">
        <f>VLOOKUP('DATA-1'!F84,'DATA-1'!$T$3:$U$9,2,0)</f>
        <v>B</v>
      </c>
      <c r="G84" s="6" t="str">
        <f>VLOOKUP('DATA-1'!G84,'DATA-1'!$T$3:$U$9,2,0)</f>
        <v>B</v>
      </c>
      <c r="H84" s="6" t="str">
        <f>VLOOKUP('DATA-1'!H84,'DATA-1'!$T$3:$U$9,2,0)</f>
        <v>C+</v>
      </c>
      <c r="I84" s="6" t="str">
        <f>VLOOKUP('DATA-1'!I84,'DATA-1'!$T$3:$U$9,2,0)</f>
        <v>B</v>
      </c>
      <c r="J84" s="6" t="str">
        <f>VLOOKUP('DATA-1'!J84,'DATA-1'!$T$3:$U$9,2,0)</f>
        <v>B</v>
      </c>
      <c r="K84" s="6" t="str">
        <f>VLOOKUP('DATA-1'!K84,'DATA-1'!$T$3:$U$9,2,0)</f>
        <v>B</v>
      </c>
      <c r="L84" s="6" t="str">
        <f>VLOOKUP('DATA-1'!L84,'DATA-1'!$T$3:$U$9,2,0)</f>
        <v>B</v>
      </c>
    </row>
    <row r="85" spans="1:12" s="2" customFormat="1" ht="15" customHeight="1" x14ac:dyDescent="0.35">
      <c r="A85" s="3">
        <v>81</v>
      </c>
      <c r="B85" s="6" t="str">
        <f>'DATA-1'!B85</f>
        <v>77762</v>
      </c>
      <c r="C85" s="6" t="str">
        <f>'DATA-1'!C85</f>
        <v>Nguyen Van Hieu</v>
      </c>
      <c r="D85" s="6" t="str">
        <f>VLOOKUP('DATA-1'!D85,'DATA-1'!$T$3:$U$9,2,0)</f>
        <v>B</v>
      </c>
      <c r="E85" s="6" t="str">
        <f>VLOOKUP('DATA-1'!E85,'DATA-1'!$T$3:$U$9,2,0)</f>
        <v>D+</v>
      </c>
      <c r="F85" s="6" t="str">
        <f>VLOOKUP('DATA-1'!F85,'DATA-1'!$T$3:$U$9,2,0)</f>
        <v>B</v>
      </c>
      <c r="G85" s="6" t="str">
        <f>VLOOKUP('DATA-1'!G85,'DATA-1'!$T$3:$U$9,2,0)</f>
        <v>B</v>
      </c>
      <c r="H85" s="6" t="str">
        <f>VLOOKUP('DATA-1'!H85,'DATA-1'!$T$3:$U$9,2,0)</f>
        <v>C</v>
      </c>
      <c r="I85" s="6" t="str">
        <f>VLOOKUP('DATA-1'!I85,'DATA-1'!$T$3:$U$9,2,0)</f>
        <v>B</v>
      </c>
      <c r="J85" s="6" t="str">
        <f>VLOOKUP('DATA-1'!J85,'DATA-1'!$T$3:$U$9,2,0)</f>
        <v>B</v>
      </c>
      <c r="K85" s="6" t="str">
        <f>VLOOKUP('DATA-1'!K85,'DATA-1'!$T$3:$U$9,2,0)</f>
        <v>B</v>
      </c>
      <c r="L85" s="6" t="str">
        <f>VLOOKUP('DATA-1'!L85,'DATA-1'!$T$3:$U$9,2,0)</f>
        <v>B</v>
      </c>
    </row>
    <row r="86" spans="1:12" s="2" customFormat="1" ht="15" customHeight="1" x14ac:dyDescent="0.35">
      <c r="A86" s="3">
        <v>82</v>
      </c>
      <c r="B86" s="6" t="str">
        <f>'DATA-1'!B86</f>
        <v>83062</v>
      </c>
      <c r="C86" s="6" t="str">
        <f>'DATA-1'!C86</f>
        <v>Nguyen Van Hoan</v>
      </c>
      <c r="D86" s="6" t="str">
        <f>VLOOKUP('DATA-1'!D86,'DATA-1'!$T$3:$U$9,2,0)</f>
        <v>B</v>
      </c>
      <c r="E86" s="6" t="str">
        <f>VLOOKUP('DATA-1'!E86,'DATA-1'!$T$3:$U$9,2,0)</f>
        <v>B+</v>
      </c>
      <c r="F86" s="6" t="str">
        <f>VLOOKUP('DATA-1'!F86,'DATA-1'!$T$3:$U$9,2,0)</f>
        <v>C</v>
      </c>
      <c r="G86" s="6" t="str">
        <f>VLOOKUP('DATA-1'!G86,'DATA-1'!$T$3:$U$9,2,0)</f>
        <v>B</v>
      </c>
      <c r="H86" s="6" t="str">
        <f>VLOOKUP('DATA-1'!H86,'DATA-1'!$T$3:$U$9,2,0)</f>
        <v>D+</v>
      </c>
      <c r="I86" s="6" t="str">
        <f>VLOOKUP('DATA-1'!I86,'DATA-1'!$T$3:$U$9,2,0)</f>
        <v>B</v>
      </c>
      <c r="J86" s="6" t="str">
        <f>VLOOKUP('DATA-1'!J86,'DATA-1'!$T$3:$U$9,2,0)</f>
        <v>B+</v>
      </c>
      <c r="K86" s="6" t="str">
        <f>VLOOKUP('DATA-1'!K86,'DATA-1'!$T$3:$U$9,2,0)</f>
        <v>D+</v>
      </c>
      <c r="L86" s="6" t="str">
        <f>VLOOKUP('DATA-1'!L86,'DATA-1'!$T$3:$U$9,2,0)</f>
        <v>C+</v>
      </c>
    </row>
    <row r="87" spans="1:12" s="2" customFormat="1" ht="15" customHeight="1" x14ac:dyDescent="0.35">
      <c r="A87" s="3">
        <v>83</v>
      </c>
      <c r="B87" s="6" t="str">
        <f>'DATA-1'!B87</f>
        <v>101562</v>
      </c>
      <c r="C87" s="6" t="str">
        <f>'DATA-1'!C87</f>
        <v>Nguyen Quang Huy</v>
      </c>
      <c r="D87" s="6" t="str">
        <f>VLOOKUP('DATA-1'!D87,'DATA-1'!$T$3:$U$9,2,0)</f>
        <v>B+</v>
      </c>
      <c r="E87" s="6" t="str">
        <f>VLOOKUP('DATA-1'!E87,'DATA-1'!$T$3:$U$9,2,0)</f>
        <v>C</v>
      </c>
      <c r="F87" s="6" t="str">
        <f>VLOOKUP('DATA-1'!F87,'DATA-1'!$T$3:$U$9,2,0)</f>
        <v>A</v>
      </c>
      <c r="G87" s="6" t="str">
        <f>VLOOKUP('DATA-1'!G87,'DATA-1'!$T$3:$U$9,2,0)</f>
        <v>B+</v>
      </c>
      <c r="H87" s="6" t="str">
        <f>VLOOKUP('DATA-1'!H87,'DATA-1'!$T$3:$U$9,2,0)</f>
        <v>B</v>
      </c>
      <c r="I87" s="6" t="str">
        <f>VLOOKUP('DATA-1'!I87,'DATA-1'!$T$3:$U$9,2,0)</f>
        <v>A</v>
      </c>
      <c r="J87" s="6" t="str">
        <f>VLOOKUP('DATA-1'!J87,'DATA-1'!$T$3:$U$9,2,0)</f>
        <v>C</v>
      </c>
      <c r="K87" s="6" t="str">
        <f>VLOOKUP('DATA-1'!K87,'DATA-1'!$T$3:$U$9,2,0)</f>
        <v>B</v>
      </c>
      <c r="L87" s="6" t="str">
        <f>VLOOKUP('DATA-1'!L87,'DATA-1'!$T$3:$U$9,2,0)</f>
        <v>B</v>
      </c>
    </row>
    <row r="88" spans="1:12" s="2" customFormat="1" ht="15" customHeight="1" x14ac:dyDescent="0.35">
      <c r="A88" s="3">
        <v>84</v>
      </c>
      <c r="B88" s="6" t="str">
        <f>'DATA-1'!B88</f>
        <v>106562</v>
      </c>
      <c r="C88" s="6" t="str">
        <f>'DATA-1'!C88</f>
        <v>Tran Dinh Khai</v>
      </c>
      <c r="D88" s="6" t="str">
        <f>VLOOKUP('DATA-1'!D88,'DATA-1'!$T$3:$U$9,2,0)</f>
        <v>A</v>
      </c>
      <c r="E88" s="6" t="str">
        <f>VLOOKUP('DATA-1'!E88,'DATA-1'!$T$3:$U$9,2,0)</f>
        <v>D+</v>
      </c>
      <c r="F88" s="6" t="str">
        <f>VLOOKUP('DATA-1'!F88,'DATA-1'!$T$3:$U$9,2,0)</f>
        <v>C+</v>
      </c>
      <c r="G88" s="6" t="str">
        <f>VLOOKUP('DATA-1'!G88,'DATA-1'!$T$3:$U$9,2,0)</f>
        <v>B</v>
      </c>
      <c r="H88" s="6" t="str">
        <f>VLOOKUP('DATA-1'!H88,'DATA-1'!$T$3:$U$9,2,0)</f>
        <v>B</v>
      </c>
      <c r="I88" s="6" t="str">
        <f>VLOOKUP('DATA-1'!I88,'DATA-1'!$T$3:$U$9,2,0)</f>
        <v>A</v>
      </c>
      <c r="J88" s="6" t="str">
        <f>VLOOKUP('DATA-1'!J88,'DATA-1'!$T$3:$U$9,2,0)</f>
        <v>B+</v>
      </c>
      <c r="K88" s="6" t="str">
        <f>VLOOKUP('DATA-1'!K88,'DATA-1'!$T$3:$U$9,2,0)</f>
        <v>B</v>
      </c>
      <c r="L88" s="6" t="str">
        <f>VLOOKUP('DATA-1'!L88,'DATA-1'!$T$3:$U$9,2,0)</f>
        <v>B</v>
      </c>
    </row>
    <row r="89" spans="1:12" s="2" customFormat="1" ht="15" customHeight="1" x14ac:dyDescent="0.35">
      <c r="A89" s="3">
        <v>85</v>
      </c>
      <c r="B89" s="6" t="str">
        <f>'DATA-1'!B89</f>
        <v>109362</v>
      </c>
      <c r="C89" s="6" t="str">
        <f>'DATA-1'!C89</f>
        <v>Tran Quoc Khanh</v>
      </c>
      <c r="D89" s="6" t="str">
        <f>VLOOKUP('DATA-1'!D89,'DATA-1'!$T$3:$U$9,2,0)</f>
        <v>B</v>
      </c>
      <c r="E89" s="6" t="str">
        <f>VLOOKUP('DATA-1'!E89,'DATA-1'!$T$3:$U$9,2,0)</f>
        <v>D+</v>
      </c>
      <c r="F89" s="6" t="str">
        <f>VLOOKUP('DATA-1'!F89,'DATA-1'!$T$3:$U$9,2,0)</f>
        <v>B</v>
      </c>
      <c r="G89" s="6" t="str">
        <f>VLOOKUP('DATA-1'!G89,'DATA-1'!$T$3:$U$9,2,0)</f>
        <v>B+</v>
      </c>
      <c r="H89" s="6" t="str">
        <f>VLOOKUP('DATA-1'!H89,'DATA-1'!$T$3:$U$9,2,0)</f>
        <v>B</v>
      </c>
      <c r="I89" s="6" t="str">
        <f>VLOOKUP('DATA-1'!I89,'DATA-1'!$T$3:$U$9,2,0)</f>
        <v>B</v>
      </c>
      <c r="J89" s="6" t="str">
        <f>VLOOKUP('DATA-1'!J89,'DATA-1'!$T$3:$U$9,2,0)</f>
        <v>B</v>
      </c>
      <c r="K89" s="6" t="str">
        <f>VLOOKUP('DATA-1'!K89,'DATA-1'!$T$3:$U$9,2,0)</f>
        <v>B+</v>
      </c>
      <c r="L89" s="6" t="str">
        <f>VLOOKUP('DATA-1'!L89,'DATA-1'!$T$3:$U$9,2,0)</f>
        <v>B</v>
      </c>
    </row>
    <row r="90" spans="1:12" s="2" customFormat="1" ht="15" customHeight="1" x14ac:dyDescent="0.35">
      <c r="A90" s="3">
        <v>86</v>
      </c>
      <c r="B90" s="6" t="str">
        <f>'DATA-1'!B90</f>
        <v>111262</v>
      </c>
      <c r="C90" s="6" t="str">
        <f>'DATA-1'!C90</f>
        <v>Le Minh Khue</v>
      </c>
      <c r="D90" s="6" t="str">
        <f>VLOOKUP('DATA-1'!D90,'DATA-1'!$T$3:$U$9,2,0)</f>
        <v>A</v>
      </c>
      <c r="E90" s="6" t="str">
        <f>VLOOKUP('DATA-1'!E90,'DATA-1'!$T$3:$U$9,2,0)</f>
        <v>C</v>
      </c>
      <c r="F90" s="6" t="str">
        <f>VLOOKUP('DATA-1'!F90,'DATA-1'!$T$3:$U$9,2,0)</f>
        <v>B+</v>
      </c>
      <c r="G90" s="6" t="str">
        <f>VLOOKUP('DATA-1'!G90,'DATA-1'!$T$3:$U$9,2,0)</f>
        <v>B</v>
      </c>
      <c r="H90" s="6" t="str">
        <f>VLOOKUP('DATA-1'!H90,'DATA-1'!$T$3:$U$9,2,0)</f>
        <v>C+</v>
      </c>
      <c r="I90" s="6" t="str">
        <f>VLOOKUP('DATA-1'!I90,'DATA-1'!$T$3:$U$9,2,0)</f>
        <v>B</v>
      </c>
      <c r="J90" s="6" t="str">
        <f>VLOOKUP('DATA-1'!J90,'DATA-1'!$T$3:$U$9,2,0)</f>
        <v>B+</v>
      </c>
      <c r="K90" s="6" t="str">
        <f>VLOOKUP('DATA-1'!K90,'DATA-1'!$T$3:$U$9,2,0)</f>
        <v>B+</v>
      </c>
      <c r="L90" s="6" t="str">
        <f>VLOOKUP('DATA-1'!L90,'DATA-1'!$T$3:$U$9,2,0)</f>
        <v>B</v>
      </c>
    </row>
    <row r="91" spans="1:12" s="2" customFormat="1" ht="15" customHeight="1" x14ac:dyDescent="0.35">
      <c r="A91" s="3">
        <v>87</v>
      </c>
      <c r="B91" s="6" t="str">
        <f>'DATA-1'!B91</f>
        <v>114162</v>
      </c>
      <c r="C91" s="6" t="str">
        <f>'DATA-1'!C91</f>
        <v>Pham Minh Kien</v>
      </c>
      <c r="D91" s="6" t="str">
        <f>VLOOKUP('DATA-1'!D91,'DATA-1'!$T$3:$U$9,2,0)</f>
        <v>A</v>
      </c>
      <c r="E91" s="6" t="str">
        <f>VLOOKUP('DATA-1'!E91,'DATA-1'!$T$3:$U$9,2,0)</f>
        <v>C</v>
      </c>
      <c r="F91" s="6" t="str">
        <f>VLOOKUP('DATA-1'!F91,'DATA-1'!$T$3:$U$9,2,0)</f>
        <v>B</v>
      </c>
      <c r="G91" s="6" t="str">
        <f>VLOOKUP('DATA-1'!G91,'DATA-1'!$T$3:$U$9,2,0)</f>
        <v>B</v>
      </c>
      <c r="H91" s="6" t="str">
        <f>VLOOKUP('DATA-1'!H91,'DATA-1'!$T$3:$U$9,2,0)</f>
        <v>B</v>
      </c>
      <c r="I91" s="6" t="str">
        <f>VLOOKUP('DATA-1'!I91,'DATA-1'!$T$3:$U$9,2,0)</f>
        <v>B+</v>
      </c>
      <c r="J91" s="6" t="str">
        <f>VLOOKUP('DATA-1'!J91,'DATA-1'!$T$3:$U$9,2,0)</f>
        <v>B</v>
      </c>
      <c r="K91" s="6" t="str">
        <f>VLOOKUP('DATA-1'!K91,'DATA-1'!$T$3:$U$9,2,0)</f>
        <v>B</v>
      </c>
      <c r="L91" s="6" t="str">
        <f>VLOOKUP('DATA-1'!L91,'DATA-1'!$T$3:$U$9,2,0)</f>
        <v>B+</v>
      </c>
    </row>
    <row r="92" spans="1:12" s="2" customFormat="1" ht="15" customHeight="1" x14ac:dyDescent="0.35">
      <c r="A92" s="3">
        <v>88</v>
      </c>
      <c r="B92" s="6" t="str">
        <f>'DATA-1'!B92</f>
        <v>13262</v>
      </c>
      <c r="C92" s="6" t="str">
        <f>'DATA-1'!C92</f>
        <v>Dang Quoc Bao</v>
      </c>
      <c r="D92" s="6" t="str">
        <f>VLOOKUP('DATA-1'!D92,'DATA-1'!$T$3:$U$9,2,0)</f>
        <v>B</v>
      </c>
      <c r="E92" s="6" t="str">
        <f>VLOOKUP('DATA-1'!E92,'DATA-1'!$T$3:$U$9,2,0)</f>
        <v>C+</v>
      </c>
      <c r="F92" s="6" t="str">
        <f>VLOOKUP('DATA-1'!F92,'DATA-1'!$T$3:$U$9,2,0)</f>
        <v>B</v>
      </c>
      <c r="G92" s="6" t="str">
        <f>VLOOKUP('DATA-1'!G92,'DATA-1'!$T$3:$U$9,2,0)</f>
        <v>B</v>
      </c>
      <c r="H92" s="6" t="str">
        <f>VLOOKUP('DATA-1'!H92,'DATA-1'!$T$3:$U$9,2,0)</f>
        <v>B</v>
      </c>
      <c r="I92" s="6" t="str">
        <f>VLOOKUP('DATA-1'!I92,'DATA-1'!$T$3:$U$9,2,0)</f>
        <v>B</v>
      </c>
      <c r="J92" s="6" t="str">
        <f>VLOOKUP('DATA-1'!J92,'DATA-1'!$T$3:$U$9,2,0)</f>
        <v>C+</v>
      </c>
      <c r="K92" s="6" t="str">
        <f>VLOOKUP('DATA-1'!K92,'DATA-1'!$T$3:$U$9,2,0)</f>
        <v>B</v>
      </c>
      <c r="L92" s="6" t="str">
        <f>VLOOKUP('DATA-1'!L92,'DATA-1'!$T$3:$U$9,2,0)</f>
        <v>B</v>
      </c>
    </row>
    <row r="93" spans="1:12" s="2" customFormat="1" ht="15" customHeight="1" x14ac:dyDescent="0.35">
      <c r="A93" s="3">
        <v>89</v>
      </c>
      <c r="B93" s="6" t="str">
        <f>'DATA-1'!B93</f>
        <v>1500762</v>
      </c>
      <c r="C93" s="6" t="str">
        <f>'DATA-1'!C93</f>
        <v>Le Tuan Anh</v>
      </c>
      <c r="D93" s="6" t="str">
        <f>VLOOKUP('DATA-1'!D93,'DATA-1'!$T$3:$U$9,2,0)</f>
        <v>B</v>
      </c>
      <c r="E93" s="6" t="str">
        <f>VLOOKUP('DATA-1'!E93,'DATA-1'!$T$3:$U$9,2,0)</f>
        <v>B</v>
      </c>
      <c r="F93" s="6" t="str">
        <f>VLOOKUP('DATA-1'!F93,'DATA-1'!$T$3:$U$9,2,0)</f>
        <v>A</v>
      </c>
      <c r="G93" s="6" t="str">
        <f>VLOOKUP('DATA-1'!G93,'DATA-1'!$T$3:$U$9,2,0)</f>
        <v>C+</v>
      </c>
      <c r="H93" s="6" t="str">
        <f>VLOOKUP('DATA-1'!H93,'DATA-1'!$T$3:$U$9,2,0)</f>
        <v>C</v>
      </c>
      <c r="I93" s="6" t="str">
        <f>VLOOKUP('DATA-1'!I93,'DATA-1'!$T$3:$U$9,2,0)</f>
        <v>C+</v>
      </c>
      <c r="J93" s="6" t="str">
        <f>VLOOKUP('DATA-1'!J93,'DATA-1'!$T$3:$U$9,2,0)</f>
        <v>B</v>
      </c>
      <c r="K93" s="6" t="str">
        <f>VLOOKUP('DATA-1'!K93,'DATA-1'!$T$3:$U$9,2,0)</f>
        <v>B+</v>
      </c>
      <c r="L93" s="6" t="str">
        <f>VLOOKUP('DATA-1'!L93,'DATA-1'!$T$3:$U$9,2,0)</f>
        <v>B</v>
      </c>
    </row>
    <row r="94" spans="1:12" s="2" customFormat="1" ht="15" customHeight="1" x14ac:dyDescent="0.35">
      <c r="A94" s="3">
        <v>90</v>
      </c>
      <c r="B94" s="6" t="str">
        <f>'DATA-1'!B94</f>
        <v>167362</v>
      </c>
      <c r="C94" s="6" t="str">
        <f>'DATA-1'!C94</f>
        <v>Vu Hung Quan</v>
      </c>
      <c r="D94" s="6" t="str">
        <f>VLOOKUP('DATA-1'!D94,'DATA-1'!$T$3:$U$9,2,0)</f>
        <v>B</v>
      </c>
      <c r="E94" s="6" t="str">
        <f>VLOOKUP('DATA-1'!E94,'DATA-1'!$T$3:$U$9,2,0)</f>
        <v>D+</v>
      </c>
      <c r="F94" s="6" t="str">
        <f>VLOOKUP('DATA-1'!F94,'DATA-1'!$T$3:$U$9,2,0)</f>
        <v>B+</v>
      </c>
      <c r="G94" s="6" t="str">
        <f>VLOOKUP('DATA-1'!G94,'DATA-1'!$T$3:$U$9,2,0)</f>
        <v>D+</v>
      </c>
      <c r="H94" s="6" t="str">
        <f>VLOOKUP('DATA-1'!H94,'DATA-1'!$T$3:$U$9,2,0)</f>
        <v>C</v>
      </c>
      <c r="I94" s="6" t="str">
        <f>VLOOKUP('DATA-1'!I94,'DATA-1'!$T$3:$U$9,2,0)</f>
        <v>B</v>
      </c>
      <c r="J94" s="6" t="str">
        <f>VLOOKUP('DATA-1'!J94,'DATA-1'!$T$3:$U$9,2,0)</f>
        <v>C+</v>
      </c>
      <c r="K94" s="6" t="str">
        <f>VLOOKUP('DATA-1'!K94,'DATA-1'!$T$3:$U$9,2,0)</f>
        <v>B</v>
      </c>
      <c r="L94" s="6" t="str">
        <f>VLOOKUP('DATA-1'!L94,'DATA-1'!$T$3:$U$9,2,0)</f>
        <v>B</v>
      </c>
    </row>
    <row r="95" spans="1:12" s="2" customFormat="1" ht="15" customHeight="1" x14ac:dyDescent="0.35">
      <c r="A95" s="3">
        <v>91</v>
      </c>
      <c r="B95" s="6" t="str">
        <f>'DATA-1'!B95</f>
        <v>173562</v>
      </c>
      <c r="C95" s="6" t="str">
        <f>'DATA-1'!C95</f>
        <v>Do Van Son</v>
      </c>
      <c r="D95" s="6" t="str">
        <f>VLOOKUP('DATA-1'!D95,'DATA-1'!$T$3:$U$9,2,0)</f>
        <v>A</v>
      </c>
      <c r="E95" s="6" t="str">
        <f>VLOOKUP('DATA-1'!E95,'DATA-1'!$T$3:$U$9,2,0)</f>
        <v>B+</v>
      </c>
      <c r="F95" s="6" t="str">
        <f>VLOOKUP('DATA-1'!F95,'DATA-1'!$T$3:$U$9,2,0)</f>
        <v>B</v>
      </c>
      <c r="G95" s="6" t="str">
        <f>VLOOKUP('DATA-1'!G95,'DATA-1'!$T$3:$U$9,2,0)</f>
        <v>B+</v>
      </c>
      <c r="H95" s="6" t="str">
        <f>VLOOKUP('DATA-1'!H95,'DATA-1'!$T$3:$U$9,2,0)</f>
        <v>C</v>
      </c>
      <c r="I95" s="6" t="str">
        <f>VLOOKUP('DATA-1'!I95,'DATA-1'!$T$3:$U$9,2,0)</f>
        <v>A</v>
      </c>
      <c r="J95" s="6" t="str">
        <f>VLOOKUP('DATA-1'!J95,'DATA-1'!$T$3:$U$9,2,0)</f>
        <v>A</v>
      </c>
      <c r="K95" s="6" t="str">
        <f>VLOOKUP('DATA-1'!K95,'DATA-1'!$T$3:$U$9,2,0)</f>
        <v>A</v>
      </c>
      <c r="L95" s="6" t="str">
        <f>VLOOKUP('DATA-1'!L95,'DATA-1'!$T$3:$U$9,2,0)</f>
        <v>B</v>
      </c>
    </row>
    <row r="96" spans="1:12" s="2" customFormat="1" ht="15" customHeight="1" x14ac:dyDescent="0.35">
      <c r="A96" s="3">
        <v>92</v>
      </c>
      <c r="B96" s="6" t="str">
        <f>'DATA-1'!B96</f>
        <v>178662</v>
      </c>
      <c r="C96" s="6" t="str">
        <f>'DATA-1'!C96</f>
        <v>Pham Xuan Tai</v>
      </c>
      <c r="D96" s="6" t="str">
        <f>VLOOKUP('DATA-1'!D96,'DATA-1'!$T$3:$U$9,2,0)</f>
        <v>B</v>
      </c>
      <c r="E96" s="6" t="str">
        <f>VLOOKUP('DATA-1'!E96,'DATA-1'!$T$3:$U$9,2,0)</f>
        <v>D</v>
      </c>
      <c r="F96" s="6" t="str">
        <f>VLOOKUP('DATA-1'!F96,'DATA-1'!$T$3:$U$9,2,0)</f>
        <v>C+</v>
      </c>
      <c r="G96" s="6" t="str">
        <f>VLOOKUP('DATA-1'!G96,'DATA-1'!$T$3:$U$9,2,0)</f>
        <v>D+</v>
      </c>
      <c r="H96" s="6" t="str">
        <f>VLOOKUP('DATA-1'!H96,'DATA-1'!$T$3:$U$9,2,0)</f>
        <v>D+</v>
      </c>
      <c r="I96" s="6" t="str">
        <f>VLOOKUP('DATA-1'!I96,'DATA-1'!$T$3:$U$9,2,0)</f>
        <v>C+</v>
      </c>
      <c r="J96" s="6" t="str">
        <f>VLOOKUP('DATA-1'!J96,'DATA-1'!$T$3:$U$9,2,0)</f>
        <v>C+</v>
      </c>
      <c r="K96" s="6" t="str">
        <f>VLOOKUP('DATA-1'!K96,'DATA-1'!$T$3:$U$9,2,0)</f>
        <v>B</v>
      </c>
      <c r="L96" s="6" t="str">
        <f>VLOOKUP('DATA-1'!L96,'DATA-1'!$T$3:$U$9,2,0)</f>
        <v>C+</v>
      </c>
    </row>
    <row r="97" spans="1:12" s="2" customFormat="1" ht="15" customHeight="1" x14ac:dyDescent="0.35">
      <c r="A97" s="3">
        <v>93</v>
      </c>
      <c r="B97" s="6" t="str">
        <f>'DATA-1'!B97</f>
        <v>182662</v>
      </c>
      <c r="C97" s="6" t="str">
        <f>'DATA-1'!C97</f>
        <v>Chau Xuan Thang</v>
      </c>
      <c r="D97" s="6" t="str">
        <f>VLOOKUP('DATA-1'!D97,'DATA-1'!$T$3:$U$9,2,0)</f>
        <v>B</v>
      </c>
      <c r="E97" s="6" t="str">
        <f>VLOOKUP('DATA-1'!E97,'DATA-1'!$T$3:$U$9,2,0)</f>
        <v>B</v>
      </c>
      <c r="F97" s="6" t="str">
        <f>VLOOKUP('DATA-1'!F97,'DATA-1'!$T$3:$U$9,2,0)</f>
        <v>A</v>
      </c>
      <c r="G97" s="6" t="str">
        <f>VLOOKUP('DATA-1'!G97,'DATA-1'!$T$3:$U$9,2,0)</f>
        <v>A</v>
      </c>
      <c r="H97" s="6" t="str">
        <f>VLOOKUP('DATA-1'!H97,'DATA-1'!$T$3:$U$9,2,0)</f>
        <v>C+</v>
      </c>
      <c r="I97" s="6" t="str">
        <f>VLOOKUP('DATA-1'!I97,'DATA-1'!$T$3:$U$9,2,0)</f>
        <v>C+</v>
      </c>
      <c r="J97" s="6" t="str">
        <f>VLOOKUP('DATA-1'!J97,'DATA-1'!$T$3:$U$9,2,0)</f>
        <v>B</v>
      </c>
      <c r="K97" s="6" t="str">
        <f>VLOOKUP('DATA-1'!K97,'DATA-1'!$T$3:$U$9,2,0)</f>
        <v>B+</v>
      </c>
      <c r="L97" s="6" t="str">
        <f>VLOOKUP('DATA-1'!L97,'DATA-1'!$T$3:$U$9,2,0)</f>
        <v>B+</v>
      </c>
    </row>
    <row r="98" spans="1:12" s="2" customFormat="1" ht="15" customHeight="1" x14ac:dyDescent="0.35">
      <c r="A98" s="3">
        <v>94</v>
      </c>
      <c r="B98" s="6" t="str">
        <f>'DATA-1'!B98</f>
        <v>192162</v>
      </c>
      <c r="C98" s="6" t="str">
        <f>'DATA-1'!C98</f>
        <v>Nguyen Van The</v>
      </c>
      <c r="D98" s="6" t="str">
        <f>VLOOKUP('DATA-1'!D98,'DATA-1'!$T$3:$U$9,2,0)</f>
        <v>A</v>
      </c>
      <c r="E98" s="6" t="str">
        <f>VLOOKUP('DATA-1'!E98,'DATA-1'!$T$3:$U$9,2,0)</f>
        <v>B</v>
      </c>
      <c r="F98" s="6" t="str">
        <f>VLOOKUP('DATA-1'!F98,'DATA-1'!$T$3:$U$9,2,0)</f>
        <v>A</v>
      </c>
      <c r="G98" s="6" t="str">
        <f>VLOOKUP('DATA-1'!G98,'DATA-1'!$T$3:$U$9,2,0)</f>
        <v>A</v>
      </c>
      <c r="H98" s="6" t="str">
        <f>VLOOKUP('DATA-1'!H98,'DATA-1'!$T$3:$U$9,2,0)</f>
        <v>B</v>
      </c>
      <c r="I98" s="6" t="str">
        <f>VLOOKUP('DATA-1'!I98,'DATA-1'!$T$3:$U$9,2,0)</f>
        <v>B+</v>
      </c>
      <c r="J98" s="6" t="str">
        <f>VLOOKUP('DATA-1'!J98,'DATA-1'!$T$3:$U$9,2,0)</f>
        <v>A</v>
      </c>
      <c r="K98" s="6" t="str">
        <f>VLOOKUP('DATA-1'!K98,'DATA-1'!$T$3:$U$9,2,0)</f>
        <v>A</v>
      </c>
      <c r="L98" s="6" t="str">
        <f>VLOOKUP('DATA-1'!L98,'DATA-1'!$T$3:$U$9,2,0)</f>
        <v>B+</v>
      </c>
    </row>
    <row r="99" spans="1:12" s="2" customFormat="1" ht="15" customHeight="1" x14ac:dyDescent="0.35">
      <c r="A99" s="3">
        <v>95</v>
      </c>
      <c r="B99" s="6" t="str">
        <f>'DATA-1'!B99</f>
        <v>217462</v>
      </c>
      <c r="C99" s="6" t="str">
        <f>'DATA-1'!C99</f>
        <v>Le Van Tu</v>
      </c>
      <c r="D99" s="6" t="str">
        <f>VLOOKUP('DATA-1'!D99,'DATA-1'!$T$3:$U$9,2,0)</f>
        <v>A</v>
      </c>
      <c r="E99" s="6" t="str">
        <f>VLOOKUP('DATA-1'!E99,'DATA-1'!$T$3:$U$9,2,0)</f>
        <v>D+</v>
      </c>
      <c r="F99" s="6" t="str">
        <f>VLOOKUP('DATA-1'!F99,'DATA-1'!$T$3:$U$9,2,0)</f>
        <v>B</v>
      </c>
      <c r="G99" s="6" t="str">
        <f>VLOOKUP('DATA-1'!G99,'DATA-1'!$T$3:$U$9,2,0)</f>
        <v>C</v>
      </c>
      <c r="H99" s="6" t="str">
        <f>VLOOKUP('DATA-1'!H99,'DATA-1'!$T$3:$U$9,2,0)</f>
        <v>C</v>
      </c>
      <c r="I99" s="6" t="str">
        <f>VLOOKUP('DATA-1'!I99,'DATA-1'!$T$3:$U$9,2,0)</f>
        <v>A</v>
      </c>
      <c r="J99" s="6" t="str">
        <f>VLOOKUP('DATA-1'!J99,'DATA-1'!$T$3:$U$9,2,0)</f>
        <v>B</v>
      </c>
      <c r="K99" s="6" t="str">
        <f>VLOOKUP('DATA-1'!K99,'DATA-1'!$T$3:$U$9,2,0)</f>
        <v>C</v>
      </c>
      <c r="L99" s="6" t="str">
        <f>VLOOKUP('DATA-1'!L99,'DATA-1'!$T$3:$U$9,2,0)</f>
        <v>C+</v>
      </c>
    </row>
    <row r="100" spans="1:12" s="2" customFormat="1" ht="15" customHeight="1" x14ac:dyDescent="0.35">
      <c r="A100" s="3">
        <v>96</v>
      </c>
      <c r="B100" s="6" t="str">
        <f>'DATA-1'!B100</f>
        <v>22262</v>
      </c>
      <c r="C100" s="6" t="str">
        <f>'DATA-1'!C100</f>
        <v>Nguyen Van Chung</v>
      </c>
      <c r="D100" s="6" t="str">
        <f>VLOOKUP('DATA-1'!D100,'DATA-1'!$T$3:$U$9,2,0)</f>
        <v>B+</v>
      </c>
      <c r="E100" s="6" t="str">
        <f>VLOOKUP('DATA-1'!E100,'DATA-1'!$T$3:$U$9,2,0)</f>
        <v>C</v>
      </c>
      <c r="F100" s="6" t="str">
        <f>VLOOKUP('DATA-1'!F100,'DATA-1'!$T$3:$U$9,2,0)</f>
        <v>B+</v>
      </c>
      <c r="G100" s="6" t="str">
        <f>VLOOKUP('DATA-1'!G100,'DATA-1'!$T$3:$U$9,2,0)</f>
        <v>C+</v>
      </c>
      <c r="H100" s="6" t="str">
        <f>VLOOKUP('DATA-1'!H100,'DATA-1'!$T$3:$U$9,2,0)</f>
        <v>C</v>
      </c>
      <c r="I100" s="6" t="str">
        <f>VLOOKUP('DATA-1'!I100,'DATA-1'!$T$3:$U$9,2,0)</f>
        <v>B</v>
      </c>
      <c r="J100" s="6" t="str">
        <f>VLOOKUP('DATA-1'!J100,'DATA-1'!$T$3:$U$9,2,0)</f>
        <v>B</v>
      </c>
      <c r="K100" s="6" t="str">
        <f>VLOOKUP('DATA-1'!K100,'DATA-1'!$T$3:$U$9,2,0)</f>
        <v>B</v>
      </c>
      <c r="L100" s="6" t="str">
        <f>VLOOKUP('DATA-1'!L100,'DATA-1'!$T$3:$U$9,2,0)</f>
        <v>B</v>
      </c>
    </row>
    <row r="101" spans="1:12" s="2" customFormat="1" ht="15" customHeight="1" x14ac:dyDescent="0.35">
      <c r="A101" s="3">
        <v>97</v>
      </c>
      <c r="B101" s="6" t="str">
        <f>'DATA-1'!B101</f>
        <v>39762</v>
      </c>
      <c r="C101" s="6" t="str">
        <f>'DATA-1'!C101</f>
        <v>Nguyen Duc Duy</v>
      </c>
      <c r="D101" s="6" t="str">
        <f>VLOOKUP('DATA-1'!D101,'DATA-1'!$T$3:$U$9,2,0)</f>
        <v>A</v>
      </c>
      <c r="E101" s="6" t="str">
        <f>VLOOKUP('DATA-1'!E101,'DATA-1'!$T$3:$U$9,2,0)</f>
        <v>B</v>
      </c>
      <c r="F101" s="6" t="str">
        <f>VLOOKUP('DATA-1'!F101,'DATA-1'!$T$3:$U$9,2,0)</f>
        <v>B+</v>
      </c>
      <c r="G101" s="6" t="str">
        <f>VLOOKUP('DATA-1'!G101,'DATA-1'!$T$3:$U$9,2,0)</f>
        <v>A</v>
      </c>
      <c r="H101" s="6" t="str">
        <f>VLOOKUP('DATA-1'!H101,'DATA-1'!$T$3:$U$9,2,0)</f>
        <v>B+</v>
      </c>
      <c r="I101" s="6" t="str">
        <f>VLOOKUP('DATA-1'!I101,'DATA-1'!$T$3:$U$9,2,0)</f>
        <v>B</v>
      </c>
      <c r="J101" s="6" t="str">
        <f>VLOOKUP('DATA-1'!J101,'DATA-1'!$T$3:$U$9,2,0)</f>
        <v>B</v>
      </c>
      <c r="K101" s="6" t="str">
        <f>VLOOKUP('DATA-1'!K101,'DATA-1'!$T$3:$U$9,2,0)</f>
        <v>A</v>
      </c>
      <c r="L101" s="6" t="str">
        <f>VLOOKUP('DATA-1'!L101,'DATA-1'!$T$3:$U$9,2,0)</f>
        <v>A</v>
      </c>
    </row>
    <row r="102" spans="1:12" s="2" customFormat="1" ht="15" customHeight="1" x14ac:dyDescent="0.35">
      <c r="A102" s="3">
        <v>98</v>
      </c>
      <c r="B102" s="6" t="str">
        <f>'DATA-1'!B102</f>
        <v>7862</v>
      </c>
      <c r="C102" s="6" t="str">
        <f>'DATA-1'!C102</f>
        <v>Pham Tuan Anh</v>
      </c>
      <c r="D102" s="6" t="str">
        <f>VLOOKUP('DATA-1'!D102,'DATA-1'!$T$3:$U$9,2,0)</f>
        <v>B+</v>
      </c>
      <c r="E102" s="6" t="str">
        <f>VLOOKUP('DATA-1'!E102,'DATA-1'!$T$3:$U$9,2,0)</f>
        <v>B</v>
      </c>
      <c r="F102" s="6" t="str">
        <f>VLOOKUP('DATA-1'!F102,'DATA-1'!$T$3:$U$9,2,0)</f>
        <v>B</v>
      </c>
      <c r="G102" s="6" t="str">
        <f>VLOOKUP('DATA-1'!G102,'DATA-1'!$T$3:$U$9,2,0)</f>
        <v>B+</v>
      </c>
      <c r="H102" s="6" t="str">
        <f>VLOOKUP('DATA-1'!H102,'DATA-1'!$T$3:$U$9,2,0)</f>
        <v>C</v>
      </c>
      <c r="I102" s="6" t="str">
        <f>VLOOKUP('DATA-1'!I102,'DATA-1'!$T$3:$U$9,2,0)</f>
        <v>B</v>
      </c>
      <c r="J102" s="6" t="str">
        <f>VLOOKUP('DATA-1'!J102,'DATA-1'!$T$3:$U$9,2,0)</f>
        <v>C+</v>
      </c>
      <c r="K102" s="6" t="str">
        <f>VLOOKUP('DATA-1'!K102,'DATA-1'!$T$3:$U$9,2,0)</f>
        <v>B</v>
      </c>
      <c r="L102" s="6" t="str">
        <f>VLOOKUP('DATA-1'!L102,'DATA-1'!$T$3:$U$9,2,0)</f>
        <v>B</v>
      </c>
    </row>
    <row r="103" spans="1:12" s="2" customFormat="1" ht="15" customHeight="1" x14ac:dyDescent="0.35">
      <c r="A103" s="3">
        <v>99</v>
      </c>
      <c r="B103" s="6" t="str">
        <f>'DATA-1'!B103</f>
        <v>81062</v>
      </c>
      <c r="C103" s="6" t="str">
        <f>'DATA-1'!C103</f>
        <v>Vu Van Hoa</v>
      </c>
      <c r="D103" s="6" t="str">
        <f>VLOOKUP('DATA-1'!D103,'DATA-1'!$T$3:$U$9,2,0)</f>
        <v>B</v>
      </c>
      <c r="E103" s="6" t="str">
        <f>VLOOKUP('DATA-1'!E103,'DATA-1'!$T$3:$U$9,2,0)</f>
        <v>C+</v>
      </c>
      <c r="F103" s="6" t="str">
        <f>VLOOKUP('DATA-1'!F103,'DATA-1'!$T$3:$U$9,2,0)</f>
        <v>B</v>
      </c>
      <c r="G103" s="6" t="str">
        <f>VLOOKUP('DATA-1'!G103,'DATA-1'!$T$3:$U$9,2,0)</f>
        <v>A</v>
      </c>
      <c r="H103" s="6" t="str">
        <f>VLOOKUP('DATA-1'!H103,'DATA-1'!$T$3:$U$9,2,0)</f>
        <v>C</v>
      </c>
      <c r="I103" s="6" t="str">
        <f>VLOOKUP('DATA-1'!I103,'DATA-1'!$T$3:$U$9,2,0)</f>
        <v>C+</v>
      </c>
      <c r="J103" s="6" t="str">
        <f>VLOOKUP('DATA-1'!J103,'DATA-1'!$T$3:$U$9,2,0)</f>
        <v>C</v>
      </c>
      <c r="K103" s="6" t="str">
        <f>VLOOKUP('DATA-1'!K103,'DATA-1'!$T$3:$U$9,2,0)</f>
        <v>B</v>
      </c>
      <c r="L103" s="6" t="str">
        <f>VLOOKUP('DATA-1'!L103,'DATA-1'!$T$3:$U$9,2,0)</f>
        <v>B</v>
      </c>
    </row>
    <row r="104" spans="1:12" s="2" customFormat="1" ht="15" customHeight="1" x14ac:dyDescent="0.35">
      <c r="A104" s="3">
        <v>100</v>
      </c>
      <c r="B104" s="6" t="str">
        <f>'DATA-1'!B104</f>
        <v>84062</v>
      </c>
      <c r="C104" s="6" t="str">
        <f>'DATA-1'!C104</f>
        <v>Tang Ba Hoang</v>
      </c>
      <c r="D104" s="6" t="str">
        <f>VLOOKUP('DATA-1'!D104,'DATA-1'!$T$3:$U$9,2,0)</f>
        <v>A</v>
      </c>
      <c r="E104" s="6" t="str">
        <f>VLOOKUP('DATA-1'!E104,'DATA-1'!$T$3:$U$9,2,0)</f>
        <v>A</v>
      </c>
      <c r="F104" s="6" t="str">
        <f>VLOOKUP('DATA-1'!F104,'DATA-1'!$T$3:$U$9,2,0)</f>
        <v>A</v>
      </c>
      <c r="G104" s="6" t="str">
        <f>VLOOKUP('DATA-1'!G104,'DATA-1'!$T$3:$U$9,2,0)</f>
        <v>A</v>
      </c>
      <c r="H104" s="6" t="str">
        <f>VLOOKUP('DATA-1'!H104,'DATA-1'!$T$3:$U$9,2,0)</f>
        <v>A</v>
      </c>
      <c r="I104" s="6" t="str">
        <f>VLOOKUP('DATA-1'!I104,'DATA-1'!$T$3:$U$9,2,0)</f>
        <v>B</v>
      </c>
      <c r="J104" s="6" t="str">
        <f>VLOOKUP('DATA-1'!J104,'DATA-1'!$T$3:$U$9,2,0)</f>
        <v>B</v>
      </c>
      <c r="K104" s="6" t="str">
        <f>VLOOKUP('DATA-1'!K104,'DATA-1'!$T$3:$U$9,2,0)</f>
        <v>A</v>
      </c>
      <c r="L104" s="6" t="str">
        <f>VLOOKUP('DATA-1'!L104,'DATA-1'!$T$3:$U$9,2,0)</f>
        <v>B+</v>
      </c>
    </row>
    <row r="105" spans="1:12" s="2" customFormat="1" ht="15" customHeight="1" x14ac:dyDescent="0.35">
      <c r="A105" s="3">
        <v>101</v>
      </c>
      <c r="B105" s="6" t="str">
        <f>'DATA-1'!B105</f>
        <v>85662</v>
      </c>
      <c r="C105" s="6" t="str">
        <f>'DATA-1'!C105</f>
        <v>Ngo Si Hoang</v>
      </c>
      <c r="D105" s="6" t="str">
        <f>VLOOKUP('DATA-1'!D105,'DATA-1'!$T$3:$U$9,2,0)</f>
        <v>A</v>
      </c>
      <c r="E105" s="6" t="str">
        <f>VLOOKUP('DATA-1'!E105,'DATA-1'!$T$3:$U$9,2,0)</f>
        <v>D</v>
      </c>
      <c r="F105" s="6" t="str">
        <f>VLOOKUP('DATA-1'!F105,'DATA-1'!$T$3:$U$9,2,0)</f>
        <v>B</v>
      </c>
      <c r="G105" s="6" t="str">
        <f>VLOOKUP('DATA-1'!G105,'DATA-1'!$T$3:$U$9,2,0)</f>
        <v>C</v>
      </c>
      <c r="H105" s="6" t="str">
        <f>VLOOKUP('DATA-1'!H105,'DATA-1'!$T$3:$U$9,2,0)</f>
        <v>D</v>
      </c>
      <c r="I105" s="6" t="str">
        <f>VLOOKUP('DATA-1'!I105,'DATA-1'!$T$3:$U$9,2,0)</f>
        <v>C</v>
      </c>
      <c r="J105" s="6" t="str">
        <f>VLOOKUP('DATA-1'!J105,'DATA-1'!$T$3:$U$9,2,0)</f>
        <v>D</v>
      </c>
      <c r="K105" s="6" t="str">
        <f>VLOOKUP('DATA-1'!K105,'DATA-1'!$T$3:$U$9,2,0)</f>
        <v>C</v>
      </c>
      <c r="L105" s="6" t="str">
        <f>VLOOKUP('DATA-1'!L105,'DATA-1'!$T$3:$U$9,2,0)</f>
        <v>C</v>
      </c>
    </row>
    <row r="106" spans="1:12" s="2" customFormat="1" ht="15" customHeight="1" x14ac:dyDescent="0.35">
      <c r="A106" s="3">
        <v>102</v>
      </c>
      <c r="B106" s="6" t="str">
        <f>'DATA-1'!B106</f>
        <v>8962</v>
      </c>
      <c r="C106" s="6" t="str">
        <f>'DATA-1'!C106</f>
        <v>Tran Quoc Anh</v>
      </c>
      <c r="D106" s="6" t="str">
        <f>VLOOKUP('DATA-1'!D106,'DATA-1'!$T$3:$U$9,2,0)</f>
        <v>B</v>
      </c>
      <c r="E106" s="6" t="str">
        <f>VLOOKUP('DATA-1'!E106,'DATA-1'!$T$3:$U$9,2,0)</f>
        <v>B</v>
      </c>
      <c r="F106" s="6" t="str">
        <f>VLOOKUP('DATA-1'!F106,'DATA-1'!$T$3:$U$9,2,0)</f>
        <v>B</v>
      </c>
      <c r="G106" s="6" t="str">
        <f>VLOOKUP('DATA-1'!G106,'DATA-1'!$T$3:$U$9,2,0)</f>
        <v>D+</v>
      </c>
      <c r="H106" s="6" t="str">
        <f>VLOOKUP('DATA-1'!H106,'DATA-1'!$T$3:$U$9,2,0)</f>
        <v>B</v>
      </c>
      <c r="I106" s="6" t="str">
        <f>VLOOKUP('DATA-1'!I106,'DATA-1'!$T$3:$U$9,2,0)</f>
        <v>B</v>
      </c>
      <c r="J106" s="6" t="str">
        <f>VLOOKUP('DATA-1'!J106,'DATA-1'!$T$3:$U$9,2,0)</f>
        <v>C</v>
      </c>
      <c r="K106" s="6" t="str">
        <f>VLOOKUP('DATA-1'!K106,'DATA-1'!$T$3:$U$9,2,0)</f>
        <v>D+</v>
      </c>
      <c r="L106" s="6" t="str">
        <f>VLOOKUP('DATA-1'!L106,'DATA-1'!$T$3:$U$9,2,0)</f>
        <v>B</v>
      </c>
    </row>
    <row r="107" spans="1:12" s="2" customFormat="1" ht="15" customHeight="1" x14ac:dyDescent="0.35">
      <c r="A107" s="3">
        <v>103</v>
      </c>
      <c r="B107" s="6" t="str">
        <f>'DATA-1'!B107</f>
        <v>99662</v>
      </c>
      <c r="C107" s="6" t="str">
        <f>'DATA-1'!C107</f>
        <v>Bui Quoc Huy</v>
      </c>
      <c r="D107" s="6" t="str">
        <f>VLOOKUP('DATA-1'!D107,'DATA-1'!$T$3:$U$9,2,0)</f>
        <v>A</v>
      </c>
      <c r="E107" s="6" t="str">
        <f>VLOOKUP('DATA-1'!E107,'DATA-1'!$T$3:$U$9,2,0)</f>
        <v>A</v>
      </c>
      <c r="F107" s="6" t="str">
        <f>VLOOKUP('DATA-1'!F107,'DATA-1'!$T$3:$U$9,2,0)</f>
        <v>A</v>
      </c>
      <c r="G107" s="6" t="str">
        <f>VLOOKUP('DATA-1'!G107,'DATA-1'!$T$3:$U$9,2,0)</f>
        <v>A</v>
      </c>
      <c r="H107" s="6" t="str">
        <f>VLOOKUP('DATA-1'!H107,'DATA-1'!$T$3:$U$9,2,0)</f>
        <v>A</v>
      </c>
      <c r="I107" s="6" t="str">
        <f>VLOOKUP('DATA-1'!I107,'DATA-1'!$T$3:$U$9,2,0)</f>
        <v>A</v>
      </c>
      <c r="J107" s="6" t="str">
        <f>VLOOKUP('DATA-1'!J107,'DATA-1'!$T$3:$U$9,2,0)</f>
        <v>B+</v>
      </c>
      <c r="K107" s="6" t="str">
        <f>VLOOKUP('DATA-1'!K107,'DATA-1'!$T$3:$U$9,2,0)</f>
        <v>A</v>
      </c>
      <c r="L107" s="6" t="str">
        <f>VLOOKUP('DATA-1'!L107,'DATA-1'!$T$3:$U$9,2,0)</f>
        <v>A</v>
      </c>
    </row>
    <row r="108" spans="1:12" s="2" customFormat="1" ht="15" customHeight="1" x14ac:dyDescent="0.35">
      <c r="A108" s="3">
        <v>104</v>
      </c>
      <c r="B108" s="6" t="str">
        <f>'DATA-1'!B108</f>
        <v>101962</v>
      </c>
      <c r="C108" s="6" t="str">
        <f>'DATA-1'!C108</f>
        <v>Nguyen Tuan Huy</v>
      </c>
      <c r="D108" s="6" t="str">
        <f>VLOOKUP('DATA-1'!D108,'DATA-1'!$T$3:$U$9,2,0)</f>
        <v>B</v>
      </c>
      <c r="E108" s="6" t="str">
        <f>VLOOKUP('DATA-1'!E108,'DATA-1'!$T$3:$U$9,2,0)</f>
        <v>C</v>
      </c>
      <c r="F108" s="6" t="str">
        <f>VLOOKUP('DATA-1'!F108,'DATA-1'!$T$3:$U$9,2,0)</f>
        <v>B</v>
      </c>
      <c r="G108" s="6" t="str">
        <f>VLOOKUP('DATA-1'!G108,'DATA-1'!$T$3:$U$9,2,0)</f>
        <v>B</v>
      </c>
      <c r="H108" s="6" t="str">
        <f>VLOOKUP('DATA-1'!H108,'DATA-1'!$T$3:$U$9,2,0)</f>
        <v>D+</v>
      </c>
      <c r="I108" s="6" t="str">
        <f>VLOOKUP('DATA-1'!I108,'DATA-1'!$T$3:$U$9,2,0)</f>
        <v>B</v>
      </c>
      <c r="J108" s="6" t="str">
        <f>VLOOKUP('DATA-1'!J108,'DATA-1'!$T$3:$U$9,2,0)</f>
        <v>C</v>
      </c>
      <c r="K108" s="6" t="str">
        <f>VLOOKUP('DATA-1'!K108,'DATA-1'!$T$3:$U$9,2,0)</f>
        <v>B</v>
      </c>
      <c r="L108" s="6" t="str">
        <f>VLOOKUP('DATA-1'!L108,'DATA-1'!$T$3:$U$9,2,0)</f>
        <v>C+</v>
      </c>
    </row>
    <row r="109" spans="1:12" s="2" customFormat="1" ht="15" customHeight="1" x14ac:dyDescent="0.35">
      <c r="A109" s="3">
        <v>105</v>
      </c>
      <c r="B109" s="6" t="str">
        <f>'DATA-1'!B109</f>
        <v>107362</v>
      </c>
      <c r="C109" s="6" t="str">
        <f>'DATA-1'!C109</f>
        <v>Nguyen Tuan Khanh</v>
      </c>
      <c r="D109" s="6" t="str">
        <f>VLOOKUP('DATA-1'!D109,'DATA-1'!$T$3:$U$9,2,0)</f>
        <v>B</v>
      </c>
      <c r="E109" s="6" t="str">
        <f>VLOOKUP('DATA-1'!E109,'DATA-1'!$T$3:$U$9,2,0)</f>
        <v>C</v>
      </c>
      <c r="F109" s="6" t="str">
        <f>VLOOKUP('DATA-1'!F109,'DATA-1'!$T$3:$U$9,2,0)</f>
        <v>A</v>
      </c>
      <c r="G109" s="6" t="str">
        <f>VLOOKUP('DATA-1'!G109,'DATA-1'!$T$3:$U$9,2,0)</f>
        <v>C</v>
      </c>
      <c r="H109" s="6" t="str">
        <f>VLOOKUP('DATA-1'!H109,'DATA-1'!$T$3:$U$9,2,0)</f>
        <v>C</v>
      </c>
      <c r="I109" s="6" t="str">
        <f>VLOOKUP('DATA-1'!I109,'DATA-1'!$T$3:$U$9,2,0)</f>
        <v>B</v>
      </c>
      <c r="J109" s="6" t="str">
        <f>VLOOKUP('DATA-1'!J109,'DATA-1'!$T$3:$U$9,2,0)</f>
        <v>B</v>
      </c>
      <c r="K109" s="6" t="str">
        <f>VLOOKUP('DATA-1'!K109,'DATA-1'!$T$3:$U$9,2,0)</f>
        <v>C+</v>
      </c>
      <c r="L109" s="6" t="str">
        <f>VLOOKUP('DATA-1'!L109,'DATA-1'!$T$3:$U$9,2,0)</f>
        <v>B</v>
      </c>
    </row>
    <row r="110" spans="1:12" s="2" customFormat="1" ht="15" customHeight="1" x14ac:dyDescent="0.35">
      <c r="A110" s="3">
        <v>106</v>
      </c>
      <c r="B110" s="6" t="str">
        <f>'DATA-1'!B110</f>
        <v>132562</v>
      </c>
      <c r="C110" s="6" t="str">
        <f>'DATA-1'!C110</f>
        <v>Le Duc Luong</v>
      </c>
      <c r="D110" s="6" t="str">
        <f>VLOOKUP('DATA-1'!D110,'DATA-1'!$T$3:$U$9,2,0)</f>
        <v>B</v>
      </c>
      <c r="E110" s="6" t="str">
        <f>VLOOKUP('DATA-1'!E110,'DATA-1'!$T$3:$U$9,2,0)</f>
        <v>D+</v>
      </c>
      <c r="F110" s="6" t="str">
        <f>VLOOKUP('DATA-1'!F110,'DATA-1'!$T$3:$U$9,2,0)</f>
        <v>C</v>
      </c>
      <c r="G110" s="6" t="str">
        <f>VLOOKUP('DATA-1'!G110,'DATA-1'!$T$3:$U$9,2,0)</f>
        <v>B</v>
      </c>
      <c r="H110" s="6" t="str">
        <f>VLOOKUP('DATA-1'!H110,'DATA-1'!$T$3:$U$9,2,0)</f>
        <v>D+</v>
      </c>
      <c r="I110" s="6" t="str">
        <f>VLOOKUP('DATA-1'!I110,'DATA-1'!$T$3:$U$9,2,0)</f>
        <v>B</v>
      </c>
      <c r="J110" s="6" t="str">
        <f>VLOOKUP('DATA-1'!J110,'DATA-1'!$T$3:$U$9,2,0)</f>
        <v>B</v>
      </c>
      <c r="K110" s="6" t="str">
        <f>VLOOKUP('DATA-1'!K110,'DATA-1'!$T$3:$U$9,2,0)</f>
        <v>C+</v>
      </c>
      <c r="L110" s="6" t="str">
        <f>VLOOKUP('DATA-1'!L110,'DATA-1'!$T$3:$U$9,2,0)</f>
        <v>B</v>
      </c>
    </row>
    <row r="111" spans="1:12" s="2" customFormat="1" ht="15" customHeight="1" x14ac:dyDescent="0.35">
      <c r="A111" s="3">
        <v>107</v>
      </c>
      <c r="B111" s="6" t="str">
        <f>'DATA-1'!B111</f>
        <v>142462</v>
      </c>
      <c r="C111" s="6" t="str">
        <f>'DATA-1'!C111</f>
        <v>Dang Van Nam</v>
      </c>
      <c r="D111" s="6" t="str">
        <f>VLOOKUP('DATA-1'!D111,'DATA-1'!$T$3:$U$9,2,0)</f>
        <v>A</v>
      </c>
      <c r="E111" s="6" t="str">
        <f>VLOOKUP('DATA-1'!E111,'DATA-1'!$T$3:$U$9,2,0)</f>
        <v>D</v>
      </c>
      <c r="F111" s="6" t="str">
        <f>VLOOKUP('DATA-1'!F111,'DATA-1'!$T$3:$U$9,2,0)</f>
        <v>C+</v>
      </c>
      <c r="G111" s="6" t="str">
        <f>VLOOKUP('DATA-1'!G111,'DATA-1'!$T$3:$U$9,2,0)</f>
        <v>C</v>
      </c>
      <c r="H111" s="6" t="str">
        <f>VLOOKUP('DATA-1'!H111,'DATA-1'!$T$3:$U$9,2,0)</f>
        <v>D</v>
      </c>
      <c r="I111" s="6" t="str">
        <f>VLOOKUP('DATA-1'!I111,'DATA-1'!$T$3:$U$9,2,0)</f>
        <v>C+</v>
      </c>
      <c r="J111" s="6" t="str">
        <f>VLOOKUP('DATA-1'!J111,'DATA-1'!$T$3:$U$9,2,0)</f>
        <v>B</v>
      </c>
      <c r="K111" s="6" t="str">
        <f>VLOOKUP('DATA-1'!K111,'DATA-1'!$T$3:$U$9,2,0)</f>
        <v>B</v>
      </c>
      <c r="L111" s="6" t="str">
        <f>VLOOKUP('DATA-1'!L111,'DATA-1'!$T$3:$U$9,2,0)</f>
        <v>C+</v>
      </c>
    </row>
    <row r="112" spans="1:12" s="2" customFormat="1" ht="15" customHeight="1" x14ac:dyDescent="0.35">
      <c r="A112" s="3">
        <v>108</v>
      </c>
      <c r="B112" s="6" t="str">
        <f>'DATA-1'!B112</f>
        <v>146962</v>
      </c>
      <c r="C112" s="6" t="str">
        <f>'DATA-1'!C112</f>
        <v>Tran Ngoc Phuong Nam</v>
      </c>
      <c r="D112" s="6" t="str">
        <f>VLOOKUP('DATA-1'!D112,'DATA-1'!$T$3:$U$9,2,0)</f>
        <v>B</v>
      </c>
      <c r="E112" s="6" t="str">
        <f>VLOOKUP('DATA-1'!E112,'DATA-1'!$T$3:$U$9,2,0)</f>
        <v>B</v>
      </c>
      <c r="F112" s="6" t="str">
        <f>VLOOKUP('DATA-1'!F112,'DATA-1'!$T$3:$U$9,2,0)</f>
        <v>B</v>
      </c>
      <c r="G112" s="6" t="str">
        <f>VLOOKUP('DATA-1'!G112,'DATA-1'!$T$3:$U$9,2,0)</f>
        <v>B+</v>
      </c>
      <c r="H112" s="6" t="str">
        <f>VLOOKUP('DATA-1'!H112,'DATA-1'!$T$3:$U$9,2,0)</f>
        <v>C+</v>
      </c>
      <c r="I112" s="6" t="str">
        <f>VLOOKUP('DATA-1'!I112,'DATA-1'!$T$3:$U$9,2,0)</f>
        <v>C+</v>
      </c>
      <c r="J112" s="6" t="str">
        <f>VLOOKUP('DATA-1'!J112,'DATA-1'!$T$3:$U$9,2,0)</f>
        <v>B</v>
      </c>
      <c r="K112" s="6" t="str">
        <f>VLOOKUP('DATA-1'!K112,'DATA-1'!$T$3:$U$9,2,0)</f>
        <v>C</v>
      </c>
      <c r="L112" s="6" t="str">
        <f>VLOOKUP('DATA-1'!L112,'DATA-1'!$T$3:$U$9,2,0)</f>
        <v>C+</v>
      </c>
    </row>
    <row r="113" spans="1:12" s="2" customFormat="1" ht="15" customHeight="1" x14ac:dyDescent="0.35">
      <c r="A113" s="3">
        <v>109</v>
      </c>
      <c r="B113" s="6" t="str">
        <f>'DATA-1'!B113</f>
        <v>152562</v>
      </c>
      <c r="C113" s="6" t="str">
        <f>'DATA-1'!C113</f>
        <v>Mai Thanh Nha</v>
      </c>
      <c r="D113" s="6" t="str">
        <f>VLOOKUP('DATA-1'!D113,'DATA-1'!$T$3:$U$9,2,0)</f>
        <v>B+</v>
      </c>
      <c r="E113" s="6" t="str">
        <f>VLOOKUP('DATA-1'!E113,'DATA-1'!$T$3:$U$9,2,0)</f>
        <v>C</v>
      </c>
      <c r="F113" s="6" t="str">
        <f>VLOOKUP('DATA-1'!F113,'DATA-1'!$T$3:$U$9,2,0)</f>
        <v>B</v>
      </c>
      <c r="G113" s="6" t="str">
        <f>VLOOKUP('DATA-1'!G113,'DATA-1'!$T$3:$U$9,2,0)</f>
        <v>B</v>
      </c>
      <c r="H113" s="6" t="str">
        <f>VLOOKUP('DATA-1'!H113,'DATA-1'!$T$3:$U$9,2,0)</f>
        <v>C+</v>
      </c>
      <c r="I113" s="6" t="str">
        <f>VLOOKUP('DATA-1'!I113,'DATA-1'!$T$3:$U$9,2,0)</f>
        <v>C</v>
      </c>
      <c r="J113" s="6" t="str">
        <f>VLOOKUP('DATA-1'!J113,'DATA-1'!$T$3:$U$9,2,0)</f>
        <v>B</v>
      </c>
      <c r="K113" s="6" t="str">
        <f>VLOOKUP('DATA-1'!K113,'DATA-1'!$T$3:$U$9,2,0)</f>
        <v>B</v>
      </c>
      <c r="L113" s="6" t="str">
        <f>VLOOKUP('DATA-1'!L113,'DATA-1'!$T$3:$U$9,2,0)</f>
        <v>B</v>
      </c>
    </row>
    <row r="114" spans="1:12" s="2" customFormat="1" ht="15" customHeight="1" x14ac:dyDescent="0.35">
      <c r="A114" s="3">
        <v>110</v>
      </c>
      <c r="B114" s="6" t="str">
        <f>'DATA-1'!B114</f>
        <v>1533962</v>
      </c>
      <c r="C114" s="6" t="str">
        <f>'DATA-1'!C114</f>
        <v>Nghiem Ngoc Son</v>
      </c>
      <c r="D114" s="6" t="str">
        <f>VLOOKUP('DATA-1'!D114,'DATA-1'!$T$3:$U$9,2,0)</f>
        <v>A</v>
      </c>
      <c r="E114" s="6" t="str">
        <f>VLOOKUP('DATA-1'!E114,'DATA-1'!$T$3:$U$9,2,0)</f>
        <v>C+</v>
      </c>
      <c r="F114" s="6" t="str">
        <f>VLOOKUP('DATA-1'!F114,'DATA-1'!$T$3:$U$9,2,0)</f>
        <v>C+</v>
      </c>
      <c r="G114" s="6" t="str">
        <f>VLOOKUP('DATA-1'!G114,'DATA-1'!$T$3:$U$9,2,0)</f>
        <v>B</v>
      </c>
      <c r="H114" s="6" t="str">
        <f>VLOOKUP('DATA-1'!H114,'DATA-1'!$T$3:$U$9,2,0)</f>
        <v>C+</v>
      </c>
      <c r="I114" s="6" t="str">
        <f>VLOOKUP('DATA-1'!I114,'DATA-1'!$T$3:$U$9,2,0)</f>
        <v>D</v>
      </c>
      <c r="J114" s="6" t="str">
        <f>VLOOKUP('DATA-1'!J114,'DATA-1'!$T$3:$U$9,2,0)</f>
        <v>B</v>
      </c>
      <c r="K114" s="6" t="str">
        <f>VLOOKUP('DATA-1'!K114,'DATA-1'!$T$3:$U$9,2,0)</f>
        <v>A</v>
      </c>
      <c r="L114" s="6" t="str">
        <f>VLOOKUP('DATA-1'!L114,'DATA-1'!$T$3:$U$9,2,0)</f>
        <v>B</v>
      </c>
    </row>
    <row r="115" spans="1:12" s="2" customFormat="1" ht="15" customHeight="1" x14ac:dyDescent="0.35">
      <c r="A115" s="3">
        <v>111</v>
      </c>
      <c r="B115" s="6" t="str">
        <f>'DATA-1'!B115</f>
        <v>156662</v>
      </c>
      <c r="C115" s="6" t="str">
        <f>'DATA-1'!C115</f>
        <v>Bui Thanh Pho</v>
      </c>
      <c r="D115" s="6" t="str">
        <f>VLOOKUP('DATA-1'!D115,'DATA-1'!$T$3:$U$9,2,0)</f>
        <v>B</v>
      </c>
      <c r="E115" s="6" t="str">
        <f>VLOOKUP('DATA-1'!E115,'DATA-1'!$T$3:$U$9,2,0)</f>
        <v>B</v>
      </c>
      <c r="F115" s="6" t="str">
        <f>VLOOKUP('DATA-1'!F115,'DATA-1'!$T$3:$U$9,2,0)</f>
        <v>B</v>
      </c>
      <c r="G115" s="6" t="str">
        <f>VLOOKUP('DATA-1'!G115,'DATA-1'!$T$3:$U$9,2,0)</f>
        <v>C</v>
      </c>
      <c r="H115" s="6" t="str">
        <f>VLOOKUP('DATA-1'!H115,'DATA-1'!$T$3:$U$9,2,0)</f>
        <v>D+</v>
      </c>
      <c r="I115" s="6" t="str">
        <f>VLOOKUP('DATA-1'!I115,'DATA-1'!$T$3:$U$9,2,0)</f>
        <v>C+</v>
      </c>
      <c r="J115" s="6" t="str">
        <f>VLOOKUP('DATA-1'!J115,'DATA-1'!$T$3:$U$9,2,0)</f>
        <v>B</v>
      </c>
      <c r="K115" s="6" t="str">
        <f>VLOOKUP('DATA-1'!K115,'DATA-1'!$T$3:$U$9,2,0)</f>
        <v>C+</v>
      </c>
      <c r="L115" s="6" t="str">
        <f>VLOOKUP('DATA-1'!L115,'DATA-1'!$T$3:$U$9,2,0)</f>
        <v>B</v>
      </c>
    </row>
    <row r="116" spans="1:12" s="2" customFormat="1" ht="15" customHeight="1" x14ac:dyDescent="0.35">
      <c r="A116" s="3">
        <v>112</v>
      </c>
      <c r="B116" s="6" t="str">
        <f>'DATA-1'!B116</f>
        <v>164562</v>
      </c>
      <c r="C116" s="6" t="str">
        <f>'DATA-1'!C116</f>
        <v>Vo Duc Phuong</v>
      </c>
      <c r="D116" s="6" t="str">
        <f>VLOOKUP('DATA-1'!D116,'DATA-1'!$T$3:$U$9,2,0)</f>
        <v>B</v>
      </c>
      <c r="E116" s="6" t="str">
        <f>VLOOKUP('DATA-1'!E116,'DATA-1'!$T$3:$U$9,2,0)</f>
        <v>B+</v>
      </c>
      <c r="F116" s="6" t="str">
        <f>VLOOKUP('DATA-1'!F116,'DATA-1'!$T$3:$U$9,2,0)</f>
        <v>B</v>
      </c>
      <c r="G116" s="6" t="str">
        <f>VLOOKUP('DATA-1'!G116,'DATA-1'!$T$3:$U$9,2,0)</f>
        <v>B</v>
      </c>
      <c r="H116" s="6" t="str">
        <f>VLOOKUP('DATA-1'!H116,'DATA-1'!$T$3:$U$9,2,0)</f>
        <v>B+</v>
      </c>
      <c r="I116" s="6" t="str">
        <f>VLOOKUP('DATA-1'!I116,'DATA-1'!$T$3:$U$9,2,0)</f>
        <v>A</v>
      </c>
      <c r="J116" s="6" t="str">
        <f>VLOOKUP('DATA-1'!J116,'DATA-1'!$T$3:$U$9,2,0)</f>
        <v>B</v>
      </c>
      <c r="K116" s="6" t="str">
        <f>VLOOKUP('DATA-1'!K116,'DATA-1'!$T$3:$U$9,2,0)</f>
        <v>B</v>
      </c>
      <c r="L116" s="6" t="str">
        <f>VLOOKUP('DATA-1'!L116,'DATA-1'!$T$3:$U$9,2,0)</f>
        <v>B+</v>
      </c>
    </row>
    <row r="117" spans="1:12" s="2" customFormat="1" ht="15" customHeight="1" x14ac:dyDescent="0.35">
      <c r="A117" s="3">
        <v>113</v>
      </c>
      <c r="B117" s="6" t="str">
        <f>'DATA-1'!B117</f>
        <v>167762</v>
      </c>
      <c r="C117" s="6" t="str">
        <f>'DATA-1'!C117</f>
        <v>Dao Manh Quang</v>
      </c>
      <c r="D117" s="6" t="str">
        <f>VLOOKUP('DATA-1'!D117,'DATA-1'!$T$3:$U$9,2,0)</f>
        <v>A</v>
      </c>
      <c r="E117" s="6" t="str">
        <f>VLOOKUP('DATA-1'!E117,'DATA-1'!$T$3:$U$9,2,0)</f>
        <v>B</v>
      </c>
      <c r="F117" s="6" t="str">
        <f>VLOOKUP('DATA-1'!F117,'DATA-1'!$T$3:$U$9,2,0)</f>
        <v>B+</v>
      </c>
      <c r="G117" s="6" t="str">
        <f>VLOOKUP('DATA-1'!G117,'DATA-1'!$T$3:$U$9,2,0)</f>
        <v>B</v>
      </c>
      <c r="H117" s="6" t="str">
        <f>VLOOKUP('DATA-1'!H117,'DATA-1'!$T$3:$U$9,2,0)</f>
        <v>C+</v>
      </c>
      <c r="I117" s="6" t="str">
        <f>VLOOKUP('DATA-1'!I117,'DATA-1'!$T$3:$U$9,2,0)</f>
        <v>C+</v>
      </c>
      <c r="J117" s="6" t="str">
        <f>VLOOKUP('DATA-1'!J117,'DATA-1'!$T$3:$U$9,2,0)</f>
        <v>B+</v>
      </c>
      <c r="K117" s="6" t="str">
        <f>VLOOKUP('DATA-1'!K117,'DATA-1'!$T$3:$U$9,2,0)</f>
        <v>B</v>
      </c>
      <c r="L117" s="6" t="str">
        <f>VLOOKUP('DATA-1'!L117,'DATA-1'!$T$3:$U$9,2,0)</f>
        <v>B</v>
      </c>
    </row>
    <row r="118" spans="1:12" s="2" customFormat="1" ht="15" customHeight="1" x14ac:dyDescent="0.35">
      <c r="A118" s="3">
        <v>114</v>
      </c>
      <c r="B118" s="6" t="str">
        <f>'DATA-1'!B118</f>
        <v>16962</v>
      </c>
      <c r="C118" s="6" t="str">
        <f>'DATA-1'!C118</f>
        <v>Trieu Thanh Binh</v>
      </c>
      <c r="D118" s="6" t="str">
        <f>VLOOKUP('DATA-1'!D118,'DATA-1'!$T$3:$U$9,2,0)</f>
        <v>B</v>
      </c>
      <c r="E118" s="6" t="str">
        <f>VLOOKUP('DATA-1'!E118,'DATA-1'!$T$3:$U$9,2,0)</f>
        <v>D</v>
      </c>
      <c r="F118" s="6" t="str">
        <f>VLOOKUP('DATA-1'!F118,'DATA-1'!$T$3:$U$9,2,0)</f>
        <v>C+</v>
      </c>
      <c r="G118" s="6" t="str">
        <f>VLOOKUP('DATA-1'!G118,'DATA-1'!$T$3:$U$9,2,0)</f>
        <v>C</v>
      </c>
      <c r="H118" s="6" t="str">
        <f>VLOOKUP('DATA-1'!H118,'DATA-1'!$T$3:$U$9,2,0)</f>
        <v>D</v>
      </c>
      <c r="I118" s="6" t="str">
        <f>VLOOKUP('DATA-1'!I118,'DATA-1'!$T$3:$U$9,2,0)</f>
        <v>C+</v>
      </c>
      <c r="J118" s="6" t="str">
        <f>VLOOKUP('DATA-1'!J118,'DATA-1'!$T$3:$U$9,2,0)</f>
        <v>B</v>
      </c>
      <c r="K118" s="6" t="str">
        <f>VLOOKUP('DATA-1'!K118,'DATA-1'!$T$3:$U$9,2,0)</f>
        <v>B</v>
      </c>
      <c r="L118" s="6" t="str">
        <f>VLOOKUP('DATA-1'!L118,'DATA-1'!$T$3:$U$9,2,0)</f>
        <v>B</v>
      </c>
    </row>
    <row r="119" spans="1:12" s="2" customFormat="1" ht="15" customHeight="1" x14ac:dyDescent="0.35">
      <c r="A119" s="3">
        <v>115</v>
      </c>
      <c r="B119" s="6" t="str">
        <f>'DATA-1'!B119</f>
        <v>17362</v>
      </c>
      <c r="C119" s="6" t="str">
        <f>'DATA-1'!C119</f>
        <v>La Duc Canh</v>
      </c>
      <c r="D119" s="6" t="str">
        <f>VLOOKUP('DATA-1'!D119,'DATA-1'!$T$3:$U$9,2,0)</f>
        <v>B</v>
      </c>
      <c r="E119" s="6" t="str">
        <f>VLOOKUP('DATA-1'!E119,'DATA-1'!$T$3:$U$9,2,0)</f>
        <v>D</v>
      </c>
      <c r="F119" s="6" t="str">
        <f>VLOOKUP('DATA-1'!F119,'DATA-1'!$T$3:$U$9,2,0)</f>
        <v>C+</v>
      </c>
      <c r="G119" s="6" t="str">
        <f>VLOOKUP('DATA-1'!G119,'DATA-1'!$T$3:$U$9,2,0)</f>
        <v>C</v>
      </c>
      <c r="H119" s="6" t="str">
        <f>VLOOKUP('DATA-1'!H119,'DATA-1'!$T$3:$U$9,2,0)</f>
        <v>D</v>
      </c>
      <c r="I119" s="6" t="str">
        <f>VLOOKUP('DATA-1'!I119,'DATA-1'!$T$3:$U$9,2,0)</f>
        <v>C</v>
      </c>
      <c r="J119" s="6" t="str">
        <f>VLOOKUP('DATA-1'!J119,'DATA-1'!$T$3:$U$9,2,0)</f>
        <v>C</v>
      </c>
      <c r="K119" s="6" t="str">
        <f>VLOOKUP('DATA-1'!K119,'DATA-1'!$T$3:$U$9,2,0)</f>
        <v>B</v>
      </c>
      <c r="L119" s="6" t="str">
        <f>VLOOKUP('DATA-1'!L119,'DATA-1'!$T$3:$U$9,2,0)</f>
        <v>C</v>
      </c>
    </row>
    <row r="120" spans="1:12" s="2" customFormat="1" ht="15" customHeight="1" x14ac:dyDescent="0.35">
      <c r="A120" s="3">
        <v>116</v>
      </c>
      <c r="B120" s="6" t="str">
        <f>'DATA-1'!B120</f>
        <v>177862</v>
      </c>
      <c r="C120" s="6" t="str">
        <f>'DATA-1'!C120</f>
        <v>Nguyen Trong Sy</v>
      </c>
      <c r="D120" s="6" t="str">
        <f>VLOOKUP('DATA-1'!D120,'DATA-1'!$T$3:$U$9,2,0)</f>
        <v>B+</v>
      </c>
      <c r="E120" s="6" t="str">
        <f>VLOOKUP('DATA-1'!E120,'DATA-1'!$T$3:$U$9,2,0)</f>
        <v>C</v>
      </c>
      <c r="F120" s="6" t="str">
        <f>VLOOKUP('DATA-1'!F120,'DATA-1'!$T$3:$U$9,2,0)</f>
        <v>C</v>
      </c>
      <c r="G120" s="6" t="str">
        <f>VLOOKUP('DATA-1'!G120,'DATA-1'!$T$3:$U$9,2,0)</f>
        <v>B</v>
      </c>
      <c r="H120" s="6" t="str">
        <f>VLOOKUP('DATA-1'!H120,'DATA-1'!$T$3:$U$9,2,0)</f>
        <v>C</v>
      </c>
      <c r="I120" s="6" t="str">
        <f>VLOOKUP('DATA-1'!I120,'DATA-1'!$T$3:$U$9,2,0)</f>
        <v>C</v>
      </c>
      <c r="J120" s="6" t="str">
        <f>VLOOKUP('DATA-1'!J120,'DATA-1'!$T$3:$U$9,2,0)</f>
        <v>D+</v>
      </c>
      <c r="K120" s="6" t="str">
        <f>VLOOKUP('DATA-1'!K120,'DATA-1'!$T$3:$U$9,2,0)</f>
        <v>D+</v>
      </c>
      <c r="L120" s="6" t="str">
        <f>VLOOKUP('DATA-1'!L120,'DATA-1'!$T$3:$U$9,2,0)</f>
        <v>C</v>
      </c>
    </row>
    <row r="121" spans="1:12" s="2" customFormat="1" ht="15" customHeight="1" x14ac:dyDescent="0.35">
      <c r="A121" s="3">
        <v>117</v>
      </c>
      <c r="B121" s="6" t="str">
        <f>'DATA-1'!B121</f>
        <v>180762</v>
      </c>
      <c r="C121" s="6" t="str">
        <f>'DATA-1'!C121</f>
        <v>Nguyen Quang Thach</v>
      </c>
      <c r="D121" s="6" t="str">
        <f>VLOOKUP('DATA-1'!D121,'DATA-1'!$T$3:$U$9,2,0)</f>
        <v>B</v>
      </c>
      <c r="E121" s="6" t="str">
        <f>VLOOKUP('DATA-1'!E121,'DATA-1'!$T$3:$U$9,2,0)</f>
        <v>D+</v>
      </c>
      <c r="F121" s="6" t="str">
        <f>VLOOKUP('DATA-1'!F121,'DATA-1'!$T$3:$U$9,2,0)</f>
        <v>A</v>
      </c>
      <c r="G121" s="6" t="str">
        <f>VLOOKUP('DATA-1'!G121,'DATA-1'!$T$3:$U$9,2,0)</f>
        <v>B</v>
      </c>
      <c r="H121" s="6" t="str">
        <f>VLOOKUP('DATA-1'!H121,'DATA-1'!$T$3:$U$9,2,0)</f>
        <v>C+</v>
      </c>
      <c r="I121" s="6" t="str">
        <f>VLOOKUP('DATA-1'!I121,'DATA-1'!$T$3:$U$9,2,0)</f>
        <v>C</v>
      </c>
      <c r="J121" s="6" t="str">
        <f>VLOOKUP('DATA-1'!J121,'DATA-1'!$T$3:$U$9,2,0)</f>
        <v>C+</v>
      </c>
      <c r="K121" s="6" t="str">
        <f>VLOOKUP('DATA-1'!K121,'DATA-1'!$T$3:$U$9,2,0)</f>
        <v>B</v>
      </c>
      <c r="L121" s="6" t="str">
        <f>VLOOKUP('DATA-1'!L121,'DATA-1'!$T$3:$U$9,2,0)</f>
        <v>B</v>
      </c>
    </row>
    <row r="122" spans="1:12" s="2" customFormat="1" ht="15" customHeight="1" x14ac:dyDescent="0.35">
      <c r="A122" s="3">
        <v>118</v>
      </c>
      <c r="B122" s="6" t="str">
        <f>'DATA-1'!B122</f>
        <v>183562</v>
      </c>
      <c r="C122" s="6" t="str">
        <f>'DATA-1'!C122</f>
        <v>Ngo Toan Thang</v>
      </c>
      <c r="D122" s="6" t="str">
        <f>VLOOKUP('DATA-1'!D122,'DATA-1'!$T$3:$U$9,2,0)</f>
        <v>B</v>
      </c>
      <c r="E122" s="6" t="str">
        <f>VLOOKUP('DATA-1'!E122,'DATA-1'!$T$3:$U$9,2,0)</f>
        <v>C</v>
      </c>
      <c r="F122" s="6" t="str">
        <f>VLOOKUP('DATA-1'!F122,'DATA-1'!$T$3:$U$9,2,0)</f>
        <v>B</v>
      </c>
      <c r="G122" s="6" t="str">
        <f>VLOOKUP('DATA-1'!G122,'DATA-1'!$T$3:$U$9,2,0)</f>
        <v>C</v>
      </c>
      <c r="H122" s="6" t="str">
        <f>VLOOKUP('DATA-1'!H122,'DATA-1'!$T$3:$U$9,2,0)</f>
        <v>D+</v>
      </c>
      <c r="I122" s="6" t="str">
        <f>VLOOKUP('DATA-1'!I122,'DATA-1'!$T$3:$U$9,2,0)</f>
        <v>C+</v>
      </c>
      <c r="J122" s="6" t="str">
        <f>VLOOKUP('DATA-1'!J122,'DATA-1'!$T$3:$U$9,2,0)</f>
        <v>A</v>
      </c>
      <c r="K122" s="6" t="str">
        <f>VLOOKUP('DATA-1'!K122,'DATA-1'!$T$3:$U$9,2,0)</f>
        <v>B</v>
      </c>
      <c r="L122" s="6" t="str">
        <f>VLOOKUP('DATA-1'!L122,'DATA-1'!$T$3:$U$9,2,0)</f>
        <v>B</v>
      </c>
    </row>
    <row r="123" spans="1:12" s="2" customFormat="1" ht="15" customHeight="1" x14ac:dyDescent="0.35">
      <c r="A123" s="3">
        <v>119</v>
      </c>
      <c r="B123" s="6" t="str">
        <f>'DATA-1'!B123</f>
        <v>185162</v>
      </c>
      <c r="C123" s="6" t="str">
        <f>'DATA-1'!C123</f>
        <v>Pham Duc Thang</v>
      </c>
      <c r="D123" s="6" t="str">
        <f>VLOOKUP('DATA-1'!D123,'DATA-1'!$T$3:$U$9,2,0)</f>
        <v>B</v>
      </c>
      <c r="E123" s="6" t="str">
        <f>VLOOKUP('DATA-1'!E123,'DATA-1'!$T$3:$U$9,2,0)</f>
        <v>D</v>
      </c>
      <c r="F123" s="6" t="str">
        <f>VLOOKUP('DATA-1'!F123,'DATA-1'!$T$3:$U$9,2,0)</f>
        <v>C</v>
      </c>
      <c r="G123" s="6" t="str">
        <f>VLOOKUP('DATA-1'!G123,'DATA-1'!$T$3:$U$9,2,0)</f>
        <v>B</v>
      </c>
      <c r="H123" s="6" t="str">
        <f>VLOOKUP('DATA-1'!H123,'DATA-1'!$T$3:$U$9,2,0)</f>
        <v>D</v>
      </c>
      <c r="I123" s="6" t="str">
        <f>VLOOKUP('DATA-1'!I123,'DATA-1'!$T$3:$U$9,2,0)</f>
        <v>C+</v>
      </c>
      <c r="J123" s="6" t="str">
        <f>VLOOKUP('DATA-1'!J123,'DATA-1'!$T$3:$U$9,2,0)</f>
        <v>C</v>
      </c>
      <c r="K123" s="6" t="str">
        <f>VLOOKUP('DATA-1'!K123,'DATA-1'!$T$3:$U$9,2,0)</f>
        <v>B+</v>
      </c>
      <c r="L123" s="6" t="str">
        <f>VLOOKUP('DATA-1'!L123,'DATA-1'!$T$3:$U$9,2,0)</f>
        <v>B</v>
      </c>
    </row>
    <row r="124" spans="1:12" s="2" customFormat="1" ht="15" customHeight="1" x14ac:dyDescent="0.35">
      <c r="A124" s="3">
        <v>120</v>
      </c>
      <c r="B124" s="6" t="str">
        <f>'DATA-1'!B124</f>
        <v>204962</v>
      </c>
      <c r="C124" s="6" t="str">
        <f>'DATA-1'!C124</f>
        <v>Bui Van Tinh</v>
      </c>
      <c r="D124" s="6" t="str">
        <f>VLOOKUP('DATA-1'!D124,'DATA-1'!$T$3:$U$9,2,0)</f>
        <v>B+</v>
      </c>
      <c r="E124" s="6" t="str">
        <f>VLOOKUP('DATA-1'!E124,'DATA-1'!$T$3:$U$9,2,0)</f>
        <v>D</v>
      </c>
      <c r="F124" s="6" t="str">
        <f>VLOOKUP('DATA-1'!F124,'DATA-1'!$T$3:$U$9,2,0)</f>
        <v>C</v>
      </c>
      <c r="G124" s="6" t="str">
        <f>VLOOKUP('DATA-1'!G124,'DATA-1'!$T$3:$U$9,2,0)</f>
        <v>C+</v>
      </c>
      <c r="H124" s="6" t="str">
        <f>VLOOKUP('DATA-1'!H124,'DATA-1'!$T$3:$U$9,2,0)</f>
        <v>C+</v>
      </c>
      <c r="I124" s="6" t="str">
        <f>VLOOKUP('DATA-1'!I124,'DATA-1'!$T$3:$U$9,2,0)</f>
        <v>C+</v>
      </c>
      <c r="J124" s="6" t="str">
        <f>VLOOKUP('DATA-1'!J124,'DATA-1'!$T$3:$U$9,2,0)</f>
        <v>C</v>
      </c>
      <c r="K124" s="6" t="str">
        <f>VLOOKUP('DATA-1'!K124,'DATA-1'!$T$3:$U$9,2,0)</f>
        <v>D+</v>
      </c>
      <c r="L124" s="6" t="str">
        <f>VLOOKUP('DATA-1'!L124,'DATA-1'!$T$3:$U$9,2,0)</f>
        <v>C+</v>
      </c>
    </row>
    <row r="125" spans="1:12" s="2" customFormat="1" ht="15" customHeight="1" x14ac:dyDescent="0.35">
      <c r="A125" s="3">
        <v>121</v>
      </c>
      <c r="B125" s="6" t="str">
        <f>'DATA-1'!B125</f>
        <v>20862</v>
      </c>
      <c r="C125" s="6" t="str">
        <f>'DATA-1'!C125</f>
        <v>Pham Van Chinh</v>
      </c>
      <c r="D125" s="6" t="str">
        <f>VLOOKUP('DATA-1'!D125,'DATA-1'!$T$3:$U$9,2,0)</f>
        <v>B</v>
      </c>
      <c r="E125" s="6" t="str">
        <f>VLOOKUP('DATA-1'!E125,'DATA-1'!$T$3:$U$9,2,0)</f>
        <v>D</v>
      </c>
      <c r="F125" s="6" t="str">
        <f>VLOOKUP('DATA-1'!F125,'DATA-1'!$T$3:$U$9,2,0)</f>
        <v>B</v>
      </c>
      <c r="G125" s="6" t="str">
        <f>VLOOKUP('DATA-1'!G125,'DATA-1'!$T$3:$U$9,2,0)</f>
        <v>B</v>
      </c>
      <c r="H125" s="6" t="str">
        <f>VLOOKUP('DATA-1'!H125,'DATA-1'!$T$3:$U$9,2,0)</f>
        <v>B</v>
      </c>
      <c r="I125" s="6" t="str">
        <f>VLOOKUP('DATA-1'!I125,'DATA-1'!$T$3:$U$9,2,0)</f>
        <v>B</v>
      </c>
      <c r="J125" s="6" t="str">
        <f>VLOOKUP('DATA-1'!J125,'DATA-1'!$T$3:$U$9,2,0)</f>
        <v>A</v>
      </c>
      <c r="K125" s="6" t="str">
        <f>VLOOKUP('DATA-1'!K125,'DATA-1'!$T$3:$U$9,2,0)</f>
        <v>B+</v>
      </c>
      <c r="L125" s="6" t="str">
        <f>VLOOKUP('DATA-1'!L125,'DATA-1'!$T$3:$U$9,2,0)</f>
        <v>B</v>
      </c>
    </row>
    <row r="126" spans="1:12" s="2" customFormat="1" ht="15" customHeight="1" x14ac:dyDescent="0.35">
      <c r="A126" s="3">
        <v>122</v>
      </c>
      <c r="B126" s="6" t="str">
        <f>'DATA-1'!B126</f>
        <v>240162</v>
      </c>
      <c r="C126" s="6" t="str">
        <f>'DATA-1'!C126</f>
        <v>Do Hai Yen</v>
      </c>
      <c r="D126" s="6" t="str">
        <f>VLOOKUP('DATA-1'!D126,'DATA-1'!$T$3:$U$9,2,0)</f>
        <v>A</v>
      </c>
      <c r="E126" s="6" t="str">
        <f>VLOOKUP('DATA-1'!E126,'DATA-1'!$T$3:$U$9,2,0)</f>
        <v>B+</v>
      </c>
      <c r="F126" s="6" t="str">
        <f>VLOOKUP('DATA-1'!F126,'DATA-1'!$T$3:$U$9,2,0)</f>
        <v>A</v>
      </c>
      <c r="G126" s="6" t="str">
        <f>VLOOKUP('DATA-1'!G126,'DATA-1'!$T$3:$U$9,2,0)</f>
        <v>B</v>
      </c>
      <c r="H126" s="6" t="str">
        <f>VLOOKUP('DATA-1'!H126,'DATA-1'!$T$3:$U$9,2,0)</f>
        <v>C+</v>
      </c>
      <c r="I126" s="6" t="str">
        <f>VLOOKUP('DATA-1'!I126,'DATA-1'!$T$3:$U$9,2,0)</f>
        <v>B</v>
      </c>
      <c r="J126" s="6" t="str">
        <f>VLOOKUP('DATA-1'!J126,'DATA-1'!$T$3:$U$9,2,0)</f>
        <v>A</v>
      </c>
      <c r="K126" s="6" t="str">
        <f>VLOOKUP('DATA-1'!K126,'DATA-1'!$T$3:$U$9,2,0)</f>
        <v>A</v>
      </c>
      <c r="L126" s="6" t="str">
        <f>VLOOKUP('DATA-1'!L126,'DATA-1'!$T$3:$U$9,2,0)</f>
        <v>A</v>
      </c>
    </row>
    <row r="127" spans="1:12" s="2" customFormat="1" ht="15" customHeight="1" x14ac:dyDescent="0.35">
      <c r="A127" s="3">
        <v>123</v>
      </c>
      <c r="B127" s="6" t="str">
        <f>'DATA-1'!B127</f>
        <v>43862</v>
      </c>
      <c r="C127" s="6" t="str">
        <f>'DATA-1'!C127</f>
        <v>Nguyen Hai Dang</v>
      </c>
      <c r="D127" s="6" t="str">
        <f>VLOOKUP('DATA-1'!D127,'DATA-1'!$T$3:$U$9,2,0)</f>
        <v>B+</v>
      </c>
      <c r="E127" s="6" t="str">
        <f>VLOOKUP('DATA-1'!E127,'DATA-1'!$T$3:$U$9,2,0)</f>
        <v>C</v>
      </c>
      <c r="F127" s="6" t="str">
        <f>VLOOKUP('DATA-1'!F127,'DATA-1'!$T$3:$U$9,2,0)</f>
        <v>C+</v>
      </c>
      <c r="G127" s="6" t="str">
        <f>VLOOKUP('DATA-1'!G127,'DATA-1'!$T$3:$U$9,2,0)</f>
        <v>D+</v>
      </c>
      <c r="H127" s="6" t="str">
        <f>VLOOKUP('DATA-1'!H127,'DATA-1'!$T$3:$U$9,2,0)</f>
        <v>C</v>
      </c>
      <c r="I127" s="6" t="str">
        <f>VLOOKUP('DATA-1'!I127,'DATA-1'!$T$3:$U$9,2,0)</f>
        <v>C</v>
      </c>
      <c r="J127" s="6" t="str">
        <f>VLOOKUP('DATA-1'!J127,'DATA-1'!$T$3:$U$9,2,0)</f>
        <v>C</v>
      </c>
      <c r="K127" s="6" t="str">
        <f>VLOOKUP('DATA-1'!K127,'DATA-1'!$T$3:$U$9,2,0)</f>
        <v>C</v>
      </c>
      <c r="L127" s="6" t="str">
        <f>VLOOKUP('DATA-1'!L127,'DATA-1'!$T$3:$U$9,2,0)</f>
        <v>B</v>
      </c>
    </row>
    <row r="128" spans="1:12" s="2" customFormat="1" ht="15" customHeight="1" x14ac:dyDescent="0.35">
      <c r="A128" s="3">
        <v>124</v>
      </c>
      <c r="B128" s="6" t="str">
        <f>'DATA-1'!B128</f>
        <v>5000162</v>
      </c>
      <c r="C128" s="6" t="str">
        <f>'DATA-1'!C128</f>
        <v>Lim Sivnai</v>
      </c>
      <c r="D128" s="6" t="str">
        <f>VLOOKUP('DATA-1'!D128,'DATA-1'!$T$3:$U$9,2,0)</f>
        <v>C</v>
      </c>
      <c r="E128" s="6" t="str">
        <f>VLOOKUP('DATA-1'!E128,'DATA-1'!$T$3:$U$9,2,0)</f>
        <v>B</v>
      </c>
      <c r="F128" s="6" t="str">
        <f>VLOOKUP('DATA-1'!F128,'DATA-1'!$T$3:$U$9,2,0)</f>
        <v>B+</v>
      </c>
      <c r="G128" s="6" t="str">
        <f>VLOOKUP('DATA-1'!G128,'DATA-1'!$T$3:$U$9,2,0)</f>
        <v>C+</v>
      </c>
      <c r="H128" s="6" t="str">
        <f>VLOOKUP('DATA-1'!H128,'DATA-1'!$T$3:$U$9,2,0)</f>
        <v>D</v>
      </c>
      <c r="I128" s="6" t="str">
        <f>VLOOKUP('DATA-1'!I128,'DATA-1'!$T$3:$U$9,2,0)</f>
        <v>C+</v>
      </c>
      <c r="J128" s="6" t="str">
        <f>VLOOKUP('DATA-1'!J128,'DATA-1'!$T$3:$U$9,2,0)</f>
        <v>B+</v>
      </c>
      <c r="K128" s="6" t="str">
        <f>VLOOKUP('DATA-1'!K128,'DATA-1'!$T$3:$U$9,2,0)</f>
        <v>A</v>
      </c>
      <c r="L128" s="6" t="str">
        <f>VLOOKUP('DATA-1'!L128,'DATA-1'!$T$3:$U$9,2,0)</f>
        <v>B</v>
      </c>
    </row>
    <row r="129" spans="1:12" s="2" customFormat="1" ht="15" customHeight="1" x14ac:dyDescent="0.35">
      <c r="A129" s="3">
        <v>125</v>
      </c>
      <c r="B129" s="6" t="str">
        <f>'DATA-1'!B129</f>
        <v>5000262</v>
      </c>
      <c r="C129" s="6" t="str">
        <f>'DATA-1'!C129</f>
        <v>Thou Vanda</v>
      </c>
      <c r="D129" s="6" t="str">
        <f>VLOOKUP('DATA-1'!D129,'DATA-1'!$T$3:$U$9,2,0)</f>
        <v>C</v>
      </c>
      <c r="E129" s="6" t="str">
        <f>VLOOKUP('DATA-1'!E129,'DATA-1'!$T$3:$U$9,2,0)</f>
        <v>D</v>
      </c>
      <c r="F129" s="6" t="str">
        <f>VLOOKUP('DATA-1'!F129,'DATA-1'!$T$3:$U$9,2,0)</f>
        <v>C</v>
      </c>
      <c r="G129" s="6" t="str">
        <f>VLOOKUP('DATA-1'!G129,'DATA-1'!$T$3:$U$9,2,0)</f>
        <v>C</v>
      </c>
      <c r="H129" s="6" t="str">
        <f>VLOOKUP('DATA-1'!H129,'DATA-1'!$T$3:$U$9,2,0)</f>
        <v>D</v>
      </c>
      <c r="I129" s="6" t="str">
        <f>VLOOKUP('DATA-1'!I129,'DATA-1'!$T$3:$U$9,2,0)</f>
        <v>C</v>
      </c>
      <c r="J129" s="6" t="str">
        <f>VLOOKUP('DATA-1'!J129,'DATA-1'!$T$3:$U$9,2,0)</f>
        <v>B+</v>
      </c>
      <c r="K129" s="6" t="str">
        <f>VLOOKUP('DATA-1'!K129,'DATA-1'!$T$3:$U$9,2,0)</f>
        <v>B</v>
      </c>
      <c r="L129" s="6" t="str">
        <f>VLOOKUP('DATA-1'!L129,'DATA-1'!$T$3:$U$9,2,0)</f>
        <v>C+</v>
      </c>
    </row>
    <row r="130" spans="1:12" s="2" customFormat="1" ht="15" customHeight="1" x14ac:dyDescent="0.35">
      <c r="A130" s="3">
        <v>126</v>
      </c>
      <c r="B130" s="6" t="str">
        <f>'DATA-1'!B130</f>
        <v>5000362</v>
      </c>
      <c r="C130" s="6" t="str">
        <f>'DATA-1'!C130</f>
        <v>Chhin Bora</v>
      </c>
      <c r="D130" s="6" t="str">
        <f>VLOOKUP('DATA-1'!D130,'DATA-1'!$T$3:$U$9,2,0)</f>
        <v>A</v>
      </c>
      <c r="E130" s="6" t="str">
        <f>VLOOKUP('DATA-1'!E130,'DATA-1'!$T$3:$U$9,2,0)</f>
        <v>C</v>
      </c>
      <c r="F130" s="6" t="str">
        <f>VLOOKUP('DATA-1'!F130,'DATA-1'!$T$3:$U$9,2,0)</f>
        <v>D</v>
      </c>
      <c r="G130" s="6" t="str">
        <f>VLOOKUP('DATA-1'!G130,'DATA-1'!$T$3:$U$9,2,0)</f>
        <v>C</v>
      </c>
      <c r="H130" s="6" t="str">
        <f>VLOOKUP('DATA-1'!H130,'DATA-1'!$T$3:$U$9,2,0)</f>
        <v>D</v>
      </c>
      <c r="I130" s="6" t="str">
        <f>VLOOKUP('DATA-1'!I130,'DATA-1'!$T$3:$U$9,2,0)</f>
        <v>C+</v>
      </c>
      <c r="J130" s="6" t="str">
        <f>VLOOKUP('DATA-1'!J130,'DATA-1'!$T$3:$U$9,2,0)</f>
        <v>B</v>
      </c>
      <c r="K130" s="6" t="str">
        <f>VLOOKUP('DATA-1'!K130,'DATA-1'!$T$3:$U$9,2,0)</f>
        <v>B+</v>
      </c>
      <c r="L130" s="6" t="str">
        <f>VLOOKUP('DATA-1'!L130,'DATA-1'!$T$3:$U$9,2,0)</f>
        <v>B</v>
      </c>
    </row>
    <row r="131" spans="1:12" s="2" customFormat="1" ht="15" customHeight="1" x14ac:dyDescent="0.35">
      <c r="A131" s="3">
        <v>127</v>
      </c>
      <c r="B131" s="6">
        <f>'DATA-1'!B131</f>
        <v>5001162</v>
      </c>
      <c r="C131" s="6" t="str">
        <f>'DATA-1'!C131</f>
        <v>Morn Chanveasna</v>
      </c>
      <c r="D131" s="6" t="str">
        <f>VLOOKUP('DATA-1'!D131,'DATA-1'!$T$3:$U$9,2,0)</f>
        <v>A</v>
      </c>
      <c r="E131" s="6" t="str">
        <f>VLOOKUP('DATA-1'!E131,'DATA-1'!$T$3:$U$9,2,0)</f>
        <v>C</v>
      </c>
      <c r="F131" s="6" t="str">
        <f>VLOOKUP('DATA-1'!F131,'DATA-1'!$T$3:$U$9,2,0)</f>
        <v>C</v>
      </c>
      <c r="G131" s="6" t="str">
        <f>VLOOKUP('DATA-1'!G131,'DATA-1'!$T$3:$U$9,2,0)</f>
        <v>C</v>
      </c>
      <c r="H131" s="6" t="str">
        <f>VLOOKUP('DATA-1'!H131,'DATA-1'!$T$3:$U$9,2,0)</f>
        <v>D</v>
      </c>
      <c r="I131" s="6" t="str">
        <f>VLOOKUP('DATA-1'!I131,'DATA-1'!$T$3:$U$9,2,0)</f>
        <v>C+</v>
      </c>
      <c r="J131" s="6" t="str">
        <f>VLOOKUP('DATA-1'!J131,'DATA-1'!$T$3:$U$9,2,0)</f>
        <v>B</v>
      </c>
      <c r="K131" s="6" t="str">
        <f>VLOOKUP('DATA-1'!K131,'DATA-1'!$T$3:$U$9,2,0)</f>
        <v>B+</v>
      </c>
      <c r="L131" s="6" t="str">
        <f>VLOOKUP('DATA-1'!L131,'DATA-1'!$T$3:$U$9,2,0)</f>
        <v>C+</v>
      </c>
    </row>
    <row r="132" spans="1:12" s="2" customFormat="1" ht="15" customHeight="1" x14ac:dyDescent="0.35">
      <c r="A132" s="3">
        <v>128</v>
      </c>
      <c r="B132" s="6" t="str">
        <f>'DATA-1'!B132</f>
        <v>5001262</v>
      </c>
      <c r="C132" s="6" t="str">
        <f>'DATA-1'!C132</f>
        <v>Soeun Oudom</v>
      </c>
      <c r="D132" s="6" t="str">
        <f>VLOOKUP('DATA-1'!D132,'DATA-1'!$T$3:$U$9,2,0)</f>
        <v>A</v>
      </c>
      <c r="E132" s="6" t="str">
        <f>VLOOKUP('DATA-1'!E132,'DATA-1'!$T$3:$U$9,2,0)</f>
        <v>D</v>
      </c>
      <c r="F132" s="6" t="str">
        <f>VLOOKUP('DATA-1'!F132,'DATA-1'!$T$3:$U$9,2,0)</f>
        <v>C</v>
      </c>
      <c r="G132" s="6" t="str">
        <f>VLOOKUP('DATA-1'!G132,'DATA-1'!$T$3:$U$9,2,0)</f>
        <v>C</v>
      </c>
      <c r="H132" s="6" t="str">
        <f>VLOOKUP('DATA-1'!H132,'DATA-1'!$T$3:$U$9,2,0)</f>
        <v>D</v>
      </c>
      <c r="I132" s="6" t="str">
        <f>VLOOKUP('DATA-1'!I132,'DATA-1'!$T$3:$U$9,2,0)</f>
        <v>C</v>
      </c>
      <c r="J132" s="6" t="str">
        <f>VLOOKUP('DATA-1'!J132,'DATA-1'!$T$3:$U$9,2,0)</f>
        <v>B</v>
      </c>
      <c r="K132" s="6" t="str">
        <f>VLOOKUP('DATA-1'!K132,'DATA-1'!$T$3:$U$9,2,0)</f>
        <v>B</v>
      </c>
      <c r="L132" s="6" t="str">
        <f>VLOOKUP('DATA-1'!L132,'DATA-1'!$T$3:$U$9,2,0)</f>
        <v>B</v>
      </c>
    </row>
    <row r="133" spans="1:12" s="2" customFormat="1" ht="15" customHeight="1" x14ac:dyDescent="0.35">
      <c r="A133" s="3">
        <v>129</v>
      </c>
      <c r="B133" s="6" t="str">
        <f>'DATA-1'!B133</f>
        <v>5001762</v>
      </c>
      <c r="C133" s="6" t="str">
        <f>'DATA-1'!C133</f>
        <v>Kiettisak Meuanglouang</v>
      </c>
      <c r="D133" s="6" t="str">
        <f>VLOOKUP('DATA-1'!D133,'DATA-1'!$T$3:$U$9,2,0)</f>
        <v>B</v>
      </c>
      <c r="E133" s="6" t="str">
        <f>VLOOKUP('DATA-1'!E133,'DATA-1'!$T$3:$U$9,2,0)</f>
        <v>D</v>
      </c>
      <c r="F133" s="6" t="str">
        <f>VLOOKUP('DATA-1'!F133,'DATA-1'!$T$3:$U$9,2,0)</f>
        <v>D</v>
      </c>
      <c r="G133" s="6" t="str">
        <f>VLOOKUP('DATA-1'!G133,'DATA-1'!$T$3:$U$9,2,0)</f>
        <v>D+</v>
      </c>
      <c r="H133" s="6" t="str">
        <f>VLOOKUP('DATA-1'!H133,'DATA-1'!$T$3:$U$9,2,0)</f>
        <v>D</v>
      </c>
      <c r="I133" s="6" t="str">
        <f>VLOOKUP('DATA-1'!I133,'DATA-1'!$T$3:$U$9,2,0)</f>
        <v>C</v>
      </c>
      <c r="J133" s="6" t="str">
        <f>VLOOKUP('DATA-1'!J133,'DATA-1'!$T$3:$U$9,2,0)</f>
        <v>D+</v>
      </c>
      <c r="K133" s="6" t="str">
        <f>VLOOKUP('DATA-1'!K133,'DATA-1'!$T$3:$U$9,2,0)</f>
        <v>D+</v>
      </c>
      <c r="L133" s="6" t="str">
        <f>VLOOKUP('DATA-1'!L133,'DATA-1'!$T$3:$U$9,2,0)</f>
        <v>C+</v>
      </c>
    </row>
    <row r="134" spans="1:12" s="2" customFormat="1" ht="15" customHeight="1" x14ac:dyDescent="0.35">
      <c r="A134" s="3">
        <v>130</v>
      </c>
      <c r="B134" s="6" t="str">
        <f>'DATA-1'!B134</f>
        <v>75662</v>
      </c>
      <c r="C134" s="6" t="str">
        <f>'DATA-1'!C134</f>
        <v>Ngo Van Hieu</v>
      </c>
      <c r="D134" s="6" t="str">
        <f>VLOOKUP('DATA-1'!D134,'DATA-1'!$T$3:$U$9,2,0)</f>
        <v>A</v>
      </c>
      <c r="E134" s="6" t="str">
        <f>VLOOKUP('DATA-1'!E134,'DATA-1'!$T$3:$U$9,2,0)</f>
        <v>B</v>
      </c>
      <c r="F134" s="6" t="str">
        <f>VLOOKUP('DATA-1'!F134,'DATA-1'!$T$3:$U$9,2,0)</f>
        <v>C+</v>
      </c>
      <c r="G134" s="6" t="str">
        <f>VLOOKUP('DATA-1'!G134,'DATA-1'!$T$3:$U$9,2,0)</f>
        <v>B</v>
      </c>
      <c r="H134" s="6" t="str">
        <f>VLOOKUP('DATA-1'!H134,'DATA-1'!$T$3:$U$9,2,0)</f>
        <v>B</v>
      </c>
      <c r="I134" s="6" t="str">
        <f>VLOOKUP('DATA-1'!I134,'DATA-1'!$T$3:$U$9,2,0)</f>
        <v>B</v>
      </c>
      <c r="J134" s="6" t="str">
        <f>VLOOKUP('DATA-1'!J134,'DATA-1'!$T$3:$U$9,2,0)</f>
        <v>B</v>
      </c>
      <c r="K134" s="6" t="str">
        <f>VLOOKUP('DATA-1'!K134,'DATA-1'!$T$3:$U$9,2,0)</f>
        <v>B+</v>
      </c>
      <c r="L134" s="6" t="str">
        <f>VLOOKUP('DATA-1'!L134,'DATA-1'!$T$3:$U$9,2,0)</f>
        <v>B</v>
      </c>
    </row>
    <row r="135" spans="1:12" s="2" customFormat="1" ht="15" customHeight="1" x14ac:dyDescent="0.35">
      <c r="A135" s="3">
        <v>131</v>
      </c>
      <c r="B135" s="6" t="str">
        <f>'DATA-1'!B135</f>
        <v>76962</v>
      </c>
      <c r="C135" s="6" t="str">
        <f>'DATA-1'!C135</f>
        <v>Nguyen Minh Hieu</v>
      </c>
      <c r="D135" s="6" t="str">
        <f>VLOOKUP('DATA-1'!D135,'DATA-1'!$T$3:$U$9,2,0)</f>
        <v>B</v>
      </c>
      <c r="E135" s="6" t="str">
        <f>VLOOKUP('DATA-1'!E135,'DATA-1'!$T$3:$U$9,2,0)</f>
        <v>D+</v>
      </c>
      <c r="F135" s="6" t="str">
        <f>VLOOKUP('DATA-1'!F135,'DATA-1'!$T$3:$U$9,2,0)</f>
        <v>C</v>
      </c>
      <c r="G135" s="6" t="str">
        <f>VLOOKUP('DATA-1'!G135,'DATA-1'!$T$3:$U$9,2,0)</f>
        <v>D+</v>
      </c>
      <c r="H135" s="6" t="str">
        <f>VLOOKUP('DATA-1'!H135,'DATA-1'!$T$3:$U$9,2,0)</f>
        <v>D</v>
      </c>
      <c r="I135" s="6" t="str">
        <f>VLOOKUP('DATA-1'!I135,'DATA-1'!$T$3:$U$9,2,0)</f>
        <v>C+</v>
      </c>
      <c r="J135" s="6" t="str">
        <f>VLOOKUP('DATA-1'!J135,'DATA-1'!$T$3:$U$9,2,0)</f>
        <v>B</v>
      </c>
      <c r="K135" s="6" t="str">
        <f>VLOOKUP('DATA-1'!K135,'DATA-1'!$T$3:$U$9,2,0)</f>
        <v>B+</v>
      </c>
      <c r="L135" s="6" t="str">
        <f>VLOOKUP('DATA-1'!L135,'DATA-1'!$T$3:$U$9,2,0)</f>
        <v>B</v>
      </c>
    </row>
    <row r="136" spans="1:12" s="2" customFormat="1" ht="15" customHeight="1" x14ac:dyDescent="0.35">
      <c r="A136" s="3">
        <v>132</v>
      </c>
      <c r="B136" s="6" t="str">
        <f>'DATA-1'!B136</f>
        <v>8162</v>
      </c>
      <c r="C136" s="6" t="str">
        <f>'DATA-1'!C136</f>
        <v>Phan Hoang Anh</v>
      </c>
      <c r="D136" s="6" t="str">
        <f>VLOOKUP('DATA-1'!D136,'DATA-1'!$T$3:$U$9,2,0)</f>
        <v>B</v>
      </c>
      <c r="E136" s="6" t="str">
        <f>VLOOKUP('DATA-1'!E136,'DATA-1'!$T$3:$U$9,2,0)</f>
        <v>C</v>
      </c>
      <c r="F136" s="6" t="str">
        <f>VLOOKUP('DATA-1'!F136,'DATA-1'!$T$3:$U$9,2,0)</f>
        <v>C</v>
      </c>
      <c r="G136" s="6" t="str">
        <f>VLOOKUP('DATA-1'!G136,'DATA-1'!$T$3:$U$9,2,0)</f>
        <v>D+</v>
      </c>
      <c r="H136" s="6" t="str">
        <f>VLOOKUP('DATA-1'!H136,'DATA-1'!$T$3:$U$9,2,0)</f>
        <v>C</v>
      </c>
      <c r="I136" s="6" t="str">
        <f>VLOOKUP('DATA-1'!I136,'DATA-1'!$T$3:$U$9,2,0)</f>
        <v>B</v>
      </c>
      <c r="J136" s="6" t="str">
        <f>VLOOKUP('DATA-1'!J136,'DATA-1'!$T$3:$U$9,2,0)</f>
        <v>A</v>
      </c>
      <c r="K136" s="6" t="str">
        <f>VLOOKUP('DATA-1'!K136,'DATA-1'!$T$3:$U$9,2,0)</f>
        <v>A</v>
      </c>
      <c r="L136" s="6" t="str">
        <f>VLOOKUP('DATA-1'!L136,'DATA-1'!$T$3:$U$9,2,0)</f>
        <v>C+</v>
      </c>
    </row>
    <row r="137" spans="1:12" s="2" customFormat="1" ht="15" customHeight="1" x14ac:dyDescent="0.35">
      <c r="A137" s="3">
        <v>133</v>
      </c>
      <c r="B137" s="6" t="str">
        <f>'DATA-1'!B137</f>
        <v>96162</v>
      </c>
      <c r="C137" s="6" t="str">
        <f>'DATA-1'!C137</f>
        <v>Nguyen Kinh Hung</v>
      </c>
      <c r="D137" s="6" t="str">
        <f>VLOOKUP('DATA-1'!D137,'DATA-1'!$T$3:$U$9,2,0)</f>
        <v>B+</v>
      </c>
      <c r="E137" s="6" t="str">
        <f>VLOOKUP('DATA-1'!E137,'DATA-1'!$T$3:$U$9,2,0)</f>
        <v>B</v>
      </c>
      <c r="F137" s="6" t="str">
        <f>VLOOKUP('DATA-1'!F137,'DATA-1'!$T$3:$U$9,2,0)</f>
        <v>A</v>
      </c>
      <c r="G137" s="6" t="str">
        <f>VLOOKUP('DATA-1'!G137,'DATA-1'!$T$3:$U$9,2,0)</f>
        <v>B</v>
      </c>
      <c r="H137" s="6" t="str">
        <f>VLOOKUP('DATA-1'!H137,'DATA-1'!$T$3:$U$9,2,0)</f>
        <v>A</v>
      </c>
      <c r="I137" s="6" t="str">
        <f>VLOOKUP('DATA-1'!I137,'DATA-1'!$T$3:$U$9,2,0)</f>
        <v>B+</v>
      </c>
      <c r="J137" s="6" t="str">
        <f>VLOOKUP('DATA-1'!J137,'DATA-1'!$T$3:$U$9,2,0)</f>
        <v>A</v>
      </c>
      <c r="K137" s="6" t="str">
        <f>VLOOKUP('DATA-1'!K137,'DATA-1'!$T$3:$U$9,2,0)</f>
        <v>A</v>
      </c>
      <c r="L137" s="6" t="str">
        <f>VLOOKUP('DATA-1'!L137,'DATA-1'!$T$3:$U$9,2,0)</f>
        <v>A</v>
      </c>
    </row>
    <row r="138" spans="1:12" s="2" customFormat="1" ht="15" customHeight="1" x14ac:dyDescent="0.35">
      <c r="A138" s="3">
        <v>134</v>
      </c>
      <c r="B138" s="6" t="str">
        <f>'DATA-1'!B138</f>
        <v>96562</v>
      </c>
      <c r="C138" s="6" t="str">
        <f>'DATA-1'!C138</f>
        <v>Nguyen Van Hung</v>
      </c>
      <c r="D138" s="6" t="str">
        <f>VLOOKUP('DATA-1'!D138,'DATA-1'!$T$3:$U$9,2,0)</f>
        <v>A</v>
      </c>
      <c r="E138" s="6" t="str">
        <f>VLOOKUP('DATA-1'!E138,'DATA-1'!$T$3:$U$9,2,0)</f>
        <v>D+</v>
      </c>
      <c r="F138" s="6" t="str">
        <f>VLOOKUP('DATA-1'!F138,'DATA-1'!$T$3:$U$9,2,0)</f>
        <v>A</v>
      </c>
      <c r="G138" s="6" t="str">
        <f>VLOOKUP('DATA-1'!G138,'DATA-1'!$T$3:$U$9,2,0)</f>
        <v>C</v>
      </c>
      <c r="H138" s="6" t="str">
        <f>VLOOKUP('DATA-1'!H138,'DATA-1'!$T$3:$U$9,2,0)</f>
        <v>B</v>
      </c>
      <c r="I138" s="6" t="str">
        <f>VLOOKUP('DATA-1'!I138,'DATA-1'!$T$3:$U$9,2,0)</f>
        <v>B+</v>
      </c>
      <c r="J138" s="6" t="str">
        <f>VLOOKUP('DATA-1'!J138,'DATA-1'!$T$3:$U$9,2,0)</f>
        <v>A</v>
      </c>
      <c r="K138" s="6" t="str">
        <f>VLOOKUP('DATA-1'!K138,'DATA-1'!$T$3:$U$9,2,0)</f>
        <v>B+</v>
      </c>
      <c r="L138" s="6" t="str">
        <f>VLOOKUP('DATA-1'!L138,'DATA-1'!$T$3:$U$9,2,0)</f>
        <v>B</v>
      </c>
    </row>
    <row r="139" spans="1:12" s="2" customFormat="1" ht="15" customHeight="1" x14ac:dyDescent="0.35">
      <c r="A139" s="3">
        <v>135</v>
      </c>
      <c r="B139" s="6" t="str">
        <f>'DATA-1'!B139</f>
        <v>99962</v>
      </c>
      <c r="C139" s="6" t="str">
        <f>'DATA-1'!C139</f>
        <v>Dam Quang Huy</v>
      </c>
      <c r="D139" s="6" t="str">
        <f>VLOOKUP('DATA-1'!D139,'DATA-1'!$T$3:$U$9,2,0)</f>
        <v>B</v>
      </c>
      <c r="E139" s="6" t="str">
        <f>VLOOKUP('DATA-1'!E139,'DATA-1'!$T$3:$U$9,2,0)</f>
        <v>B+</v>
      </c>
      <c r="F139" s="6" t="str">
        <f>VLOOKUP('DATA-1'!F139,'DATA-1'!$T$3:$U$9,2,0)</f>
        <v>B</v>
      </c>
      <c r="G139" s="6" t="str">
        <f>VLOOKUP('DATA-1'!G139,'DATA-1'!$T$3:$U$9,2,0)</f>
        <v>C</v>
      </c>
      <c r="H139" s="6" t="str">
        <f>VLOOKUP('DATA-1'!H139,'DATA-1'!$T$3:$U$9,2,0)</f>
        <v>C+</v>
      </c>
      <c r="I139" s="6" t="str">
        <f>VLOOKUP('DATA-1'!I139,'DATA-1'!$T$3:$U$9,2,0)</f>
        <v>B</v>
      </c>
      <c r="J139" s="6" t="str">
        <f>VLOOKUP('DATA-1'!J139,'DATA-1'!$T$3:$U$9,2,0)</f>
        <v>A</v>
      </c>
      <c r="K139" s="6" t="str">
        <f>VLOOKUP('DATA-1'!K139,'DATA-1'!$T$3:$U$9,2,0)</f>
        <v>B</v>
      </c>
      <c r="L139" s="6" t="str">
        <f>VLOOKUP('DATA-1'!L139,'DATA-1'!$T$3:$U$9,2,0)</f>
        <v>B</v>
      </c>
    </row>
    <row r="140" spans="1:12" s="2" customFormat="1" ht="15" customHeight="1" x14ac:dyDescent="0.35">
      <c r="A140" s="3">
        <v>136</v>
      </c>
      <c r="B140" s="6" t="str">
        <f>'DATA-1'!B140</f>
        <v>12862</v>
      </c>
      <c r="C140" s="6" t="str">
        <f>'DATA-1'!C140</f>
        <v>Tran Van Ban</v>
      </c>
      <c r="D140" s="6" t="str">
        <f>VLOOKUP('DATA-1'!D140,'DATA-1'!$T$3:$U$9,2,0)</f>
        <v>B+</v>
      </c>
      <c r="E140" s="6" t="str">
        <f>VLOOKUP('DATA-1'!E140,'DATA-1'!$T$3:$U$9,2,0)</f>
        <v>B</v>
      </c>
      <c r="F140" s="6" t="str">
        <f>VLOOKUP('DATA-1'!F140,'DATA-1'!$T$3:$U$9,2,0)</f>
        <v>A</v>
      </c>
      <c r="G140" s="6" t="str">
        <f>VLOOKUP('DATA-1'!G140,'DATA-1'!$T$3:$U$9,2,0)</f>
        <v>B+</v>
      </c>
      <c r="H140" s="6" t="str">
        <f>VLOOKUP('DATA-1'!H140,'DATA-1'!$T$3:$U$9,2,0)</f>
        <v>C</v>
      </c>
      <c r="I140" s="6" t="str">
        <f>VLOOKUP('DATA-1'!I140,'DATA-1'!$T$3:$U$9,2,0)</f>
        <v>A</v>
      </c>
      <c r="J140" s="6" t="str">
        <f>VLOOKUP('DATA-1'!J140,'DATA-1'!$T$3:$U$9,2,0)</f>
        <v>A</v>
      </c>
      <c r="K140" s="6" t="str">
        <f>VLOOKUP('DATA-1'!K140,'DATA-1'!$T$3:$U$9,2,0)</f>
        <v>B</v>
      </c>
      <c r="L140" s="6" t="str">
        <f>VLOOKUP('DATA-1'!L140,'DATA-1'!$T$3:$U$9,2,0)</f>
        <v>B</v>
      </c>
    </row>
    <row r="141" spans="1:12" s="2" customFormat="1" ht="15" customHeight="1" x14ac:dyDescent="0.35">
      <c r="A141" s="3">
        <v>137</v>
      </c>
      <c r="B141" s="6" t="str">
        <f>'DATA-1'!B141</f>
        <v>168962</v>
      </c>
      <c r="C141" s="6" t="str">
        <f>'DATA-1'!C141</f>
        <v>Nguyen Van Quang</v>
      </c>
      <c r="D141" s="6" t="str">
        <f>VLOOKUP('DATA-1'!D141,'DATA-1'!$T$3:$U$9,2,0)</f>
        <v>B</v>
      </c>
      <c r="E141" s="6" t="str">
        <f>VLOOKUP('DATA-1'!E141,'DATA-1'!$T$3:$U$9,2,0)</f>
        <v>D+</v>
      </c>
      <c r="F141" s="6" t="str">
        <f>VLOOKUP('DATA-1'!F141,'DATA-1'!$T$3:$U$9,2,0)</f>
        <v>B</v>
      </c>
      <c r="G141" s="6" t="str">
        <f>VLOOKUP('DATA-1'!G141,'DATA-1'!$T$3:$U$9,2,0)</f>
        <v>B+</v>
      </c>
      <c r="H141" s="6" t="str">
        <f>VLOOKUP('DATA-1'!H141,'DATA-1'!$T$3:$U$9,2,0)</f>
        <v>C</v>
      </c>
      <c r="I141" s="6" t="str">
        <f>VLOOKUP('DATA-1'!I141,'DATA-1'!$T$3:$U$9,2,0)</f>
        <v>B+</v>
      </c>
      <c r="J141" s="6" t="str">
        <f>VLOOKUP('DATA-1'!J141,'DATA-1'!$T$3:$U$9,2,0)</f>
        <v>B</v>
      </c>
      <c r="K141" s="6" t="str">
        <f>VLOOKUP('DATA-1'!K141,'DATA-1'!$T$3:$U$9,2,0)</f>
        <v>B</v>
      </c>
      <c r="L141" s="6" t="str">
        <f>VLOOKUP('DATA-1'!L141,'DATA-1'!$T$3:$U$9,2,0)</f>
        <v>C+</v>
      </c>
    </row>
    <row r="142" spans="1:12" s="2" customFormat="1" ht="15" customHeight="1" x14ac:dyDescent="0.35">
      <c r="A142" s="3">
        <v>138</v>
      </c>
      <c r="B142" s="6" t="str">
        <f>'DATA-1'!B142</f>
        <v>172462</v>
      </c>
      <c r="C142" s="6" t="str">
        <f>'DATA-1'!C142</f>
        <v>Tran Minh Sang</v>
      </c>
      <c r="D142" s="6" t="str">
        <f>VLOOKUP('DATA-1'!D142,'DATA-1'!$T$3:$U$9,2,0)</f>
        <v>A</v>
      </c>
      <c r="E142" s="6" t="str">
        <f>VLOOKUP('DATA-1'!E142,'DATA-1'!$T$3:$U$9,2,0)</f>
        <v>D+</v>
      </c>
      <c r="F142" s="6" t="str">
        <f>VLOOKUP('DATA-1'!F142,'DATA-1'!$T$3:$U$9,2,0)</f>
        <v>A</v>
      </c>
      <c r="G142" s="6" t="str">
        <f>VLOOKUP('DATA-1'!G142,'DATA-1'!$T$3:$U$9,2,0)</f>
        <v>B+</v>
      </c>
      <c r="H142" s="6" t="str">
        <f>VLOOKUP('DATA-1'!H142,'DATA-1'!$T$3:$U$9,2,0)</f>
        <v>C+</v>
      </c>
      <c r="I142" s="6" t="str">
        <f>VLOOKUP('DATA-1'!I142,'DATA-1'!$T$3:$U$9,2,0)</f>
        <v>C+</v>
      </c>
      <c r="J142" s="6" t="str">
        <f>VLOOKUP('DATA-1'!J142,'DATA-1'!$T$3:$U$9,2,0)</f>
        <v>B</v>
      </c>
      <c r="K142" s="6" t="str">
        <f>VLOOKUP('DATA-1'!K142,'DATA-1'!$T$3:$U$9,2,0)</f>
        <v>B</v>
      </c>
      <c r="L142" s="6" t="str">
        <f>VLOOKUP('DATA-1'!L142,'DATA-1'!$T$3:$U$9,2,0)</f>
        <v>B</v>
      </c>
    </row>
    <row r="143" spans="1:12" s="2" customFormat="1" ht="15" customHeight="1" x14ac:dyDescent="0.35">
      <c r="A143" s="3">
        <v>139</v>
      </c>
      <c r="B143" s="6" t="str">
        <f>'DATA-1'!B143</f>
        <v>179362</v>
      </c>
      <c r="C143" s="6" t="str">
        <f>'DATA-1'!C143</f>
        <v>To Dinh Tam</v>
      </c>
      <c r="D143" s="6" t="str">
        <f>VLOOKUP('DATA-1'!D143,'DATA-1'!$T$3:$U$9,2,0)</f>
        <v>B</v>
      </c>
      <c r="E143" s="6" t="str">
        <f>VLOOKUP('DATA-1'!E143,'DATA-1'!$T$3:$U$9,2,0)</f>
        <v>C+</v>
      </c>
      <c r="F143" s="6" t="str">
        <f>VLOOKUP('DATA-1'!F143,'DATA-1'!$T$3:$U$9,2,0)</f>
        <v>C</v>
      </c>
      <c r="G143" s="6" t="str">
        <f>VLOOKUP('DATA-1'!G143,'DATA-1'!$T$3:$U$9,2,0)</f>
        <v>C+</v>
      </c>
      <c r="H143" s="6" t="str">
        <f>VLOOKUP('DATA-1'!H143,'DATA-1'!$T$3:$U$9,2,0)</f>
        <v>D+</v>
      </c>
      <c r="I143" s="6" t="str">
        <f>VLOOKUP('DATA-1'!I143,'DATA-1'!$T$3:$U$9,2,0)</f>
        <v>C+</v>
      </c>
      <c r="J143" s="6" t="str">
        <f>VLOOKUP('DATA-1'!J143,'DATA-1'!$T$3:$U$9,2,0)</f>
        <v>C+</v>
      </c>
      <c r="K143" s="6" t="str">
        <f>VLOOKUP('DATA-1'!K143,'DATA-1'!$T$3:$U$9,2,0)</f>
        <v>B</v>
      </c>
      <c r="L143" s="6" t="str">
        <f>VLOOKUP('DATA-1'!L143,'DATA-1'!$T$3:$U$9,2,0)</f>
        <v>B</v>
      </c>
    </row>
    <row r="144" spans="1:12" s="2" customFormat="1" ht="15" customHeight="1" x14ac:dyDescent="0.35">
      <c r="A144" s="3">
        <v>140</v>
      </c>
      <c r="B144" s="6" t="str">
        <f>'DATA-1'!B144</f>
        <v>183862</v>
      </c>
      <c r="C144" s="6" t="str">
        <f>'DATA-1'!C144</f>
        <v>Nguyen Duc Thang</v>
      </c>
      <c r="D144" s="6" t="str">
        <f>VLOOKUP('DATA-1'!D144,'DATA-1'!$T$3:$U$9,2,0)</f>
        <v>A</v>
      </c>
      <c r="E144" s="6" t="str">
        <f>VLOOKUP('DATA-1'!E144,'DATA-1'!$T$3:$U$9,2,0)</f>
        <v>B</v>
      </c>
      <c r="F144" s="6" t="str">
        <f>VLOOKUP('DATA-1'!F144,'DATA-1'!$T$3:$U$9,2,0)</f>
        <v>B+</v>
      </c>
      <c r="G144" s="6" t="str">
        <f>VLOOKUP('DATA-1'!G144,'DATA-1'!$T$3:$U$9,2,0)</f>
        <v>A</v>
      </c>
      <c r="H144" s="6" t="str">
        <f>VLOOKUP('DATA-1'!H144,'DATA-1'!$T$3:$U$9,2,0)</f>
        <v>C+</v>
      </c>
      <c r="I144" s="6" t="str">
        <f>VLOOKUP('DATA-1'!I144,'DATA-1'!$T$3:$U$9,2,0)</f>
        <v>A</v>
      </c>
      <c r="J144" s="6" t="str">
        <f>VLOOKUP('DATA-1'!J144,'DATA-1'!$T$3:$U$9,2,0)</f>
        <v>B</v>
      </c>
      <c r="K144" s="6" t="str">
        <f>VLOOKUP('DATA-1'!K144,'DATA-1'!$T$3:$U$9,2,0)</f>
        <v>B</v>
      </c>
      <c r="L144" s="6" t="str">
        <f>VLOOKUP('DATA-1'!L144,'DATA-1'!$T$3:$U$9,2,0)</f>
        <v>A</v>
      </c>
    </row>
    <row r="145" spans="1:12" s="2" customFormat="1" ht="15" customHeight="1" x14ac:dyDescent="0.35">
      <c r="A145" s="3">
        <v>141</v>
      </c>
      <c r="B145" s="6" t="str">
        <f>'DATA-1'!B145</f>
        <v>189762</v>
      </c>
      <c r="C145" s="6" t="str">
        <f>'DATA-1'!C145</f>
        <v>Pham Nhat Thanh</v>
      </c>
      <c r="D145" s="6" t="str">
        <f>VLOOKUP('DATA-1'!D145,'DATA-1'!$T$3:$U$9,2,0)</f>
        <v>A</v>
      </c>
      <c r="E145" s="6" t="str">
        <f>VLOOKUP('DATA-1'!E145,'DATA-1'!$T$3:$U$9,2,0)</f>
        <v>B+</v>
      </c>
      <c r="F145" s="6" t="str">
        <f>VLOOKUP('DATA-1'!F145,'DATA-1'!$T$3:$U$9,2,0)</f>
        <v>A</v>
      </c>
      <c r="G145" s="6" t="str">
        <f>VLOOKUP('DATA-1'!G145,'DATA-1'!$T$3:$U$9,2,0)</f>
        <v>B+</v>
      </c>
      <c r="H145" s="6" t="str">
        <f>VLOOKUP('DATA-1'!H145,'DATA-1'!$T$3:$U$9,2,0)</f>
        <v>B+</v>
      </c>
      <c r="I145" s="6" t="str">
        <f>VLOOKUP('DATA-1'!I145,'DATA-1'!$T$3:$U$9,2,0)</f>
        <v>B+</v>
      </c>
      <c r="J145" s="6" t="str">
        <f>VLOOKUP('DATA-1'!J145,'DATA-1'!$T$3:$U$9,2,0)</f>
        <v>B+</v>
      </c>
      <c r="K145" s="6" t="str">
        <f>VLOOKUP('DATA-1'!K145,'DATA-1'!$T$3:$U$9,2,0)</f>
        <v>B</v>
      </c>
      <c r="L145" s="6" t="str">
        <f>VLOOKUP('DATA-1'!L145,'DATA-1'!$T$3:$U$9,2,0)</f>
        <v>A</v>
      </c>
    </row>
    <row r="146" spans="1:12" s="2" customFormat="1" ht="15" customHeight="1" x14ac:dyDescent="0.35">
      <c r="A146" s="3">
        <v>142</v>
      </c>
      <c r="B146" s="6" t="str">
        <f>'DATA-1'!B146</f>
        <v>193662</v>
      </c>
      <c r="C146" s="6" t="str">
        <f>'DATA-1'!C146</f>
        <v>Le Duc Thien</v>
      </c>
      <c r="D146" s="6" t="str">
        <f>VLOOKUP('DATA-1'!D146,'DATA-1'!$T$3:$U$9,2,0)</f>
        <v>A</v>
      </c>
      <c r="E146" s="6" t="str">
        <f>VLOOKUP('DATA-1'!E146,'DATA-1'!$T$3:$U$9,2,0)</f>
        <v>B</v>
      </c>
      <c r="F146" s="6" t="str">
        <f>VLOOKUP('DATA-1'!F146,'DATA-1'!$T$3:$U$9,2,0)</f>
        <v>B</v>
      </c>
      <c r="G146" s="6" t="str">
        <f>VLOOKUP('DATA-1'!G146,'DATA-1'!$T$3:$U$9,2,0)</f>
        <v>A</v>
      </c>
      <c r="H146" s="6" t="str">
        <f>VLOOKUP('DATA-1'!H146,'DATA-1'!$T$3:$U$9,2,0)</f>
        <v>C+</v>
      </c>
      <c r="I146" s="6" t="str">
        <f>VLOOKUP('DATA-1'!I146,'DATA-1'!$T$3:$U$9,2,0)</f>
        <v>B+</v>
      </c>
      <c r="J146" s="6" t="str">
        <f>VLOOKUP('DATA-1'!J146,'DATA-1'!$T$3:$U$9,2,0)</f>
        <v>A</v>
      </c>
      <c r="K146" s="6" t="str">
        <f>VLOOKUP('DATA-1'!K146,'DATA-1'!$T$3:$U$9,2,0)</f>
        <v>A</v>
      </c>
      <c r="L146" s="6" t="str">
        <f>VLOOKUP('DATA-1'!L146,'DATA-1'!$T$3:$U$9,2,0)</f>
        <v>B</v>
      </c>
    </row>
    <row r="147" spans="1:12" s="2" customFormat="1" ht="15" customHeight="1" x14ac:dyDescent="0.35">
      <c r="A147" s="3">
        <v>143</v>
      </c>
      <c r="B147" s="6" t="str">
        <f>'DATA-1'!B147</f>
        <v>19462</v>
      </c>
      <c r="C147" s="6" t="str">
        <f>'DATA-1'!C147</f>
        <v>Luu Van Chien</v>
      </c>
      <c r="D147" s="6" t="str">
        <f>VLOOKUP('DATA-1'!D147,'DATA-1'!$T$3:$U$9,2,0)</f>
        <v>B</v>
      </c>
      <c r="E147" s="6" t="str">
        <f>VLOOKUP('DATA-1'!E147,'DATA-1'!$T$3:$U$9,2,0)</f>
        <v>D</v>
      </c>
      <c r="F147" s="6" t="str">
        <f>VLOOKUP('DATA-1'!F147,'DATA-1'!$T$3:$U$9,2,0)</f>
        <v>C+</v>
      </c>
      <c r="G147" s="6" t="str">
        <f>VLOOKUP('DATA-1'!G147,'DATA-1'!$T$3:$U$9,2,0)</f>
        <v>C+</v>
      </c>
      <c r="H147" s="6" t="str">
        <f>VLOOKUP('DATA-1'!H147,'DATA-1'!$T$3:$U$9,2,0)</f>
        <v>D</v>
      </c>
      <c r="I147" s="6" t="str">
        <f>VLOOKUP('DATA-1'!I147,'DATA-1'!$T$3:$U$9,2,0)</f>
        <v>D</v>
      </c>
      <c r="J147" s="6" t="str">
        <f>VLOOKUP('DATA-1'!J147,'DATA-1'!$T$3:$U$9,2,0)</f>
        <v>B+</v>
      </c>
      <c r="K147" s="6" t="str">
        <f>VLOOKUP('DATA-1'!K147,'DATA-1'!$T$3:$U$9,2,0)</f>
        <v>C</v>
      </c>
      <c r="L147" s="6" t="str">
        <f>VLOOKUP('DATA-1'!L147,'DATA-1'!$T$3:$U$9,2,0)</f>
        <v>C+</v>
      </c>
    </row>
    <row r="148" spans="1:12" s="2" customFormat="1" ht="15" customHeight="1" x14ac:dyDescent="0.35">
      <c r="A148" s="3">
        <v>144</v>
      </c>
      <c r="B148" s="6" t="str">
        <f>'DATA-1'!B148</f>
        <v>196262</v>
      </c>
      <c r="C148" s="6" t="str">
        <f>'DATA-1'!C148</f>
        <v>Kieu Manh Thoan</v>
      </c>
      <c r="D148" s="6" t="str">
        <f>VLOOKUP('DATA-1'!D148,'DATA-1'!$T$3:$U$9,2,0)</f>
        <v>B+</v>
      </c>
      <c r="E148" s="6" t="str">
        <f>VLOOKUP('DATA-1'!E148,'DATA-1'!$T$3:$U$9,2,0)</f>
        <v>D+</v>
      </c>
      <c r="F148" s="6" t="str">
        <f>VLOOKUP('DATA-1'!F148,'DATA-1'!$T$3:$U$9,2,0)</f>
        <v>C</v>
      </c>
      <c r="G148" s="6" t="str">
        <f>VLOOKUP('DATA-1'!G148,'DATA-1'!$T$3:$U$9,2,0)</f>
        <v>B</v>
      </c>
      <c r="H148" s="6" t="str">
        <f>VLOOKUP('DATA-1'!H148,'DATA-1'!$T$3:$U$9,2,0)</f>
        <v>B</v>
      </c>
      <c r="I148" s="6" t="str">
        <f>VLOOKUP('DATA-1'!I148,'DATA-1'!$T$3:$U$9,2,0)</f>
        <v>B+</v>
      </c>
      <c r="J148" s="6" t="str">
        <f>VLOOKUP('DATA-1'!J148,'DATA-1'!$T$3:$U$9,2,0)</f>
        <v>B</v>
      </c>
      <c r="K148" s="6" t="str">
        <f>VLOOKUP('DATA-1'!K148,'DATA-1'!$T$3:$U$9,2,0)</f>
        <v>C+</v>
      </c>
      <c r="L148" s="6" t="str">
        <f>VLOOKUP('DATA-1'!L148,'DATA-1'!$T$3:$U$9,2,0)</f>
        <v>B</v>
      </c>
    </row>
    <row r="149" spans="1:12" s="2" customFormat="1" ht="15" customHeight="1" x14ac:dyDescent="0.35">
      <c r="A149" s="3">
        <v>145</v>
      </c>
      <c r="B149" s="6" t="str">
        <f>'DATA-1'!B149</f>
        <v>201462</v>
      </c>
      <c r="C149" s="6" t="str">
        <f>'DATA-1'!C149</f>
        <v>Le Minh Tien</v>
      </c>
      <c r="D149" s="6" t="str">
        <f>VLOOKUP('DATA-1'!D149,'DATA-1'!$T$3:$U$9,2,0)</f>
        <v>A</v>
      </c>
      <c r="E149" s="6" t="str">
        <f>VLOOKUP('DATA-1'!E149,'DATA-1'!$T$3:$U$9,2,0)</f>
        <v>B+</v>
      </c>
      <c r="F149" s="6" t="str">
        <f>VLOOKUP('DATA-1'!F149,'DATA-1'!$T$3:$U$9,2,0)</f>
        <v>A</v>
      </c>
      <c r="G149" s="6" t="str">
        <f>VLOOKUP('DATA-1'!G149,'DATA-1'!$T$3:$U$9,2,0)</f>
        <v>B+</v>
      </c>
      <c r="H149" s="6" t="str">
        <f>VLOOKUP('DATA-1'!H149,'DATA-1'!$T$3:$U$9,2,0)</f>
        <v>B</v>
      </c>
      <c r="I149" s="6" t="str">
        <f>VLOOKUP('DATA-1'!I149,'DATA-1'!$T$3:$U$9,2,0)</f>
        <v>A</v>
      </c>
      <c r="J149" s="6" t="str">
        <f>VLOOKUP('DATA-1'!J149,'DATA-1'!$T$3:$U$9,2,0)</f>
        <v>A</v>
      </c>
      <c r="K149" s="6" t="str">
        <f>VLOOKUP('DATA-1'!K149,'DATA-1'!$T$3:$U$9,2,0)</f>
        <v>B</v>
      </c>
      <c r="L149" s="6" t="str">
        <f>VLOOKUP('DATA-1'!L149,'DATA-1'!$T$3:$U$9,2,0)</f>
        <v>A</v>
      </c>
    </row>
    <row r="150" spans="1:12" s="2" customFormat="1" ht="15" customHeight="1" x14ac:dyDescent="0.35">
      <c r="A150" s="3">
        <v>146</v>
      </c>
      <c r="B150" s="6" t="str">
        <f>'DATA-1'!B150</f>
        <v>21462</v>
      </c>
      <c r="C150" s="6" t="str">
        <f>'DATA-1'!C150</f>
        <v>Pham Duc Chinh</v>
      </c>
      <c r="D150" s="6" t="str">
        <f>VLOOKUP('DATA-1'!D150,'DATA-1'!$T$3:$U$9,2,0)</f>
        <v>B</v>
      </c>
      <c r="E150" s="6" t="str">
        <f>VLOOKUP('DATA-1'!E150,'DATA-1'!$T$3:$U$9,2,0)</f>
        <v>B</v>
      </c>
      <c r="F150" s="6" t="str">
        <f>VLOOKUP('DATA-1'!F150,'DATA-1'!$T$3:$U$9,2,0)</f>
        <v>C</v>
      </c>
      <c r="G150" s="6" t="str">
        <f>VLOOKUP('DATA-1'!G150,'DATA-1'!$T$3:$U$9,2,0)</f>
        <v>B</v>
      </c>
      <c r="H150" s="6" t="str">
        <f>VLOOKUP('DATA-1'!H150,'DATA-1'!$T$3:$U$9,2,0)</f>
        <v>D</v>
      </c>
      <c r="I150" s="6" t="str">
        <f>VLOOKUP('DATA-1'!I150,'DATA-1'!$T$3:$U$9,2,0)</f>
        <v>C+</v>
      </c>
      <c r="J150" s="6" t="str">
        <f>VLOOKUP('DATA-1'!J150,'DATA-1'!$T$3:$U$9,2,0)</f>
        <v>A</v>
      </c>
      <c r="K150" s="6" t="str">
        <f>VLOOKUP('DATA-1'!K150,'DATA-1'!$T$3:$U$9,2,0)</f>
        <v>C+</v>
      </c>
      <c r="L150" s="6" t="str">
        <f>VLOOKUP('DATA-1'!L150,'DATA-1'!$T$3:$U$9,2,0)</f>
        <v>C+</v>
      </c>
    </row>
    <row r="151" spans="1:12" s="2" customFormat="1" ht="15" customHeight="1" x14ac:dyDescent="0.35">
      <c r="A151" s="3">
        <v>147</v>
      </c>
      <c r="B151" s="6" t="str">
        <f>'DATA-1'!B151</f>
        <v>236862</v>
      </c>
      <c r="C151" s="6" t="str">
        <f>'DATA-1'!C151</f>
        <v>Nguyen Thuong Vo</v>
      </c>
      <c r="D151" s="6" t="str">
        <f>VLOOKUP('DATA-1'!D151,'DATA-1'!$T$3:$U$9,2,0)</f>
        <v>A</v>
      </c>
      <c r="E151" s="6" t="str">
        <f>VLOOKUP('DATA-1'!E151,'DATA-1'!$T$3:$U$9,2,0)</f>
        <v>D</v>
      </c>
      <c r="F151" s="6" t="str">
        <f>VLOOKUP('DATA-1'!F151,'DATA-1'!$T$3:$U$9,2,0)</f>
        <v>A</v>
      </c>
      <c r="G151" s="6" t="str">
        <f>VLOOKUP('DATA-1'!G151,'DATA-1'!$T$3:$U$9,2,0)</f>
        <v>A</v>
      </c>
      <c r="H151" s="6" t="str">
        <f>VLOOKUP('DATA-1'!H151,'DATA-1'!$T$3:$U$9,2,0)</f>
        <v>C</v>
      </c>
      <c r="I151" s="6" t="str">
        <f>VLOOKUP('DATA-1'!I151,'DATA-1'!$T$3:$U$9,2,0)</f>
        <v>A</v>
      </c>
      <c r="J151" s="6" t="str">
        <f>VLOOKUP('DATA-1'!J151,'DATA-1'!$T$3:$U$9,2,0)</f>
        <v>B+</v>
      </c>
      <c r="K151" s="6" t="str">
        <f>VLOOKUP('DATA-1'!K151,'DATA-1'!$T$3:$U$9,2,0)</f>
        <v>B</v>
      </c>
      <c r="L151" s="6" t="str">
        <f>VLOOKUP('DATA-1'!L151,'DATA-1'!$T$3:$U$9,2,0)</f>
        <v>B</v>
      </c>
    </row>
    <row r="152" spans="1:12" s="2" customFormat="1" ht="15" customHeight="1" x14ac:dyDescent="0.35">
      <c r="A152" s="3">
        <v>148</v>
      </c>
      <c r="B152" s="6" t="str">
        <f>'DATA-1'!B152</f>
        <v>27762</v>
      </c>
      <c r="C152" s="6" t="str">
        <f>'DATA-1'!C152</f>
        <v>Tran Duc Cuong</v>
      </c>
      <c r="D152" s="6" t="str">
        <f>VLOOKUP('DATA-1'!D152,'DATA-1'!$T$3:$U$9,2,0)</f>
        <v>B</v>
      </c>
      <c r="E152" s="6" t="str">
        <f>VLOOKUP('DATA-1'!E152,'DATA-1'!$T$3:$U$9,2,0)</f>
        <v>B+</v>
      </c>
      <c r="F152" s="6" t="str">
        <f>VLOOKUP('DATA-1'!F152,'DATA-1'!$T$3:$U$9,2,0)</f>
        <v>B</v>
      </c>
      <c r="G152" s="6" t="str">
        <f>VLOOKUP('DATA-1'!G152,'DATA-1'!$T$3:$U$9,2,0)</f>
        <v>C+</v>
      </c>
      <c r="H152" s="6" t="str">
        <f>VLOOKUP('DATA-1'!H152,'DATA-1'!$T$3:$U$9,2,0)</f>
        <v>C</v>
      </c>
      <c r="I152" s="6" t="str">
        <f>VLOOKUP('DATA-1'!I152,'DATA-1'!$T$3:$U$9,2,0)</f>
        <v>C</v>
      </c>
      <c r="J152" s="6" t="str">
        <f>VLOOKUP('DATA-1'!J152,'DATA-1'!$T$3:$U$9,2,0)</f>
        <v>B</v>
      </c>
      <c r="K152" s="6" t="str">
        <f>VLOOKUP('DATA-1'!K152,'DATA-1'!$T$3:$U$9,2,0)</f>
        <v>C</v>
      </c>
      <c r="L152" s="6" t="str">
        <f>VLOOKUP('DATA-1'!L152,'DATA-1'!$T$3:$U$9,2,0)</f>
        <v>C</v>
      </c>
    </row>
    <row r="153" spans="1:12" s="2" customFormat="1" ht="15" customHeight="1" x14ac:dyDescent="0.35">
      <c r="A153" s="3">
        <v>149</v>
      </c>
      <c r="B153" s="6" t="str">
        <f>'DATA-1'!B153</f>
        <v>37962</v>
      </c>
      <c r="C153" s="6" t="str">
        <f>'DATA-1'!C153</f>
        <v>Vu Cong Duong</v>
      </c>
      <c r="D153" s="6" t="str">
        <f>VLOOKUP('DATA-1'!D153,'DATA-1'!$T$3:$U$9,2,0)</f>
        <v>A</v>
      </c>
      <c r="E153" s="6" t="str">
        <f>VLOOKUP('DATA-1'!E153,'DATA-1'!$T$3:$U$9,2,0)</f>
        <v>D+</v>
      </c>
      <c r="F153" s="6" t="str">
        <f>VLOOKUP('DATA-1'!F153,'DATA-1'!$T$3:$U$9,2,0)</f>
        <v>C</v>
      </c>
      <c r="G153" s="6" t="str">
        <f>VLOOKUP('DATA-1'!G153,'DATA-1'!$T$3:$U$9,2,0)</f>
        <v>B</v>
      </c>
      <c r="H153" s="6" t="str">
        <f>VLOOKUP('DATA-1'!H153,'DATA-1'!$T$3:$U$9,2,0)</f>
        <v>C+</v>
      </c>
      <c r="I153" s="6" t="str">
        <f>VLOOKUP('DATA-1'!I153,'DATA-1'!$T$3:$U$9,2,0)</f>
        <v>C</v>
      </c>
      <c r="J153" s="6" t="str">
        <f>VLOOKUP('DATA-1'!J153,'DATA-1'!$T$3:$U$9,2,0)</f>
        <v>B</v>
      </c>
      <c r="K153" s="6" t="str">
        <f>VLOOKUP('DATA-1'!K153,'DATA-1'!$T$3:$U$9,2,0)</f>
        <v>B</v>
      </c>
      <c r="L153" s="6" t="str">
        <f>VLOOKUP('DATA-1'!L153,'DATA-1'!$T$3:$U$9,2,0)</f>
        <v>C+</v>
      </c>
    </row>
    <row r="154" spans="1:12" s="2" customFormat="1" ht="15" customHeight="1" x14ac:dyDescent="0.35">
      <c r="A154" s="3">
        <v>150</v>
      </c>
      <c r="B154" s="6" t="str">
        <f>'DATA-1'!B154</f>
        <v>43562</v>
      </c>
      <c r="C154" s="6" t="str">
        <f>'DATA-1'!C154</f>
        <v>Dang Phuong Dang</v>
      </c>
      <c r="D154" s="6" t="str">
        <f>VLOOKUP('DATA-1'!D154,'DATA-1'!$T$3:$U$9,2,0)</f>
        <v>B</v>
      </c>
      <c r="E154" s="6" t="str">
        <f>VLOOKUP('DATA-1'!E154,'DATA-1'!$T$3:$U$9,2,0)</f>
        <v>D</v>
      </c>
      <c r="F154" s="6" t="str">
        <f>VLOOKUP('DATA-1'!F154,'DATA-1'!$T$3:$U$9,2,0)</f>
        <v>B</v>
      </c>
      <c r="G154" s="6" t="str">
        <f>VLOOKUP('DATA-1'!G154,'DATA-1'!$T$3:$U$9,2,0)</f>
        <v>B</v>
      </c>
      <c r="H154" s="6" t="str">
        <f>VLOOKUP('DATA-1'!H154,'DATA-1'!$T$3:$U$9,2,0)</f>
        <v>C+</v>
      </c>
      <c r="I154" s="6" t="str">
        <f>VLOOKUP('DATA-1'!I154,'DATA-1'!$T$3:$U$9,2,0)</f>
        <v>C+</v>
      </c>
      <c r="J154" s="6" t="str">
        <f>VLOOKUP('DATA-1'!J154,'DATA-1'!$T$3:$U$9,2,0)</f>
        <v>B</v>
      </c>
      <c r="K154" s="6" t="str">
        <f>VLOOKUP('DATA-1'!K154,'DATA-1'!$T$3:$U$9,2,0)</f>
        <v>B+</v>
      </c>
      <c r="L154" s="6" t="str">
        <f>VLOOKUP('DATA-1'!L154,'DATA-1'!$T$3:$U$9,2,0)</f>
        <v>C+</v>
      </c>
    </row>
    <row r="155" spans="1:12" s="2" customFormat="1" ht="15" customHeight="1" x14ac:dyDescent="0.35">
      <c r="A155" s="3">
        <v>151</v>
      </c>
      <c r="B155" s="6" t="str">
        <f>'DATA-1'!B155</f>
        <v>45262</v>
      </c>
      <c r="C155" s="6" t="str">
        <f>'DATA-1'!C155</f>
        <v>Le Huu Dat</v>
      </c>
      <c r="D155" s="6" t="str">
        <f>VLOOKUP('DATA-1'!D155,'DATA-1'!$T$3:$U$9,2,0)</f>
        <v>B</v>
      </c>
      <c r="E155" s="6" t="str">
        <f>VLOOKUP('DATA-1'!E155,'DATA-1'!$T$3:$U$9,2,0)</f>
        <v>C+</v>
      </c>
      <c r="F155" s="6" t="str">
        <f>VLOOKUP('DATA-1'!F155,'DATA-1'!$T$3:$U$9,2,0)</f>
        <v>B</v>
      </c>
      <c r="G155" s="6" t="str">
        <f>VLOOKUP('DATA-1'!G155,'DATA-1'!$T$3:$U$9,2,0)</f>
        <v>C</v>
      </c>
      <c r="H155" s="6" t="str">
        <f>VLOOKUP('DATA-1'!H155,'DATA-1'!$T$3:$U$9,2,0)</f>
        <v>C</v>
      </c>
      <c r="I155" s="6" t="str">
        <f>VLOOKUP('DATA-1'!I155,'DATA-1'!$T$3:$U$9,2,0)</f>
        <v>A</v>
      </c>
      <c r="J155" s="6" t="str">
        <f>VLOOKUP('DATA-1'!J155,'DATA-1'!$T$3:$U$9,2,0)</f>
        <v>B</v>
      </c>
      <c r="K155" s="6" t="str">
        <f>VLOOKUP('DATA-1'!K155,'DATA-1'!$T$3:$U$9,2,0)</f>
        <v>C</v>
      </c>
      <c r="L155" s="6" t="str">
        <f>VLOOKUP('DATA-1'!L155,'DATA-1'!$T$3:$U$9,2,0)</f>
        <v>B</v>
      </c>
    </row>
    <row r="156" spans="1:12" s="2" customFormat="1" ht="15" customHeight="1" x14ac:dyDescent="0.35">
      <c r="A156" s="3">
        <v>152</v>
      </c>
      <c r="B156" s="6" t="str">
        <f>'DATA-1'!B156</f>
        <v>51562</v>
      </c>
      <c r="C156" s="6" t="str">
        <f>'DATA-1'!C156</f>
        <v>Nguyen Duc Dong</v>
      </c>
      <c r="D156" s="6" t="str">
        <f>VLOOKUP('DATA-1'!D156,'DATA-1'!$T$3:$U$9,2,0)</f>
        <v>A</v>
      </c>
      <c r="E156" s="6" t="str">
        <f>VLOOKUP('DATA-1'!E156,'DATA-1'!$T$3:$U$9,2,0)</f>
        <v>C</v>
      </c>
      <c r="F156" s="6" t="str">
        <f>VLOOKUP('DATA-1'!F156,'DATA-1'!$T$3:$U$9,2,0)</f>
        <v>B</v>
      </c>
      <c r="G156" s="6" t="str">
        <f>VLOOKUP('DATA-1'!G156,'DATA-1'!$T$3:$U$9,2,0)</f>
        <v>B</v>
      </c>
      <c r="H156" s="6" t="str">
        <f>VLOOKUP('DATA-1'!H156,'DATA-1'!$T$3:$U$9,2,0)</f>
        <v>D</v>
      </c>
      <c r="I156" s="6" t="str">
        <f>VLOOKUP('DATA-1'!I156,'DATA-1'!$T$3:$U$9,2,0)</f>
        <v>C</v>
      </c>
      <c r="J156" s="6" t="str">
        <f>VLOOKUP('DATA-1'!J156,'DATA-1'!$T$3:$U$9,2,0)</f>
        <v>B</v>
      </c>
      <c r="K156" s="6" t="str">
        <f>VLOOKUP('DATA-1'!K156,'DATA-1'!$T$3:$U$9,2,0)</f>
        <v>B+</v>
      </c>
      <c r="L156" s="6" t="str">
        <f>VLOOKUP('DATA-1'!L156,'DATA-1'!$T$3:$U$9,2,0)</f>
        <v>C</v>
      </c>
    </row>
    <row r="157" spans="1:12" s="2" customFormat="1" ht="15" customHeight="1" x14ac:dyDescent="0.35">
      <c r="A157" s="3">
        <v>153</v>
      </c>
      <c r="B157" s="6" t="str">
        <f>'DATA-1'!B157</f>
        <v>51662</v>
      </c>
      <c r="C157" s="6" t="str">
        <f>'DATA-1'!C157</f>
        <v>Nguyen Van Dong</v>
      </c>
      <c r="D157" s="6" t="str">
        <f>VLOOKUP('DATA-1'!D157,'DATA-1'!$T$3:$U$9,2,0)</f>
        <v>B</v>
      </c>
      <c r="E157" s="6" t="str">
        <f>VLOOKUP('DATA-1'!E157,'DATA-1'!$T$3:$U$9,2,0)</f>
        <v>B</v>
      </c>
      <c r="F157" s="6" t="str">
        <f>VLOOKUP('DATA-1'!F157,'DATA-1'!$T$3:$U$9,2,0)</f>
        <v>B</v>
      </c>
      <c r="G157" s="6" t="str">
        <f>VLOOKUP('DATA-1'!G157,'DATA-1'!$T$3:$U$9,2,0)</f>
        <v>B</v>
      </c>
      <c r="H157" s="6" t="str">
        <f>VLOOKUP('DATA-1'!H157,'DATA-1'!$T$3:$U$9,2,0)</f>
        <v>C</v>
      </c>
      <c r="I157" s="6" t="str">
        <f>VLOOKUP('DATA-1'!I157,'DATA-1'!$T$3:$U$9,2,0)</f>
        <v>C</v>
      </c>
      <c r="J157" s="6" t="str">
        <f>VLOOKUP('DATA-1'!J157,'DATA-1'!$T$3:$U$9,2,0)</f>
        <v>B</v>
      </c>
      <c r="K157" s="6" t="str">
        <f>VLOOKUP('DATA-1'!K157,'DATA-1'!$T$3:$U$9,2,0)</f>
        <v>B</v>
      </c>
      <c r="L157" s="6" t="str">
        <f>VLOOKUP('DATA-1'!L157,'DATA-1'!$T$3:$U$9,2,0)</f>
        <v>C+</v>
      </c>
    </row>
    <row r="158" spans="1:12" s="2" customFormat="1" ht="15" customHeight="1" x14ac:dyDescent="0.35">
      <c r="A158" s="3">
        <v>154</v>
      </c>
      <c r="B158" s="6" t="str">
        <f>'DATA-1'!B158</f>
        <v>64262</v>
      </c>
      <c r="C158" s="6" t="str">
        <f>'DATA-1'!C158</f>
        <v>Dao Huu Hai</v>
      </c>
      <c r="D158" s="6" t="str">
        <f>VLOOKUP('DATA-1'!D158,'DATA-1'!$T$3:$U$9,2,0)</f>
        <v>B+</v>
      </c>
      <c r="E158" s="6" t="str">
        <f>VLOOKUP('DATA-1'!E158,'DATA-1'!$T$3:$U$9,2,0)</f>
        <v>C</v>
      </c>
      <c r="F158" s="6" t="str">
        <f>VLOOKUP('DATA-1'!F158,'DATA-1'!$T$3:$U$9,2,0)</f>
        <v>B</v>
      </c>
      <c r="G158" s="6" t="str">
        <f>VLOOKUP('DATA-1'!G158,'DATA-1'!$T$3:$U$9,2,0)</f>
        <v>B</v>
      </c>
      <c r="H158" s="6" t="str">
        <f>VLOOKUP('DATA-1'!H158,'DATA-1'!$T$3:$U$9,2,0)</f>
        <v>C+</v>
      </c>
      <c r="I158" s="6" t="str">
        <f>VLOOKUP('DATA-1'!I158,'DATA-1'!$T$3:$U$9,2,0)</f>
        <v>B</v>
      </c>
      <c r="J158" s="6" t="str">
        <f>VLOOKUP('DATA-1'!J158,'DATA-1'!$T$3:$U$9,2,0)</f>
        <v>B+</v>
      </c>
      <c r="K158" s="6" t="str">
        <f>VLOOKUP('DATA-1'!K158,'DATA-1'!$T$3:$U$9,2,0)</f>
        <v>B</v>
      </c>
      <c r="L158" s="6" t="str">
        <f>VLOOKUP('DATA-1'!L158,'DATA-1'!$T$3:$U$9,2,0)</f>
        <v>B</v>
      </c>
    </row>
    <row r="159" spans="1:12" s="2" customFormat="1" ht="15" customHeight="1" x14ac:dyDescent="0.35">
      <c r="A159" s="3">
        <v>155</v>
      </c>
      <c r="B159" s="6" t="str">
        <f>'DATA-1'!B159</f>
        <v>64462</v>
      </c>
      <c r="C159" s="6" t="str">
        <f>'DATA-1'!C159</f>
        <v>Do Van Hai</v>
      </c>
      <c r="D159" s="6" t="str">
        <f>VLOOKUP('DATA-1'!D159,'DATA-1'!$T$3:$U$9,2,0)</f>
        <v>B+</v>
      </c>
      <c r="E159" s="6" t="str">
        <f>VLOOKUP('DATA-1'!E159,'DATA-1'!$T$3:$U$9,2,0)</f>
        <v>C</v>
      </c>
      <c r="F159" s="6" t="str">
        <f>VLOOKUP('DATA-1'!F159,'DATA-1'!$T$3:$U$9,2,0)</f>
        <v>B</v>
      </c>
      <c r="G159" s="6" t="str">
        <f>VLOOKUP('DATA-1'!G159,'DATA-1'!$T$3:$U$9,2,0)</f>
        <v>B</v>
      </c>
      <c r="H159" s="6" t="str">
        <f>VLOOKUP('DATA-1'!H159,'DATA-1'!$T$3:$U$9,2,0)</f>
        <v>D+</v>
      </c>
      <c r="I159" s="6" t="str">
        <f>VLOOKUP('DATA-1'!I159,'DATA-1'!$T$3:$U$9,2,0)</f>
        <v>B</v>
      </c>
      <c r="J159" s="6" t="str">
        <f>VLOOKUP('DATA-1'!J159,'DATA-1'!$T$3:$U$9,2,0)</f>
        <v>A</v>
      </c>
      <c r="K159" s="6" t="str">
        <f>VLOOKUP('DATA-1'!K159,'DATA-1'!$T$3:$U$9,2,0)</f>
        <v>B</v>
      </c>
      <c r="L159" s="6" t="str">
        <f>VLOOKUP('DATA-1'!L159,'DATA-1'!$T$3:$U$9,2,0)</f>
        <v>B+</v>
      </c>
    </row>
    <row r="160" spans="1:12" s="2" customFormat="1" ht="15" customHeight="1" x14ac:dyDescent="0.35">
      <c r="A160" s="3">
        <v>156</v>
      </c>
      <c r="B160" s="6" t="str">
        <f>'DATA-1'!B160</f>
        <v>64762</v>
      </c>
      <c r="C160" s="6" t="str">
        <f>'DATA-1'!C160</f>
        <v>Ho Ngoc Hai</v>
      </c>
      <c r="D160" s="6" t="str">
        <f>VLOOKUP('DATA-1'!D160,'DATA-1'!$T$3:$U$9,2,0)</f>
        <v>B+</v>
      </c>
      <c r="E160" s="6" t="str">
        <f>VLOOKUP('DATA-1'!E160,'DATA-1'!$T$3:$U$9,2,0)</f>
        <v>B</v>
      </c>
      <c r="F160" s="6" t="str">
        <f>VLOOKUP('DATA-1'!F160,'DATA-1'!$T$3:$U$9,2,0)</f>
        <v>A</v>
      </c>
      <c r="G160" s="6" t="str">
        <f>VLOOKUP('DATA-1'!G160,'DATA-1'!$T$3:$U$9,2,0)</f>
        <v>A</v>
      </c>
      <c r="H160" s="6" t="str">
        <f>VLOOKUP('DATA-1'!H160,'DATA-1'!$T$3:$U$9,2,0)</f>
        <v>B</v>
      </c>
      <c r="I160" s="6" t="str">
        <f>VLOOKUP('DATA-1'!I160,'DATA-1'!$T$3:$U$9,2,0)</f>
        <v>B</v>
      </c>
      <c r="J160" s="6" t="str">
        <f>VLOOKUP('DATA-1'!J160,'DATA-1'!$T$3:$U$9,2,0)</f>
        <v>C+</v>
      </c>
      <c r="K160" s="6" t="str">
        <f>VLOOKUP('DATA-1'!K160,'DATA-1'!$T$3:$U$9,2,0)</f>
        <v>B+</v>
      </c>
      <c r="L160" s="6" t="str">
        <f>VLOOKUP('DATA-1'!L160,'DATA-1'!$T$3:$U$9,2,0)</f>
        <v>B</v>
      </c>
    </row>
    <row r="161" spans="1:12" s="2" customFormat="1" ht="15" customHeight="1" x14ac:dyDescent="0.35">
      <c r="A161" s="3">
        <v>157</v>
      </c>
      <c r="B161" s="6" t="str">
        <f>'DATA-1'!B161</f>
        <v>74162</v>
      </c>
      <c r="C161" s="6" t="str">
        <f>'DATA-1'!C161</f>
        <v>Dao Minh Hieu</v>
      </c>
      <c r="D161" s="6" t="str">
        <f>VLOOKUP('DATA-1'!D161,'DATA-1'!$T$3:$U$9,2,0)</f>
        <v>A</v>
      </c>
      <c r="E161" s="6" t="str">
        <f>VLOOKUP('DATA-1'!E161,'DATA-1'!$T$3:$U$9,2,0)</f>
        <v>D</v>
      </c>
      <c r="F161" s="6" t="str">
        <f>VLOOKUP('DATA-1'!F161,'DATA-1'!$T$3:$U$9,2,0)</f>
        <v>B+</v>
      </c>
      <c r="G161" s="6" t="str">
        <f>VLOOKUP('DATA-1'!G161,'DATA-1'!$T$3:$U$9,2,0)</f>
        <v>B</v>
      </c>
      <c r="H161" s="6" t="str">
        <f>VLOOKUP('DATA-1'!H161,'DATA-1'!$T$3:$U$9,2,0)</f>
        <v>C</v>
      </c>
      <c r="I161" s="6" t="str">
        <f>VLOOKUP('DATA-1'!I161,'DATA-1'!$T$3:$U$9,2,0)</f>
        <v>D</v>
      </c>
      <c r="J161" s="6" t="str">
        <f>VLOOKUP('DATA-1'!J161,'DATA-1'!$T$3:$U$9,2,0)</f>
        <v>B</v>
      </c>
      <c r="K161" s="6" t="str">
        <f>VLOOKUP('DATA-1'!K161,'DATA-1'!$T$3:$U$9,2,0)</f>
        <v>C+</v>
      </c>
      <c r="L161" s="6" t="str">
        <f>VLOOKUP('DATA-1'!L161,'DATA-1'!$T$3:$U$9,2,0)</f>
        <v>B</v>
      </c>
    </row>
    <row r="162" spans="1:12" s="2" customFormat="1" ht="15" customHeight="1" x14ac:dyDescent="0.35">
      <c r="A162" s="3">
        <v>158</v>
      </c>
      <c r="B162" s="6" t="str">
        <f>'DATA-1'!B162</f>
        <v>89362</v>
      </c>
      <c r="C162" s="6" t="str">
        <f>'DATA-1'!C162</f>
        <v>Tran Viet Hoang</v>
      </c>
      <c r="D162" s="6" t="str">
        <f>VLOOKUP('DATA-1'!D162,'DATA-1'!$T$3:$U$9,2,0)</f>
        <v>A</v>
      </c>
      <c r="E162" s="6" t="str">
        <f>VLOOKUP('DATA-1'!E162,'DATA-1'!$T$3:$U$9,2,0)</f>
        <v>A</v>
      </c>
      <c r="F162" s="6" t="str">
        <f>VLOOKUP('DATA-1'!F162,'DATA-1'!$T$3:$U$9,2,0)</f>
        <v>A</v>
      </c>
      <c r="G162" s="6" t="str">
        <f>VLOOKUP('DATA-1'!G162,'DATA-1'!$T$3:$U$9,2,0)</f>
        <v>A</v>
      </c>
      <c r="H162" s="6" t="str">
        <f>VLOOKUP('DATA-1'!H162,'DATA-1'!$T$3:$U$9,2,0)</f>
        <v>B</v>
      </c>
      <c r="I162" s="6" t="str">
        <f>VLOOKUP('DATA-1'!I162,'DATA-1'!$T$3:$U$9,2,0)</f>
        <v>A</v>
      </c>
      <c r="J162" s="6" t="str">
        <f>VLOOKUP('DATA-1'!J162,'DATA-1'!$T$3:$U$9,2,0)</f>
        <v>B</v>
      </c>
      <c r="K162" s="6" t="str">
        <f>VLOOKUP('DATA-1'!K162,'DATA-1'!$T$3:$U$9,2,0)</f>
        <v>B+</v>
      </c>
      <c r="L162" s="6" t="str">
        <f>VLOOKUP('DATA-1'!L162,'DATA-1'!$T$3:$U$9,2,0)</f>
        <v>B</v>
      </c>
    </row>
    <row r="163" spans="1:12" s="2" customFormat="1" ht="15" customHeight="1" x14ac:dyDescent="0.35">
      <c r="A163" s="3">
        <v>159</v>
      </c>
      <c r="B163" s="6" t="str">
        <f>'DATA-1'!B163</f>
        <v>106362</v>
      </c>
      <c r="C163" s="6" t="str">
        <f>'DATA-1'!C163</f>
        <v>Nguyen Van Khai</v>
      </c>
      <c r="D163" s="6" t="str">
        <f>VLOOKUP('DATA-1'!D163,'DATA-1'!$T$3:$U$9,2,0)</f>
        <v>B</v>
      </c>
      <c r="E163" s="6" t="str">
        <f>VLOOKUP('DATA-1'!E163,'DATA-1'!$T$3:$U$9,2,0)</f>
        <v>D+</v>
      </c>
      <c r="F163" s="6" t="str">
        <f>VLOOKUP('DATA-1'!F163,'DATA-1'!$T$3:$U$9,2,0)</f>
        <v>B</v>
      </c>
      <c r="G163" s="6" t="str">
        <f>VLOOKUP('DATA-1'!G163,'DATA-1'!$T$3:$U$9,2,0)</f>
        <v>C+</v>
      </c>
      <c r="H163" s="6" t="str">
        <f>VLOOKUP('DATA-1'!H163,'DATA-1'!$T$3:$U$9,2,0)</f>
        <v>B</v>
      </c>
      <c r="I163" s="6" t="str">
        <f>VLOOKUP('DATA-1'!I163,'DATA-1'!$T$3:$U$9,2,0)</f>
        <v>A</v>
      </c>
      <c r="J163" s="6" t="str">
        <f>VLOOKUP('DATA-1'!J163,'DATA-1'!$T$3:$U$9,2,0)</f>
        <v>B</v>
      </c>
      <c r="K163" s="6" t="str">
        <f>VLOOKUP('DATA-1'!K163,'DATA-1'!$T$3:$U$9,2,0)</f>
        <v>C</v>
      </c>
      <c r="L163" s="6" t="str">
        <f>VLOOKUP('DATA-1'!L163,'DATA-1'!$T$3:$U$9,2,0)</f>
        <v>C+</v>
      </c>
    </row>
    <row r="164" spans="1:12" s="2" customFormat="1" ht="15" customHeight="1" x14ac:dyDescent="0.35">
      <c r="A164" s="3">
        <v>160</v>
      </c>
      <c r="B164" s="6" t="str">
        <f>'DATA-1'!B164</f>
        <v>12462</v>
      </c>
      <c r="C164" s="6" t="str">
        <f>'DATA-1'!C164</f>
        <v>Nguyen Quang Bach</v>
      </c>
      <c r="D164" s="6" t="str">
        <f>VLOOKUP('DATA-1'!D164,'DATA-1'!$T$3:$U$9,2,0)</f>
        <v>B</v>
      </c>
      <c r="E164" s="6" t="str">
        <f>VLOOKUP('DATA-1'!E164,'DATA-1'!$T$3:$U$9,2,0)</f>
        <v>B</v>
      </c>
      <c r="F164" s="6" t="str">
        <f>VLOOKUP('DATA-1'!F164,'DATA-1'!$T$3:$U$9,2,0)</f>
        <v>A</v>
      </c>
      <c r="G164" s="6" t="str">
        <f>VLOOKUP('DATA-1'!G164,'DATA-1'!$T$3:$U$9,2,0)</f>
        <v>B+</v>
      </c>
      <c r="H164" s="6" t="str">
        <f>VLOOKUP('DATA-1'!H164,'DATA-1'!$T$3:$U$9,2,0)</f>
        <v>B+</v>
      </c>
      <c r="I164" s="6" t="str">
        <f>VLOOKUP('DATA-1'!I164,'DATA-1'!$T$3:$U$9,2,0)</f>
        <v>A</v>
      </c>
      <c r="J164" s="6" t="str">
        <f>VLOOKUP('DATA-1'!J164,'DATA-1'!$T$3:$U$9,2,0)</f>
        <v>B</v>
      </c>
      <c r="K164" s="6" t="str">
        <f>VLOOKUP('DATA-1'!K164,'DATA-1'!$T$3:$U$9,2,0)</f>
        <v>B</v>
      </c>
      <c r="L164" s="6" t="str">
        <f>VLOOKUP('DATA-1'!L164,'DATA-1'!$T$3:$U$9,2,0)</f>
        <v>B</v>
      </c>
    </row>
    <row r="165" spans="1:12" s="2" customFormat="1" ht="15" customHeight="1" x14ac:dyDescent="0.35">
      <c r="A165" s="3">
        <v>161</v>
      </c>
      <c r="B165" s="6" t="str">
        <f>'DATA-1'!B165</f>
        <v>131862</v>
      </c>
      <c r="C165" s="6" t="str">
        <f>'DATA-1'!C165</f>
        <v>Ngo Tien Luc</v>
      </c>
      <c r="D165" s="6" t="str">
        <f>VLOOKUP('DATA-1'!D165,'DATA-1'!$T$3:$U$9,2,0)</f>
        <v>B+</v>
      </c>
      <c r="E165" s="6" t="str">
        <f>VLOOKUP('DATA-1'!E165,'DATA-1'!$T$3:$U$9,2,0)</f>
        <v>D</v>
      </c>
      <c r="F165" s="6" t="str">
        <f>VLOOKUP('DATA-1'!F165,'DATA-1'!$T$3:$U$9,2,0)</f>
        <v>D+</v>
      </c>
      <c r="G165" s="6" t="str">
        <f>VLOOKUP('DATA-1'!G165,'DATA-1'!$T$3:$U$9,2,0)</f>
        <v>C+</v>
      </c>
      <c r="H165" s="6" t="str">
        <f>VLOOKUP('DATA-1'!H165,'DATA-1'!$T$3:$U$9,2,0)</f>
        <v>D+</v>
      </c>
      <c r="I165" s="6" t="str">
        <f>VLOOKUP('DATA-1'!I165,'DATA-1'!$T$3:$U$9,2,0)</f>
        <v>C</v>
      </c>
      <c r="J165" s="6" t="str">
        <f>VLOOKUP('DATA-1'!J165,'DATA-1'!$T$3:$U$9,2,0)</f>
        <v>D</v>
      </c>
      <c r="K165" s="6" t="str">
        <f>VLOOKUP('DATA-1'!K165,'DATA-1'!$T$3:$U$9,2,0)</f>
        <v>D+</v>
      </c>
      <c r="L165" s="6" t="str">
        <f>VLOOKUP('DATA-1'!L165,'DATA-1'!$T$3:$U$9,2,0)</f>
        <v>C</v>
      </c>
    </row>
    <row r="166" spans="1:12" s="2" customFormat="1" ht="15" customHeight="1" x14ac:dyDescent="0.35">
      <c r="A166" s="3">
        <v>162</v>
      </c>
      <c r="B166" s="6" t="str">
        <f>'DATA-1'!B166</f>
        <v>14162</v>
      </c>
      <c r="C166" s="6" t="str">
        <f>'DATA-1'!C166</f>
        <v>Quach Thai Bao</v>
      </c>
      <c r="D166" s="6" t="str">
        <f>VLOOKUP('DATA-1'!D166,'DATA-1'!$T$3:$U$9,2,0)</f>
        <v>B+</v>
      </c>
      <c r="E166" s="6" t="str">
        <f>VLOOKUP('DATA-1'!E166,'DATA-1'!$T$3:$U$9,2,0)</f>
        <v>D+</v>
      </c>
      <c r="F166" s="6" t="str">
        <f>VLOOKUP('DATA-1'!F166,'DATA-1'!$T$3:$U$9,2,0)</f>
        <v>B</v>
      </c>
      <c r="G166" s="6" t="str">
        <f>VLOOKUP('DATA-1'!G166,'DATA-1'!$T$3:$U$9,2,0)</f>
        <v>C</v>
      </c>
      <c r="H166" s="6" t="str">
        <f>VLOOKUP('DATA-1'!H166,'DATA-1'!$T$3:$U$9,2,0)</f>
        <v>D+</v>
      </c>
      <c r="I166" s="6" t="str">
        <f>VLOOKUP('DATA-1'!I166,'DATA-1'!$T$3:$U$9,2,0)</f>
        <v>C+</v>
      </c>
      <c r="J166" s="6" t="str">
        <f>VLOOKUP('DATA-1'!J166,'DATA-1'!$T$3:$U$9,2,0)</f>
        <v>B</v>
      </c>
      <c r="K166" s="6" t="str">
        <f>VLOOKUP('DATA-1'!K166,'DATA-1'!$T$3:$U$9,2,0)</f>
        <v>C</v>
      </c>
      <c r="L166" s="6" t="str">
        <f>VLOOKUP('DATA-1'!L166,'DATA-1'!$T$3:$U$9,2,0)</f>
        <v>B</v>
      </c>
    </row>
    <row r="167" spans="1:12" s="2" customFormat="1" ht="15" customHeight="1" x14ac:dyDescent="0.35">
      <c r="A167" s="3">
        <v>163</v>
      </c>
      <c r="B167" s="6" t="str">
        <f>'DATA-1'!B167</f>
        <v>141962</v>
      </c>
      <c r="C167" s="6" t="str">
        <f>'DATA-1'!C167</f>
        <v>Chu Hoai Nam</v>
      </c>
      <c r="D167" s="6" t="str">
        <f>VLOOKUP('DATA-1'!D167,'DATA-1'!$T$3:$U$9,2,0)</f>
        <v>B</v>
      </c>
      <c r="E167" s="6" t="str">
        <f>VLOOKUP('DATA-1'!E167,'DATA-1'!$T$3:$U$9,2,0)</f>
        <v>B</v>
      </c>
      <c r="F167" s="6" t="str">
        <f>VLOOKUP('DATA-1'!F167,'DATA-1'!$T$3:$U$9,2,0)</f>
        <v>C</v>
      </c>
      <c r="G167" s="6" t="str">
        <f>VLOOKUP('DATA-1'!G167,'DATA-1'!$T$3:$U$9,2,0)</f>
        <v>C</v>
      </c>
      <c r="H167" s="6" t="str">
        <f>VLOOKUP('DATA-1'!H167,'DATA-1'!$T$3:$U$9,2,0)</f>
        <v>D+</v>
      </c>
      <c r="I167" s="6" t="str">
        <f>VLOOKUP('DATA-1'!I167,'DATA-1'!$T$3:$U$9,2,0)</f>
        <v>B</v>
      </c>
      <c r="J167" s="6" t="str">
        <f>VLOOKUP('DATA-1'!J167,'DATA-1'!$T$3:$U$9,2,0)</f>
        <v>B</v>
      </c>
      <c r="K167" s="6" t="str">
        <f>VLOOKUP('DATA-1'!K167,'DATA-1'!$T$3:$U$9,2,0)</f>
        <v>B</v>
      </c>
      <c r="L167" s="6" t="str">
        <f>VLOOKUP('DATA-1'!L167,'DATA-1'!$T$3:$U$9,2,0)</f>
        <v>C</v>
      </c>
    </row>
    <row r="168" spans="1:12" s="2" customFormat="1" ht="15" customHeight="1" x14ac:dyDescent="0.35">
      <c r="A168" s="3">
        <v>164</v>
      </c>
      <c r="B168" s="6" t="str">
        <f>'DATA-1'!B168</f>
        <v>147462</v>
      </c>
      <c r="C168" s="6" t="str">
        <f>'DATA-1'!C168</f>
        <v>Vu Ngoc Nam</v>
      </c>
      <c r="D168" s="6" t="str">
        <f>VLOOKUP('DATA-1'!D168,'DATA-1'!$T$3:$U$9,2,0)</f>
        <v>A</v>
      </c>
      <c r="E168" s="6" t="str">
        <f>VLOOKUP('DATA-1'!E168,'DATA-1'!$T$3:$U$9,2,0)</f>
        <v>B</v>
      </c>
      <c r="F168" s="6" t="str">
        <f>VLOOKUP('DATA-1'!F168,'DATA-1'!$T$3:$U$9,2,0)</f>
        <v>A</v>
      </c>
      <c r="G168" s="6" t="str">
        <f>VLOOKUP('DATA-1'!G168,'DATA-1'!$T$3:$U$9,2,0)</f>
        <v>B</v>
      </c>
      <c r="H168" s="6" t="str">
        <f>VLOOKUP('DATA-1'!H168,'DATA-1'!$T$3:$U$9,2,0)</f>
        <v>B</v>
      </c>
      <c r="I168" s="6" t="str">
        <f>VLOOKUP('DATA-1'!I168,'DATA-1'!$T$3:$U$9,2,0)</f>
        <v>B+</v>
      </c>
      <c r="J168" s="6" t="str">
        <f>VLOOKUP('DATA-1'!J168,'DATA-1'!$T$3:$U$9,2,0)</f>
        <v>C+</v>
      </c>
      <c r="K168" s="6" t="str">
        <f>VLOOKUP('DATA-1'!K168,'DATA-1'!$T$3:$U$9,2,0)</f>
        <v>B</v>
      </c>
      <c r="L168" s="6" t="str">
        <f>VLOOKUP('DATA-1'!L168,'DATA-1'!$T$3:$U$9,2,0)</f>
        <v>B</v>
      </c>
    </row>
    <row r="169" spans="1:12" s="2" customFormat="1" ht="15" customHeight="1" x14ac:dyDescent="0.35">
      <c r="A169" s="3">
        <v>165</v>
      </c>
      <c r="B169" s="6" t="str">
        <f>'DATA-1'!B169</f>
        <v>149862</v>
      </c>
      <c r="C169" s="6" t="str">
        <f>'DATA-1'!C169</f>
        <v>Dang Dang Ngoc</v>
      </c>
      <c r="D169" s="6" t="str">
        <f>VLOOKUP('DATA-1'!D169,'DATA-1'!$T$3:$U$9,2,0)</f>
        <v>A</v>
      </c>
      <c r="E169" s="6" t="str">
        <f>VLOOKUP('DATA-1'!E169,'DATA-1'!$T$3:$U$9,2,0)</f>
        <v>C+</v>
      </c>
      <c r="F169" s="6" t="str">
        <f>VLOOKUP('DATA-1'!F169,'DATA-1'!$T$3:$U$9,2,0)</f>
        <v>B+</v>
      </c>
      <c r="G169" s="6" t="str">
        <f>VLOOKUP('DATA-1'!G169,'DATA-1'!$T$3:$U$9,2,0)</f>
        <v>C+</v>
      </c>
      <c r="H169" s="6" t="str">
        <f>VLOOKUP('DATA-1'!H169,'DATA-1'!$T$3:$U$9,2,0)</f>
        <v>B</v>
      </c>
      <c r="I169" s="6" t="str">
        <f>VLOOKUP('DATA-1'!I169,'DATA-1'!$T$3:$U$9,2,0)</f>
        <v>B</v>
      </c>
      <c r="J169" s="6" t="str">
        <f>VLOOKUP('DATA-1'!J169,'DATA-1'!$T$3:$U$9,2,0)</f>
        <v>C</v>
      </c>
      <c r="K169" s="6" t="str">
        <f>VLOOKUP('DATA-1'!K169,'DATA-1'!$T$3:$U$9,2,0)</f>
        <v>C</v>
      </c>
      <c r="L169" s="6" t="str">
        <f>VLOOKUP('DATA-1'!L169,'DATA-1'!$T$3:$U$9,2,0)</f>
        <v>C</v>
      </c>
    </row>
    <row r="170" spans="1:12" s="2" customFormat="1" ht="15" customHeight="1" x14ac:dyDescent="0.35">
      <c r="A170" s="3">
        <v>166</v>
      </c>
      <c r="B170" s="6" t="str">
        <f>'DATA-1'!B170</f>
        <v>1506562</v>
      </c>
      <c r="C170" s="6" t="str">
        <f>'DATA-1'!C170</f>
        <v>Vu Tuan Dung</v>
      </c>
      <c r="D170" s="6" t="str">
        <f>VLOOKUP('DATA-1'!D170,'DATA-1'!$T$3:$U$9,2,0)</f>
        <v>B+</v>
      </c>
      <c r="E170" s="6" t="str">
        <f>VLOOKUP('DATA-1'!E170,'DATA-1'!$T$3:$U$9,2,0)</f>
        <v>B</v>
      </c>
      <c r="F170" s="6" t="str">
        <f>VLOOKUP('DATA-1'!F170,'DATA-1'!$T$3:$U$9,2,0)</f>
        <v>A</v>
      </c>
      <c r="G170" s="6" t="str">
        <f>VLOOKUP('DATA-1'!G170,'DATA-1'!$T$3:$U$9,2,0)</f>
        <v>A</v>
      </c>
      <c r="H170" s="6" t="str">
        <f>VLOOKUP('DATA-1'!H170,'DATA-1'!$T$3:$U$9,2,0)</f>
        <v>C</v>
      </c>
      <c r="I170" s="6" t="str">
        <f>VLOOKUP('DATA-1'!I170,'DATA-1'!$T$3:$U$9,2,0)</f>
        <v>D+</v>
      </c>
      <c r="J170" s="6" t="str">
        <f>VLOOKUP('DATA-1'!J170,'DATA-1'!$T$3:$U$9,2,0)</f>
        <v>B</v>
      </c>
      <c r="K170" s="6" t="str">
        <f>VLOOKUP('DATA-1'!K170,'DATA-1'!$T$3:$U$9,2,0)</f>
        <v>C</v>
      </c>
      <c r="L170" s="6" t="str">
        <f>VLOOKUP('DATA-1'!L170,'DATA-1'!$T$3:$U$9,2,0)</f>
        <v>B</v>
      </c>
    </row>
    <row r="171" spans="1:12" s="2" customFormat="1" ht="15" customHeight="1" x14ac:dyDescent="0.35">
      <c r="A171" s="3">
        <v>167</v>
      </c>
      <c r="B171" s="6" t="str">
        <f>'DATA-1'!B171</f>
        <v>1510662</v>
      </c>
      <c r="C171" s="6" t="str">
        <f>'DATA-1'!C171</f>
        <v>Nguyen Binh Giang</v>
      </c>
      <c r="D171" s="6" t="str">
        <f>VLOOKUP('DATA-1'!D171,'DATA-1'!$T$3:$U$9,2,0)</f>
        <v>B+</v>
      </c>
      <c r="E171" s="6" t="str">
        <f>VLOOKUP('DATA-1'!E171,'DATA-1'!$T$3:$U$9,2,0)</f>
        <v>C+</v>
      </c>
      <c r="F171" s="6" t="str">
        <f>VLOOKUP('DATA-1'!F171,'DATA-1'!$T$3:$U$9,2,0)</f>
        <v>C</v>
      </c>
      <c r="G171" s="6" t="str">
        <f>VLOOKUP('DATA-1'!G171,'DATA-1'!$T$3:$U$9,2,0)</f>
        <v>C</v>
      </c>
      <c r="H171" s="6" t="str">
        <f>VLOOKUP('DATA-1'!H171,'DATA-1'!$T$3:$U$9,2,0)</f>
        <v>D+</v>
      </c>
      <c r="I171" s="6" t="str">
        <f>VLOOKUP('DATA-1'!I171,'DATA-1'!$T$3:$U$9,2,0)</f>
        <v>C</v>
      </c>
      <c r="J171" s="6" t="str">
        <f>VLOOKUP('DATA-1'!J171,'DATA-1'!$T$3:$U$9,2,0)</f>
        <v>B</v>
      </c>
      <c r="K171" s="6" t="str">
        <f>VLOOKUP('DATA-1'!K171,'DATA-1'!$T$3:$U$9,2,0)</f>
        <v>C</v>
      </c>
      <c r="L171" s="6" t="str">
        <f>VLOOKUP('DATA-1'!L171,'DATA-1'!$T$3:$U$9,2,0)</f>
        <v>B</v>
      </c>
    </row>
    <row r="172" spans="1:12" s="2" customFormat="1" ht="15" customHeight="1" x14ac:dyDescent="0.35">
      <c r="A172" s="3">
        <v>168</v>
      </c>
      <c r="B172" s="6" t="str">
        <f>'DATA-1'!B172</f>
        <v>163762</v>
      </c>
      <c r="C172" s="6" t="str">
        <f>'DATA-1'!C172</f>
        <v>Nguyen Minh Phuong</v>
      </c>
      <c r="D172" s="6" t="str">
        <f>VLOOKUP('DATA-1'!D172,'DATA-1'!$T$3:$U$9,2,0)</f>
        <v>A</v>
      </c>
      <c r="E172" s="6" t="str">
        <f>VLOOKUP('DATA-1'!E172,'DATA-1'!$T$3:$U$9,2,0)</f>
        <v>B</v>
      </c>
      <c r="F172" s="6" t="str">
        <f>VLOOKUP('DATA-1'!F172,'DATA-1'!$T$3:$U$9,2,0)</f>
        <v>D</v>
      </c>
      <c r="G172" s="6" t="str">
        <f>VLOOKUP('DATA-1'!G172,'DATA-1'!$T$3:$U$9,2,0)</f>
        <v>B</v>
      </c>
      <c r="H172" s="6" t="str">
        <f>VLOOKUP('DATA-1'!H172,'DATA-1'!$T$3:$U$9,2,0)</f>
        <v>B</v>
      </c>
      <c r="I172" s="6" t="str">
        <f>VLOOKUP('DATA-1'!I172,'DATA-1'!$T$3:$U$9,2,0)</f>
        <v>B+</v>
      </c>
      <c r="J172" s="6" t="str">
        <f>VLOOKUP('DATA-1'!J172,'DATA-1'!$T$3:$U$9,2,0)</f>
        <v>B</v>
      </c>
      <c r="K172" s="6" t="str">
        <f>VLOOKUP('DATA-1'!K172,'DATA-1'!$T$3:$U$9,2,0)</f>
        <v>B</v>
      </c>
      <c r="L172" s="6" t="str">
        <f>VLOOKUP('DATA-1'!L172,'DATA-1'!$T$3:$U$9,2,0)</f>
        <v>B+</v>
      </c>
    </row>
    <row r="173" spans="1:12" s="2" customFormat="1" ht="15" customHeight="1" x14ac:dyDescent="0.35">
      <c r="A173" s="3">
        <v>169</v>
      </c>
      <c r="B173" s="6" t="str">
        <f>'DATA-1'!B173</f>
        <v>168362</v>
      </c>
      <c r="C173" s="6" t="str">
        <f>'DATA-1'!C173</f>
        <v>Luong Hong Quang</v>
      </c>
      <c r="D173" s="6" t="str">
        <f>VLOOKUP('DATA-1'!D173,'DATA-1'!$T$3:$U$9,2,0)</f>
        <v>B</v>
      </c>
      <c r="E173" s="6" t="str">
        <f>VLOOKUP('DATA-1'!E173,'DATA-1'!$T$3:$U$9,2,0)</f>
        <v>D</v>
      </c>
      <c r="F173" s="6" t="str">
        <f>VLOOKUP('DATA-1'!F173,'DATA-1'!$T$3:$U$9,2,0)</f>
        <v>A</v>
      </c>
      <c r="G173" s="6" t="str">
        <f>VLOOKUP('DATA-1'!G173,'DATA-1'!$T$3:$U$9,2,0)</f>
        <v>B</v>
      </c>
      <c r="H173" s="6" t="str">
        <f>VLOOKUP('DATA-1'!H173,'DATA-1'!$T$3:$U$9,2,0)</f>
        <v>D+</v>
      </c>
      <c r="I173" s="6" t="str">
        <f>VLOOKUP('DATA-1'!I173,'DATA-1'!$T$3:$U$9,2,0)</f>
        <v>C+</v>
      </c>
      <c r="J173" s="6" t="str">
        <f>VLOOKUP('DATA-1'!J173,'DATA-1'!$T$3:$U$9,2,0)</f>
        <v>C+</v>
      </c>
      <c r="K173" s="6" t="str">
        <f>VLOOKUP('DATA-1'!K173,'DATA-1'!$T$3:$U$9,2,0)</f>
        <v>B</v>
      </c>
      <c r="L173" s="6" t="str">
        <f>VLOOKUP('DATA-1'!L173,'DATA-1'!$T$3:$U$9,2,0)</f>
        <v>B</v>
      </c>
    </row>
    <row r="174" spans="1:12" s="2" customFormat="1" ht="15" customHeight="1" x14ac:dyDescent="0.35">
      <c r="A174" s="3">
        <v>170</v>
      </c>
      <c r="B174" s="6" t="str">
        <f>'DATA-1'!B174</f>
        <v>175562</v>
      </c>
      <c r="C174" s="6" t="str">
        <f>'DATA-1'!C174</f>
        <v>Nguyen Thuc Son</v>
      </c>
      <c r="D174" s="6" t="str">
        <f>VLOOKUP('DATA-1'!D174,'DATA-1'!$T$3:$U$9,2,0)</f>
        <v>A</v>
      </c>
      <c r="E174" s="6" t="str">
        <f>VLOOKUP('DATA-1'!E174,'DATA-1'!$T$3:$U$9,2,0)</f>
        <v>B+</v>
      </c>
      <c r="F174" s="6" t="str">
        <f>VLOOKUP('DATA-1'!F174,'DATA-1'!$T$3:$U$9,2,0)</f>
        <v>C</v>
      </c>
      <c r="G174" s="6" t="str">
        <f>VLOOKUP('DATA-1'!G174,'DATA-1'!$T$3:$U$9,2,0)</f>
        <v>D+</v>
      </c>
      <c r="H174" s="6" t="str">
        <f>VLOOKUP('DATA-1'!H174,'DATA-1'!$T$3:$U$9,2,0)</f>
        <v>D+</v>
      </c>
      <c r="I174" s="6" t="str">
        <f>VLOOKUP('DATA-1'!I174,'DATA-1'!$T$3:$U$9,2,0)</f>
        <v>D</v>
      </c>
      <c r="J174" s="6" t="str">
        <f>VLOOKUP('DATA-1'!J174,'DATA-1'!$T$3:$U$9,2,0)</f>
        <v>D</v>
      </c>
      <c r="K174" s="6" t="str">
        <f>VLOOKUP('DATA-1'!K174,'DATA-1'!$T$3:$U$9,2,0)</f>
        <v>D+</v>
      </c>
      <c r="L174" s="6" t="str">
        <f>VLOOKUP('DATA-1'!L174,'DATA-1'!$T$3:$U$9,2,0)</f>
        <v>C+</v>
      </c>
    </row>
    <row r="175" spans="1:12" s="2" customFormat="1" ht="15" customHeight="1" x14ac:dyDescent="0.35">
      <c r="A175" s="3">
        <v>171</v>
      </c>
      <c r="B175" s="6" t="str">
        <f>'DATA-1'!B175</f>
        <v>19062</v>
      </c>
      <c r="C175" s="6" t="str">
        <f>'DATA-1'!C175</f>
        <v>Bui Minh Chien</v>
      </c>
      <c r="D175" s="6" t="str">
        <f>VLOOKUP('DATA-1'!D175,'DATA-1'!$T$3:$U$9,2,0)</f>
        <v>A</v>
      </c>
      <c r="E175" s="6" t="str">
        <f>VLOOKUP('DATA-1'!E175,'DATA-1'!$T$3:$U$9,2,0)</f>
        <v>C</v>
      </c>
      <c r="F175" s="6" t="str">
        <f>VLOOKUP('DATA-1'!F175,'DATA-1'!$T$3:$U$9,2,0)</f>
        <v>B</v>
      </c>
      <c r="G175" s="6" t="str">
        <f>VLOOKUP('DATA-1'!G175,'DATA-1'!$T$3:$U$9,2,0)</f>
        <v>B+</v>
      </c>
      <c r="H175" s="6" t="str">
        <f>VLOOKUP('DATA-1'!H175,'DATA-1'!$T$3:$U$9,2,0)</f>
        <v>B</v>
      </c>
      <c r="I175" s="6" t="str">
        <f>VLOOKUP('DATA-1'!I175,'DATA-1'!$T$3:$U$9,2,0)</f>
        <v>A</v>
      </c>
      <c r="J175" s="6" t="str">
        <f>VLOOKUP('DATA-1'!J175,'DATA-1'!$T$3:$U$9,2,0)</f>
        <v>C</v>
      </c>
      <c r="K175" s="6" t="str">
        <f>VLOOKUP('DATA-1'!K175,'DATA-1'!$T$3:$U$9,2,0)</f>
        <v>C</v>
      </c>
      <c r="L175" s="6" t="str">
        <f>VLOOKUP('DATA-1'!L175,'DATA-1'!$T$3:$U$9,2,0)</f>
        <v>C</v>
      </c>
    </row>
    <row r="176" spans="1:12" s="2" customFormat="1" ht="15" customHeight="1" x14ac:dyDescent="0.35">
      <c r="A176" s="3">
        <v>172</v>
      </c>
      <c r="B176" s="6" t="str">
        <f>'DATA-1'!B176</f>
        <v>193162</v>
      </c>
      <c r="C176" s="6" t="str">
        <f>'DATA-1'!C176</f>
        <v>Luong Manh Thien</v>
      </c>
      <c r="D176" s="6" t="str">
        <f>VLOOKUP('DATA-1'!D176,'DATA-1'!$T$3:$U$9,2,0)</f>
        <v>B</v>
      </c>
      <c r="E176" s="6" t="str">
        <f>VLOOKUP('DATA-1'!E176,'DATA-1'!$T$3:$U$9,2,0)</f>
        <v>C</v>
      </c>
      <c r="F176" s="6" t="str">
        <f>VLOOKUP('DATA-1'!F176,'DATA-1'!$T$3:$U$9,2,0)</f>
        <v>A</v>
      </c>
      <c r="G176" s="6" t="str">
        <f>VLOOKUP('DATA-1'!G176,'DATA-1'!$T$3:$U$9,2,0)</f>
        <v>A</v>
      </c>
      <c r="H176" s="6" t="str">
        <f>VLOOKUP('DATA-1'!H176,'DATA-1'!$T$3:$U$9,2,0)</f>
        <v>B</v>
      </c>
      <c r="I176" s="6" t="str">
        <f>VLOOKUP('DATA-1'!I176,'DATA-1'!$T$3:$U$9,2,0)</f>
        <v>B</v>
      </c>
      <c r="J176" s="6" t="str">
        <f>VLOOKUP('DATA-1'!J176,'DATA-1'!$T$3:$U$9,2,0)</f>
        <v>B</v>
      </c>
      <c r="K176" s="6" t="str">
        <f>VLOOKUP('DATA-1'!K176,'DATA-1'!$T$3:$U$9,2,0)</f>
        <v>B</v>
      </c>
      <c r="L176" s="6" t="str">
        <f>VLOOKUP('DATA-1'!L176,'DATA-1'!$T$3:$U$9,2,0)</f>
        <v>B+</v>
      </c>
    </row>
    <row r="177" spans="1:12" s="2" customFormat="1" ht="15" customHeight="1" x14ac:dyDescent="0.35">
      <c r="A177" s="3">
        <v>173</v>
      </c>
      <c r="B177" s="6" t="str">
        <f>'DATA-1'!B177</f>
        <v>201962</v>
      </c>
      <c r="C177" s="6" t="str">
        <f>'DATA-1'!C177</f>
        <v>Nguyen Huu Tien</v>
      </c>
      <c r="D177" s="6" t="str">
        <f>VLOOKUP('DATA-1'!D177,'DATA-1'!$T$3:$U$9,2,0)</f>
        <v>B+</v>
      </c>
      <c r="E177" s="6" t="str">
        <f>VLOOKUP('DATA-1'!E177,'DATA-1'!$T$3:$U$9,2,0)</f>
        <v>C</v>
      </c>
      <c r="F177" s="6" t="str">
        <f>VLOOKUP('DATA-1'!F177,'DATA-1'!$T$3:$U$9,2,0)</f>
        <v>A</v>
      </c>
      <c r="G177" s="6" t="str">
        <f>VLOOKUP('DATA-1'!G177,'DATA-1'!$T$3:$U$9,2,0)</f>
        <v>A</v>
      </c>
      <c r="H177" s="6" t="str">
        <f>VLOOKUP('DATA-1'!H177,'DATA-1'!$T$3:$U$9,2,0)</f>
        <v>B</v>
      </c>
      <c r="I177" s="6" t="str">
        <f>VLOOKUP('DATA-1'!I177,'DATA-1'!$T$3:$U$9,2,0)</f>
        <v>A</v>
      </c>
      <c r="J177" s="6" t="str">
        <f>VLOOKUP('DATA-1'!J177,'DATA-1'!$T$3:$U$9,2,0)</f>
        <v>B</v>
      </c>
      <c r="K177" s="6" t="str">
        <f>VLOOKUP('DATA-1'!K177,'DATA-1'!$T$3:$U$9,2,0)</f>
        <v>B</v>
      </c>
      <c r="L177" s="6" t="str">
        <f>VLOOKUP('DATA-1'!L177,'DATA-1'!$T$3:$U$9,2,0)</f>
        <v>B+</v>
      </c>
    </row>
    <row r="178" spans="1:12" s="2" customFormat="1" ht="15" customHeight="1" x14ac:dyDescent="0.35">
      <c r="A178" s="3">
        <v>174</v>
      </c>
      <c r="B178" s="6" t="str">
        <f>'DATA-1'!B178</f>
        <v>213862</v>
      </c>
      <c r="C178" s="6" t="str">
        <f>'DATA-1'!C178</f>
        <v>Doan Viet Truong</v>
      </c>
      <c r="D178" s="6" t="str">
        <f>VLOOKUP('DATA-1'!D178,'DATA-1'!$T$3:$U$9,2,0)</f>
        <v>B+</v>
      </c>
      <c r="E178" s="6" t="str">
        <f>VLOOKUP('DATA-1'!E178,'DATA-1'!$T$3:$U$9,2,0)</f>
        <v>B</v>
      </c>
      <c r="F178" s="6" t="str">
        <f>VLOOKUP('DATA-1'!F178,'DATA-1'!$T$3:$U$9,2,0)</f>
        <v>A</v>
      </c>
      <c r="G178" s="6" t="str">
        <f>VLOOKUP('DATA-1'!G178,'DATA-1'!$T$3:$U$9,2,0)</f>
        <v>D+</v>
      </c>
      <c r="H178" s="6" t="str">
        <f>VLOOKUP('DATA-1'!H178,'DATA-1'!$T$3:$U$9,2,0)</f>
        <v>C</v>
      </c>
      <c r="I178" s="6" t="str">
        <f>VLOOKUP('DATA-1'!I178,'DATA-1'!$T$3:$U$9,2,0)</f>
        <v>C</v>
      </c>
      <c r="J178" s="6" t="str">
        <f>VLOOKUP('DATA-1'!J178,'DATA-1'!$T$3:$U$9,2,0)</f>
        <v>B</v>
      </c>
      <c r="K178" s="6" t="str">
        <f>VLOOKUP('DATA-1'!K178,'DATA-1'!$T$3:$U$9,2,0)</f>
        <v>B</v>
      </c>
      <c r="L178" s="6" t="str">
        <f>VLOOKUP('DATA-1'!L178,'DATA-1'!$T$3:$U$9,2,0)</f>
        <v>C+</v>
      </c>
    </row>
    <row r="179" spans="1:12" s="2" customFormat="1" ht="15" customHeight="1" x14ac:dyDescent="0.35">
      <c r="A179" s="3">
        <v>175</v>
      </c>
      <c r="B179" s="6" t="str">
        <f>'DATA-1'!B179</f>
        <v>235262</v>
      </c>
      <c r="C179" s="6" t="str">
        <f>'DATA-1'!C179</f>
        <v>Dam Anh Vinh</v>
      </c>
      <c r="D179" s="6" t="str">
        <f>VLOOKUP('DATA-1'!D179,'DATA-1'!$T$3:$U$9,2,0)</f>
        <v>A</v>
      </c>
      <c r="E179" s="6" t="str">
        <f>VLOOKUP('DATA-1'!E179,'DATA-1'!$T$3:$U$9,2,0)</f>
        <v>B</v>
      </c>
      <c r="F179" s="6" t="str">
        <f>VLOOKUP('DATA-1'!F179,'DATA-1'!$T$3:$U$9,2,0)</f>
        <v>A</v>
      </c>
      <c r="G179" s="6" t="str">
        <f>VLOOKUP('DATA-1'!G179,'DATA-1'!$T$3:$U$9,2,0)</f>
        <v>A</v>
      </c>
      <c r="H179" s="6" t="str">
        <f>VLOOKUP('DATA-1'!H179,'DATA-1'!$T$3:$U$9,2,0)</f>
        <v>C</v>
      </c>
      <c r="I179" s="6" t="str">
        <f>VLOOKUP('DATA-1'!I179,'DATA-1'!$T$3:$U$9,2,0)</f>
        <v>D</v>
      </c>
      <c r="J179" s="6" t="str">
        <f>VLOOKUP('DATA-1'!J179,'DATA-1'!$T$3:$U$9,2,0)</f>
        <v>C+</v>
      </c>
      <c r="K179" s="6" t="str">
        <f>VLOOKUP('DATA-1'!K179,'DATA-1'!$T$3:$U$9,2,0)</f>
        <v>B</v>
      </c>
      <c r="L179" s="6" t="str">
        <f>VLOOKUP('DATA-1'!L179,'DATA-1'!$T$3:$U$9,2,0)</f>
        <v>B</v>
      </c>
    </row>
    <row r="180" spans="1:12" s="2" customFormat="1" ht="15" customHeight="1" x14ac:dyDescent="0.35">
      <c r="A180" s="3">
        <v>176</v>
      </c>
      <c r="B180" s="6" t="str">
        <f>'DATA-1'!B180</f>
        <v>2562</v>
      </c>
      <c r="C180" s="6" t="str">
        <f>'DATA-1'!C180</f>
        <v>Hoang Duc Anh</v>
      </c>
      <c r="D180" s="6" t="str">
        <f>VLOOKUP('DATA-1'!D180,'DATA-1'!$T$3:$U$9,2,0)</f>
        <v>B+</v>
      </c>
      <c r="E180" s="6" t="str">
        <f>VLOOKUP('DATA-1'!E180,'DATA-1'!$T$3:$U$9,2,0)</f>
        <v>C+</v>
      </c>
      <c r="F180" s="6" t="str">
        <f>VLOOKUP('DATA-1'!F180,'DATA-1'!$T$3:$U$9,2,0)</f>
        <v>D</v>
      </c>
      <c r="G180" s="6" t="str">
        <f>VLOOKUP('DATA-1'!G180,'DATA-1'!$T$3:$U$9,2,0)</f>
        <v>B</v>
      </c>
      <c r="H180" s="6" t="str">
        <f>VLOOKUP('DATA-1'!H180,'DATA-1'!$T$3:$U$9,2,0)</f>
        <v>D</v>
      </c>
      <c r="I180" s="6" t="str">
        <f>VLOOKUP('DATA-1'!I180,'DATA-1'!$T$3:$U$9,2,0)</f>
        <v>C+</v>
      </c>
      <c r="J180" s="6" t="str">
        <f>VLOOKUP('DATA-1'!J180,'DATA-1'!$T$3:$U$9,2,0)</f>
        <v>C</v>
      </c>
      <c r="K180" s="6" t="str">
        <f>VLOOKUP('DATA-1'!K180,'DATA-1'!$T$3:$U$9,2,0)</f>
        <v>B</v>
      </c>
      <c r="L180" s="6" t="str">
        <f>VLOOKUP('DATA-1'!L180,'DATA-1'!$T$3:$U$9,2,0)</f>
        <v>B</v>
      </c>
    </row>
    <row r="181" spans="1:12" s="2" customFormat="1" ht="15" customHeight="1" x14ac:dyDescent="0.35">
      <c r="A181" s="3">
        <v>177</v>
      </c>
      <c r="B181" s="6" t="str">
        <f>'DATA-1'!B181</f>
        <v>27262</v>
      </c>
      <c r="C181" s="6" t="str">
        <f>'DATA-1'!C181</f>
        <v>Pham Hung Cuong</v>
      </c>
      <c r="D181" s="6" t="str">
        <f>VLOOKUP('DATA-1'!D181,'DATA-1'!$T$3:$U$9,2,0)</f>
        <v>B+</v>
      </c>
      <c r="E181" s="6" t="str">
        <f>VLOOKUP('DATA-1'!E181,'DATA-1'!$T$3:$U$9,2,0)</f>
        <v>C+</v>
      </c>
      <c r="F181" s="6" t="str">
        <f>VLOOKUP('DATA-1'!F181,'DATA-1'!$T$3:$U$9,2,0)</f>
        <v>B+</v>
      </c>
      <c r="G181" s="6" t="str">
        <f>VLOOKUP('DATA-1'!G181,'DATA-1'!$T$3:$U$9,2,0)</f>
        <v>B</v>
      </c>
      <c r="H181" s="6" t="str">
        <f>VLOOKUP('DATA-1'!H181,'DATA-1'!$T$3:$U$9,2,0)</f>
        <v>C</v>
      </c>
      <c r="I181" s="6" t="str">
        <f>VLOOKUP('DATA-1'!I181,'DATA-1'!$T$3:$U$9,2,0)</f>
        <v>B</v>
      </c>
      <c r="J181" s="6" t="str">
        <f>VLOOKUP('DATA-1'!J181,'DATA-1'!$T$3:$U$9,2,0)</f>
        <v>C+</v>
      </c>
      <c r="K181" s="6" t="str">
        <f>VLOOKUP('DATA-1'!K181,'DATA-1'!$T$3:$U$9,2,0)</f>
        <v>C</v>
      </c>
      <c r="L181" s="6" t="str">
        <f>VLOOKUP('DATA-1'!L181,'DATA-1'!$T$3:$U$9,2,0)</f>
        <v>B</v>
      </c>
    </row>
    <row r="182" spans="1:12" s="2" customFormat="1" ht="15" customHeight="1" x14ac:dyDescent="0.35">
      <c r="A182" s="3">
        <v>178</v>
      </c>
      <c r="B182" s="6" t="str">
        <f>'DATA-1'!B182</f>
        <v>107562</v>
      </c>
      <c r="C182" s="6" t="str">
        <f>'DATA-1'!C182</f>
        <v>Pham Xuan Khanh</v>
      </c>
      <c r="D182" s="6" t="str">
        <f>VLOOKUP('DATA-1'!D182,'DATA-1'!$T$3:$U$9,2,0)</f>
        <v>A</v>
      </c>
      <c r="E182" s="6" t="str">
        <f>VLOOKUP('DATA-1'!E182,'DATA-1'!$T$3:$U$9,2,0)</f>
        <v>C+</v>
      </c>
      <c r="F182" s="6" t="str">
        <f>VLOOKUP('DATA-1'!F182,'DATA-1'!$T$3:$U$9,2,0)</f>
        <v>B+</v>
      </c>
      <c r="G182" s="6" t="str">
        <f>VLOOKUP('DATA-1'!G182,'DATA-1'!$T$3:$U$9,2,0)</f>
        <v>B</v>
      </c>
      <c r="H182" s="6" t="str">
        <f>VLOOKUP('DATA-1'!H182,'DATA-1'!$T$3:$U$9,2,0)</f>
        <v>B</v>
      </c>
      <c r="I182" s="6" t="str">
        <f>VLOOKUP('DATA-1'!I182,'DATA-1'!$T$3:$U$9,2,0)</f>
        <v>B+</v>
      </c>
      <c r="J182" s="6" t="str">
        <f>VLOOKUP('DATA-1'!J182,'DATA-1'!$T$3:$U$9,2,0)</f>
        <v>B+</v>
      </c>
      <c r="K182" s="6" t="str">
        <f>VLOOKUP('DATA-1'!K182,'DATA-1'!$T$3:$U$9,2,0)</f>
        <v>C</v>
      </c>
      <c r="L182" s="6" t="str">
        <f>VLOOKUP('DATA-1'!L182,'DATA-1'!$T$3:$U$9,2,0)</f>
        <v>B</v>
      </c>
    </row>
    <row r="183" spans="1:12" s="2" customFormat="1" ht="15" customHeight="1" x14ac:dyDescent="0.35">
      <c r="A183" s="3">
        <v>179</v>
      </c>
      <c r="B183" s="6" t="str">
        <f>'DATA-1'!B183</f>
        <v>115262</v>
      </c>
      <c r="C183" s="6" t="str">
        <f>'DATA-1'!C183</f>
        <v>Le Trong Lam</v>
      </c>
      <c r="D183" s="6" t="str">
        <f>VLOOKUP('DATA-1'!D183,'DATA-1'!$T$3:$U$9,2,0)</f>
        <v>B</v>
      </c>
      <c r="E183" s="6" t="str">
        <f>VLOOKUP('DATA-1'!E183,'DATA-1'!$T$3:$U$9,2,0)</f>
        <v>C</v>
      </c>
      <c r="F183" s="6" t="str">
        <f>VLOOKUP('DATA-1'!F183,'DATA-1'!$T$3:$U$9,2,0)</f>
        <v>B+</v>
      </c>
      <c r="G183" s="6" t="str">
        <f>VLOOKUP('DATA-1'!G183,'DATA-1'!$T$3:$U$9,2,0)</f>
        <v>C</v>
      </c>
      <c r="H183" s="6" t="str">
        <f>VLOOKUP('DATA-1'!H183,'DATA-1'!$T$3:$U$9,2,0)</f>
        <v>B+</v>
      </c>
      <c r="I183" s="6" t="str">
        <f>VLOOKUP('DATA-1'!I183,'DATA-1'!$T$3:$U$9,2,0)</f>
        <v>C</v>
      </c>
      <c r="J183" s="6" t="str">
        <f>VLOOKUP('DATA-1'!J183,'DATA-1'!$T$3:$U$9,2,0)</f>
        <v>B</v>
      </c>
      <c r="K183" s="6" t="str">
        <f>VLOOKUP('DATA-1'!K183,'DATA-1'!$T$3:$U$9,2,0)</f>
        <v>C</v>
      </c>
      <c r="L183" s="6" t="str">
        <f>VLOOKUP('DATA-1'!L183,'DATA-1'!$T$3:$U$9,2,0)</f>
        <v>B</v>
      </c>
    </row>
    <row r="184" spans="1:12" s="2" customFormat="1" ht="15" customHeight="1" x14ac:dyDescent="0.35">
      <c r="A184" s="3">
        <v>180</v>
      </c>
      <c r="B184" s="6" t="str">
        <f>'DATA-1'!B184</f>
        <v>130462</v>
      </c>
      <c r="C184" s="6" t="str">
        <f>'DATA-1'!C184</f>
        <v>Truong Manh Long</v>
      </c>
      <c r="D184" s="6" t="str">
        <f>VLOOKUP('DATA-1'!D184,'DATA-1'!$T$3:$U$9,2,0)</f>
        <v>B</v>
      </c>
      <c r="E184" s="6" t="str">
        <f>VLOOKUP('DATA-1'!E184,'DATA-1'!$T$3:$U$9,2,0)</f>
        <v>D</v>
      </c>
      <c r="F184" s="6" t="str">
        <f>VLOOKUP('DATA-1'!F184,'DATA-1'!$T$3:$U$9,2,0)</f>
        <v>B</v>
      </c>
      <c r="G184" s="6" t="str">
        <f>VLOOKUP('DATA-1'!G184,'DATA-1'!$T$3:$U$9,2,0)</f>
        <v>C+</v>
      </c>
      <c r="H184" s="6" t="str">
        <f>VLOOKUP('DATA-1'!H184,'DATA-1'!$T$3:$U$9,2,0)</f>
        <v>B</v>
      </c>
      <c r="I184" s="6" t="str">
        <f>VLOOKUP('DATA-1'!I184,'DATA-1'!$T$3:$U$9,2,0)</f>
        <v>C</v>
      </c>
      <c r="J184" s="6" t="str">
        <f>VLOOKUP('DATA-1'!J184,'DATA-1'!$T$3:$U$9,2,0)</f>
        <v>C</v>
      </c>
      <c r="K184" s="6" t="str">
        <f>VLOOKUP('DATA-1'!K184,'DATA-1'!$T$3:$U$9,2,0)</f>
        <v>C</v>
      </c>
      <c r="L184" s="6" t="str">
        <f>VLOOKUP('DATA-1'!L184,'DATA-1'!$T$3:$U$9,2,0)</f>
        <v>C</v>
      </c>
    </row>
    <row r="185" spans="1:12" s="2" customFormat="1" ht="15" customHeight="1" x14ac:dyDescent="0.35">
      <c r="A185" s="3">
        <v>181</v>
      </c>
      <c r="B185" s="6" t="str">
        <f>'DATA-1'!B185</f>
        <v>130862</v>
      </c>
      <c r="C185" s="6" t="str">
        <f>'DATA-1'!C185</f>
        <v>Dinh Van Long</v>
      </c>
      <c r="D185" s="6" t="str">
        <f>VLOOKUP('DATA-1'!D185,'DATA-1'!$T$3:$U$9,2,0)</f>
        <v>A</v>
      </c>
      <c r="E185" s="6" t="str">
        <f>VLOOKUP('DATA-1'!E185,'DATA-1'!$T$3:$U$9,2,0)</f>
        <v>D+</v>
      </c>
      <c r="F185" s="6" t="str">
        <f>VLOOKUP('DATA-1'!F185,'DATA-1'!$T$3:$U$9,2,0)</f>
        <v>C</v>
      </c>
      <c r="G185" s="6" t="str">
        <f>VLOOKUP('DATA-1'!G185,'DATA-1'!$T$3:$U$9,2,0)</f>
        <v>B</v>
      </c>
      <c r="H185" s="6" t="str">
        <f>VLOOKUP('DATA-1'!H185,'DATA-1'!$T$3:$U$9,2,0)</f>
        <v>B</v>
      </c>
      <c r="I185" s="6" t="str">
        <f>VLOOKUP('DATA-1'!I185,'DATA-1'!$T$3:$U$9,2,0)</f>
        <v>B+</v>
      </c>
      <c r="J185" s="6" t="str">
        <f>VLOOKUP('DATA-1'!J185,'DATA-1'!$T$3:$U$9,2,0)</f>
        <v>C</v>
      </c>
      <c r="K185" s="6" t="str">
        <f>VLOOKUP('DATA-1'!K185,'DATA-1'!$T$3:$U$9,2,0)</f>
        <v>D+</v>
      </c>
      <c r="L185" s="6" t="str">
        <f>VLOOKUP('DATA-1'!L185,'DATA-1'!$T$3:$U$9,2,0)</f>
        <v>B</v>
      </c>
    </row>
    <row r="186" spans="1:12" s="2" customFormat="1" ht="15" customHeight="1" x14ac:dyDescent="0.35">
      <c r="A186" s="3">
        <v>182</v>
      </c>
      <c r="B186" s="6" t="str">
        <f>'DATA-1'!B186</f>
        <v>141762</v>
      </c>
      <c r="C186" s="6" t="str">
        <f>'DATA-1'!C186</f>
        <v>Bui Hai Nam</v>
      </c>
      <c r="D186" s="6" t="str">
        <f>VLOOKUP('DATA-1'!D186,'DATA-1'!$T$3:$U$9,2,0)</f>
        <v>A</v>
      </c>
      <c r="E186" s="6" t="str">
        <f>VLOOKUP('DATA-1'!E186,'DATA-1'!$T$3:$U$9,2,0)</f>
        <v>B</v>
      </c>
      <c r="F186" s="6" t="str">
        <f>VLOOKUP('DATA-1'!F186,'DATA-1'!$T$3:$U$9,2,0)</f>
        <v>A</v>
      </c>
      <c r="G186" s="6" t="str">
        <f>VLOOKUP('DATA-1'!G186,'DATA-1'!$T$3:$U$9,2,0)</f>
        <v>B+</v>
      </c>
      <c r="H186" s="6" t="str">
        <f>VLOOKUP('DATA-1'!H186,'DATA-1'!$T$3:$U$9,2,0)</f>
        <v>A</v>
      </c>
      <c r="I186" s="6" t="str">
        <f>VLOOKUP('DATA-1'!I186,'DATA-1'!$T$3:$U$9,2,0)</f>
        <v>B</v>
      </c>
      <c r="J186" s="6" t="str">
        <f>VLOOKUP('DATA-1'!J186,'DATA-1'!$T$3:$U$9,2,0)</f>
        <v>B+</v>
      </c>
      <c r="K186" s="6" t="str">
        <f>VLOOKUP('DATA-1'!K186,'DATA-1'!$T$3:$U$9,2,0)</f>
        <v>B+</v>
      </c>
      <c r="L186" s="6" t="str">
        <f>VLOOKUP('DATA-1'!L186,'DATA-1'!$T$3:$U$9,2,0)</f>
        <v>A</v>
      </c>
    </row>
    <row r="187" spans="1:12" s="2" customFormat="1" ht="15" customHeight="1" x14ac:dyDescent="0.35">
      <c r="A187" s="3">
        <v>183</v>
      </c>
      <c r="B187" s="6" t="str">
        <f>'DATA-1'!B187</f>
        <v>146162</v>
      </c>
      <c r="C187" s="6" t="str">
        <f>'DATA-1'!C187</f>
        <v>Pham Van Nam</v>
      </c>
      <c r="D187" s="6" t="str">
        <f>VLOOKUP('DATA-1'!D187,'DATA-1'!$T$3:$U$9,2,0)</f>
        <v>B</v>
      </c>
      <c r="E187" s="6" t="str">
        <f>VLOOKUP('DATA-1'!E187,'DATA-1'!$T$3:$U$9,2,0)</f>
        <v>D</v>
      </c>
      <c r="F187" s="6" t="str">
        <f>VLOOKUP('DATA-1'!F187,'DATA-1'!$T$3:$U$9,2,0)</f>
        <v>C</v>
      </c>
      <c r="G187" s="6" t="str">
        <f>VLOOKUP('DATA-1'!G187,'DATA-1'!$T$3:$U$9,2,0)</f>
        <v>B</v>
      </c>
      <c r="H187" s="6" t="str">
        <f>VLOOKUP('DATA-1'!H187,'DATA-1'!$T$3:$U$9,2,0)</f>
        <v>C+</v>
      </c>
      <c r="I187" s="6" t="str">
        <f>VLOOKUP('DATA-1'!I187,'DATA-1'!$T$3:$U$9,2,0)</f>
        <v>C+</v>
      </c>
      <c r="J187" s="6" t="str">
        <f>VLOOKUP('DATA-1'!J187,'DATA-1'!$T$3:$U$9,2,0)</f>
        <v>C+</v>
      </c>
      <c r="K187" s="6" t="str">
        <f>VLOOKUP('DATA-1'!K187,'DATA-1'!$T$3:$U$9,2,0)</f>
        <v>B</v>
      </c>
      <c r="L187" s="6" t="str">
        <f>VLOOKUP('DATA-1'!L187,'DATA-1'!$T$3:$U$9,2,0)</f>
        <v>B</v>
      </c>
    </row>
    <row r="188" spans="1:12" s="2" customFormat="1" ht="15" customHeight="1" x14ac:dyDescent="0.35">
      <c r="A188" s="3">
        <v>184</v>
      </c>
      <c r="B188" s="6" t="str">
        <f>'DATA-1'!B188</f>
        <v>146262</v>
      </c>
      <c r="C188" s="6" t="str">
        <f>'DATA-1'!C188</f>
        <v>Phan Van Nam</v>
      </c>
      <c r="D188" s="6" t="str">
        <f>VLOOKUP('DATA-1'!D188,'DATA-1'!$T$3:$U$9,2,0)</f>
        <v>B+</v>
      </c>
      <c r="E188" s="6" t="str">
        <f>VLOOKUP('DATA-1'!E188,'DATA-1'!$T$3:$U$9,2,0)</f>
        <v>D</v>
      </c>
      <c r="F188" s="6" t="str">
        <f>VLOOKUP('DATA-1'!F188,'DATA-1'!$T$3:$U$9,2,0)</f>
        <v>A</v>
      </c>
      <c r="G188" s="6" t="str">
        <f>VLOOKUP('DATA-1'!G188,'DATA-1'!$T$3:$U$9,2,0)</f>
        <v>B</v>
      </c>
      <c r="H188" s="6" t="str">
        <f>VLOOKUP('DATA-1'!H188,'DATA-1'!$T$3:$U$9,2,0)</f>
        <v>B</v>
      </c>
      <c r="I188" s="6" t="str">
        <f>VLOOKUP('DATA-1'!I188,'DATA-1'!$T$3:$U$9,2,0)</f>
        <v>B</v>
      </c>
      <c r="J188" s="6" t="str">
        <f>VLOOKUP('DATA-1'!J188,'DATA-1'!$T$3:$U$9,2,0)</f>
        <v>C</v>
      </c>
      <c r="K188" s="6" t="str">
        <f>VLOOKUP('DATA-1'!K188,'DATA-1'!$T$3:$U$9,2,0)</f>
        <v>C</v>
      </c>
      <c r="L188" s="6" t="str">
        <f>VLOOKUP('DATA-1'!L188,'DATA-1'!$T$3:$U$9,2,0)</f>
        <v>C+</v>
      </c>
    </row>
    <row r="189" spans="1:12" s="2" customFormat="1" ht="15" customHeight="1" x14ac:dyDescent="0.35">
      <c r="A189" s="3">
        <v>185</v>
      </c>
      <c r="B189" s="6" t="str">
        <f>'DATA-1'!B189</f>
        <v>1514562</v>
      </c>
      <c r="C189" s="6" t="str">
        <f>'DATA-1'!C189</f>
        <v>Nguyen Huy Hoang</v>
      </c>
      <c r="D189" s="6" t="str">
        <f>VLOOKUP('DATA-1'!D189,'DATA-1'!$T$3:$U$9,2,0)</f>
        <v>A</v>
      </c>
      <c r="E189" s="6" t="str">
        <f>VLOOKUP('DATA-1'!E189,'DATA-1'!$T$3:$U$9,2,0)</f>
        <v>D</v>
      </c>
      <c r="F189" s="6" t="str">
        <f>VLOOKUP('DATA-1'!F189,'DATA-1'!$T$3:$U$9,2,0)</f>
        <v>B</v>
      </c>
      <c r="G189" s="6" t="str">
        <f>VLOOKUP('DATA-1'!G189,'DATA-1'!$T$3:$U$9,2,0)</f>
        <v>C</v>
      </c>
      <c r="H189" s="6" t="str">
        <f>VLOOKUP('DATA-1'!H189,'DATA-1'!$T$3:$U$9,2,0)</f>
        <v>C</v>
      </c>
      <c r="I189" s="6" t="str">
        <f>VLOOKUP('DATA-1'!I189,'DATA-1'!$T$3:$U$9,2,0)</f>
        <v>B</v>
      </c>
      <c r="J189" s="6" t="str">
        <f>VLOOKUP('DATA-1'!J189,'DATA-1'!$T$3:$U$9,2,0)</f>
        <v>B</v>
      </c>
      <c r="K189" s="6" t="str">
        <f>VLOOKUP('DATA-1'!K189,'DATA-1'!$T$3:$U$9,2,0)</f>
        <v>B</v>
      </c>
      <c r="L189" s="6" t="str">
        <f>VLOOKUP('DATA-1'!L189,'DATA-1'!$T$3:$U$9,2,0)</f>
        <v>B</v>
      </c>
    </row>
    <row r="190" spans="1:12" s="2" customFormat="1" ht="15" customHeight="1" x14ac:dyDescent="0.35">
      <c r="A190" s="3">
        <v>186</v>
      </c>
      <c r="B190" s="6" t="str">
        <f>'DATA-1'!B190</f>
        <v>160162</v>
      </c>
      <c r="C190" s="6" t="str">
        <f>'DATA-1'!C190</f>
        <v>Tran Quang Phu</v>
      </c>
      <c r="D190" s="6" t="str">
        <f>VLOOKUP('DATA-1'!D190,'DATA-1'!$T$3:$U$9,2,0)</f>
        <v>B+</v>
      </c>
      <c r="E190" s="6" t="str">
        <f>VLOOKUP('DATA-1'!E190,'DATA-1'!$T$3:$U$9,2,0)</f>
        <v>D</v>
      </c>
      <c r="F190" s="6" t="str">
        <f>VLOOKUP('DATA-1'!F190,'DATA-1'!$T$3:$U$9,2,0)</f>
        <v>B</v>
      </c>
      <c r="G190" s="6" t="str">
        <f>VLOOKUP('DATA-1'!G190,'DATA-1'!$T$3:$U$9,2,0)</f>
        <v>D</v>
      </c>
      <c r="H190" s="6" t="str">
        <f>VLOOKUP('DATA-1'!H190,'DATA-1'!$T$3:$U$9,2,0)</f>
        <v>D+</v>
      </c>
      <c r="I190" s="6" t="str">
        <f>VLOOKUP('DATA-1'!I190,'DATA-1'!$T$3:$U$9,2,0)</f>
        <v>D+</v>
      </c>
      <c r="J190" s="6" t="str">
        <f>VLOOKUP('DATA-1'!J190,'DATA-1'!$T$3:$U$9,2,0)</f>
        <v>D</v>
      </c>
      <c r="K190" s="6" t="str">
        <f>VLOOKUP('DATA-1'!K190,'DATA-1'!$T$3:$U$9,2,0)</f>
        <v>C</v>
      </c>
      <c r="L190" s="6" t="str">
        <f>VLOOKUP('DATA-1'!L190,'DATA-1'!$T$3:$U$9,2,0)</f>
        <v>B</v>
      </c>
    </row>
    <row r="191" spans="1:12" s="2" customFormat="1" ht="15" customHeight="1" x14ac:dyDescent="0.35">
      <c r="A191" s="3">
        <v>187</v>
      </c>
      <c r="B191" s="6" t="str">
        <f>'DATA-1'!B191</f>
        <v>20462</v>
      </c>
      <c r="C191" s="6" t="str">
        <f>'DATA-1'!C191</f>
        <v>Tran Van Chien</v>
      </c>
      <c r="D191" s="6" t="str">
        <f>VLOOKUP('DATA-1'!D191,'DATA-1'!$T$3:$U$9,2,0)</f>
        <v>A</v>
      </c>
      <c r="E191" s="6" t="str">
        <f>VLOOKUP('DATA-1'!E191,'DATA-1'!$T$3:$U$9,2,0)</f>
        <v>C</v>
      </c>
      <c r="F191" s="6" t="str">
        <f>VLOOKUP('DATA-1'!F191,'DATA-1'!$T$3:$U$9,2,0)</f>
        <v>B</v>
      </c>
      <c r="G191" s="6" t="str">
        <f>VLOOKUP('DATA-1'!G191,'DATA-1'!$T$3:$U$9,2,0)</f>
        <v>D+</v>
      </c>
      <c r="H191" s="6" t="str">
        <f>VLOOKUP('DATA-1'!H191,'DATA-1'!$T$3:$U$9,2,0)</f>
        <v>C</v>
      </c>
      <c r="I191" s="6" t="str">
        <f>VLOOKUP('DATA-1'!I191,'DATA-1'!$T$3:$U$9,2,0)</f>
        <v>C</v>
      </c>
      <c r="J191" s="6" t="str">
        <f>VLOOKUP('DATA-1'!J191,'DATA-1'!$T$3:$U$9,2,0)</f>
        <v>C+</v>
      </c>
      <c r="K191" s="6" t="str">
        <f>VLOOKUP('DATA-1'!K191,'DATA-1'!$T$3:$U$9,2,0)</f>
        <v>C+</v>
      </c>
      <c r="L191" s="6" t="str">
        <f>VLOOKUP('DATA-1'!L191,'DATA-1'!$T$3:$U$9,2,0)</f>
        <v>B+</v>
      </c>
    </row>
    <row r="192" spans="1:12" s="2" customFormat="1" ht="15" customHeight="1" x14ac:dyDescent="0.35">
      <c r="A192" s="3">
        <v>188</v>
      </c>
      <c r="B192" s="6" t="str">
        <f>'DATA-1'!B192</f>
        <v>223762</v>
      </c>
      <c r="C192" s="6" t="str">
        <f>'DATA-1'!C192</f>
        <v>Tran Anh Tuan</v>
      </c>
      <c r="D192" s="6" t="str">
        <f>VLOOKUP('DATA-1'!D192,'DATA-1'!$T$3:$U$9,2,0)</f>
        <v>B+</v>
      </c>
      <c r="E192" s="6" t="str">
        <f>VLOOKUP('DATA-1'!E192,'DATA-1'!$T$3:$U$9,2,0)</f>
        <v>D+</v>
      </c>
      <c r="F192" s="6" t="str">
        <f>VLOOKUP('DATA-1'!F192,'DATA-1'!$T$3:$U$9,2,0)</f>
        <v>B</v>
      </c>
      <c r="G192" s="6" t="str">
        <f>VLOOKUP('DATA-1'!G192,'DATA-1'!$T$3:$U$9,2,0)</f>
        <v>D+</v>
      </c>
      <c r="H192" s="6" t="str">
        <f>VLOOKUP('DATA-1'!H192,'DATA-1'!$T$3:$U$9,2,0)</f>
        <v>C</v>
      </c>
      <c r="I192" s="6" t="str">
        <f>VLOOKUP('DATA-1'!I192,'DATA-1'!$T$3:$U$9,2,0)</f>
        <v>C</v>
      </c>
      <c r="J192" s="6" t="str">
        <f>VLOOKUP('DATA-1'!J192,'DATA-1'!$T$3:$U$9,2,0)</f>
        <v>C+</v>
      </c>
      <c r="K192" s="6" t="str">
        <f>VLOOKUP('DATA-1'!K192,'DATA-1'!$T$3:$U$9,2,0)</f>
        <v>C</v>
      </c>
      <c r="L192" s="6" t="str">
        <f>VLOOKUP('DATA-1'!L192,'DATA-1'!$T$3:$U$9,2,0)</f>
        <v>C+</v>
      </c>
    </row>
    <row r="193" spans="1:12" s="2" customFormat="1" ht="15" customHeight="1" x14ac:dyDescent="0.35">
      <c r="A193" s="3">
        <v>189</v>
      </c>
      <c r="B193" s="6" t="str">
        <f>'DATA-1'!B193</f>
        <v>23262</v>
      </c>
      <c r="C193" s="6" t="str">
        <f>'DATA-1'!C193</f>
        <v>Do Van Cong</v>
      </c>
      <c r="D193" s="6" t="str">
        <f>VLOOKUP('DATA-1'!D193,'DATA-1'!$T$3:$U$9,2,0)</f>
        <v>A</v>
      </c>
      <c r="E193" s="6" t="str">
        <f>VLOOKUP('DATA-1'!E193,'DATA-1'!$T$3:$U$9,2,0)</f>
        <v>C</v>
      </c>
      <c r="F193" s="6" t="str">
        <f>VLOOKUP('DATA-1'!F193,'DATA-1'!$T$3:$U$9,2,0)</f>
        <v>A</v>
      </c>
      <c r="G193" s="6" t="str">
        <f>VLOOKUP('DATA-1'!G193,'DATA-1'!$T$3:$U$9,2,0)</f>
        <v>C</v>
      </c>
      <c r="H193" s="6" t="str">
        <f>VLOOKUP('DATA-1'!H193,'DATA-1'!$T$3:$U$9,2,0)</f>
        <v>B</v>
      </c>
      <c r="I193" s="6" t="str">
        <f>VLOOKUP('DATA-1'!I193,'DATA-1'!$T$3:$U$9,2,0)</f>
        <v>B</v>
      </c>
      <c r="J193" s="6" t="str">
        <f>VLOOKUP('DATA-1'!J193,'DATA-1'!$T$3:$U$9,2,0)</f>
        <v>B</v>
      </c>
      <c r="K193" s="6" t="str">
        <f>VLOOKUP('DATA-1'!K193,'DATA-1'!$T$3:$U$9,2,0)</f>
        <v>B</v>
      </c>
      <c r="L193" s="6" t="str">
        <f>VLOOKUP('DATA-1'!L193,'DATA-1'!$T$3:$U$9,2,0)</f>
        <v>A</v>
      </c>
    </row>
    <row r="194" spans="1:12" s="2" customFormat="1" ht="15" customHeight="1" x14ac:dyDescent="0.35">
      <c r="A194" s="3">
        <v>190</v>
      </c>
      <c r="B194" s="6" t="str">
        <f>'DATA-1'!B194</f>
        <v>43462</v>
      </c>
      <c r="C194" s="6" t="str">
        <f>'DATA-1'!C194</f>
        <v>Do Dinh Dang</v>
      </c>
      <c r="D194" s="6" t="str">
        <f>VLOOKUP('DATA-1'!D194,'DATA-1'!$T$3:$U$9,2,0)</f>
        <v>B</v>
      </c>
      <c r="E194" s="6" t="str">
        <f>VLOOKUP('DATA-1'!E194,'DATA-1'!$T$3:$U$9,2,0)</f>
        <v>D</v>
      </c>
      <c r="F194" s="6" t="str">
        <f>VLOOKUP('DATA-1'!F194,'DATA-1'!$T$3:$U$9,2,0)</f>
        <v>D</v>
      </c>
      <c r="G194" s="6" t="str">
        <f>VLOOKUP('DATA-1'!G194,'DATA-1'!$T$3:$U$9,2,0)</f>
        <v>C</v>
      </c>
      <c r="H194" s="6" t="str">
        <f>VLOOKUP('DATA-1'!H194,'DATA-1'!$T$3:$U$9,2,0)</f>
        <v>D+</v>
      </c>
      <c r="I194" s="6" t="str">
        <f>VLOOKUP('DATA-1'!I194,'DATA-1'!$T$3:$U$9,2,0)</f>
        <v>B</v>
      </c>
      <c r="J194" s="6" t="str">
        <f>VLOOKUP('DATA-1'!J194,'DATA-1'!$T$3:$U$9,2,0)</f>
        <v>C+</v>
      </c>
      <c r="K194" s="6" t="str">
        <f>VLOOKUP('DATA-1'!K194,'DATA-1'!$T$3:$U$9,2,0)</f>
        <v>B</v>
      </c>
      <c r="L194" s="6" t="str">
        <f>VLOOKUP('DATA-1'!L194,'DATA-1'!$T$3:$U$9,2,0)</f>
        <v>B</v>
      </c>
    </row>
    <row r="195" spans="1:12" s="2" customFormat="1" ht="15" customHeight="1" x14ac:dyDescent="0.35">
      <c r="A195" s="3">
        <v>191</v>
      </c>
      <c r="B195" s="6" t="str">
        <f>'DATA-1'!B195</f>
        <v>48362</v>
      </c>
      <c r="C195" s="6" t="str">
        <f>'DATA-1'!C195</f>
        <v>Tran Tuan Dat</v>
      </c>
      <c r="D195" s="6" t="str">
        <f>VLOOKUP('DATA-1'!D195,'DATA-1'!$T$3:$U$9,2,0)</f>
        <v>A</v>
      </c>
      <c r="E195" s="6" t="str">
        <f>VLOOKUP('DATA-1'!E195,'DATA-1'!$T$3:$U$9,2,0)</f>
        <v>D</v>
      </c>
      <c r="F195" s="6" t="str">
        <f>VLOOKUP('DATA-1'!F195,'DATA-1'!$T$3:$U$9,2,0)</f>
        <v>B</v>
      </c>
      <c r="G195" s="6" t="str">
        <f>VLOOKUP('DATA-1'!G195,'DATA-1'!$T$3:$U$9,2,0)</f>
        <v>B</v>
      </c>
      <c r="H195" s="6" t="str">
        <f>VLOOKUP('DATA-1'!H195,'DATA-1'!$T$3:$U$9,2,0)</f>
        <v>C</v>
      </c>
      <c r="I195" s="6" t="str">
        <f>VLOOKUP('DATA-1'!I195,'DATA-1'!$T$3:$U$9,2,0)</f>
        <v>B+</v>
      </c>
      <c r="J195" s="6" t="str">
        <f>VLOOKUP('DATA-1'!J195,'DATA-1'!$T$3:$U$9,2,0)</f>
        <v>C+</v>
      </c>
      <c r="K195" s="6" t="str">
        <f>VLOOKUP('DATA-1'!K195,'DATA-1'!$T$3:$U$9,2,0)</f>
        <v>C+</v>
      </c>
      <c r="L195" s="6" t="str">
        <f>VLOOKUP('DATA-1'!L195,'DATA-1'!$T$3:$U$9,2,0)</f>
        <v>B</v>
      </c>
    </row>
    <row r="196" spans="1:12" s="2" customFormat="1" ht="15" customHeight="1" x14ac:dyDescent="0.35">
      <c r="A196" s="3">
        <v>192</v>
      </c>
      <c r="B196" s="6" t="str">
        <f>'DATA-1'!B196</f>
        <v>59462</v>
      </c>
      <c r="C196" s="6" t="str">
        <f>'DATA-1'!C196</f>
        <v>Ngo Nguyen Truong Giang</v>
      </c>
      <c r="D196" s="6" t="str">
        <f>VLOOKUP('DATA-1'!D196,'DATA-1'!$T$3:$U$9,2,0)</f>
        <v>B</v>
      </c>
      <c r="E196" s="6" t="str">
        <f>VLOOKUP('DATA-1'!E196,'DATA-1'!$T$3:$U$9,2,0)</f>
        <v>B</v>
      </c>
      <c r="F196" s="6" t="str">
        <f>VLOOKUP('DATA-1'!F196,'DATA-1'!$T$3:$U$9,2,0)</f>
        <v>C</v>
      </c>
      <c r="G196" s="6" t="str">
        <f>VLOOKUP('DATA-1'!G196,'DATA-1'!$T$3:$U$9,2,0)</f>
        <v>D+</v>
      </c>
      <c r="H196" s="6" t="str">
        <f>VLOOKUP('DATA-1'!H196,'DATA-1'!$T$3:$U$9,2,0)</f>
        <v>D+</v>
      </c>
      <c r="I196" s="6" t="str">
        <f>VLOOKUP('DATA-1'!I196,'DATA-1'!$T$3:$U$9,2,0)</f>
        <v>C+</v>
      </c>
      <c r="J196" s="6" t="str">
        <f>VLOOKUP('DATA-1'!J196,'DATA-1'!$T$3:$U$9,2,0)</f>
        <v>C</v>
      </c>
      <c r="K196" s="6" t="str">
        <f>VLOOKUP('DATA-1'!K196,'DATA-1'!$T$3:$U$9,2,0)</f>
        <v>C</v>
      </c>
      <c r="L196" s="6" t="str">
        <f>VLOOKUP('DATA-1'!L196,'DATA-1'!$T$3:$U$9,2,0)</f>
        <v>C+</v>
      </c>
    </row>
    <row r="197" spans="1:12" s="2" customFormat="1" ht="15" customHeight="1" x14ac:dyDescent="0.35">
      <c r="A197" s="3">
        <v>193</v>
      </c>
      <c r="B197" s="6" t="str">
        <f>'DATA-1'!B197</f>
        <v>81662</v>
      </c>
      <c r="C197" s="6" t="str">
        <f>'DATA-1'!C197</f>
        <v>Nguyen Tu Hoa</v>
      </c>
      <c r="D197" s="6" t="str">
        <f>VLOOKUP('DATA-1'!D197,'DATA-1'!$T$3:$U$9,2,0)</f>
        <v>A</v>
      </c>
      <c r="E197" s="6" t="str">
        <f>VLOOKUP('DATA-1'!E197,'DATA-1'!$T$3:$U$9,2,0)</f>
        <v>D</v>
      </c>
      <c r="F197" s="6" t="str">
        <f>VLOOKUP('DATA-1'!F197,'DATA-1'!$T$3:$U$9,2,0)</f>
        <v>C</v>
      </c>
      <c r="G197" s="6" t="str">
        <f>VLOOKUP('DATA-1'!G197,'DATA-1'!$T$3:$U$9,2,0)</f>
        <v>D</v>
      </c>
      <c r="H197" s="6" t="str">
        <f>VLOOKUP('DATA-1'!H197,'DATA-1'!$T$3:$U$9,2,0)</f>
        <v>D+</v>
      </c>
      <c r="I197" s="6" t="str">
        <f>VLOOKUP('DATA-1'!I197,'DATA-1'!$T$3:$U$9,2,0)</f>
        <v>B</v>
      </c>
      <c r="J197" s="6" t="str">
        <f>VLOOKUP('DATA-1'!J197,'DATA-1'!$T$3:$U$9,2,0)</f>
        <v>B+</v>
      </c>
      <c r="K197" s="6" t="str">
        <f>VLOOKUP('DATA-1'!K197,'DATA-1'!$T$3:$U$9,2,0)</f>
        <v>C+</v>
      </c>
      <c r="L197" s="6" t="str">
        <f>VLOOKUP('DATA-1'!L197,'DATA-1'!$T$3:$U$9,2,0)</f>
        <v>B</v>
      </c>
    </row>
    <row r="198" spans="1:12" s="2" customFormat="1" ht="15" customHeight="1" x14ac:dyDescent="0.35">
      <c r="A198" s="3">
        <v>194</v>
      </c>
      <c r="B198" s="6" t="str">
        <f>'DATA-1'!B198</f>
        <v>96462</v>
      </c>
      <c r="C198" s="6" t="str">
        <f>'DATA-1'!C198</f>
        <v>Nguyen Trong Hung</v>
      </c>
      <c r="D198" s="6" t="str">
        <f>VLOOKUP('DATA-1'!D198,'DATA-1'!$T$3:$U$9,2,0)</f>
        <v>A</v>
      </c>
      <c r="E198" s="6" t="str">
        <f>VLOOKUP('DATA-1'!E198,'DATA-1'!$T$3:$U$9,2,0)</f>
        <v>D</v>
      </c>
      <c r="F198" s="6" t="str">
        <f>VLOOKUP('DATA-1'!F198,'DATA-1'!$T$3:$U$9,2,0)</f>
        <v>C</v>
      </c>
      <c r="G198" s="6" t="str">
        <f>VLOOKUP('DATA-1'!G198,'DATA-1'!$T$3:$U$9,2,0)</f>
        <v>D</v>
      </c>
      <c r="H198" s="6" t="str">
        <f>VLOOKUP('DATA-1'!H198,'DATA-1'!$T$3:$U$9,2,0)</f>
        <v>C</v>
      </c>
      <c r="I198" s="6" t="str">
        <f>VLOOKUP('DATA-1'!I198,'DATA-1'!$T$3:$U$9,2,0)</f>
        <v>D+</v>
      </c>
      <c r="J198" s="6" t="str">
        <f>VLOOKUP('DATA-1'!J198,'DATA-1'!$T$3:$U$9,2,0)</f>
        <v>B+</v>
      </c>
      <c r="K198" s="6" t="str">
        <f>VLOOKUP('DATA-1'!K198,'DATA-1'!$T$3:$U$9,2,0)</f>
        <v>B</v>
      </c>
      <c r="L198" s="6" t="str">
        <f>VLOOKUP('DATA-1'!L198,'DATA-1'!$T$3:$U$9,2,0)</f>
        <v>B</v>
      </c>
    </row>
    <row r="199" spans="1:12" s="2" customFormat="1" ht="15" customHeight="1" x14ac:dyDescent="0.35">
      <c r="A199" s="3">
        <v>195</v>
      </c>
      <c r="B199" s="6" t="str">
        <f>'DATA-1'!B199</f>
        <v>97062</v>
      </c>
      <c r="C199" s="6" t="str">
        <f>'DATA-1'!C199</f>
        <v>Pham Van Hung</v>
      </c>
      <c r="D199" s="6" t="str">
        <f>VLOOKUP('DATA-1'!D199,'DATA-1'!$T$3:$U$9,2,0)</f>
        <v>B+</v>
      </c>
      <c r="E199" s="6" t="str">
        <f>VLOOKUP('DATA-1'!E199,'DATA-1'!$T$3:$U$9,2,0)</f>
        <v>D+</v>
      </c>
      <c r="F199" s="6" t="str">
        <f>VLOOKUP('DATA-1'!F199,'DATA-1'!$T$3:$U$9,2,0)</f>
        <v>C</v>
      </c>
      <c r="G199" s="6" t="str">
        <f>VLOOKUP('DATA-1'!G199,'DATA-1'!$T$3:$U$9,2,0)</f>
        <v>D</v>
      </c>
      <c r="H199" s="6" t="str">
        <f>VLOOKUP('DATA-1'!H199,'DATA-1'!$T$3:$U$9,2,0)</f>
        <v>C</v>
      </c>
      <c r="I199" s="6" t="str">
        <f>VLOOKUP('DATA-1'!I199,'DATA-1'!$T$3:$U$9,2,0)</f>
        <v>B</v>
      </c>
      <c r="J199" s="6" t="str">
        <f>VLOOKUP('DATA-1'!J199,'DATA-1'!$T$3:$U$9,2,0)</f>
        <v>B</v>
      </c>
      <c r="K199" s="6" t="str">
        <f>VLOOKUP('DATA-1'!K199,'DATA-1'!$T$3:$U$9,2,0)</f>
        <v>D+</v>
      </c>
      <c r="L199" s="6" t="str">
        <f>VLOOKUP('DATA-1'!L199,'DATA-1'!$T$3:$U$9,2,0)</f>
        <v>B</v>
      </c>
    </row>
    <row r="200" spans="1:12" s="2" customFormat="1" ht="15" customHeight="1" x14ac:dyDescent="0.35">
      <c r="A200" s="3">
        <v>196</v>
      </c>
      <c r="B200" s="6" t="str">
        <f>'DATA-1'!B200</f>
        <v>124462</v>
      </c>
      <c r="C200" s="6" t="str">
        <f>'DATA-1'!C200</f>
        <v>Trinh Hoai Linh</v>
      </c>
      <c r="D200" s="6" t="str">
        <f>VLOOKUP('DATA-1'!D200,'DATA-1'!$T$3:$U$9,2,0)</f>
        <v>B+</v>
      </c>
      <c r="E200" s="6" t="str">
        <f>VLOOKUP('DATA-1'!E200,'DATA-1'!$T$3:$U$9,2,0)</f>
        <v>C</v>
      </c>
      <c r="F200" s="6" t="str">
        <f>VLOOKUP('DATA-1'!F200,'DATA-1'!$T$3:$U$9,2,0)</f>
        <v>D</v>
      </c>
      <c r="G200" s="6" t="str">
        <f>VLOOKUP('DATA-1'!G200,'DATA-1'!$T$3:$U$9,2,0)</f>
        <v>B</v>
      </c>
      <c r="H200" s="6" t="str">
        <f>VLOOKUP('DATA-1'!H200,'DATA-1'!$T$3:$U$9,2,0)</f>
        <v>B</v>
      </c>
      <c r="I200" s="6" t="str">
        <f>VLOOKUP('DATA-1'!I200,'DATA-1'!$T$3:$U$9,2,0)</f>
        <v>B+</v>
      </c>
      <c r="J200" s="6" t="str">
        <f>VLOOKUP('DATA-1'!J200,'DATA-1'!$T$3:$U$9,2,0)</f>
        <v>A</v>
      </c>
      <c r="K200" s="6" t="str">
        <f>VLOOKUP('DATA-1'!K200,'DATA-1'!$T$3:$U$9,2,0)</f>
        <v>B+</v>
      </c>
      <c r="L200" s="6" t="str">
        <f>VLOOKUP('DATA-1'!L200,'DATA-1'!$T$3:$U$9,2,0)</f>
        <v>B+</v>
      </c>
    </row>
    <row r="201" spans="1:12" s="2" customFormat="1" ht="15" customHeight="1" x14ac:dyDescent="0.35">
      <c r="A201" s="3">
        <v>197</v>
      </c>
      <c r="B201" s="6" t="str">
        <f>'DATA-1'!B201</f>
        <v>127362</v>
      </c>
      <c r="C201" s="6" t="str">
        <f>'DATA-1'!C201</f>
        <v>Le Huy Long</v>
      </c>
      <c r="D201" s="6" t="str">
        <f>VLOOKUP('DATA-1'!D201,'DATA-1'!$T$3:$U$9,2,0)</f>
        <v>B</v>
      </c>
      <c r="E201" s="6" t="str">
        <f>VLOOKUP('DATA-1'!E201,'DATA-1'!$T$3:$U$9,2,0)</f>
        <v>C</v>
      </c>
      <c r="F201" s="6" t="str">
        <f>VLOOKUP('DATA-1'!F201,'DATA-1'!$T$3:$U$9,2,0)</f>
        <v>D</v>
      </c>
      <c r="G201" s="6" t="str">
        <f>VLOOKUP('DATA-1'!G201,'DATA-1'!$T$3:$U$9,2,0)</f>
        <v>D</v>
      </c>
      <c r="H201" s="6" t="str">
        <f>VLOOKUP('DATA-1'!H201,'DATA-1'!$T$3:$U$9,2,0)</f>
        <v>D+</v>
      </c>
      <c r="I201" s="6" t="str">
        <f>VLOOKUP('DATA-1'!I201,'DATA-1'!$T$3:$U$9,2,0)</f>
        <v>D+</v>
      </c>
      <c r="J201" s="6" t="str">
        <f>VLOOKUP('DATA-1'!J201,'DATA-1'!$T$3:$U$9,2,0)</f>
        <v>C</v>
      </c>
      <c r="K201" s="6" t="str">
        <f>VLOOKUP('DATA-1'!K201,'DATA-1'!$T$3:$U$9,2,0)</f>
        <v>C</v>
      </c>
      <c r="L201" s="6" t="str">
        <f>VLOOKUP('DATA-1'!L201,'DATA-1'!$T$3:$U$9,2,0)</f>
        <v>C+</v>
      </c>
    </row>
    <row r="202" spans="1:12" s="2" customFormat="1" ht="15" customHeight="1" x14ac:dyDescent="0.35">
      <c r="A202" s="3">
        <v>198</v>
      </c>
      <c r="B202" s="6" t="str">
        <f>'DATA-1'!B202</f>
        <v>133262</v>
      </c>
      <c r="C202" s="6" t="str">
        <f>'DATA-1'!C202</f>
        <v>Nguyen Van Luu</v>
      </c>
      <c r="D202" s="6" t="str">
        <f>VLOOKUP('DATA-1'!D202,'DATA-1'!$T$3:$U$9,2,0)</f>
        <v>B</v>
      </c>
      <c r="E202" s="6" t="str">
        <f>VLOOKUP('DATA-1'!E202,'DATA-1'!$T$3:$U$9,2,0)</f>
        <v>C</v>
      </c>
      <c r="F202" s="6" t="str">
        <f>VLOOKUP('DATA-1'!F202,'DATA-1'!$T$3:$U$9,2,0)</f>
        <v>B</v>
      </c>
      <c r="G202" s="6" t="str">
        <f>VLOOKUP('DATA-1'!G202,'DATA-1'!$T$3:$U$9,2,0)</f>
        <v>B</v>
      </c>
      <c r="H202" s="6" t="str">
        <f>VLOOKUP('DATA-1'!H202,'DATA-1'!$T$3:$U$9,2,0)</f>
        <v>C</v>
      </c>
      <c r="I202" s="6" t="str">
        <f>VLOOKUP('DATA-1'!I202,'DATA-1'!$T$3:$U$9,2,0)</f>
        <v>D+</v>
      </c>
      <c r="J202" s="6" t="str">
        <f>VLOOKUP('DATA-1'!J202,'DATA-1'!$T$3:$U$9,2,0)</f>
        <v>B+</v>
      </c>
      <c r="K202" s="6" t="str">
        <f>VLOOKUP('DATA-1'!K202,'DATA-1'!$T$3:$U$9,2,0)</f>
        <v>B+</v>
      </c>
      <c r="L202" s="6" t="str">
        <f>VLOOKUP('DATA-1'!L202,'DATA-1'!$T$3:$U$9,2,0)</f>
        <v>C</v>
      </c>
    </row>
    <row r="203" spans="1:12" s="2" customFormat="1" ht="15" customHeight="1" x14ac:dyDescent="0.35">
      <c r="A203" s="3">
        <v>199</v>
      </c>
      <c r="B203" s="6" t="str">
        <f>'DATA-1'!B203</f>
        <v>140662</v>
      </c>
      <c r="C203" s="6" t="str">
        <f>'DATA-1'!C203</f>
        <v>Pham Van Minh</v>
      </c>
      <c r="D203" s="6" t="str">
        <f>VLOOKUP('DATA-1'!D203,'DATA-1'!$T$3:$U$9,2,0)</f>
        <v>B</v>
      </c>
      <c r="E203" s="6" t="str">
        <f>VLOOKUP('DATA-1'!E203,'DATA-1'!$T$3:$U$9,2,0)</f>
        <v>D+</v>
      </c>
      <c r="F203" s="6" t="str">
        <f>VLOOKUP('DATA-1'!F203,'DATA-1'!$T$3:$U$9,2,0)</f>
        <v>B</v>
      </c>
      <c r="G203" s="6" t="str">
        <f>VLOOKUP('DATA-1'!G203,'DATA-1'!$T$3:$U$9,2,0)</f>
        <v>B+</v>
      </c>
      <c r="H203" s="6" t="str">
        <f>VLOOKUP('DATA-1'!H203,'DATA-1'!$T$3:$U$9,2,0)</f>
        <v>C</v>
      </c>
      <c r="I203" s="6" t="str">
        <f>VLOOKUP('DATA-1'!I203,'DATA-1'!$T$3:$U$9,2,0)</f>
        <v>B</v>
      </c>
      <c r="J203" s="6" t="str">
        <f>VLOOKUP('DATA-1'!J203,'DATA-1'!$T$3:$U$9,2,0)</f>
        <v>B</v>
      </c>
      <c r="K203" s="6" t="str">
        <f>VLOOKUP('DATA-1'!K203,'DATA-1'!$T$3:$U$9,2,0)</f>
        <v>B</v>
      </c>
      <c r="L203" s="6" t="str">
        <f>VLOOKUP('DATA-1'!L203,'DATA-1'!$T$3:$U$9,2,0)</f>
        <v>C+</v>
      </c>
    </row>
    <row r="204" spans="1:12" s="2" customFormat="1" ht="15" customHeight="1" x14ac:dyDescent="0.35">
      <c r="A204" s="3">
        <v>200</v>
      </c>
      <c r="B204" s="6" t="str">
        <f>'DATA-1'!B204</f>
        <v>154462</v>
      </c>
      <c r="C204" s="6" t="str">
        <f>'DATA-1'!C204</f>
        <v>Hoang Hai Ninh</v>
      </c>
      <c r="D204" s="6" t="str">
        <f>VLOOKUP('DATA-1'!D204,'DATA-1'!$T$3:$U$9,2,0)</f>
        <v>A</v>
      </c>
      <c r="E204" s="6" t="str">
        <f>VLOOKUP('DATA-1'!E204,'DATA-1'!$T$3:$U$9,2,0)</f>
        <v>C</v>
      </c>
      <c r="F204" s="6" t="str">
        <f>VLOOKUP('DATA-1'!F204,'DATA-1'!$T$3:$U$9,2,0)</f>
        <v>B</v>
      </c>
      <c r="G204" s="6" t="str">
        <f>VLOOKUP('DATA-1'!G204,'DATA-1'!$T$3:$U$9,2,0)</f>
        <v>B+</v>
      </c>
      <c r="H204" s="6" t="str">
        <f>VLOOKUP('DATA-1'!H204,'DATA-1'!$T$3:$U$9,2,0)</f>
        <v>D+</v>
      </c>
      <c r="I204" s="6" t="str">
        <f>VLOOKUP('DATA-1'!I204,'DATA-1'!$T$3:$U$9,2,0)</f>
        <v>C</v>
      </c>
      <c r="J204" s="6" t="str">
        <f>VLOOKUP('DATA-1'!J204,'DATA-1'!$T$3:$U$9,2,0)</f>
        <v>B+</v>
      </c>
      <c r="K204" s="6" t="str">
        <f>VLOOKUP('DATA-1'!K204,'DATA-1'!$T$3:$U$9,2,0)</f>
        <v>B</v>
      </c>
      <c r="L204" s="6" t="str">
        <f>VLOOKUP('DATA-1'!L204,'DATA-1'!$T$3:$U$9,2,0)</f>
        <v>B+</v>
      </c>
    </row>
    <row r="205" spans="1:12" s="2" customFormat="1" ht="15" customHeight="1" x14ac:dyDescent="0.35">
      <c r="A205" s="3">
        <v>201</v>
      </c>
      <c r="B205" s="6" t="str">
        <f>'DATA-1'!B205</f>
        <v>154862</v>
      </c>
      <c r="C205" s="6" t="str">
        <f>'DATA-1'!C205</f>
        <v>Nguyen Tuan Ninh</v>
      </c>
      <c r="D205" s="6" t="str">
        <f>VLOOKUP('DATA-1'!D205,'DATA-1'!$T$3:$U$9,2,0)</f>
        <v>B+</v>
      </c>
      <c r="E205" s="6" t="str">
        <f>VLOOKUP('DATA-1'!E205,'DATA-1'!$T$3:$U$9,2,0)</f>
        <v>C</v>
      </c>
      <c r="F205" s="6" t="str">
        <f>VLOOKUP('DATA-1'!F205,'DATA-1'!$T$3:$U$9,2,0)</f>
        <v>B</v>
      </c>
      <c r="G205" s="6" t="str">
        <f>VLOOKUP('DATA-1'!G205,'DATA-1'!$T$3:$U$9,2,0)</f>
        <v>B</v>
      </c>
      <c r="H205" s="6" t="str">
        <f>VLOOKUP('DATA-1'!H205,'DATA-1'!$T$3:$U$9,2,0)</f>
        <v>C+</v>
      </c>
      <c r="I205" s="6" t="str">
        <f>VLOOKUP('DATA-1'!I205,'DATA-1'!$T$3:$U$9,2,0)</f>
        <v>B</v>
      </c>
      <c r="J205" s="6" t="str">
        <f>VLOOKUP('DATA-1'!J205,'DATA-1'!$T$3:$U$9,2,0)</f>
        <v>B+</v>
      </c>
      <c r="K205" s="6" t="str">
        <f>VLOOKUP('DATA-1'!K205,'DATA-1'!$T$3:$U$9,2,0)</f>
        <v>A</v>
      </c>
      <c r="L205" s="6" t="str">
        <f>VLOOKUP('DATA-1'!L205,'DATA-1'!$T$3:$U$9,2,0)</f>
        <v>A</v>
      </c>
    </row>
    <row r="206" spans="1:12" s="2" customFormat="1" ht="15" customHeight="1" x14ac:dyDescent="0.35">
      <c r="A206" s="3">
        <v>202</v>
      </c>
      <c r="B206" s="6" t="str">
        <f>'DATA-1'!B206</f>
        <v>159562</v>
      </c>
      <c r="C206" s="6" t="str">
        <f>'DATA-1'!C206</f>
        <v>Luong Manh Phu</v>
      </c>
      <c r="D206" s="6" t="str">
        <f>VLOOKUP('DATA-1'!D206,'DATA-1'!$T$3:$U$9,2,0)</f>
        <v>A</v>
      </c>
      <c r="E206" s="6" t="str">
        <f>VLOOKUP('DATA-1'!E206,'DATA-1'!$T$3:$U$9,2,0)</f>
        <v>C</v>
      </c>
      <c r="F206" s="6" t="str">
        <f>VLOOKUP('DATA-1'!F206,'DATA-1'!$T$3:$U$9,2,0)</f>
        <v>B</v>
      </c>
      <c r="G206" s="6" t="str">
        <f>VLOOKUP('DATA-1'!G206,'DATA-1'!$T$3:$U$9,2,0)</f>
        <v>C</v>
      </c>
      <c r="H206" s="6" t="str">
        <f>VLOOKUP('DATA-1'!H206,'DATA-1'!$T$3:$U$9,2,0)</f>
        <v>D</v>
      </c>
      <c r="I206" s="6" t="str">
        <f>VLOOKUP('DATA-1'!I206,'DATA-1'!$T$3:$U$9,2,0)</f>
        <v>B</v>
      </c>
      <c r="J206" s="6" t="str">
        <f>VLOOKUP('DATA-1'!J206,'DATA-1'!$T$3:$U$9,2,0)</f>
        <v>B+</v>
      </c>
      <c r="K206" s="6" t="str">
        <f>VLOOKUP('DATA-1'!K206,'DATA-1'!$T$3:$U$9,2,0)</f>
        <v>B</v>
      </c>
      <c r="L206" s="6" t="str">
        <f>VLOOKUP('DATA-1'!L206,'DATA-1'!$T$3:$U$9,2,0)</f>
        <v>B</v>
      </c>
    </row>
    <row r="207" spans="1:12" s="2" customFormat="1" ht="15" customHeight="1" x14ac:dyDescent="0.35">
      <c r="A207" s="3">
        <v>203</v>
      </c>
      <c r="B207" s="6" t="str">
        <f>'DATA-1'!B207</f>
        <v>166062</v>
      </c>
      <c r="C207" s="6" t="str">
        <f>'DATA-1'!C207</f>
        <v>Le Hong Quan</v>
      </c>
      <c r="D207" s="6" t="str">
        <f>VLOOKUP('DATA-1'!D207,'DATA-1'!$T$3:$U$9,2,0)</f>
        <v>B</v>
      </c>
      <c r="E207" s="6" t="str">
        <f>VLOOKUP('DATA-1'!E207,'DATA-1'!$T$3:$U$9,2,0)</f>
        <v>D+</v>
      </c>
      <c r="F207" s="6" t="str">
        <f>VLOOKUP('DATA-1'!F207,'DATA-1'!$T$3:$U$9,2,0)</f>
        <v>B</v>
      </c>
      <c r="G207" s="6" t="str">
        <f>VLOOKUP('DATA-1'!G207,'DATA-1'!$T$3:$U$9,2,0)</f>
        <v>B</v>
      </c>
      <c r="H207" s="6" t="str">
        <f>VLOOKUP('DATA-1'!H207,'DATA-1'!$T$3:$U$9,2,0)</f>
        <v>C</v>
      </c>
      <c r="I207" s="6" t="str">
        <f>VLOOKUP('DATA-1'!I207,'DATA-1'!$T$3:$U$9,2,0)</f>
        <v>D</v>
      </c>
      <c r="J207" s="6" t="str">
        <f>VLOOKUP('DATA-1'!J207,'DATA-1'!$T$3:$U$9,2,0)</f>
        <v>C</v>
      </c>
      <c r="K207" s="6" t="str">
        <f>VLOOKUP('DATA-1'!K207,'DATA-1'!$T$3:$U$9,2,0)</f>
        <v>B</v>
      </c>
      <c r="L207" s="6" t="str">
        <f>VLOOKUP('DATA-1'!L207,'DATA-1'!$T$3:$U$9,2,0)</f>
        <v>C+</v>
      </c>
    </row>
    <row r="208" spans="1:12" s="2" customFormat="1" ht="15" customHeight="1" x14ac:dyDescent="0.35">
      <c r="A208" s="3">
        <v>204</v>
      </c>
      <c r="B208" s="6" t="str">
        <f>'DATA-1'!B208</f>
        <v>182462</v>
      </c>
      <c r="C208" s="6" t="str">
        <f>'DATA-1'!C208</f>
        <v>Pham Duy Thang</v>
      </c>
      <c r="D208" s="6" t="str">
        <f>VLOOKUP('DATA-1'!D208,'DATA-1'!$T$3:$U$9,2,0)</f>
        <v>A</v>
      </c>
      <c r="E208" s="6" t="str">
        <f>VLOOKUP('DATA-1'!E208,'DATA-1'!$T$3:$U$9,2,0)</f>
        <v>C+</v>
      </c>
      <c r="F208" s="6" t="str">
        <f>VLOOKUP('DATA-1'!F208,'DATA-1'!$T$3:$U$9,2,0)</f>
        <v>B</v>
      </c>
      <c r="G208" s="6" t="str">
        <f>VLOOKUP('DATA-1'!G208,'DATA-1'!$T$3:$U$9,2,0)</f>
        <v>B+</v>
      </c>
      <c r="H208" s="6" t="str">
        <f>VLOOKUP('DATA-1'!H208,'DATA-1'!$T$3:$U$9,2,0)</f>
        <v>C</v>
      </c>
      <c r="I208" s="6" t="str">
        <f>VLOOKUP('DATA-1'!I208,'DATA-1'!$T$3:$U$9,2,0)</f>
        <v>B</v>
      </c>
      <c r="J208" s="6" t="str">
        <f>VLOOKUP('DATA-1'!J208,'DATA-1'!$T$3:$U$9,2,0)</f>
        <v>A</v>
      </c>
      <c r="K208" s="6" t="str">
        <f>VLOOKUP('DATA-1'!K208,'DATA-1'!$T$3:$U$9,2,0)</f>
        <v>A</v>
      </c>
      <c r="L208" s="6" t="str">
        <f>VLOOKUP('DATA-1'!L208,'DATA-1'!$T$3:$U$9,2,0)</f>
        <v>B+</v>
      </c>
    </row>
    <row r="209" spans="1:12" s="2" customFormat="1" ht="15" customHeight="1" x14ac:dyDescent="0.35">
      <c r="A209" s="3">
        <v>205</v>
      </c>
      <c r="B209" s="6" t="str">
        <f>'DATA-1'!B209</f>
        <v>184632</v>
      </c>
      <c r="C209" s="6" t="str">
        <f>'DATA-1'!C209</f>
        <v>Nguyen Tat Thang</v>
      </c>
      <c r="D209" s="6" t="str">
        <f>VLOOKUP('DATA-1'!D209,'DATA-1'!$T$3:$U$9,2,0)</f>
        <v>B+</v>
      </c>
      <c r="E209" s="6" t="str">
        <f>VLOOKUP('DATA-1'!E209,'DATA-1'!$T$3:$U$9,2,0)</f>
        <v>C+</v>
      </c>
      <c r="F209" s="6" t="str">
        <f>VLOOKUP('DATA-1'!F209,'DATA-1'!$T$3:$U$9,2,0)</f>
        <v>B</v>
      </c>
      <c r="G209" s="6" t="str">
        <f>VLOOKUP('DATA-1'!G209,'DATA-1'!$T$3:$U$9,2,0)</f>
        <v>A</v>
      </c>
      <c r="H209" s="6" t="str">
        <f>VLOOKUP('DATA-1'!H209,'DATA-1'!$T$3:$U$9,2,0)</f>
        <v>D+</v>
      </c>
      <c r="I209" s="6" t="str">
        <f>VLOOKUP('DATA-1'!I209,'DATA-1'!$T$3:$U$9,2,0)</f>
        <v>C</v>
      </c>
      <c r="J209" s="6" t="str">
        <f>VLOOKUP('DATA-1'!J209,'DATA-1'!$T$3:$U$9,2,0)</f>
        <v>A</v>
      </c>
      <c r="K209" s="6" t="str">
        <f>VLOOKUP('DATA-1'!K209,'DATA-1'!$T$3:$U$9,2,0)</f>
        <v>A</v>
      </c>
      <c r="L209" s="6" t="str">
        <f>VLOOKUP('DATA-1'!L209,'DATA-1'!$T$3:$U$9,2,0)</f>
        <v>C+</v>
      </c>
    </row>
    <row r="210" spans="1:12" s="2" customFormat="1" ht="15" customHeight="1" x14ac:dyDescent="0.35">
      <c r="A210" s="3">
        <v>206</v>
      </c>
      <c r="B210" s="6" t="str">
        <f>'DATA-1'!B210</f>
        <v>188462</v>
      </c>
      <c r="C210" s="6" t="str">
        <f>'DATA-1'!C210</f>
        <v>Nguyen Cong Thanh</v>
      </c>
      <c r="D210" s="6" t="str">
        <f>VLOOKUP('DATA-1'!D210,'DATA-1'!$T$3:$U$9,2,0)</f>
        <v>B</v>
      </c>
      <c r="E210" s="6" t="str">
        <f>VLOOKUP('DATA-1'!E210,'DATA-1'!$T$3:$U$9,2,0)</f>
        <v>C+</v>
      </c>
      <c r="F210" s="6" t="str">
        <f>VLOOKUP('DATA-1'!F210,'DATA-1'!$T$3:$U$9,2,0)</f>
        <v>B+</v>
      </c>
      <c r="G210" s="6" t="str">
        <f>VLOOKUP('DATA-1'!G210,'DATA-1'!$T$3:$U$9,2,0)</f>
        <v>B</v>
      </c>
      <c r="H210" s="6" t="str">
        <f>VLOOKUP('DATA-1'!H210,'DATA-1'!$T$3:$U$9,2,0)</f>
        <v>C+</v>
      </c>
      <c r="I210" s="6" t="str">
        <f>VLOOKUP('DATA-1'!I210,'DATA-1'!$T$3:$U$9,2,0)</f>
        <v>C+</v>
      </c>
      <c r="J210" s="6" t="str">
        <f>VLOOKUP('DATA-1'!J210,'DATA-1'!$T$3:$U$9,2,0)</f>
        <v>C+</v>
      </c>
      <c r="K210" s="6" t="str">
        <f>VLOOKUP('DATA-1'!K210,'DATA-1'!$T$3:$U$9,2,0)</f>
        <v>D+</v>
      </c>
      <c r="L210" s="6" t="str">
        <f>VLOOKUP('DATA-1'!L210,'DATA-1'!$T$3:$U$9,2,0)</f>
        <v>C+</v>
      </c>
    </row>
    <row r="211" spans="1:12" s="2" customFormat="1" ht="15" customHeight="1" x14ac:dyDescent="0.35">
      <c r="A211" s="3">
        <v>207</v>
      </c>
      <c r="B211" s="6" t="str">
        <f>'DATA-1'!B211</f>
        <v>210262</v>
      </c>
      <c r="C211" s="6" t="str">
        <f>'DATA-1'!C211</f>
        <v>Tran Quang Trinh</v>
      </c>
      <c r="D211" s="6" t="str">
        <f>VLOOKUP('DATA-1'!D211,'DATA-1'!$T$3:$U$9,2,0)</f>
        <v>B</v>
      </c>
      <c r="E211" s="6" t="str">
        <f>VLOOKUP('DATA-1'!E211,'DATA-1'!$T$3:$U$9,2,0)</f>
        <v>D</v>
      </c>
      <c r="F211" s="6" t="str">
        <f>VLOOKUP('DATA-1'!F211,'DATA-1'!$T$3:$U$9,2,0)</f>
        <v>D</v>
      </c>
      <c r="G211" s="6" t="str">
        <f>VLOOKUP('DATA-1'!G211,'DATA-1'!$T$3:$U$9,2,0)</f>
        <v>B</v>
      </c>
      <c r="H211" s="6" t="str">
        <f>VLOOKUP('DATA-1'!H211,'DATA-1'!$T$3:$U$9,2,0)</f>
        <v>C</v>
      </c>
      <c r="I211" s="6" t="str">
        <f>VLOOKUP('DATA-1'!I211,'DATA-1'!$T$3:$U$9,2,0)</f>
        <v>B</v>
      </c>
      <c r="J211" s="6" t="str">
        <f>VLOOKUP('DATA-1'!J211,'DATA-1'!$T$3:$U$9,2,0)</f>
        <v>C+</v>
      </c>
      <c r="K211" s="6" t="str">
        <f>VLOOKUP('DATA-1'!K211,'DATA-1'!$T$3:$U$9,2,0)</f>
        <v>C</v>
      </c>
      <c r="L211" s="6" t="str">
        <f>VLOOKUP('DATA-1'!L211,'DATA-1'!$T$3:$U$9,2,0)</f>
        <v>C+</v>
      </c>
    </row>
    <row r="212" spans="1:12" s="2" customFormat="1" ht="15" customHeight="1" x14ac:dyDescent="0.35">
      <c r="A212" s="3">
        <v>208</v>
      </c>
      <c r="B212" s="6" t="str">
        <f>'DATA-1'!B212</f>
        <v>22162</v>
      </c>
      <c r="C212" s="6" t="str">
        <f>'DATA-1'!C212</f>
        <v>Nguyen Danh Chung</v>
      </c>
      <c r="D212" s="6" t="str">
        <f>VLOOKUP('DATA-1'!D212,'DATA-1'!$T$3:$U$9,2,0)</f>
        <v>B</v>
      </c>
      <c r="E212" s="6" t="str">
        <f>VLOOKUP('DATA-1'!E212,'DATA-1'!$T$3:$U$9,2,0)</f>
        <v>D+</v>
      </c>
      <c r="F212" s="6" t="str">
        <f>VLOOKUP('DATA-1'!F212,'DATA-1'!$T$3:$U$9,2,0)</f>
        <v>C</v>
      </c>
      <c r="G212" s="6" t="str">
        <f>VLOOKUP('DATA-1'!G212,'DATA-1'!$T$3:$U$9,2,0)</f>
        <v>B</v>
      </c>
      <c r="H212" s="6" t="str">
        <f>VLOOKUP('DATA-1'!H212,'DATA-1'!$T$3:$U$9,2,0)</f>
        <v>D+</v>
      </c>
      <c r="I212" s="6" t="str">
        <f>VLOOKUP('DATA-1'!I212,'DATA-1'!$T$3:$U$9,2,0)</f>
        <v>D+</v>
      </c>
      <c r="J212" s="6" t="str">
        <f>VLOOKUP('DATA-1'!J212,'DATA-1'!$T$3:$U$9,2,0)</f>
        <v>C+</v>
      </c>
      <c r="K212" s="6" t="str">
        <f>VLOOKUP('DATA-1'!K212,'DATA-1'!$T$3:$U$9,2,0)</f>
        <v>C</v>
      </c>
      <c r="L212" s="6" t="str">
        <f>VLOOKUP('DATA-1'!L212,'DATA-1'!$T$3:$U$9,2,0)</f>
        <v>C</v>
      </c>
    </row>
    <row r="213" spans="1:12" s="2" customFormat="1" ht="15" customHeight="1" x14ac:dyDescent="0.35">
      <c r="A213" s="3">
        <v>209</v>
      </c>
      <c r="B213" s="6" t="str">
        <f>'DATA-1'!B213</f>
        <v>23162</v>
      </c>
      <c r="C213" s="6" t="str">
        <f>'DATA-1'!C213</f>
        <v>Dao Duc Cong</v>
      </c>
      <c r="D213" s="6" t="str">
        <f>VLOOKUP('DATA-1'!D213,'DATA-1'!$T$3:$U$9,2,0)</f>
        <v>A</v>
      </c>
      <c r="E213" s="6" t="str">
        <f>VLOOKUP('DATA-1'!E213,'DATA-1'!$T$3:$U$9,2,0)</f>
        <v>B</v>
      </c>
      <c r="F213" s="6" t="str">
        <f>VLOOKUP('DATA-1'!F213,'DATA-1'!$T$3:$U$9,2,0)</f>
        <v>B</v>
      </c>
      <c r="G213" s="6" t="str">
        <f>VLOOKUP('DATA-1'!G213,'DATA-1'!$T$3:$U$9,2,0)</f>
        <v>C</v>
      </c>
      <c r="H213" s="6" t="str">
        <f>VLOOKUP('DATA-1'!H213,'DATA-1'!$T$3:$U$9,2,0)</f>
        <v>C+</v>
      </c>
      <c r="I213" s="6" t="str">
        <f>VLOOKUP('DATA-1'!I213,'DATA-1'!$T$3:$U$9,2,0)</f>
        <v>B+</v>
      </c>
      <c r="J213" s="6" t="str">
        <f>VLOOKUP('DATA-1'!J213,'DATA-1'!$T$3:$U$9,2,0)</f>
        <v>B</v>
      </c>
      <c r="K213" s="6" t="str">
        <f>VLOOKUP('DATA-1'!K213,'DATA-1'!$T$3:$U$9,2,0)</f>
        <v>A</v>
      </c>
      <c r="L213" s="6" t="str">
        <f>VLOOKUP('DATA-1'!L213,'DATA-1'!$T$3:$U$9,2,0)</f>
        <v>B+</v>
      </c>
    </row>
    <row r="214" spans="1:12" s="2" customFormat="1" ht="15" customHeight="1" x14ac:dyDescent="0.35">
      <c r="A214" s="3">
        <v>210</v>
      </c>
      <c r="B214" s="6" t="str">
        <f>'DATA-1'!B214</f>
        <v>31462</v>
      </c>
      <c r="C214" s="6" t="str">
        <f>'DATA-1'!C214</f>
        <v>Hoang Viet Dung</v>
      </c>
      <c r="D214" s="6" t="str">
        <f>VLOOKUP('DATA-1'!D214,'DATA-1'!$T$3:$U$9,2,0)</f>
        <v>B+</v>
      </c>
      <c r="E214" s="6" t="str">
        <f>VLOOKUP('DATA-1'!E214,'DATA-1'!$T$3:$U$9,2,0)</f>
        <v>C+</v>
      </c>
      <c r="F214" s="6" t="str">
        <f>VLOOKUP('DATA-1'!F214,'DATA-1'!$T$3:$U$9,2,0)</f>
        <v>B</v>
      </c>
      <c r="G214" s="6" t="str">
        <f>VLOOKUP('DATA-1'!G214,'DATA-1'!$T$3:$U$9,2,0)</f>
        <v>C+</v>
      </c>
      <c r="H214" s="6" t="str">
        <f>VLOOKUP('DATA-1'!H214,'DATA-1'!$T$3:$U$9,2,0)</f>
        <v>C</v>
      </c>
      <c r="I214" s="6" t="str">
        <f>VLOOKUP('DATA-1'!I214,'DATA-1'!$T$3:$U$9,2,0)</f>
        <v>C</v>
      </c>
      <c r="J214" s="6" t="str">
        <f>VLOOKUP('DATA-1'!J214,'DATA-1'!$T$3:$U$9,2,0)</f>
        <v>C</v>
      </c>
      <c r="K214" s="6" t="str">
        <f>VLOOKUP('DATA-1'!K214,'DATA-1'!$T$3:$U$9,2,0)</f>
        <v>B+</v>
      </c>
      <c r="L214" s="6" t="str">
        <f>VLOOKUP('DATA-1'!L214,'DATA-1'!$T$3:$U$9,2,0)</f>
        <v>B</v>
      </c>
    </row>
    <row r="215" spans="1:12" s="2" customFormat="1" ht="15" customHeight="1" x14ac:dyDescent="0.35">
      <c r="A215" s="3">
        <v>211</v>
      </c>
      <c r="B215" s="6" t="str">
        <f>'DATA-1'!B215</f>
        <v>34262</v>
      </c>
      <c r="C215" s="6" t="str">
        <f>'DATA-1'!C215</f>
        <v>Tran Duc Dung</v>
      </c>
      <c r="D215" s="6" t="str">
        <f>VLOOKUP('DATA-1'!D215,'DATA-1'!$T$3:$U$9,2,0)</f>
        <v>B+</v>
      </c>
      <c r="E215" s="6" t="str">
        <f>VLOOKUP('DATA-1'!E215,'DATA-1'!$T$3:$U$9,2,0)</f>
        <v>B</v>
      </c>
      <c r="F215" s="6" t="str">
        <f>VLOOKUP('DATA-1'!F215,'DATA-1'!$T$3:$U$9,2,0)</f>
        <v>B</v>
      </c>
      <c r="G215" s="6" t="str">
        <f>VLOOKUP('DATA-1'!G215,'DATA-1'!$T$3:$U$9,2,0)</f>
        <v>B</v>
      </c>
      <c r="H215" s="6" t="str">
        <f>VLOOKUP('DATA-1'!H215,'DATA-1'!$T$3:$U$9,2,0)</f>
        <v>D</v>
      </c>
      <c r="I215" s="6" t="str">
        <f>VLOOKUP('DATA-1'!I215,'DATA-1'!$T$3:$U$9,2,0)</f>
        <v>C</v>
      </c>
      <c r="J215" s="6" t="str">
        <f>VLOOKUP('DATA-1'!J215,'DATA-1'!$T$3:$U$9,2,0)</f>
        <v>B+</v>
      </c>
      <c r="K215" s="6" t="str">
        <f>VLOOKUP('DATA-1'!K215,'DATA-1'!$T$3:$U$9,2,0)</f>
        <v>C+</v>
      </c>
      <c r="L215" s="6" t="str">
        <f>VLOOKUP('DATA-1'!L215,'DATA-1'!$T$3:$U$9,2,0)</f>
        <v>B</v>
      </c>
    </row>
    <row r="216" spans="1:12" s="2" customFormat="1" ht="15" customHeight="1" x14ac:dyDescent="0.35">
      <c r="A216" s="3">
        <v>212</v>
      </c>
      <c r="B216" s="6" t="str">
        <f>'DATA-1'!B216</f>
        <v>38162</v>
      </c>
      <c r="C216" s="6" t="str">
        <f>'DATA-1'!C216</f>
        <v>Vu Quang Duong</v>
      </c>
      <c r="D216" s="6" t="str">
        <f>VLOOKUP('DATA-1'!D216,'DATA-1'!$T$3:$U$9,2,0)</f>
        <v>B+</v>
      </c>
      <c r="E216" s="6" t="str">
        <f>VLOOKUP('DATA-1'!E216,'DATA-1'!$T$3:$U$9,2,0)</f>
        <v>D</v>
      </c>
      <c r="F216" s="6" t="str">
        <f>VLOOKUP('DATA-1'!F216,'DATA-1'!$T$3:$U$9,2,0)</f>
        <v>D+</v>
      </c>
      <c r="G216" s="6" t="str">
        <f>VLOOKUP('DATA-1'!G216,'DATA-1'!$T$3:$U$9,2,0)</f>
        <v>C+</v>
      </c>
      <c r="H216" s="6" t="str">
        <f>VLOOKUP('DATA-1'!H216,'DATA-1'!$T$3:$U$9,2,0)</f>
        <v>C</v>
      </c>
      <c r="I216" s="6" t="str">
        <f>VLOOKUP('DATA-1'!I216,'DATA-1'!$T$3:$U$9,2,0)</f>
        <v>C</v>
      </c>
      <c r="J216" s="6" t="str">
        <f>VLOOKUP('DATA-1'!J216,'DATA-1'!$T$3:$U$9,2,0)</f>
        <v>C</v>
      </c>
      <c r="K216" s="6" t="str">
        <f>VLOOKUP('DATA-1'!K216,'DATA-1'!$T$3:$U$9,2,0)</f>
        <v>B</v>
      </c>
      <c r="L216" s="6" t="str">
        <f>VLOOKUP('DATA-1'!L216,'DATA-1'!$T$3:$U$9,2,0)</f>
        <v>C</v>
      </c>
    </row>
    <row r="217" spans="1:12" s="2" customFormat="1" ht="15" customHeight="1" x14ac:dyDescent="0.35">
      <c r="A217" s="3">
        <v>213</v>
      </c>
      <c r="B217" s="6" t="str">
        <f>'DATA-1'!B217</f>
        <v>47962</v>
      </c>
      <c r="C217" s="6" t="str">
        <f>'DATA-1'!C217</f>
        <v>Phung Tien Dat</v>
      </c>
      <c r="D217" s="6" t="str">
        <f>VLOOKUP('DATA-1'!D217,'DATA-1'!$T$3:$U$9,2,0)</f>
        <v>A</v>
      </c>
      <c r="E217" s="6" t="str">
        <f>VLOOKUP('DATA-1'!E217,'DATA-1'!$T$3:$U$9,2,0)</f>
        <v>D</v>
      </c>
      <c r="F217" s="6" t="str">
        <f>VLOOKUP('DATA-1'!F217,'DATA-1'!$T$3:$U$9,2,0)</f>
        <v>C</v>
      </c>
      <c r="G217" s="6" t="str">
        <f>VLOOKUP('DATA-1'!G217,'DATA-1'!$T$3:$U$9,2,0)</f>
        <v>D+</v>
      </c>
      <c r="H217" s="6" t="str">
        <f>VLOOKUP('DATA-1'!H217,'DATA-1'!$T$3:$U$9,2,0)</f>
        <v>C</v>
      </c>
      <c r="I217" s="6" t="str">
        <f>VLOOKUP('DATA-1'!I217,'DATA-1'!$T$3:$U$9,2,0)</f>
        <v>C</v>
      </c>
      <c r="J217" s="6" t="str">
        <f>VLOOKUP('DATA-1'!J217,'DATA-1'!$T$3:$U$9,2,0)</f>
        <v>C</v>
      </c>
      <c r="K217" s="6" t="str">
        <f>VLOOKUP('DATA-1'!K217,'DATA-1'!$T$3:$U$9,2,0)</f>
        <v>B</v>
      </c>
      <c r="L217" s="6" t="str">
        <f>VLOOKUP('DATA-1'!L217,'DATA-1'!$T$3:$U$9,2,0)</f>
        <v>C+</v>
      </c>
    </row>
    <row r="218" spans="1:12" s="2" customFormat="1" ht="15" customHeight="1" x14ac:dyDescent="0.35">
      <c r="A218" s="3">
        <v>214</v>
      </c>
      <c r="B218" s="6" t="str">
        <f>'DATA-1'!B218</f>
        <v>50462</v>
      </c>
      <c r="C218" s="6" t="str">
        <f>'DATA-1'!C218</f>
        <v>Nguyen Cao Do</v>
      </c>
      <c r="D218" s="6" t="str">
        <f>VLOOKUP('DATA-1'!D218,'DATA-1'!$T$3:$U$9,2,0)</f>
        <v>B</v>
      </c>
      <c r="E218" s="6" t="str">
        <f>VLOOKUP('DATA-1'!E218,'DATA-1'!$T$3:$U$9,2,0)</f>
        <v>D+</v>
      </c>
      <c r="F218" s="6" t="str">
        <f>VLOOKUP('DATA-1'!F218,'DATA-1'!$T$3:$U$9,2,0)</f>
        <v>C</v>
      </c>
      <c r="G218" s="6" t="str">
        <f>VLOOKUP('DATA-1'!G218,'DATA-1'!$T$3:$U$9,2,0)</f>
        <v>C+</v>
      </c>
      <c r="H218" s="6" t="str">
        <f>VLOOKUP('DATA-1'!H218,'DATA-1'!$T$3:$U$9,2,0)</f>
        <v>D+</v>
      </c>
      <c r="I218" s="6" t="str">
        <f>VLOOKUP('DATA-1'!I218,'DATA-1'!$T$3:$U$9,2,0)</f>
        <v>C</v>
      </c>
      <c r="J218" s="6" t="str">
        <f>VLOOKUP('DATA-1'!J218,'DATA-1'!$T$3:$U$9,2,0)</f>
        <v>B+</v>
      </c>
      <c r="K218" s="6" t="str">
        <f>VLOOKUP('DATA-1'!K218,'DATA-1'!$T$3:$U$9,2,0)</f>
        <v>C+</v>
      </c>
      <c r="L218" s="6" t="str">
        <f>VLOOKUP('DATA-1'!L218,'DATA-1'!$T$3:$U$9,2,0)</f>
        <v>C</v>
      </c>
    </row>
    <row r="219" spans="1:12" s="2" customFormat="1" ht="15" customHeight="1" x14ac:dyDescent="0.35">
      <c r="A219" s="3">
        <v>215</v>
      </c>
      <c r="B219" s="6" t="str">
        <f>'DATA-1'!B219</f>
        <v>53762</v>
      </c>
      <c r="C219" s="6" t="str">
        <f>'DATA-1'!C219</f>
        <v>Hoang Van Duc</v>
      </c>
      <c r="D219" s="6" t="str">
        <f>VLOOKUP('DATA-1'!D219,'DATA-1'!$T$3:$U$9,2,0)</f>
        <v>B</v>
      </c>
      <c r="E219" s="6" t="str">
        <f>VLOOKUP('DATA-1'!E219,'DATA-1'!$T$3:$U$9,2,0)</f>
        <v>C</v>
      </c>
      <c r="F219" s="6" t="str">
        <f>VLOOKUP('DATA-1'!F219,'DATA-1'!$T$3:$U$9,2,0)</f>
        <v>C+</v>
      </c>
      <c r="G219" s="6" t="str">
        <f>VLOOKUP('DATA-1'!G219,'DATA-1'!$T$3:$U$9,2,0)</f>
        <v>C</v>
      </c>
      <c r="H219" s="6" t="str">
        <f>VLOOKUP('DATA-1'!H219,'DATA-1'!$T$3:$U$9,2,0)</f>
        <v>D</v>
      </c>
      <c r="I219" s="6" t="str">
        <f>VLOOKUP('DATA-1'!I219,'DATA-1'!$T$3:$U$9,2,0)</f>
        <v>C</v>
      </c>
      <c r="J219" s="6" t="str">
        <f>VLOOKUP('DATA-1'!J219,'DATA-1'!$T$3:$U$9,2,0)</f>
        <v>C</v>
      </c>
      <c r="K219" s="6" t="str">
        <f>VLOOKUP('DATA-1'!K219,'DATA-1'!$T$3:$U$9,2,0)</f>
        <v>B</v>
      </c>
      <c r="L219" s="6" t="str">
        <f>VLOOKUP('DATA-1'!L219,'DATA-1'!$T$3:$U$9,2,0)</f>
        <v>C+</v>
      </c>
    </row>
    <row r="220" spans="1:12" s="2" customFormat="1" ht="15" customHeight="1" x14ac:dyDescent="0.35">
      <c r="A220" s="3">
        <v>216</v>
      </c>
      <c r="B220" s="6" t="str">
        <f>'DATA-1'!B220</f>
        <v>64062</v>
      </c>
      <c r="C220" s="6" t="str">
        <f>'DATA-1'!C220</f>
        <v>Bui Tien Hai</v>
      </c>
      <c r="D220" s="6" t="str">
        <f>VLOOKUP('DATA-1'!D220,'DATA-1'!$T$3:$U$9,2,0)</f>
        <v>B</v>
      </c>
      <c r="E220" s="6" t="str">
        <f>VLOOKUP('DATA-1'!E220,'DATA-1'!$T$3:$U$9,2,0)</f>
        <v>D</v>
      </c>
      <c r="F220" s="6" t="str">
        <f>VLOOKUP('DATA-1'!F220,'DATA-1'!$T$3:$U$9,2,0)</f>
        <v>D+</v>
      </c>
      <c r="G220" s="6" t="str">
        <f>VLOOKUP('DATA-1'!G220,'DATA-1'!$T$3:$U$9,2,0)</f>
        <v>C</v>
      </c>
      <c r="H220" s="6" t="str">
        <f>VLOOKUP('DATA-1'!H220,'DATA-1'!$T$3:$U$9,2,0)</f>
        <v>C</v>
      </c>
      <c r="I220" s="6" t="str">
        <f>VLOOKUP('DATA-1'!I220,'DATA-1'!$T$3:$U$9,2,0)</f>
        <v>C</v>
      </c>
      <c r="J220" s="6" t="str">
        <f>VLOOKUP('DATA-1'!J220,'DATA-1'!$T$3:$U$9,2,0)</f>
        <v>C</v>
      </c>
      <c r="K220" s="6" t="str">
        <f>VLOOKUP('DATA-1'!K220,'DATA-1'!$T$3:$U$9,2,0)</f>
        <v>B</v>
      </c>
      <c r="L220" s="6" t="str">
        <f>VLOOKUP('DATA-1'!L220,'DATA-1'!$T$3:$U$9,2,0)</f>
        <v>C</v>
      </c>
    </row>
    <row r="221" spans="1:12" s="2" customFormat="1" ht="15" customHeight="1" x14ac:dyDescent="0.35">
      <c r="A221" s="3">
        <v>217</v>
      </c>
      <c r="B221" s="6" t="str">
        <f>'DATA-1'!B221</f>
        <v>66862</v>
      </c>
      <c r="C221" s="6" t="str">
        <f>'DATA-1'!C221</f>
        <v>Nguyen Van Hai</v>
      </c>
      <c r="D221" s="6" t="str">
        <f>VLOOKUP('DATA-1'!D221,'DATA-1'!$T$3:$U$9,2,0)</f>
        <v>B</v>
      </c>
      <c r="E221" s="6" t="str">
        <f>VLOOKUP('DATA-1'!E221,'DATA-1'!$T$3:$U$9,2,0)</f>
        <v>C</v>
      </c>
      <c r="F221" s="6" t="str">
        <f>VLOOKUP('DATA-1'!F221,'DATA-1'!$T$3:$U$9,2,0)</f>
        <v>B</v>
      </c>
      <c r="G221" s="6" t="str">
        <f>VLOOKUP('DATA-1'!G221,'DATA-1'!$T$3:$U$9,2,0)</f>
        <v>A</v>
      </c>
      <c r="H221" s="6" t="str">
        <f>VLOOKUP('DATA-1'!H221,'DATA-1'!$T$3:$U$9,2,0)</f>
        <v>C+</v>
      </c>
      <c r="I221" s="6" t="str">
        <f>VLOOKUP('DATA-1'!I221,'DATA-1'!$T$3:$U$9,2,0)</f>
        <v>B</v>
      </c>
      <c r="J221" s="6" t="str">
        <f>VLOOKUP('DATA-1'!J221,'DATA-1'!$T$3:$U$9,2,0)</f>
        <v>B+</v>
      </c>
      <c r="K221" s="6" t="str">
        <f>VLOOKUP('DATA-1'!K221,'DATA-1'!$T$3:$U$9,2,0)</f>
        <v>B+</v>
      </c>
      <c r="L221" s="6" t="str">
        <f>VLOOKUP('DATA-1'!L221,'DATA-1'!$T$3:$U$9,2,0)</f>
        <v>B</v>
      </c>
    </row>
    <row r="222" spans="1:12" s="2" customFormat="1" ht="15" customHeight="1" x14ac:dyDescent="0.35">
      <c r="A222" s="3">
        <v>218</v>
      </c>
      <c r="B222" s="6" t="str">
        <f>'DATA-1'!B222</f>
        <v>98362</v>
      </c>
      <c r="C222" s="6" t="str">
        <f>'DATA-1'!C222</f>
        <v>Pham Quang Huong</v>
      </c>
      <c r="D222" s="6" t="str">
        <f>VLOOKUP('DATA-1'!D222,'DATA-1'!$T$3:$U$9,2,0)</f>
        <v>B</v>
      </c>
      <c r="E222" s="6" t="str">
        <f>VLOOKUP('DATA-1'!E222,'DATA-1'!$T$3:$U$9,2,0)</f>
        <v>C+</v>
      </c>
      <c r="F222" s="6" t="str">
        <f>VLOOKUP('DATA-1'!F222,'DATA-1'!$T$3:$U$9,2,0)</f>
        <v>D</v>
      </c>
      <c r="G222" s="6" t="str">
        <f>VLOOKUP('DATA-1'!G222,'DATA-1'!$T$3:$U$9,2,0)</f>
        <v>B</v>
      </c>
      <c r="H222" s="6" t="str">
        <f>VLOOKUP('DATA-1'!H222,'DATA-1'!$T$3:$U$9,2,0)</f>
        <v>C+</v>
      </c>
      <c r="I222" s="6" t="str">
        <f>VLOOKUP('DATA-1'!I222,'DATA-1'!$T$3:$U$9,2,0)</f>
        <v>D</v>
      </c>
      <c r="J222" s="6" t="str">
        <f>VLOOKUP('DATA-1'!J222,'DATA-1'!$T$3:$U$9,2,0)</f>
        <v>B</v>
      </c>
      <c r="K222" s="6" t="str">
        <f>VLOOKUP('DATA-1'!K222,'DATA-1'!$T$3:$U$9,2,0)</f>
        <v>B+</v>
      </c>
      <c r="L222" s="6" t="str">
        <f>VLOOKUP('DATA-1'!L222,'DATA-1'!$T$3:$U$9,2,0)</f>
        <v>C</v>
      </c>
    </row>
    <row r="223" spans="1:12" s="2" customFormat="1" ht="15" customHeight="1" x14ac:dyDescent="0.35">
      <c r="A223" s="3">
        <v>219</v>
      </c>
      <c r="B223" s="6" t="str">
        <f>'DATA-1'!B223</f>
        <v>100062</v>
      </c>
      <c r="C223" s="6" t="str">
        <f>'DATA-1'!C223</f>
        <v>Dao Quang Huy</v>
      </c>
      <c r="D223" s="6" t="str">
        <f>VLOOKUP('DATA-1'!D223,'DATA-1'!$T$3:$U$9,2,0)</f>
        <v>A</v>
      </c>
      <c r="E223" s="6" t="str">
        <f>VLOOKUP('DATA-1'!E223,'DATA-1'!$T$3:$U$9,2,0)</f>
        <v>D+</v>
      </c>
      <c r="F223" s="6" t="str">
        <f>VLOOKUP('DATA-1'!F223,'DATA-1'!$T$3:$U$9,2,0)</f>
        <v>B</v>
      </c>
      <c r="G223" s="6" t="str">
        <f>VLOOKUP('DATA-1'!G223,'DATA-1'!$T$3:$U$9,2,0)</f>
        <v>A</v>
      </c>
      <c r="H223" s="6" t="str">
        <f>VLOOKUP('DATA-1'!H223,'DATA-1'!$T$3:$U$9,2,0)</f>
        <v>B</v>
      </c>
      <c r="I223" s="6" t="str">
        <f>VLOOKUP('DATA-1'!I223,'DATA-1'!$T$3:$U$9,2,0)</f>
        <v>A</v>
      </c>
      <c r="J223" s="6" t="str">
        <f>VLOOKUP('DATA-1'!J223,'DATA-1'!$T$3:$U$9,2,0)</f>
        <v>B</v>
      </c>
      <c r="K223" s="6" t="str">
        <f>VLOOKUP('DATA-1'!K223,'DATA-1'!$T$3:$U$9,2,0)</f>
        <v>A</v>
      </c>
      <c r="L223" s="6" t="str">
        <f>VLOOKUP('DATA-1'!L223,'DATA-1'!$T$3:$U$9,2,0)</f>
        <v>B</v>
      </c>
    </row>
    <row r="224" spans="1:12" s="2" customFormat="1" ht="15" customHeight="1" x14ac:dyDescent="0.35">
      <c r="A224" s="3">
        <v>220</v>
      </c>
      <c r="B224" s="6" t="str">
        <f>'DATA-1'!B224</f>
        <v>110362</v>
      </c>
      <c r="C224" s="6" t="str">
        <f>'DATA-1'!C224</f>
        <v>Nguyen Van Khiem</v>
      </c>
      <c r="D224" s="6" t="str">
        <f>VLOOKUP('DATA-1'!D224,'DATA-1'!$T$3:$U$9,2,0)</f>
        <v>B+</v>
      </c>
      <c r="E224" s="6" t="str">
        <f>VLOOKUP('DATA-1'!E224,'DATA-1'!$T$3:$U$9,2,0)</f>
        <v>C</v>
      </c>
      <c r="F224" s="6" t="str">
        <f>VLOOKUP('DATA-1'!F224,'DATA-1'!$T$3:$U$9,2,0)</f>
        <v>B</v>
      </c>
      <c r="G224" s="6" t="str">
        <f>VLOOKUP('DATA-1'!G224,'DATA-1'!$T$3:$U$9,2,0)</f>
        <v>A</v>
      </c>
      <c r="H224" s="6" t="str">
        <f>VLOOKUP('DATA-1'!H224,'DATA-1'!$T$3:$U$9,2,0)</f>
        <v>C+</v>
      </c>
      <c r="I224" s="6" t="str">
        <f>VLOOKUP('DATA-1'!I224,'DATA-1'!$T$3:$U$9,2,0)</f>
        <v>A</v>
      </c>
      <c r="J224" s="6" t="str">
        <f>VLOOKUP('DATA-1'!J224,'DATA-1'!$T$3:$U$9,2,0)</f>
        <v>B</v>
      </c>
      <c r="K224" s="6" t="str">
        <f>VLOOKUP('DATA-1'!K224,'DATA-1'!$T$3:$U$9,2,0)</f>
        <v>A</v>
      </c>
      <c r="L224" s="6" t="str">
        <f>VLOOKUP('DATA-1'!L224,'DATA-1'!$T$3:$U$9,2,0)</f>
        <v>A</v>
      </c>
    </row>
    <row r="225" spans="1:12" s="2" customFormat="1" ht="15" customHeight="1" x14ac:dyDescent="0.35">
      <c r="A225" s="3">
        <v>221</v>
      </c>
      <c r="B225" s="6" t="str">
        <f>'DATA-1'!B225</f>
        <v>114762</v>
      </c>
      <c r="C225" s="6" t="str">
        <f>'DATA-1'!C225</f>
        <v>Vu Duc Kien</v>
      </c>
      <c r="D225" s="6" t="str">
        <f>VLOOKUP('DATA-1'!D225,'DATA-1'!$T$3:$U$9,2,0)</f>
        <v>B</v>
      </c>
      <c r="E225" s="6" t="str">
        <f>VLOOKUP('DATA-1'!E225,'DATA-1'!$T$3:$U$9,2,0)</f>
        <v>C+</v>
      </c>
      <c r="F225" s="6" t="str">
        <f>VLOOKUP('DATA-1'!F225,'DATA-1'!$T$3:$U$9,2,0)</f>
        <v>C</v>
      </c>
      <c r="G225" s="6" t="str">
        <f>VLOOKUP('DATA-1'!G225,'DATA-1'!$T$3:$U$9,2,0)</f>
        <v>B+</v>
      </c>
      <c r="H225" s="6" t="str">
        <f>VLOOKUP('DATA-1'!H225,'DATA-1'!$T$3:$U$9,2,0)</f>
        <v>C</v>
      </c>
      <c r="I225" s="6" t="str">
        <f>VLOOKUP('DATA-1'!I225,'DATA-1'!$T$3:$U$9,2,0)</f>
        <v>B</v>
      </c>
      <c r="J225" s="6" t="str">
        <f>VLOOKUP('DATA-1'!J225,'DATA-1'!$T$3:$U$9,2,0)</f>
        <v>C</v>
      </c>
      <c r="K225" s="6" t="str">
        <f>VLOOKUP('DATA-1'!K225,'DATA-1'!$T$3:$U$9,2,0)</f>
        <v>B</v>
      </c>
      <c r="L225" s="6" t="str">
        <f>VLOOKUP('DATA-1'!L225,'DATA-1'!$T$3:$U$9,2,0)</f>
        <v>B</v>
      </c>
    </row>
    <row r="226" spans="1:12" s="2" customFormat="1" ht="15" customHeight="1" x14ac:dyDescent="0.35">
      <c r="A226" s="3">
        <v>222</v>
      </c>
      <c r="B226" s="6" t="str">
        <f>'DATA-1'!B226</f>
        <v>136262</v>
      </c>
      <c r="C226" s="6" t="str">
        <f>'DATA-1'!C226</f>
        <v>Nguyen Van Manh</v>
      </c>
      <c r="D226" s="6" t="str">
        <f>VLOOKUP('DATA-1'!D226,'DATA-1'!$T$3:$U$9,2,0)</f>
        <v>A</v>
      </c>
      <c r="E226" s="6" t="str">
        <f>VLOOKUP('DATA-1'!E226,'DATA-1'!$T$3:$U$9,2,0)</f>
        <v>B+</v>
      </c>
      <c r="F226" s="6" t="str">
        <f>VLOOKUP('DATA-1'!F226,'DATA-1'!$T$3:$U$9,2,0)</f>
        <v>C+</v>
      </c>
      <c r="G226" s="6" t="str">
        <f>VLOOKUP('DATA-1'!G226,'DATA-1'!$T$3:$U$9,2,0)</f>
        <v>C+</v>
      </c>
      <c r="H226" s="6" t="str">
        <f>VLOOKUP('DATA-1'!H226,'DATA-1'!$T$3:$U$9,2,0)</f>
        <v>C</v>
      </c>
      <c r="I226" s="6" t="str">
        <f>VLOOKUP('DATA-1'!I226,'DATA-1'!$T$3:$U$9,2,0)</f>
        <v>B</v>
      </c>
      <c r="J226" s="6" t="str">
        <f>VLOOKUP('DATA-1'!J226,'DATA-1'!$T$3:$U$9,2,0)</f>
        <v>A</v>
      </c>
      <c r="K226" s="6" t="str">
        <f>VLOOKUP('DATA-1'!K226,'DATA-1'!$T$3:$U$9,2,0)</f>
        <v>A</v>
      </c>
      <c r="L226" s="6" t="str">
        <f>VLOOKUP('DATA-1'!L226,'DATA-1'!$T$3:$U$9,2,0)</f>
        <v>B</v>
      </c>
    </row>
    <row r="227" spans="1:12" s="2" customFormat="1" ht="15" customHeight="1" x14ac:dyDescent="0.35">
      <c r="A227" s="3">
        <v>223</v>
      </c>
      <c r="B227" s="6" t="str">
        <f>'DATA-1'!B227</f>
        <v>155962</v>
      </c>
      <c r="C227" s="6" t="str">
        <f>'DATA-1'!C227</f>
        <v>Le Tan Phat</v>
      </c>
      <c r="D227" s="6" t="str">
        <f>VLOOKUP('DATA-1'!D227,'DATA-1'!$T$3:$U$9,2,0)</f>
        <v>B</v>
      </c>
      <c r="E227" s="6" t="str">
        <f>VLOOKUP('DATA-1'!E227,'DATA-1'!$T$3:$U$9,2,0)</f>
        <v>B</v>
      </c>
      <c r="F227" s="6" t="str">
        <f>VLOOKUP('DATA-1'!F227,'DATA-1'!$T$3:$U$9,2,0)</f>
        <v>C+</v>
      </c>
      <c r="G227" s="6" t="str">
        <f>VLOOKUP('DATA-1'!G227,'DATA-1'!$T$3:$U$9,2,0)</f>
        <v>B</v>
      </c>
      <c r="H227" s="6" t="str">
        <f>VLOOKUP('DATA-1'!H227,'DATA-1'!$T$3:$U$9,2,0)</f>
        <v>C</v>
      </c>
      <c r="I227" s="6" t="str">
        <f>VLOOKUP('DATA-1'!I227,'DATA-1'!$T$3:$U$9,2,0)</f>
        <v>A</v>
      </c>
      <c r="J227" s="6" t="str">
        <f>VLOOKUP('DATA-1'!J227,'DATA-1'!$T$3:$U$9,2,0)</f>
        <v>C</v>
      </c>
      <c r="K227" s="6" t="str">
        <f>VLOOKUP('DATA-1'!K227,'DATA-1'!$T$3:$U$9,2,0)</f>
        <v>B</v>
      </c>
      <c r="L227" s="6" t="str">
        <f>VLOOKUP('DATA-1'!L227,'DATA-1'!$T$3:$U$9,2,0)</f>
        <v>B</v>
      </c>
    </row>
    <row r="228" spans="1:12" s="2" customFormat="1" ht="15" customHeight="1" x14ac:dyDescent="0.35">
      <c r="A228" s="3">
        <v>224</v>
      </c>
      <c r="B228" s="6" t="str">
        <f>'DATA-1'!B228</f>
        <v>163862</v>
      </c>
      <c r="C228" s="6" t="str">
        <f>'DATA-1'!C228</f>
        <v>Nguyen Quang Phuong</v>
      </c>
      <c r="D228" s="6" t="str">
        <f>VLOOKUP('DATA-1'!D228,'DATA-1'!$T$3:$U$9,2,0)</f>
        <v>B</v>
      </c>
      <c r="E228" s="6" t="str">
        <f>VLOOKUP('DATA-1'!E228,'DATA-1'!$T$3:$U$9,2,0)</f>
        <v>B</v>
      </c>
      <c r="F228" s="6" t="str">
        <f>VLOOKUP('DATA-1'!F228,'DATA-1'!$T$3:$U$9,2,0)</f>
        <v>A</v>
      </c>
      <c r="G228" s="6" t="str">
        <f>VLOOKUP('DATA-1'!G228,'DATA-1'!$T$3:$U$9,2,0)</f>
        <v>A</v>
      </c>
      <c r="H228" s="6" t="str">
        <f>VLOOKUP('DATA-1'!H228,'DATA-1'!$T$3:$U$9,2,0)</f>
        <v>C</v>
      </c>
      <c r="I228" s="6" t="str">
        <f>VLOOKUP('DATA-1'!I228,'DATA-1'!$T$3:$U$9,2,0)</f>
        <v>B+</v>
      </c>
      <c r="J228" s="6" t="str">
        <f>VLOOKUP('DATA-1'!J228,'DATA-1'!$T$3:$U$9,2,0)</f>
        <v>B</v>
      </c>
      <c r="K228" s="6" t="str">
        <f>VLOOKUP('DATA-1'!K228,'DATA-1'!$T$3:$U$9,2,0)</f>
        <v>B+</v>
      </c>
      <c r="L228" s="6" t="str">
        <f>VLOOKUP('DATA-1'!L228,'DATA-1'!$T$3:$U$9,2,0)</f>
        <v>B</v>
      </c>
    </row>
    <row r="229" spans="1:12" s="2" customFormat="1" ht="15" customHeight="1" x14ac:dyDescent="0.35">
      <c r="A229" s="3">
        <v>225</v>
      </c>
      <c r="B229" s="6" t="str">
        <f>'DATA-1'!B229</f>
        <v>18962</v>
      </c>
      <c r="C229" s="6" t="str">
        <f>'DATA-1'!C229</f>
        <v>Nguyen Duc Chien</v>
      </c>
      <c r="D229" s="6" t="str">
        <f>VLOOKUP('DATA-1'!D229,'DATA-1'!$T$3:$U$9,2,0)</f>
        <v>B</v>
      </c>
      <c r="E229" s="6" t="str">
        <f>VLOOKUP('DATA-1'!E229,'DATA-1'!$T$3:$U$9,2,0)</f>
        <v>C</v>
      </c>
      <c r="F229" s="6" t="str">
        <f>VLOOKUP('DATA-1'!F229,'DATA-1'!$T$3:$U$9,2,0)</f>
        <v>B</v>
      </c>
      <c r="G229" s="6" t="str">
        <f>VLOOKUP('DATA-1'!G229,'DATA-1'!$T$3:$U$9,2,0)</f>
        <v>B</v>
      </c>
      <c r="H229" s="6" t="str">
        <f>VLOOKUP('DATA-1'!H229,'DATA-1'!$T$3:$U$9,2,0)</f>
        <v>C+</v>
      </c>
      <c r="I229" s="6" t="str">
        <f>VLOOKUP('DATA-1'!I229,'DATA-1'!$T$3:$U$9,2,0)</f>
        <v>B+</v>
      </c>
      <c r="J229" s="6" t="str">
        <f>VLOOKUP('DATA-1'!J229,'DATA-1'!$T$3:$U$9,2,0)</f>
        <v>B</v>
      </c>
      <c r="K229" s="6" t="str">
        <f>VLOOKUP('DATA-1'!K229,'DATA-1'!$T$3:$U$9,2,0)</f>
        <v>C</v>
      </c>
      <c r="L229" s="6" t="str">
        <f>VLOOKUP('DATA-1'!L229,'DATA-1'!$T$3:$U$9,2,0)</f>
        <v>C+</v>
      </c>
    </row>
    <row r="230" spans="1:12" s="2" customFormat="1" ht="15" customHeight="1" x14ac:dyDescent="0.35">
      <c r="A230" s="3">
        <v>226</v>
      </c>
      <c r="B230" s="6" t="str">
        <f>'DATA-1'!B230</f>
        <v>225862</v>
      </c>
      <c r="C230" s="6" t="str">
        <f>'DATA-1'!C230</f>
        <v>Le Dinh Tung</v>
      </c>
      <c r="D230" s="6" t="str">
        <f>VLOOKUP('DATA-1'!D230,'DATA-1'!$T$3:$U$9,2,0)</f>
        <v>B+</v>
      </c>
      <c r="E230" s="6" t="str">
        <f>VLOOKUP('DATA-1'!E230,'DATA-1'!$T$3:$U$9,2,0)</f>
        <v>C</v>
      </c>
      <c r="F230" s="6" t="str">
        <f>VLOOKUP('DATA-1'!F230,'DATA-1'!$T$3:$U$9,2,0)</f>
        <v>C+</v>
      </c>
      <c r="G230" s="6" t="str">
        <f>VLOOKUP('DATA-1'!G230,'DATA-1'!$T$3:$U$9,2,0)</f>
        <v>B</v>
      </c>
      <c r="H230" s="6" t="str">
        <f>VLOOKUP('DATA-1'!H230,'DATA-1'!$T$3:$U$9,2,0)</f>
        <v>C</v>
      </c>
      <c r="I230" s="6" t="str">
        <f>VLOOKUP('DATA-1'!I230,'DATA-1'!$T$3:$U$9,2,0)</f>
        <v>A</v>
      </c>
      <c r="J230" s="6" t="str">
        <f>VLOOKUP('DATA-1'!J230,'DATA-1'!$T$3:$U$9,2,0)</f>
        <v>B</v>
      </c>
      <c r="K230" s="6" t="str">
        <f>VLOOKUP('DATA-1'!K230,'DATA-1'!$T$3:$U$9,2,0)</f>
        <v>B</v>
      </c>
      <c r="L230" s="6" t="str">
        <f>VLOOKUP('DATA-1'!L230,'DATA-1'!$T$3:$U$9,2,0)</f>
        <v>B</v>
      </c>
    </row>
    <row r="231" spans="1:12" s="2" customFormat="1" ht="15" customHeight="1" x14ac:dyDescent="0.35">
      <c r="A231" s="3">
        <v>227</v>
      </c>
      <c r="B231" s="6" t="str">
        <f>'DATA-1'!B231</f>
        <v>23562</v>
      </c>
      <c r="C231" s="6" t="str">
        <f>'DATA-1'!C231</f>
        <v>Nguyen Duc Cong</v>
      </c>
      <c r="D231" s="6" t="str">
        <f>VLOOKUP('DATA-1'!D231,'DATA-1'!$T$3:$U$9,2,0)</f>
        <v>B+</v>
      </c>
      <c r="E231" s="6" t="str">
        <f>VLOOKUP('DATA-1'!E231,'DATA-1'!$T$3:$U$9,2,0)</f>
        <v>C+</v>
      </c>
      <c r="F231" s="6" t="str">
        <f>VLOOKUP('DATA-1'!F231,'DATA-1'!$T$3:$U$9,2,0)</f>
        <v>B</v>
      </c>
      <c r="G231" s="6" t="str">
        <f>VLOOKUP('DATA-1'!G231,'DATA-1'!$T$3:$U$9,2,0)</f>
        <v>C+</v>
      </c>
      <c r="H231" s="6" t="str">
        <f>VLOOKUP('DATA-1'!H231,'DATA-1'!$T$3:$U$9,2,0)</f>
        <v>C</v>
      </c>
      <c r="I231" s="6" t="str">
        <f>VLOOKUP('DATA-1'!I231,'DATA-1'!$T$3:$U$9,2,0)</f>
        <v>B+</v>
      </c>
      <c r="J231" s="6" t="str">
        <f>VLOOKUP('DATA-1'!J231,'DATA-1'!$T$3:$U$9,2,0)</f>
        <v>B</v>
      </c>
      <c r="K231" s="6" t="str">
        <f>VLOOKUP('DATA-1'!K231,'DATA-1'!$T$3:$U$9,2,0)</f>
        <v>B+</v>
      </c>
      <c r="L231" s="6" t="str">
        <f>VLOOKUP('DATA-1'!L231,'DATA-1'!$T$3:$U$9,2,0)</f>
        <v>C+</v>
      </c>
    </row>
    <row r="232" spans="1:12" s="2" customFormat="1" ht="15" customHeight="1" x14ac:dyDescent="0.35">
      <c r="A232" s="3">
        <v>228</v>
      </c>
      <c r="B232" s="6" t="str">
        <f>'DATA-1'!B232</f>
        <v>36162</v>
      </c>
      <c r="C232" s="6" t="str">
        <f>'DATA-1'!C232</f>
        <v>Nguyen Khac Duong</v>
      </c>
      <c r="D232" s="6" t="str">
        <f>VLOOKUP('DATA-1'!D232,'DATA-1'!$T$3:$U$9,2,0)</f>
        <v>B</v>
      </c>
      <c r="E232" s="6" t="str">
        <f>VLOOKUP('DATA-1'!E232,'DATA-1'!$T$3:$U$9,2,0)</f>
        <v>B</v>
      </c>
      <c r="F232" s="6" t="str">
        <f>VLOOKUP('DATA-1'!F232,'DATA-1'!$T$3:$U$9,2,0)</f>
        <v>B</v>
      </c>
      <c r="G232" s="6" t="str">
        <f>VLOOKUP('DATA-1'!G232,'DATA-1'!$T$3:$U$9,2,0)</f>
        <v>A</v>
      </c>
      <c r="H232" s="6" t="str">
        <f>VLOOKUP('DATA-1'!H232,'DATA-1'!$T$3:$U$9,2,0)</f>
        <v>C+</v>
      </c>
      <c r="I232" s="6" t="str">
        <f>VLOOKUP('DATA-1'!I232,'DATA-1'!$T$3:$U$9,2,0)</f>
        <v>B+</v>
      </c>
      <c r="J232" s="6" t="str">
        <f>VLOOKUP('DATA-1'!J232,'DATA-1'!$T$3:$U$9,2,0)</f>
        <v>C+</v>
      </c>
      <c r="K232" s="6" t="str">
        <f>VLOOKUP('DATA-1'!K232,'DATA-1'!$T$3:$U$9,2,0)</f>
        <v>B</v>
      </c>
      <c r="L232" s="6" t="str">
        <f>VLOOKUP('DATA-1'!L232,'DATA-1'!$T$3:$U$9,2,0)</f>
        <v>B</v>
      </c>
    </row>
    <row r="233" spans="1:12" s="2" customFormat="1" ht="15" customHeight="1" x14ac:dyDescent="0.35">
      <c r="A233" s="3">
        <v>229</v>
      </c>
      <c r="B233" s="6" t="str">
        <f>'DATA-1'!B233</f>
        <v>40562</v>
      </c>
      <c r="C233" s="6" t="str">
        <f>'DATA-1'!C233</f>
        <v>Pham Nguyen Duc Duy</v>
      </c>
      <c r="D233" s="6" t="str">
        <f>VLOOKUP('DATA-1'!D233,'DATA-1'!$T$3:$U$9,2,0)</f>
        <v>B</v>
      </c>
      <c r="E233" s="6" t="str">
        <f>VLOOKUP('DATA-1'!E233,'DATA-1'!$T$3:$U$9,2,0)</f>
        <v>D+</v>
      </c>
      <c r="F233" s="6" t="str">
        <f>VLOOKUP('DATA-1'!F233,'DATA-1'!$T$3:$U$9,2,0)</f>
        <v>C+</v>
      </c>
      <c r="G233" s="6" t="str">
        <f>VLOOKUP('DATA-1'!G233,'DATA-1'!$T$3:$U$9,2,0)</f>
        <v>C</v>
      </c>
      <c r="H233" s="6" t="str">
        <f>VLOOKUP('DATA-1'!H233,'DATA-1'!$T$3:$U$9,2,0)</f>
        <v>C</v>
      </c>
      <c r="I233" s="6" t="str">
        <f>VLOOKUP('DATA-1'!I233,'DATA-1'!$T$3:$U$9,2,0)</f>
        <v>C+</v>
      </c>
      <c r="J233" s="6" t="str">
        <f>VLOOKUP('DATA-1'!J233,'DATA-1'!$T$3:$U$9,2,0)</f>
        <v>C</v>
      </c>
      <c r="K233" s="6" t="str">
        <f>VLOOKUP('DATA-1'!K233,'DATA-1'!$T$3:$U$9,2,0)</f>
        <v>B</v>
      </c>
      <c r="L233" s="6" t="str">
        <f>VLOOKUP('DATA-1'!L233,'DATA-1'!$T$3:$U$9,2,0)</f>
        <v>C</v>
      </c>
    </row>
    <row r="234" spans="1:12" s="2" customFormat="1" ht="15" customHeight="1" x14ac:dyDescent="0.35">
      <c r="A234" s="3">
        <v>230</v>
      </c>
      <c r="B234" s="6" t="str">
        <f>'DATA-1'!B234</f>
        <v>83762</v>
      </c>
      <c r="C234" s="6" t="str">
        <f>'DATA-1'!C234</f>
        <v>Nguyen Khac Hoan</v>
      </c>
      <c r="D234" s="6" t="str">
        <f>VLOOKUP('DATA-1'!D234,'DATA-1'!$T$3:$U$9,2,0)</f>
        <v>B</v>
      </c>
      <c r="E234" s="6" t="str">
        <f>VLOOKUP('DATA-1'!E234,'DATA-1'!$T$3:$U$9,2,0)</f>
        <v>C</v>
      </c>
      <c r="F234" s="6" t="str">
        <f>VLOOKUP('DATA-1'!F234,'DATA-1'!$T$3:$U$9,2,0)</f>
        <v>B</v>
      </c>
      <c r="G234" s="6" t="str">
        <f>VLOOKUP('DATA-1'!G234,'DATA-1'!$T$3:$U$9,2,0)</f>
        <v>A</v>
      </c>
      <c r="H234" s="6" t="str">
        <f>VLOOKUP('DATA-1'!H234,'DATA-1'!$T$3:$U$9,2,0)</f>
        <v>C</v>
      </c>
      <c r="I234" s="6" t="str">
        <f>VLOOKUP('DATA-1'!I234,'DATA-1'!$T$3:$U$9,2,0)</f>
        <v>A</v>
      </c>
      <c r="J234" s="6" t="str">
        <f>VLOOKUP('DATA-1'!J234,'DATA-1'!$T$3:$U$9,2,0)</f>
        <v>C</v>
      </c>
      <c r="K234" s="6" t="str">
        <f>VLOOKUP('DATA-1'!K234,'DATA-1'!$T$3:$U$9,2,0)</f>
        <v>B</v>
      </c>
      <c r="L234" s="6" t="str">
        <f>VLOOKUP('DATA-1'!L234,'DATA-1'!$T$3:$U$9,2,0)</f>
        <v>B</v>
      </c>
    </row>
    <row r="235" spans="1:12" s="2" customFormat="1" ht="15" customHeight="1" x14ac:dyDescent="0.35">
      <c r="A235" s="3">
        <v>231</v>
      </c>
      <c r="B235" s="6" t="str">
        <f>'DATA-1'!B235</f>
        <v>89862</v>
      </c>
      <c r="C235" s="6" t="str">
        <f>'DATA-1'!C235</f>
        <v>Vu Viet Hoang</v>
      </c>
      <c r="D235" s="6" t="str">
        <f>VLOOKUP('DATA-1'!D235,'DATA-1'!$T$3:$U$9,2,0)</f>
        <v>A</v>
      </c>
      <c r="E235" s="6" t="str">
        <f>VLOOKUP('DATA-1'!E235,'DATA-1'!$T$3:$U$9,2,0)</f>
        <v>C+</v>
      </c>
      <c r="F235" s="6" t="str">
        <f>VLOOKUP('DATA-1'!F235,'DATA-1'!$T$3:$U$9,2,0)</f>
        <v>B+</v>
      </c>
      <c r="G235" s="6" t="str">
        <f>VLOOKUP('DATA-1'!G235,'DATA-1'!$T$3:$U$9,2,0)</f>
        <v>B+</v>
      </c>
      <c r="H235" s="6" t="str">
        <f>VLOOKUP('DATA-1'!H235,'DATA-1'!$T$3:$U$9,2,0)</f>
        <v>C+</v>
      </c>
      <c r="I235" s="6" t="str">
        <f>VLOOKUP('DATA-1'!I235,'DATA-1'!$T$3:$U$9,2,0)</f>
        <v>A</v>
      </c>
      <c r="J235" s="6" t="str">
        <f>VLOOKUP('DATA-1'!J235,'DATA-1'!$T$3:$U$9,2,0)</f>
        <v>C</v>
      </c>
      <c r="K235" s="6" t="str">
        <f>VLOOKUP('DATA-1'!K235,'DATA-1'!$T$3:$U$9,2,0)</f>
        <v>C+</v>
      </c>
      <c r="L235" s="6" t="str">
        <f>VLOOKUP('DATA-1'!L235,'DATA-1'!$T$3:$U$9,2,0)</f>
        <v>B</v>
      </c>
    </row>
    <row r="236" spans="1:12" s="2" customFormat="1" ht="15" customHeight="1" x14ac:dyDescent="0.35">
      <c r="A236" s="3">
        <v>232</v>
      </c>
      <c r="B236" s="6" t="str">
        <f>'DATA-1'!B236</f>
        <v>102462</v>
      </c>
      <c r="C236" s="6" t="str">
        <f>'DATA-1'!C236</f>
        <v>Pham Van Huy</v>
      </c>
      <c r="D236" s="6" t="str">
        <f>VLOOKUP('DATA-1'!D236,'DATA-1'!$T$3:$U$9,2,0)</f>
        <v>B</v>
      </c>
      <c r="E236" s="6" t="str">
        <f>VLOOKUP('DATA-1'!E236,'DATA-1'!$T$3:$U$9,2,0)</f>
        <v>B</v>
      </c>
      <c r="F236" s="6" t="str">
        <f>VLOOKUP('DATA-1'!F236,'DATA-1'!$T$3:$U$9,2,0)</f>
        <v>B</v>
      </c>
      <c r="G236" s="6" t="str">
        <f>VLOOKUP('DATA-1'!G236,'DATA-1'!$T$3:$U$9,2,0)</f>
        <v>B+</v>
      </c>
      <c r="H236" s="6" t="str">
        <f>VLOOKUP('DATA-1'!H236,'DATA-1'!$T$3:$U$9,2,0)</f>
        <v>B</v>
      </c>
      <c r="I236" s="6" t="str">
        <f>VLOOKUP('DATA-1'!I236,'DATA-1'!$T$3:$U$9,2,0)</f>
        <v>B</v>
      </c>
      <c r="J236" s="6" t="str">
        <f>VLOOKUP('DATA-1'!J236,'DATA-1'!$T$3:$U$9,2,0)</f>
        <v>B</v>
      </c>
      <c r="K236" s="6" t="str">
        <f>VLOOKUP('DATA-1'!K236,'DATA-1'!$T$3:$U$9,2,0)</f>
        <v>C</v>
      </c>
      <c r="L236" s="6" t="str">
        <f>VLOOKUP('DATA-1'!L236,'DATA-1'!$T$3:$U$9,2,0)</f>
        <v>B+</v>
      </c>
    </row>
    <row r="237" spans="1:12" s="2" customFormat="1" ht="15" customHeight="1" x14ac:dyDescent="0.35">
      <c r="A237" s="3">
        <v>233</v>
      </c>
      <c r="B237" s="6" t="str">
        <f>'DATA-1'!B237</f>
        <v>103062</v>
      </c>
      <c r="C237" s="6" t="str">
        <f>'DATA-1'!C237</f>
        <v>Trinh Quang Huy</v>
      </c>
      <c r="D237" s="6" t="str">
        <f>VLOOKUP('DATA-1'!D237,'DATA-1'!$T$3:$U$9,2,0)</f>
        <v>B</v>
      </c>
      <c r="E237" s="6" t="str">
        <f>VLOOKUP('DATA-1'!E237,'DATA-1'!$T$3:$U$9,2,0)</f>
        <v>C</v>
      </c>
      <c r="F237" s="6" t="str">
        <f>VLOOKUP('DATA-1'!F237,'DATA-1'!$T$3:$U$9,2,0)</f>
        <v>C</v>
      </c>
      <c r="G237" s="6" t="str">
        <f>VLOOKUP('DATA-1'!G237,'DATA-1'!$T$3:$U$9,2,0)</f>
        <v>B</v>
      </c>
      <c r="H237" s="6" t="str">
        <f>VLOOKUP('DATA-1'!H237,'DATA-1'!$T$3:$U$9,2,0)</f>
        <v>D+</v>
      </c>
      <c r="I237" s="6" t="str">
        <f>VLOOKUP('DATA-1'!I237,'DATA-1'!$T$3:$U$9,2,0)</f>
        <v>C+</v>
      </c>
      <c r="J237" s="6" t="str">
        <f>VLOOKUP('DATA-1'!J237,'DATA-1'!$T$3:$U$9,2,0)</f>
        <v>B</v>
      </c>
      <c r="K237" s="6" t="str">
        <f>VLOOKUP('DATA-1'!K237,'DATA-1'!$T$3:$U$9,2,0)</f>
        <v>C</v>
      </c>
      <c r="L237" s="6" t="str">
        <f>VLOOKUP('DATA-1'!L237,'DATA-1'!$T$3:$U$9,2,0)</f>
        <v>B</v>
      </c>
    </row>
    <row r="238" spans="1:12" s="2" customFormat="1" ht="15" customHeight="1" x14ac:dyDescent="0.35">
      <c r="A238" s="3">
        <v>234</v>
      </c>
      <c r="B238" s="6" t="str">
        <f>'DATA-1'!B238</f>
        <v>107962</v>
      </c>
      <c r="C238" s="6" t="str">
        <f>'DATA-1'!C238</f>
        <v>Nguyen Duy Khanh</v>
      </c>
      <c r="D238" s="6" t="str">
        <f>VLOOKUP('DATA-1'!D238,'DATA-1'!$T$3:$U$9,2,0)</f>
        <v>B+</v>
      </c>
      <c r="E238" s="6" t="str">
        <f>VLOOKUP('DATA-1'!E238,'DATA-1'!$T$3:$U$9,2,0)</f>
        <v>C</v>
      </c>
      <c r="F238" s="6" t="str">
        <f>VLOOKUP('DATA-1'!F238,'DATA-1'!$T$3:$U$9,2,0)</f>
        <v>B+</v>
      </c>
      <c r="G238" s="6" t="str">
        <f>VLOOKUP('DATA-1'!G238,'DATA-1'!$T$3:$U$9,2,0)</f>
        <v>B+</v>
      </c>
      <c r="H238" s="6" t="str">
        <f>VLOOKUP('DATA-1'!H238,'DATA-1'!$T$3:$U$9,2,0)</f>
        <v>C</v>
      </c>
      <c r="I238" s="6" t="str">
        <f>VLOOKUP('DATA-1'!I238,'DATA-1'!$T$3:$U$9,2,0)</f>
        <v>C+</v>
      </c>
      <c r="J238" s="6" t="str">
        <f>VLOOKUP('DATA-1'!J238,'DATA-1'!$T$3:$U$9,2,0)</f>
        <v>C</v>
      </c>
      <c r="K238" s="6" t="str">
        <f>VLOOKUP('DATA-1'!K238,'DATA-1'!$T$3:$U$9,2,0)</f>
        <v>B</v>
      </c>
      <c r="L238" s="6" t="str">
        <f>VLOOKUP('DATA-1'!L238,'DATA-1'!$T$3:$U$9,2,0)</f>
        <v>B</v>
      </c>
    </row>
    <row r="239" spans="1:12" s="2" customFormat="1" ht="15" customHeight="1" x14ac:dyDescent="0.35">
      <c r="A239" s="3">
        <v>235</v>
      </c>
      <c r="B239" s="6" t="str">
        <f>'DATA-1'!B239</f>
        <v>121862</v>
      </c>
      <c r="C239" s="6" t="str">
        <f>'DATA-1'!C239</f>
        <v>Nguyen Ngoc Linh</v>
      </c>
      <c r="D239" s="6" t="str">
        <f>VLOOKUP('DATA-1'!D239,'DATA-1'!$T$3:$U$9,2,0)</f>
        <v>B+</v>
      </c>
      <c r="E239" s="6" t="str">
        <f>VLOOKUP('DATA-1'!E239,'DATA-1'!$T$3:$U$9,2,0)</f>
        <v>B</v>
      </c>
      <c r="F239" s="6" t="str">
        <f>VLOOKUP('DATA-1'!F239,'DATA-1'!$T$3:$U$9,2,0)</f>
        <v>A</v>
      </c>
      <c r="G239" s="6" t="str">
        <f>VLOOKUP('DATA-1'!G239,'DATA-1'!$T$3:$U$9,2,0)</f>
        <v>B+</v>
      </c>
      <c r="H239" s="6" t="str">
        <f>VLOOKUP('DATA-1'!H239,'DATA-1'!$T$3:$U$9,2,0)</f>
        <v>C+</v>
      </c>
      <c r="I239" s="6" t="str">
        <f>VLOOKUP('DATA-1'!I239,'DATA-1'!$T$3:$U$9,2,0)</f>
        <v>C</v>
      </c>
      <c r="J239" s="6" t="str">
        <f>VLOOKUP('DATA-1'!J239,'DATA-1'!$T$3:$U$9,2,0)</f>
        <v>A</v>
      </c>
      <c r="K239" s="6" t="str">
        <f>VLOOKUP('DATA-1'!K239,'DATA-1'!$T$3:$U$9,2,0)</f>
        <v>A</v>
      </c>
      <c r="L239" s="6" t="str">
        <f>VLOOKUP('DATA-1'!L239,'DATA-1'!$T$3:$U$9,2,0)</f>
        <v>B+</v>
      </c>
    </row>
    <row r="240" spans="1:12" s="2" customFormat="1" ht="15" customHeight="1" x14ac:dyDescent="0.35">
      <c r="A240" s="3">
        <v>236</v>
      </c>
      <c r="B240" s="6" t="str">
        <f>'DATA-1'!B240</f>
        <v>132762</v>
      </c>
      <c r="C240" s="6" t="str">
        <f>'DATA-1'!C240</f>
        <v>Nguyen Cong Luong</v>
      </c>
      <c r="D240" s="6" t="str">
        <f>VLOOKUP('DATA-1'!D240,'DATA-1'!$T$3:$U$9,2,0)</f>
        <v>C+</v>
      </c>
      <c r="E240" s="6" t="str">
        <f>VLOOKUP('DATA-1'!E240,'DATA-1'!$T$3:$U$9,2,0)</f>
        <v>C</v>
      </c>
      <c r="F240" s="6" t="str">
        <f>VLOOKUP('DATA-1'!F240,'DATA-1'!$T$3:$U$9,2,0)</f>
        <v>B</v>
      </c>
      <c r="G240" s="6" t="str">
        <f>VLOOKUP('DATA-1'!G240,'DATA-1'!$T$3:$U$9,2,0)</f>
        <v>B</v>
      </c>
      <c r="H240" s="6" t="str">
        <f>VLOOKUP('DATA-1'!H240,'DATA-1'!$T$3:$U$9,2,0)</f>
        <v>B</v>
      </c>
      <c r="I240" s="6" t="str">
        <f>VLOOKUP('DATA-1'!I240,'DATA-1'!$T$3:$U$9,2,0)</f>
        <v>B+</v>
      </c>
      <c r="J240" s="6" t="str">
        <f>VLOOKUP('DATA-1'!J240,'DATA-1'!$T$3:$U$9,2,0)</f>
        <v>C+</v>
      </c>
      <c r="K240" s="6" t="str">
        <f>VLOOKUP('DATA-1'!K240,'DATA-1'!$T$3:$U$9,2,0)</f>
        <v>B</v>
      </c>
      <c r="L240" s="6" t="str">
        <f>VLOOKUP('DATA-1'!L240,'DATA-1'!$T$3:$U$9,2,0)</f>
        <v>C+</v>
      </c>
    </row>
    <row r="241" spans="1:12" s="2" customFormat="1" ht="15" customHeight="1" x14ac:dyDescent="0.35">
      <c r="A241" s="3">
        <v>237</v>
      </c>
      <c r="B241" s="6" t="str">
        <f>'DATA-1'!B241</f>
        <v>136562</v>
      </c>
      <c r="C241" s="6" t="str">
        <f>'DATA-1'!C241</f>
        <v>Nguyen Van Manh</v>
      </c>
      <c r="D241" s="6" t="str">
        <f>VLOOKUP('DATA-1'!D241,'DATA-1'!$T$3:$U$9,2,0)</f>
        <v>C</v>
      </c>
      <c r="E241" s="6" t="str">
        <f>VLOOKUP('DATA-1'!E241,'DATA-1'!$T$3:$U$9,2,0)</f>
        <v>D</v>
      </c>
      <c r="F241" s="6" t="str">
        <f>VLOOKUP('DATA-1'!F241,'DATA-1'!$T$3:$U$9,2,0)</f>
        <v>B+</v>
      </c>
      <c r="G241" s="6" t="str">
        <f>VLOOKUP('DATA-1'!G241,'DATA-1'!$T$3:$U$9,2,0)</f>
        <v>B</v>
      </c>
      <c r="H241" s="6" t="str">
        <f>VLOOKUP('DATA-1'!H241,'DATA-1'!$T$3:$U$9,2,0)</f>
        <v>C</v>
      </c>
      <c r="I241" s="6" t="str">
        <f>VLOOKUP('DATA-1'!I241,'DATA-1'!$T$3:$U$9,2,0)</f>
        <v>C+</v>
      </c>
      <c r="J241" s="6" t="str">
        <f>VLOOKUP('DATA-1'!J241,'DATA-1'!$T$3:$U$9,2,0)</f>
        <v>C</v>
      </c>
      <c r="K241" s="6" t="str">
        <f>VLOOKUP('DATA-1'!K241,'DATA-1'!$T$3:$U$9,2,0)</f>
        <v>D+</v>
      </c>
      <c r="L241" s="6" t="str">
        <f>VLOOKUP('DATA-1'!L241,'DATA-1'!$T$3:$U$9,2,0)</f>
        <v>C+</v>
      </c>
    </row>
    <row r="242" spans="1:12" s="2" customFormat="1" ht="15" customHeight="1" x14ac:dyDescent="0.35">
      <c r="A242" s="3">
        <v>238</v>
      </c>
      <c r="B242" s="6" t="str">
        <f>'DATA-1'!B242</f>
        <v>1530162</v>
      </c>
      <c r="C242" s="6" t="str">
        <f>'DATA-1'!C242</f>
        <v>Vuong Van Phong</v>
      </c>
      <c r="D242" s="6" t="str">
        <f>VLOOKUP('DATA-1'!D242,'DATA-1'!$T$3:$U$9,2,0)</f>
        <v>B</v>
      </c>
      <c r="E242" s="6" t="str">
        <f>VLOOKUP('DATA-1'!E242,'DATA-1'!$T$3:$U$9,2,0)</f>
        <v>C</v>
      </c>
      <c r="F242" s="6" t="str">
        <f>VLOOKUP('DATA-1'!F242,'DATA-1'!$T$3:$U$9,2,0)</f>
        <v>C</v>
      </c>
      <c r="G242" s="6" t="str">
        <f>VLOOKUP('DATA-1'!G242,'DATA-1'!$T$3:$U$9,2,0)</f>
        <v>B+</v>
      </c>
      <c r="H242" s="6" t="str">
        <f>VLOOKUP('DATA-1'!H242,'DATA-1'!$T$3:$U$9,2,0)</f>
        <v>C</v>
      </c>
      <c r="I242" s="6" t="str">
        <f>VLOOKUP('DATA-1'!I242,'DATA-1'!$T$3:$U$9,2,0)</f>
        <v>C+</v>
      </c>
      <c r="J242" s="6" t="str">
        <f>VLOOKUP('DATA-1'!J242,'DATA-1'!$T$3:$U$9,2,0)</f>
        <v>B</v>
      </c>
      <c r="K242" s="6" t="str">
        <f>VLOOKUP('DATA-1'!K242,'DATA-1'!$T$3:$U$9,2,0)</f>
        <v>C</v>
      </c>
      <c r="L242" s="6" t="str">
        <f>VLOOKUP('DATA-1'!L242,'DATA-1'!$T$3:$U$9,2,0)</f>
        <v>C+</v>
      </c>
    </row>
    <row r="243" spans="1:12" s="2" customFormat="1" ht="15" customHeight="1" x14ac:dyDescent="0.35">
      <c r="A243" s="3">
        <v>239</v>
      </c>
      <c r="B243" s="6" t="str">
        <f>'DATA-1'!B243</f>
        <v>162</v>
      </c>
      <c r="C243" s="6" t="str">
        <f>'DATA-1'!C243</f>
        <v>Hoang Thanh An</v>
      </c>
      <c r="D243" s="6" t="str">
        <f>VLOOKUP('DATA-1'!D243,'DATA-1'!$T$3:$U$9,2,0)</f>
        <v>B+</v>
      </c>
      <c r="E243" s="6" t="str">
        <f>VLOOKUP('DATA-1'!E243,'DATA-1'!$T$3:$U$9,2,0)</f>
        <v>B</v>
      </c>
      <c r="F243" s="6" t="str">
        <f>VLOOKUP('DATA-1'!F243,'DATA-1'!$T$3:$U$9,2,0)</f>
        <v>B</v>
      </c>
      <c r="G243" s="6" t="str">
        <f>VLOOKUP('DATA-1'!G243,'DATA-1'!$T$3:$U$9,2,0)</f>
        <v>A</v>
      </c>
      <c r="H243" s="6" t="str">
        <f>VLOOKUP('DATA-1'!H243,'DATA-1'!$T$3:$U$9,2,0)</f>
        <v>C</v>
      </c>
      <c r="I243" s="6" t="str">
        <f>VLOOKUP('DATA-1'!I243,'DATA-1'!$T$3:$U$9,2,0)</f>
        <v>C</v>
      </c>
      <c r="J243" s="6" t="str">
        <f>VLOOKUP('DATA-1'!J243,'DATA-1'!$T$3:$U$9,2,0)</f>
        <v>B</v>
      </c>
      <c r="K243" s="6" t="str">
        <f>VLOOKUP('DATA-1'!K243,'DATA-1'!$T$3:$U$9,2,0)</f>
        <v>B+</v>
      </c>
      <c r="L243" s="6" t="str">
        <f>VLOOKUP('DATA-1'!L243,'DATA-1'!$T$3:$U$9,2,0)</f>
        <v>B</v>
      </c>
    </row>
    <row r="244" spans="1:12" s="2" customFormat="1" ht="15" customHeight="1" x14ac:dyDescent="0.35">
      <c r="A244" s="3">
        <v>240</v>
      </c>
      <c r="B244" s="6" t="str">
        <f>'DATA-1'!B244</f>
        <v>169262</v>
      </c>
      <c r="C244" s="6" t="str">
        <f>'DATA-1'!C244</f>
        <v>Tran Minh Quang</v>
      </c>
      <c r="D244" s="6" t="str">
        <f>VLOOKUP('DATA-1'!D244,'DATA-1'!$T$3:$U$9,2,0)</f>
        <v>B</v>
      </c>
      <c r="E244" s="6" t="str">
        <f>VLOOKUP('DATA-1'!E244,'DATA-1'!$T$3:$U$9,2,0)</f>
        <v>D+</v>
      </c>
      <c r="F244" s="6" t="str">
        <f>VLOOKUP('DATA-1'!F244,'DATA-1'!$T$3:$U$9,2,0)</f>
        <v>C</v>
      </c>
      <c r="G244" s="6" t="str">
        <f>VLOOKUP('DATA-1'!G244,'DATA-1'!$T$3:$U$9,2,0)</f>
        <v>B</v>
      </c>
      <c r="H244" s="6" t="str">
        <f>VLOOKUP('DATA-1'!H244,'DATA-1'!$T$3:$U$9,2,0)</f>
        <v>D</v>
      </c>
      <c r="I244" s="6" t="str">
        <f>VLOOKUP('DATA-1'!I244,'DATA-1'!$T$3:$U$9,2,0)</f>
        <v>C+</v>
      </c>
      <c r="J244" s="6" t="str">
        <f>VLOOKUP('DATA-1'!J244,'DATA-1'!$T$3:$U$9,2,0)</f>
        <v>B+</v>
      </c>
      <c r="K244" s="6" t="str">
        <f>VLOOKUP('DATA-1'!K244,'DATA-1'!$T$3:$U$9,2,0)</f>
        <v>C</v>
      </c>
      <c r="L244" s="6" t="str">
        <f>VLOOKUP('DATA-1'!L244,'DATA-1'!$T$3:$U$9,2,0)</f>
        <v>C+</v>
      </c>
    </row>
    <row r="245" spans="1:12" s="2" customFormat="1" ht="15" customHeight="1" x14ac:dyDescent="0.35">
      <c r="A245" s="3">
        <v>241</v>
      </c>
      <c r="B245" s="6" t="str">
        <f>'DATA-1'!B245</f>
        <v>17262</v>
      </c>
      <c r="C245" s="6" t="str">
        <f>'DATA-1'!C245</f>
        <v>Nguyen Van Bo</v>
      </c>
      <c r="D245" s="6" t="str">
        <f>VLOOKUP('DATA-1'!D245,'DATA-1'!$T$3:$U$9,2,0)</f>
        <v>B</v>
      </c>
      <c r="E245" s="6" t="str">
        <f>VLOOKUP('DATA-1'!E245,'DATA-1'!$T$3:$U$9,2,0)</f>
        <v>B</v>
      </c>
      <c r="F245" s="6" t="str">
        <f>VLOOKUP('DATA-1'!F245,'DATA-1'!$T$3:$U$9,2,0)</f>
        <v>B</v>
      </c>
      <c r="G245" s="6" t="str">
        <f>VLOOKUP('DATA-1'!G245,'DATA-1'!$T$3:$U$9,2,0)</f>
        <v>B+</v>
      </c>
      <c r="H245" s="6" t="str">
        <f>VLOOKUP('DATA-1'!H245,'DATA-1'!$T$3:$U$9,2,0)</f>
        <v>C+</v>
      </c>
      <c r="I245" s="6" t="str">
        <f>VLOOKUP('DATA-1'!I245,'DATA-1'!$T$3:$U$9,2,0)</f>
        <v>A</v>
      </c>
      <c r="J245" s="6" t="str">
        <f>VLOOKUP('DATA-1'!J245,'DATA-1'!$T$3:$U$9,2,0)</f>
        <v>A</v>
      </c>
      <c r="K245" s="6" t="str">
        <f>VLOOKUP('DATA-1'!K245,'DATA-1'!$T$3:$U$9,2,0)</f>
        <v>B+</v>
      </c>
      <c r="L245" s="6" t="str">
        <f>VLOOKUP('DATA-1'!L245,'DATA-1'!$T$3:$U$9,2,0)</f>
        <v>B</v>
      </c>
    </row>
    <row r="246" spans="1:12" s="2" customFormat="1" ht="15" customHeight="1" x14ac:dyDescent="0.35">
      <c r="A246" s="3">
        <v>242</v>
      </c>
      <c r="B246" s="6" t="str">
        <f>'DATA-1'!B246</f>
        <v>203162</v>
      </c>
      <c r="C246" s="6" t="str">
        <f>'DATA-1'!C246</f>
        <v>Le Quang Tiep</v>
      </c>
      <c r="D246" s="6" t="str">
        <f>VLOOKUP('DATA-1'!D246,'DATA-1'!$T$3:$U$9,2,0)</f>
        <v>C+</v>
      </c>
      <c r="E246" s="6" t="str">
        <f>VLOOKUP('DATA-1'!E246,'DATA-1'!$T$3:$U$9,2,0)</f>
        <v>C</v>
      </c>
      <c r="F246" s="6" t="str">
        <f>VLOOKUP('DATA-1'!F246,'DATA-1'!$T$3:$U$9,2,0)</f>
        <v>C+</v>
      </c>
      <c r="G246" s="6" t="str">
        <f>VLOOKUP('DATA-1'!G246,'DATA-1'!$T$3:$U$9,2,0)</f>
        <v>B+</v>
      </c>
      <c r="H246" s="6" t="str">
        <f>VLOOKUP('DATA-1'!H246,'DATA-1'!$T$3:$U$9,2,0)</f>
        <v>C+</v>
      </c>
      <c r="I246" s="6" t="str">
        <f>VLOOKUP('DATA-1'!I246,'DATA-1'!$T$3:$U$9,2,0)</f>
        <v>B</v>
      </c>
      <c r="J246" s="6" t="str">
        <f>VLOOKUP('DATA-1'!J246,'DATA-1'!$T$3:$U$9,2,0)</f>
        <v>B+</v>
      </c>
      <c r="K246" s="6" t="str">
        <f>VLOOKUP('DATA-1'!K246,'DATA-1'!$T$3:$U$9,2,0)</f>
        <v>A</v>
      </c>
      <c r="L246" s="6" t="str">
        <f>VLOOKUP('DATA-1'!L246,'DATA-1'!$T$3:$U$9,2,0)</f>
        <v>B</v>
      </c>
    </row>
    <row r="247" spans="1:12" s="2" customFormat="1" ht="15" customHeight="1" x14ac:dyDescent="0.35">
      <c r="A247" s="3">
        <v>243</v>
      </c>
      <c r="B247" s="6" t="str">
        <f>'DATA-1'!B247</f>
        <v>211362</v>
      </c>
      <c r="C247" s="6" t="str">
        <f>'DATA-1'!C247</f>
        <v>Do Duc Chung</v>
      </c>
      <c r="D247" s="6" t="str">
        <f>VLOOKUP('DATA-1'!D247,'DATA-1'!$T$3:$U$9,2,0)</f>
        <v>B</v>
      </c>
      <c r="E247" s="6" t="str">
        <f>VLOOKUP('DATA-1'!E247,'DATA-1'!$T$3:$U$9,2,0)</f>
        <v>D+</v>
      </c>
      <c r="F247" s="6" t="str">
        <f>VLOOKUP('DATA-1'!F247,'DATA-1'!$T$3:$U$9,2,0)</f>
        <v>B</v>
      </c>
      <c r="G247" s="6" t="str">
        <f>VLOOKUP('DATA-1'!G247,'DATA-1'!$T$3:$U$9,2,0)</f>
        <v>B</v>
      </c>
      <c r="H247" s="6" t="str">
        <f>VLOOKUP('DATA-1'!H247,'DATA-1'!$T$3:$U$9,2,0)</f>
        <v>C+</v>
      </c>
      <c r="I247" s="6" t="str">
        <f>VLOOKUP('DATA-1'!I247,'DATA-1'!$T$3:$U$9,2,0)</f>
        <v>B+</v>
      </c>
      <c r="J247" s="6" t="str">
        <f>VLOOKUP('DATA-1'!J247,'DATA-1'!$T$3:$U$9,2,0)</f>
        <v>B+</v>
      </c>
      <c r="K247" s="6" t="str">
        <f>VLOOKUP('DATA-1'!K247,'DATA-1'!$T$3:$U$9,2,0)</f>
        <v>B+</v>
      </c>
      <c r="L247" s="6" t="str">
        <f>VLOOKUP('DATA-1'!L247,'DATA-1'!$T$3:$U$9,2,0)</f>
        <v>B</v>
      </c>
    </row>
    <row r="248" spans="1:12" s="2" customFormat="1" ht="15" customHeight="1" x14ac:dyDescent="0.35">
      <c r="A248" s="3">
        <v>244</v>
      </c>
      <c r="B248" s="6" t="str">
        <f>'DATA-1'!B248</f>
        <v>211762</v>
      </c>
      <c r="C248" s="6" t="str">
        <f>'DATA-1'!C248</f>
        <v>Hoang Van Chung</v>
      </c>
      <c r="D248" s="6" t="str">
        <f>VLOOKUP('DATA-1'!D248,'DATA-1'!$T$3:$U$9,2,0)</f>
        <v>B</v>
      </c>
      <c r="E248" s="6" t="str">
        <f>VLOOKUP('DATA-1'!E248,'DATA-1'!$T$3:$U$9,2,0)</f>
        <v>D+</v>
      </c>
      <c r="F248" s="6" t="str">
        <f>VLOOKUP('DATA-1'!F248,'DATA-1'!$T$3:$U$9,2,0)</f>
        <v>A</v>
      </c>
      <c r="G248" s="6" t="str">
        <f>VLOOKUP('DATA-1'!G248,'DATA-1'!$T$3:$U$9,2,0)</f>
        <v>C+</v>
      </c>
      <c r="H248" s="6" t="str">
        <f>VLOOKUP('DATA-1'!H248,'DATA-1'!$T$3:$U$9,2,0)</f>
        <v>C</v>
      </c>
      <c r="I248" s="6" t="str">
        <f>VLOOKUP('DATA-1'!I248,'DATA-1'!$T$3:$U$9,2,0)</f>
        <v>C+</v>
      </c>
      <c r="J248" s="6" t="str">
        <f>VLOOKUP('DATA-1'!J248,'DATA-1'!$T$3:$U$9,2,0)</f>
        <v>B</v>
      </c>
      <c r="K248" s="6" t="str">
        <f>VLOOKUP('DATA-1'!K248,'DATA-1'!$T$3:$U$9,2,0)</f>
        <v>B</v>
      </c>
      <c r="L248" s="6" t="str">
        <f>VLOOKUP('DATA-1'!L248,'DATA-1'!$T$3:$U$9,2,0)</f>
        <v>B</v>
      </c>
    </row>
    <row r="249" spans="1:12" s="2" customFormat="1" ht="15" customHeight="1" x14ac:dyDescent="0.35">
      <c r="A249" s="3">
        <v>245</v>
      </c>
      <c r="B249" s="6" t="str">
        <f>'DATA-1'!B249</f>
        <v>219662</v>
      </c>
      <c r="C249" s="6" t="str">
        <f>'DATA-1'!C249</f>
        <v>Nguyen Phuc Tuan</v>
      </c>
      <c r="D249" s="6" t="str">
        <f>VLOOKUP('DATA-1'!D249,'DATA-1'!$T$3:$U$9,2,0)</f>
        <v>B+</v>
      </c>
      <c r="E249" s="6" t="str">
        <f>VLOOKUP('DATA-1'!E249,'DATA-1'!$T$3:$U$9,2,0)</f>
        <v>B</v>
      </c>
      <c r="F249" s="6" t="str">
        <f>VLOOKUP('DATA-1'!F249,'DATA-1'!$T$3:$U$9,2,0)</f>
        <v>C</v>
      </c>
      <c r="G249" s="6" t="str">
        <f>VLOOKUP('DATA-1'!G249,'DATA-1'!$T$3:$U$9,2,0)</f>
        <v>B</v>
      </c>
      <c r="H249" s="6" t="str">
        <f>VLOOKUP('DATA-1'!H249,'DATA-1'!$T$3:$U$9,2,0)</f>
        <v>B</v>
      </c>
      <c r="I249" s="6" t="str">
        <f>VLOOKUP('DATA-1'!I249,'DATA-1'!$T$3:$U$9,2,0)</f>
        <v>B</v>
      </c>
      <c r="J249" s="6" t="str">
        <f>VLOOKUP('DATA-1'!J249,'DATA-1'!$T$3:$U$9,2,0)</f>
        <v>C</v>
      </c>
      <c r="K249" s="6" t="str">
        <f>VLOOKUP('DATA-1'!K249,'DATA-1'!$T$3:$U$9,2,0)</f>
        <v>B+</v>
      </c>
      <c r="L249" s="6" t="str">
        <f>VLOOKUP('DATA-1'!L249,'DATA-1'!$T$3:$U$9,2,0)</f>
        <v>B</v>
      </c>
    </row>
    <row r="250" spans="1:12" s="2" customFormat="1" ht="15" customHeight="1" x14ac:dyDescent="0.35">
      <c r="A250" s="3">
        <v>246</v>
      </c>
      <c r="B250" s="6" t="str">
        <f>'DATA-1'!B250</f>
        <v>219862</v>
      </c>
      <c r="C250" s="6" t="str">
        <f>'DATA-1'!C250</f>
        <v>Ninh Duc Tuan</v>
      </c>
      <c r="D250" s="6" t="str">
        <f>VLOOKUP('DATA-1'!D250,'DATA-1'!$T$3:$U$9,2,0)</f>
        <v>B</v>
      </c>
      <c r="E250" s="6" t="str">
        <f>VLOOKUP('DATA-1'!E250,'DATA-1'!$T$3:$U$9,2,0)</f>
        <v>C</v>
      </c>
      <c r="F250" s="6" t="str">
        <f>VLOOKUP('DATA-1'!F250,'DATA-1'!$T$3:$U$9,2,0)</f>
        <v>A</v>
      </c>
      <c r="G250" s="6" t="str">
        <f>VLOOKUP('DATA-1'!G250,'DATA-1'!$T$3:$U$9,2,0)</f>
        <v>B</v>
      </c>
      <c r="H250" s="6" t="str">
        <f>VLOOKUP('DATA-1'!H250,'DATA-1'!$T$3:$U$9,2,0)</f>
        <v>C</v>
      </c>
      <c r="I250" s="6" t="str">
        <f>VLOOKUP('DATA-1'!I250,'DATA-1'!$T$3:$U$9,2,0)</f>
        <v>B</v>
      </c>
      <c r="J250" s="6" t="str">
        <f>VLOOKUP('DATA-1'!J250,'DATA-1'!$T$3:$U$9,2,0)</f>
        <v>A</v>
      </c>
      <c r="K250" s="6" t="str">
        <f>VLOOKUP('DATA-1'!K250,'DATA-1'!$T$3:$U$9,2,0)</f>
        <v>B</v>
      </c>
      <c r="L250" s="6" t="str">
        <f>VLOOKUP('DATA-1'!L250,'DATA-1'!$T$3:$U$9,2,0)</f>
        <v>B</v>
      </c>
    </row>
    <row r="251" spans="1:12" s="2" customFormat="1" ht="15" customHeight="1" x14ac:dyDescent="0.35">
      <c r="A251" s="3">
        <v>247</v>
      </c>
      <c r="B251" s="6" t="str">
        <f>'DATA-1'!B251</f>
        <v>220262</v>
      </c>
      <c r="C251" s="6" t="str">
        <f>'DATA-1'!C251</f>
        <v>Bui Quang Tuan</v>
      </c>
      <c r="D251" s="6" t="str">
        <f>VLOOKUP('DATA-1'!D251,'DATA-1'!$T$3:$U$9,2,0)</f>
        <v>B</v>
      </c>
      <c r="E251" s="6" t="str">
        <f>VLOOKUP('DATA-1'!E251,'DATA-1'!$T$3:$U$9,2,0)</f>
        <v>D+</v>
      </c>
      <c r="F251" s="6" t="str">
        <f>VLOOKUP('DATA-1'!F251,'DATA-1'!$T$3:$U$9,2,0)</f>
        <v>D+</v>
      </c>
      <c r="G251" s="6" t="str">
        <f>VLOOKUP('DATA-1'!G251,'DATA-1'!$T$3:$U$9,2,0)</f>
        <v>B</v>
      </c>
      <c r="H251" s="6" t="str">
        <f>VLOOKUP('DATA-1'!H251,'DATA-1'!$T$3:$U$9,2,0)</f>
        <v>D+</v>
      </c>
      <c r="I251" s="6" t="str">
        <f>VLOOKUP('DATA-1'!I251,'DATA-1'!$T$3:$U$9,2,0)</f>
        <v>C+</v>
      </c>
      <c r="J251" s="6" t="str">
        <f>VLOOKUP('DATA-1'!J251,'DATA-1'!$T$3:$U$9,2,0)</f>
        <v>C</v>
      </c>
      <c r="K251" s="6" t="str">
        <f>VLOOKUP('DATA-1'!K251,'DATA-1'!$T$3:$U$9,2,0)</f>
        <v>B</v>
      </c>
      <c r="L251" s="6" t="str">
        <f>VLOOKUP('DATA-1'!L251,'DATA-1'!$T$3:$U$9,2,0)</f>
        <v>C</v>
      </c>
    </row>
    <row r="252" spans="1:12" s="2" customFormat="1" ht="15" customHeight="1" x14ac:dyDescent="0.35">
      <c r="A252" s="3">
        <v>248</v>
      </c>
      <c r="B252" s="6" t="str">
        <f>'DATA-1'!B252</f>
        <v>232062</v>
      </c>
      <c r="C252" s="6" t="str">
        <f>'DATA-1'!C252</f>
        <v>Dinh Thi Kim Tuyen</v>
      </c>
      <c r="D252" s="6" t="str">
        <f>VLOOKUP('DATA-1'!D252,'DATA-1'!$T$3:$U$9,2,0)</f>
        <v>B+</v>
      </c>
      <c r="E252" s="6" t="str">
        <f>VLOOKUP('DATA-1'!E252,'DATA-1'!$T$3:$U$9,2,0)</f>
        <v>B</v>
      </c>
      <c r="F252" s="6" t="str">
        <f>VLOOKUP('DATA-1'!F252,'DATA-1'!$T$3:$U$9,2,0)</f>
        <v>A</v>
      </c>
      <c r="G252" s="6" t="str">
        <f>VLOOKUP('DATA-1'!G252,'DATA-1'!$T$3:$U$9,2,0)</f>
        <v>A</v>
      </c>
      <c r="H252" s="6" t="str">
        <f>VLOOKUP('DATA-1'!H252,'DATA-1'!$T$3:$U$9,2,0)</f>
        <v>B</v>
      </c>
      <c r="I252" s="6" t="str">
        <f>VLOOKUP('DATA-1'!I252,'DATA-1'!$T$3:$U$9,2,0)</f>
        <v>A</v>
      </c>
      <c r="J252" s="6" t="str">
        <f>VLOOKUP('DATA-1'!J252,'DATA-1'!$T$3:$U$9,2,0)</f>
        <v>A</v>
      </c>
      <c r="K252" s="6" t="str">
        <f>VLOOKUP('DATA-1'!K252,'DATA-1'!$T$3:$U$9,2,0)</f>
        <v>A</v>
      </c>
      <c r="L252" s="6" t="str">
        <f>VLOOKUP('DATA-1'!L252,'DATA-1'!$T$3:$U$9,2,0)</f>
        <v>B+</v>
      </c>
    </row>
    <row r="253" spans="1:12" s="2" customFormat="1" ht="15" customHeight="1" x14ac:dyDescent="0.35">
      <c r="A253" s="3">
        <v>249</v>
      </c>
      <c r="B253" s="6" t="str">
        <f>'DATA-1'!B253</f>
        <v>234562</v>
      </c>
      <c r="C253" s="6" t="str">
        <f>'DATA-1'!C253</f>
        <v>Nguyen Quoc Viet</v>
      </c>
      <c r="D253" s="6" t="str">
        <f>VLOOKUP('DATA-1'!D253,'DATA-1'!$T$3:$U$9,2,0)</f>
        <v>B</v>
      </c>
      <c r="E253" s="6" t="str">
        <f>VLOOKUP('DATA-1'!E253,'DATA-1'!$T$3:$U$9,2,0)</f>
        <v>D</v>
      </c>
      <c r="F253" s="6" t="str">
        <f>VLOOKUP('DATA-1'!F253,'DATA-1'!$T$3:$U$9,2,0)</f>
        <v>B</v>
      </c>
      <c r="G253" s="6" t="str">
        <f>VLOOKUP('DATA-1'!G253,'DATA-1'!$T$3:$U$9,2,0)</f>
        <v>C</v>
      </c>
      <c r="H253" s="6" t="str">
        <f>VLOOKUP('DATA-1'!H253,'DATA-1'!$T$3:$U$9,2,0)</f>
        <v>C</v>
      </c>
      <c r="I253" s="6" t="str">
        <f>VLOOKUP('DATA-1'!I253,'DATA-1'!$T$3:$U$9,2,0)</f>
        <v>C</v>
      </c>
      <c r="J253" s="6" t="str">
        <f>VLOOKUP('DATA-1'!J253,'DATA-1'!$T$3:$U$9,2,0)</f>
        <v>B</v>
      </c>
      <c r="K253" s="6" t="str">
        <f>VLOOKUP('DATA-1'!K253,'DATA-1'!$T$3:$U$9,2,0)</f>
        <v>B</v>
      </c>
      <c r="L253" s="6" t="str">
        <f>VLOOKUP('DATA-1'!L253,'DATA-1'!$T$3:$U$9,2,0)</f>
        <v>C</v>
      </c>
    </row>
    <row r="254" spans="1:12" s="2" customFormat="1" ht="15" customHeight="1" x14ac:dyDescent="0.35">
      <c r="A254" s="3">
        <v>250</v>
      </c>
      <c r="B254" s="6" t="str">
        <f>'DATA-1'!B254</f>
        <v>32462</v>
      </c>
      <c r="C254" s="6" t="str">
        <f>'DATA-1'!C254</f>
        <v>Nguyen Manh Dung</v>
      </c>
      <c r="D254" s="6" t="str">
        <f>VLOOKUP('DATA-1'!D254,'DATA-1'!$T$3:$U$9,2,0)</f>
        <v>A</v>
      </c>
      <c r="E254" s="6" t="str">
        <f>VLOOKUP('DATA-1'!E254,'DATA-1'!$T$3:$U$9,2,0)</f>
        <v>D+</v>
      </c>
      <c r="F254" s="6" t="str">
        <f>VLOOKUP('DATA-1'!F254,'DATA-1'!$T$3:$U$9,2,0)</f>
        <v>C+</v>
      </c>
      <c r="G254" s="6" t="str">
        <f>VLOOKUP('DATA-1'!G254,'DATA-1'!$T$3:$U$9,2,0)</f>
        <v>B+</v>
      </c>
      <c r="H254" s="6" t="str">
        <f>VLOOKUP('DATA-1'!H254,'DATA-1'!$T$3:$U$9,2,0)</f>
        <v>B</v>
      </c>
      <c r="I254" s="6" t="str">
        <f>VLOOKUP('DATA-1'!I254,'DATA-1'!$T$3:$U$9,2,0)</f>
        <v>B</v>
      </c>
      <c r="J254" s="6" t="str">
        <f>VLOOKUP('DATA-1'!J254,'DATA-1'!$T$3:$U$9,2,0)</f>
        <v>A</v>
      </c>
      <c r="K254" s="6" t="str">
        <f>VLOOKUP('DATA-1'!K254,'DATA-1'!$T$3:$U$9,2,0)</f>
        <v>C</v>
      </c>
      <c r="L254" s="6" t="str">
        <f>VLOOKUP('DATA-1'!L254,'DATA-1'!$T$3:$U$9,2,0)</f>
        <v>B</v>
      </c>
    </row>
    <row r="255" spans="1:12" s="2" customFormat="1" ht="15" customHeight="1" x14ac:dyDescent="0.35">
      <c r="A255" s="3">
        <v>251</v>
      </c>
      <c r="B255" s="6" t="str">
        <f>'DATA-1'!B255</f>
        <v>46862</v>
      </c>
      <c r="C255" s="6" t="str">
        <f>'DATA-1'!C255</f>
        <v>Nguyen Tien Dat</v>
      </c>
      <c r="D255" s="6" t="str">
        <f>VLOOKUP('DATA-1'!D255,'DATA-1'!$T$3:$U$9,2,0)</f>
        <v>B+</v>
      </c>
      <c r="E255" s="6" t="str">
        <f>VLOOKUP('DATA-1'!E255,'DATA-1'!$T$3:$U$9,2,0)</f>
        <v>C+</v>
      </c>
      <c r="F255" s="6" t="str">
        <f>VLOOKUP('DATA-1'!F255,'DATA-1'!$T$3:$U$9,2,0)</f>
        <v>B</v>
      </c>
      <c r="G255" s="6" t="str">
        <f>VLOOKUP('DATA-1'!G255,'DATA-1'!$T$3:$U$9,2,0)</f>
        <v>A</v>
      </c>
      <c r="H255" s="6" t="str">
        <f>VLOOKUP('DATA-1'!H255,'DATA-1'!$T$3:$U$9,2,0)</f>
        <v>B</v>
      </c>
      <c r="I255" s="6" t="str">
        <f>VLOOKUP('DATA-1'!I255,'DATA-1'!$T$3:$U$9,2,0)</f>
        <v>A</v>
      </c>
      <c r="J255" s="6" t="str">
        <f>VLOOKUP('DATA-1'!J255,'DATA-1'!$T$3:$U$9,2,0)</f>
        <v>A</v>
      </c>
      <c r="K255" s="6" t="str">
        <f>VLOOKUP('DATA-1'!K255,'DATA-1'!$T$3:$U$9,2,0)</f>
        <v>B+</v>
      </c>
      <c r="L255" s="6" t="str">
        <f>VLOOKUP('DATA-1'!L255,'DATA-1'!$T$3:$U$9,2,0)</f>
        <v>B</v>
      </c>
    </row>
    <row r="256" spans="1:12" s="2" customFormat="1" ht="15" customHeight="1" x14ac:dyDescent="0.35">
      <c r="A256" s="3">
        <v>252</v>
      </c>
      <c r="B256" s="6" t="str">
        <f>'DATA-1'!B256</f>
        <v>48862</v>
      </c>
      <c r="C256" s="6" t="str">
        <f>'DATA-1'!C256</f>
        <v>Tran Van Dep</v>
      </c>
      <c r="D256" s="6" t="str">
        <f>VLOOKUP('DATA-1'!D256,'DATA-1'!$T$3:$U$9,2,0)</f>
        <v>B</v>
      </c>
      <c r="E256" s="6" t="str">
        <f>VLOOKUP('DATA-1'!E256,'DATA-1'!$T$3:$U$9,2,0)</f>
        <v>D+</v>
      </c>
      <c r="F256" s="6" t="str">
        <f>VLOOKUP('DATA-1'!F256,'DATA-1'!$T$3:$U$9,2,0)</f>
        <v>C</v>
      </c>
      <c r="G256" s="6" t="str">
        <f>VLOOKUP('DATA-1'!G256,'DATA-1'!$T$3:$U$9,2,0)</f>
        <v>B</v>
      </c>
      <c r="H256" s="6" t="str">
        <f>VLOOKUP('DATA-1'!H256,'DATA-1'!$T$3:$U$9,2,0)</f>
        <v>B</v>
      </c>
      <c r="I256" s="6" t="str">
        <f>VLOOKUP('DATA-1'!I256,'DATA-1'!$T$3:$U$9,2,0)</f>
        <v>B</v>
      </c>
      <c r="J256" s="6" t="str">
        <f>VLOOKUP('DATA-1'!J256,'DATA-1'!$T$3:$U$9,2,0)</f>
        <v>B+</v>
      </c>
      <c r="K256" s="6" t="str">
        <f>VLOOKUP('DATA-1'!K256,'DATA-1'!$T$3:$U$9,2,0)</f>
        <v>B+</v>
      </c>
      <c r="L256" s="6" t="str">
        <f>VLOOKUP('DATA-1'!L256,'DATA-1'!$T$3:$U$9,2,0)</f>
        <v>B</v>
      </c>
    </row>
    <row r="257" spans="1:12" s="2" customFormat="1" ht="15" customHeight="1" x14ac:dyDescent="0.35">
      <c r="A257" s="3">
        <v>253</v>
      </c>
      <c r="B257" s="6" t="str">
        <f>'DATA-1'!B257</f>
        <v>55862</v>
      </c>
      <c r="C257" s="6" t="str">
        <f>'DATA-1'!C257</f>
        <v>Nguyen Trong Duc</v>
      </c>
      <c r="D257" s="6" t="str">
        <f>VLOOKUP('DATA-1'!D257,'DATA-1'!$T$3:$U$9,2,0)</f>
        <v>C+</v>
      </c>
      <c r="E257" s="6" t="str">
        <f>VLOOKUP('DATA-1'!E257,'DATA-1'!$T$3:$U$9,2,0)</f>
        <v>D</v>
      </c>
      <c r="F257" s="6" t="str">
        <f>VLOOKUP('DATA-1'!F257,'DATA-1'!$T$3:$U$9,2,0)</f>
        <v>B+</v>
      </c>
      <c r="G257" s="6" t="str">
        <f>VLOOKUP('DATA-1'!G257,'DATA-1'!$T$3:$U$9,2,0)</f>
        <v>C</v>
      </c>
      <c r="H257" s="6" t="str">
        <f>VLOOKUP('DATA-1'!H257,'DATA-1'!$T$3:$U$9,2,0)</f>
        <v>C</v>
      </c>
      <c r="I257" s="6" t="str">
        <f>VLOOKUP('DATA-1'!I257,'DATA-1'!$T$3:$U$9,2,0)</f>
        <v>D</v>
      </c>
      <c r="J257" s="6" t="str">
        <f>VLOOKUP('DATA-1'!J257,'DATA-1'!$T$3:$U$9,2,0)</f>
        <v>D</v>
      </c>
      <c r="K257" s="6" t="str">
        <f>VLOOKUP('DATA-1'!K257,'DATA-1'!$T$3:$U$9,2,0)</f>
        <v>C</v>
      </c>
      <c r="L257" s="6" t="str">
        <f>VLOOKUP('DATA-1'!L257,'DATA-1'!$T$3:$U$9,2,0)</f>
        <v>B</v>
      </c>
    </row>
    <row r="258" spans="1:12" s="2" customFormat="1" ht="15" customHeight="1" x14ac:dyDescent="0.35">
      <c r="A258" s="3">
        <v>254</v>
      </c>
      <c r="B258" s="6" t="str">
        <f>'DATA-1'!B258</f>
        <v>63662</v>
      </c>
      <c r="C258" s="6" t="str">
        <f>'DATA-1'!C258</f>
        <v>Truong Ngoc Ha</v>
      </c>
      <c r="D258" s="6" t="str">
        <f>VLOOKUP('DATA-1'!D258,'DATA-1'!$T$3:$U$9,2,0)</f>
        <v>B+</v>
      </c>
      <c r="E258" s="6" t="str">
        <f>VLOOKUP('DATA-1'!E258,'DATA-1'!$T$3:$U$9,2,0)</f>
        <v>C</v>
      </c>
      <c r="F258" s="6" t="str">
        <f>VLOOKUP('DATA-1'!F258,'DATA-1'!$T$3:$U$9,2,0)</f>
        <v>C</v>
      </c>
      <c r="G258" s="6" t="str">
        <f>VLOOKUP('DATA-1'!G258,'DATA-1'!$T$3:$U$9,2,0)</f>
        <v>B+</v>
      </c>
      <c r="H258" s="6" t="str">
        <f>VLOOKUP('DATA-1'!H258,'DATA-1'!$T$3:$U$9,2,0)</f>
        <v>C+</v>
      </c>
      <c r="I258" s="6" t="str">
        <f>VLOOKUP('DATA-1'!I258,'DATA-1'!$T$3:$U$9,2,0)</f>
        <v>B</v>
      </c>
      <c r="J258" s="6" t="str">
        <f>VLOOKUP('DATA-1'!J258,'DATA-1'!$T$3:$U$9,2,0)</f>
        <v>B</v>
      </c>
      <c r="K258" s="6" t="str">
        <f>VLOOKUP('DATA-1'!K258,'DATA-1'!$T$3:$U$9,2,0)</f>
        <v>C</v>
      </c>
      <c r="L258" s="6" t="str">
        <f>VLOOKUP('DATA-1'!L258,'DATA-1'!$T$3:$U$9,2,0)</f>
        <v>B+</v>
      </c>
    </row>
    <row r="259" spans="1:12" s="2" customFormat="1" ht="15" customHeight="1" x14ac:dyDescent="0.35">
      <c r="A259" s="3">
        <v>255</v>
      </c>
      <c r="B259" s="6" t="str">
        <f>'DATA-1'!B259</f>
        <v>69762</v>
      </c>
      <c r="C259" s="6" t="str">
        <f>'DATA-1'!C259</f>
        <v>Pham Phong Hao</v>
      </c>
      <c r="D259" s="6" t="str">
        <f>VLOOKUP('DATA-1'!D259,'DATA-1'!$T$3:$U$9,2,0)</f>
        <v>B+</v>
      </c>
      <c r="E259" s="6" t="str">
        <f>VLOOKUP('DATA-1'!E259,'DATA-1'!$T$3:$U$9,2,0)</f>
        <v>D</v>
      </c>
      <c r="F259" s="6" t="str">
        <f>VLOOKUP('DATA-1'!F259,'DATA-1'!$T$3:$U$9,2,0)</f>
        <v>D+</v>
      </c>
      <c r="G259" s="6" t="str">
        <f>VLOOKUP('DATA-1'!G259,'DATA-1'!$T$3:$U$9,2,0)</f>
        <v>B</v>
      </c>
      <c r="H259" s="6" t="str">
        <f>VLOOKUP('DATA-1'!H259,'DATA-1'!$T$3:$U$9,2,0)</f>
        <v>C</v>
      </c>
      <c r="I259" s="6" t="str">
        <f>VLOOKUP('DATA-1'!I259,'DATA-1'!$T$3:$U$9,2,0)</f>
        <v>C</v>
      </c>
      <c r="J259" s="6" t="str">
        <f>VLOOKUP('DATA-1'!J259,'DATA-1'!$T$3:$U$9,2,0)</f>
        <v>C</v>
      </c>
      <c r="K259" s="6" t="str">
        <f>VLOOKUP('DATA-1'!K259,'DATA-1'!$T$3:$U$9,2,0)</f>
        <v>C</v>
      </c>
      <c r="L259" s="6" t="str">
        <f>VLOOKUP('DATA-1'!L259,'DATA-1'!$T$3:$U$9,2,0)</f>
        <v>C+</v>
      </c>
    </row>
    <row r="260" spans="1:12" s="2" customFormat="1" ht="15" customHeight="1" x14ac:dyDescent="0.35">
      <c r="A260" s="3">
        <v>256</v>
      </c>
      <c r="B260" s="6" t="str">
        <f>'DATA-1'!B260</f>
        <v>7462</v>
      </c>
      <c r="C260" s="6" t="str">
        <f>'DATA-1'!C260</f>
        <v>Nguyen Xuan Anh</v>
      </c>
      <c r="D260" s="6" t="str">
        <f>VLOOKUP('DATA-1'!D260,'DATA-1'!$T$3:$U$9,2,0)</f>
        <v>B</v>
      </c>
      <c r="E260" s="6" t="str">
        <f>VLOOKUP('DATA-1'!E260,'DATA-1'!$T$3:$U$9,2,0)</f>
        <v>D+</v>
      </c>
      <c r="F260" s="6" t="str">
        <f>VLOOKUP('DATA-1'!F260,'DATA-1'!$T$3:$U$9,2,0)</f>
        <v>C</v>
      </c>
      <c r="G260" s="6" t="str">
        <f>VLOOKUP('DATA-1'!G260,'DATA-1'!$T$3:$U$9,2,0)</f>
        <v>B</v>
      </c>
      <c r="H260" s="6" t="str">
        <f>VLOOKUP('DATA-1'!H260,'DATA-1'!$T$3:$U$9,2,0)</f>
        <v>C+</v>
      </c>
      <c r="I260" s="6" t="str">
        <f>VLOOKUP('DATA-1'!I260,'DATA-1'!$T$3:$U$9,2,0)</f>
        <v>B</v>
      </c>
      <c r="J260" s="6" t="str">
        <f>VLOOKUP('DATA-1'!J260,'DATA-1'!$T$3:$U$9,2,0)</f>
        <v>B</v>
      </c>
      <c r="K260" s="6" t="str">
        <f>VLOOKUP('DATA-1'!K260,'DATA-1'!$T$3:$U$9,2,0)</f>
        <v>C</v>
      </c>
      <c r="L260" s="6" t="str">
        <f>VLOOKUP('DATA-1'!L260,'DATA-1'!$T$3:$U$9,2,0)</f>
        <v>B</v>
      </c>
    </row>
    <row r="261" spans="1:12" s="2" customFormat="1" ht="15" customHeight="1" x14ac:dyDescent="0.35">
      <c r="A261" s="3">
        <v>257</v>
      </c>
      <c r="B261" s="6" t="str">
        <f>'DATA-1'!B261</f>
        <v>77462</v>
      </c>
      <c r="C261" s="6" t="str">
        <f>'DATA-1'!C261</f>
        <v>Nguyen Trung Hieu</v>
      </c>
      <c r="D261" s="6" t="str">
        <f>VLOOKUP('DATA-1'!D261,'DATA-1'!$T$3:$U$9,2,0)</f>
        <v>A</v>
      </c>
      <c r="E261" s="6" t="str">
        <f>VLOOKUP('DATA-1'!E261,'DATA-1'!$T$3:$U$9,2,0)</f>
        <v>C</v>
      </c>
      <c r="F261" s="6" t="str">
        <f>VLOOKUP('DATA-1'!F261,'DATA-1'!$T$3:$U$9,2,0)</f>
        <v>B</v>
      </c>
      <c r="G261" s="6" t="str">
        <f>VLOOKUP('DATA-1'!G261,'DATA-1'!$T$3:$U$9,2,0)</f>
        <v>B+</v>
      </c>
      <c r="H261" s="6" t="str">
        <f>VLOOKUP('DATA-1'!H261,'DATA-1'!$T$3:$U$9,2,0)</f>
        <v>C+</v>
      </c>
      <c r="I261" s="6" t="str">
        <f>VLOOKUP('DATA-1'!I261,'DATA-1'!$T$3:$U$9,2,0)</f>
        <v>B+</v>
      </c>
      <c r="J261" s="6" t="str">
        <f>VLOOKUP('DATA-1'!J261,'DATA-1'!$T$3:$U$9,2,0)</f>
        <v>B+</v>
      </c>
      <c r="K261" s="6" t="str">
        <f>VLOOKUP('DATA-1'!K261,'DATA-1'!$T$3:$U$9,2,0)</f>
        <v>B</v>
      </c>
      <c r="L261" s="6" t="str">
        <f>VLOOKUP('DATA-1'!L261,'DATA-1'!$T$3:$U$9,2,0)</f>
        <v>B+</v>
      </c>
    </row>
    <row r="262" spans="1:12" s="2" customFormat="1" ht="15" customHeight="1" x14ac:dyDescent="0.35">
      <c r="A262" s="3">
        <v>258</v>
      </c>
      <c r="B262" s="6" t="str">
        <f>'DATA-1'!B262</f>
        <v>83662</v>
      </c>
      <c r="C262" s="6" t="str">
        <f>'DATA-1'!C262</f>
        <v>Nguyen Dinh Hoan</v>
      </c>
      <c r="D262" s="6" t="str">
        <f>VLOOKUP('DATA-1'!D262,'DATA-1'!$T$3:$U$9,2,0)</f>
        <v>B</v>
      </c>
      <c r="E262" s="6" t="str">
        <f>VLOOKUP('DATA-1'!E262,'DATA-1'!$T$3:$U$9,2,0)</f>
        <v>D</v>
      </c>
      <c r="F262" s="6" t="str">
        <f>VLOOKUP('DATA-1'!F262,'DATA-1'!$T$3:$U$9,2,0)</f>
        <v>C</v>
      </c>
      <c r="G262" s="6" t="str">
        <f>VLOOKUP('DATA-1'!G262,'DATA-1'!$T$3:$U$9,2,0)</f>
        <v>C</v>
      </c>
      <c r="H262" s="6" t="str">
        <f>VLOOKUP('DATA-1'!H262,'DATA-1'!$T$3:$U$9,2,0)</f>
        <v>C</v>
      </c>
      <c r="I262" s="6" t="str">
        <f>VLOOKUP('DATA-1'!I262,'DATA-1'!$T$3:$U$9,2,0)</f>
        <v>C+</v>
      </c>
      <c r="J262" s="6" t="str">
        <f>VLOOKUP('DATA-1'!J262,'DATA-1'!$T$3:$U$9,2,0)</f>
        <v>D+</v>
      </c>
      <c r="K262" s="6" t="str">
        <f>VLOOKUP('DATA-1'!K262,'DATA-1'!$T$3:$U$9,2,0)</f>
        <v>B</v>
      </c>
      <c r="L262" s="6" t="str">
        <f>VLOOKUP('DATA-1'!L262,'DATA-1'!$T$3:$U$9,2,0)</f>
        <v>D+</v>
      </c>
    </row>
    <row r="263" spans="1:12" s="2" customFormat="1" ht="15" customHeight="1" x14ac:dyDescent="0.35">
      <c r="A263" s="3">
        <v>259</v>
      </c>
      <c r="B263" s="6" t="str">
        <f>'DATA-1'!B263</f>
        <v>85962</v>
      </c>
      <c r="C263" s="6" t="str">
        <f>'DATA-1'!C263</f>
        <v>Nguyen Dang Hoang</v>
      </c>
      <c r="D263" s="6" t="str">
        <f>VLOOKUP('DATA-1'!D263,'DATA-1'!$T$3:$U$9,2,0)</f>
        <v>B</v>
      </c>
      <c r="E263" s="6" t="str">
        <f>VLOOKUP('DATA-1'!E263,'DATA-1'!$T$3:$U$9,2,0)</f>
        <v>C</v>
      </c>
      <c r="F263" s="6" t="str">
        <f>VLOOKUP('DATA-1'!F263,'DATA-1'!$T$3:$U$9,2,0)</f>
        <v>C</v>
      </c>
      <c r="G263" s="6" t="str">
        <f>VLOOKUP('DATA-1'!G263,'DATA-1'!$T$3:$U$9,2,0)</f>
        <v>B</v>
      </c>
      <c r="H263" s="6" t="str">
        <f>VLOOKUP('DATA-1'!H263,'DATA-1'!$T$3:$U$9,2,0)</f>
        <v>D+</v>
      </c>
      <c r="I263" s="6" t="str">
        <f>VLOOKUP('DATA-1'!I263,'DATA-1'!$T$3:$U$9,2,0)</f>
        <v>B</v>
      </c>
      <c r="J263" s="6" t="str">
        <f>VLOOKUP('DATA-1'!J263,'DATA-1'!$T$3:$U$9,2,0)</f>
        <v>B+</v>
      </c>
      <c r="K263" s="6" t="str">
        <f>VLOOKUP('DATA-1'!K263,'DATA-1'!$T$3:$U$9,2,0)</f>
        <v>C</v>
      </c>
      <c r="L263" s="6" t="str">
        <f>VLOOKUP('DATA-1'!L263,'DATA-1'!$T$3:$U$9,2,0)</f>
        <v>B</v>
      </c>
    </row>
    <row r="264" spans="1:12" s="2" customFormat="1" ht="15" customHeight="1" x14ac:dyDescent="0.35">
      <c r="A264" s="3">
        <v>260</v>
      </c>
      <c r="B264" s="6" t="str">
        <f>'DATA-1'!B264</f>
        <v>97862</v>
      </c>
      <c r="C264" s="6" t="str">
        <f>'DATA-1'!C264</f>
        <v>Vu Manh Hung</v>
      </c>
      <c r="D264" s="6" t="str">
        <f>VLOOKUP('DATA-1'!D264,'DATA-1'!$T$3:$U$9,2,0)</f>
        <v>B</v>
      </c>
      <c r="E264" s="6" t="str">
        <f>VLOOKUP('DATA-1'!E264,'DATA-1'!$T$3:$U$9,2,0)</f>
        <v>D+</v>
      </c>
      <c r="F264" s="6" t="str">
        <f>VLOOKUP('DATA-1'!F264,'DATA-1'!$T$3:$U$9,2,0)</f>
        <v>C</v>
      </c>
      <c r="G264" s="6" t="str">
        <f>VLOOKUP('DATA-1'!G264,'DATA-1'!$T$3:$U$9,2,0)</f>
        <v>C</v>
      </c>
      <c r="H264" s="6" t="str">
        <f>VLOOKUP('DATA-1'!H264,'DATA-1'!$T$3:$U$9,2,0)</f>
        <v>D+</v>
      </c>
      <c r="I264" s="6" t="str">
        <f>VLOOKUP('DATA-1'!I264,'DATA-1'!$T$3:$U$9,2,0)</f>
        <v>C+</v>
      </c>
      <c r="J264" s="6" t="str">
        <f>VLOOKUP('DATA-1'!J264,'DATA-1'!$T$3:$U$9,2,0)</f>
        <v>C</v>
      </c>
      <c r="K264" s="6" t="str">
        <f>VLOOKUP('DATA-1'!K264,'DATA-1'!$T$3:$U$9,2,0)</f>
        <v>B</v>
      </c>
      <c r="L264" s="6" t="str">
        <f>VLOOKUP('DATA-1'!L264,'DATA-1'!$T$3:$U$9,2,0)</f>
        <v>B</v>
      </c>
    </row>
    <row r="265" spans="1:12" s="2" customFormat="1" ht="15" customHeight="1" x14ac:dyDescent="0.35">
      <c r="A265" s="3">
        <v>261</v>
      </c>
      <c r="B265" s="6" t="str">
        <f>'DATA-1'!B265</f>
        <v>108663</v>
      </c>
      <c r="C265" s="6" t="str">
        <f>'DATA-1'!C265</f>
        <v>Nguyen Duy Khanh</v>
      </c>
      <c r="D265" s="6" t="str">
        <f>VLOOKUP('DATA-1'!D265,'DATA-1'!$T$3:$U$9,2,0)</f>
        <v>A</v>
      </c>
      <c r="E265" s="6" t="str">
        <f>VLOOKUP('DATA-1'!E265,'DATA-1'!$T$3:$U$9,2,0)</f>
        <v>B+</v>
      </c>
      <c r="F265" s="6" t="str">
        <f>VLOOKUP('DATA-1'!F265,'DATA-1'!$T$3:$U$9,2,0)</f>
        <v>A</v>
      </c>
      <c r="G265" s="6" t="str">
        <f>VLOOKUP('DATA-1'!G265,'DATA-1'!$T$3:$U$9,2,0)</f>
        <v>A</v>
      </c>
      <c r="H265" s="6" t="str">
        <f>VLOOKUP('DATA-1'!H265,'DATA-1'!$T$3:$U$9,2,0)</f>
        <v>B</v>
      </c>
      <c r="I265" s="6" t="str">
        <f>VLOOKUP('DATA-1'!I265,'DATA-1'!$T$3:$U$9,2,0)</f>
        <v>A</v>
      </c>
      <c r="J265" s="6" t="str">
        <f>VLOOKUP('DATA-1'!J265,'DATA-1'!$T$3:$U$9,2,0)</f>
        <v>B+</v>
      </c>
      <c r="K265" s="6" t="str">
        <f>VLOOKUP('DATA-1'!K265,'DATA-1'!$T$3:$U$9,2,0)</f>
        <v>C</v>
      </c>
      <c r="L265" s="6" t="str">
        <f>VLOOKUP('DATA-1'!L265,'DATA-1'!$T$3:$U$9,2,0)</f>
        <v>B</v>
      </c>
    </row>
    <row r="266" spans="1:12" s="2" customFormat="1" ht="15" customHeight="1" x14ac:dyDescent="0.35">
      <c r="A266" s="3">
        <v>262</v>
      </c>
      <c r="B266" s="6" t="str">
        <f>'DATA-1'!B266</f>
        <v>11363</v>
      </c>
      <c r="C266" s="6" t="str">
        <f>'DATA-1'!C266</f>
        <v>Vu Hoang Anh</v>
      </c>
      <c r="D266" s="6" t="str">
        <f>VLOOKUP('DATA-1'!D266,'DATA-1'!$T$3:$U$9,2,0)</f>
        <v>A</v>
      </c>
      <c r="E266" s="6" t="str">
        <f>VLOOKUP('DATA-1'!E266,'DATA-1'!$T$3:$U$9,2,0)</f>
        <v>B</v>
      </c>
      <c r="F266" s="6" t="str">
        <f>VLOOKUP('DATA-1'!F266,'DATA-1'!$T$3:$U$9,2,0)</f>
        <v>A</v>
      </c>
      <c r="G266" s="6" t="str">
        <f>VLOOKUP('DATA-1'!G266,'DATA-1'!$T$3:$U$9,2,0)</f>
        <v>A</v>
      </c>
      <c r="H266" s="6" t="str">
        <f>VLOOKUP('DATA-1'!H266,'DATA-1'!$T$3:$U$9,2,0)</f>
        <v>B</v>
      </c>
      <c r="I266" s="6" t="str">
        <f>VLOOKUP('DATA-1'!I266,'DATA-1'!$T$3:$U$9,2,0)</f>
        <v>C+</v>
      </c>
      <c r="J266" s="6" t="str">
        <f>VLOOKUP('DATA-1'!J266,'DATA-1'!$T$3:$U$9,2,0)</f>
        <v>B</v>
      </c>
      <c r="K266" s="6" t="str">
        <f>VLOOKUP('DATA-1'!K266,'DATA-1'!$T$3:$U$9,2,0)</f>
        <v>D+</v>
      </c>
      <c r="L266" s="6" t="str">
        <f>VLOOKUP('DATA-1'!L266,'DATA-1'!$T$3:$U$9,2,0)</f>
        <v>B</v>
      </c>
    </row>
    <row r="267" spans="1:12" s="2" customFormat="1" ht="15" customHeight="1" x14ac:dyDescent="0.35">
      <c r="A267" s="3">
        <v>263</v>
      </c>
      <c r="B267" s="6" t="str">
        <f>'DATA-1'!B267</f>
        <v>115263</v>
      </c>
      <c r="C267" s="6" t="str">
        <f>'DATA-1'!C267</f>
        <v>Nguyen Khanh Lam</v>
      </c>
      <c r="D267" s="6" t="str">
        <f>VLOOKUP('DATA-1'!D267,'DATA-1'!$T$3:$U$9,2,0)</f>
        <v>B+</v>
      </c>
      <c r="E267" s="6" t="str">
        <f>VLOOKUP('DATA-1'!E267,'DATA-1'!$T$3:$U$9,2,0)</f>
        <v>D+</v>
      </c>
      <c r="F267" s="6" t="str">
        <f>VLOOKUP('DATA-1'!F267,'DATA-1'!$T$3:$U$9,2,0)</f>
        <v>A</v>
      </c>
      <c r="G267" s="6" t="str">
        <f>VLOOKUP('DATA-1'!G267,'DATA-1'!$T$3:$U$9,2,0)</f>
        <v>B</v>
      </c>
      <c r="H267" s="6" t="str">
        <f>VLOOKUP('DATA-1'!H267,'DATA-1'!$T$3:$U$9,2,0)</f>
        <v>C</v>
      </c>
      <c r="I267" s="6" t="str">
        <f>VLOOKUP('DATA-1'!I267,'DATA-1'!$T$3:$U$9,2,0)</f>
        <v>C+</v>
      </c>
      <c r="J267" s="6" t="str">
        <f>VLOOKUP('DATA-1'!J267,'DATA-1'!$T$3:$U$9,2,0)</f>
        <v>B</v>
      </c>
      <c r="K267" s="6" t="str">
        <f>VLOOKUP('DATA-1'!K267,'DATA-1'!$T$3:$U$9,2,0)</f>
        <v>B+</v>
      </c>
      <c r="L267" s="6" t="str">
        <f>VLOOKUP('DATA-1'!L267,'DATA-1'!$T$3:$U$9,2,0)</f>
        <v>A</v>
      </c>
    </row>
    <row r="268" spans="1:12" s="2" customFormat="1" ht="15" customHeight="1" x14ac:dyDescent="0.35">
      <c r="A268" s="3">
        <v>264</v>
      </c>
      <c r="B268" s="6" t="str">
        <f>'DATA-1'!B268</f>
        <v>20363</v>
      </c>
      <c r="C268" s="6" t="str">
        <f>'DATA-1'!C268</f>
        <v>Nguyen Dinh Chu</v>
      </c>
      <c r="D268" s="6" t="str">
        <f>VLOOKUP('DATA-1'!D268,'DATA-1'!$T$3:$U$9,2,0)</f>
        <v>A</v>
      </c>
      <c r="E268" s="6" t="str">
        <f>VLOOKUP('DATA-1'!E268,'DATA-1'!$T$3:$U$9,2,0)</f>
        <v>D</v>
      </c>
      <c r="F268" s="6" t="str">
        <f>VLOOKUP('DATA-1'!F268,'DATA-1'!$T$3:$U$9,2,0)</f>
        <v>B+</v>
      </c>
      <c r="G268" s="6" t="str">
        <f>VLOOKUP('DATA-1'!G268,'DATA-1'!$T$3:$U$9,2,0)</f>
        <v>B</v>
      </c>
      <c r="H268" s="6" t="str">
        <f>VLOOKUP('DATA-1'!H268,'DATA-1'!$T$3:$U$9,2,0)</f>
        <v>B</v>
      </c>
      <c r="I268" s="6" t="str">
        <f>VLOOKUP('DATA-1'!I268,'DATA-1'!$T$3:$U$9,2,0)</f>
        <v>B</v>
      </c>
      <c r="J268" s="6" t="str">
        <f>VLOOKUP('DATA-1'!J268,'DATA-1'!$T$3:$U$9,2,0)</f>
        <v>C+</v>
      </c>
      <c r="K268" s="6" t="str">
        <f>VLOOKUP('DATA-1'!K268,'DATA-1'!$T$3:$U$9,2,0)</f>
        <v>C+</v>
      </c>
      <c r="L268" s="6" t="str">
        <f>VLOOKUP('DATA-1'!L268,'DATA-1'!$T$3:$U$9,2,0)</f>
        <v>B+</v>
      </c>
    </row>
    <row r="269" spans="1:12" s="2" customFormat="1" ht="15" customHeight="1" x14ac:dyDescent="0.35">
      <c r="A269" s="3">
        <v>265</v>
      </c>
      <c r="B269" s="6" t="str">
        <f>'DATA-1'!B269</f>
        <v>26163</v>
      </c>
      <c r="C269" s="6" t="str">
        <f>'DATA-1'!C269</f>
        <v>Le Van Dien</v>
      </c>
      <c r="D269" s="6" t="str">
        <f>VLOOKUP('DATA-1'!D269,'DATA-1'!$T$3:$U$9,2,0)</f>
        <v>A</v>
      </c>
      <c r="E269" s="6" t="str">
        <f>VLOOKUP('DATA-1'!E269,'DATA-1'!$T$3:$U$9,2,0)</f>
        <v>D</v>
      </c>
      <c r="F269" s="6" t="str">
        <f>VLOOKUP('DATA-1'!F269,'DATA-1'!$T$3:$U$9,2,0)</f>
        <v>B</v>
      </c>
      <c r="G269" s="6" t="str">
        <f>VLOOKUP('DATA-1'!G269,'DATA-1'!$T$3:$U$9,2,0)</f>
        <v>B</v>
      </c>
      <c r="H269" s="6" t="str">
        <f>VLOOKUP('DATA-1'!H269,'DATA-1'!$T$3:$U$9,2,0)</f>
        <v>C</v>
      </c>
      <c r="I269" s="6" t="str">
        <f>VLOOKUP('DATA-1'!I269,'DATA-1'!$T$3:$U$9,2,0)</f>
        <v>C</v>
      </c>
      <c r="J269" s="6" t="str">
        <f>VLOOKUP('DATA-1'!J269,'DATA-1'!$T$3:$U$9,2,0)</f>
        <v>B</v>
      </c>
      <c r="K269" s="6" t="str">
        <f>VLOOKUP('DATA-1'!K269,'DATA-1'!$T$3:$U$9,2,0)</f>
        <v>C</v>
      </c>
      <c r="L269" s="6" t="str">
        <f>VLOOKUP('DATA-1'!L269,'DATA-1'!$T$3:$U$9,2,0)</f>
        <v>B</v>
      </c>
    </row>
    <row r="270" spans="1:12" s="2" customFormat="1" ht="15" customHeight="1" x14ac:dyDescent="0.35">
      <c r="A270" s="3">
        <v>266</v>
      </c>
      <c r="B270" s="6" t="str">
        <f>'DATA-1'!B270</f>
        <v>181362</v>
      </c>
      <c r="C270" s="6" t="str">
        <f>'DATA-1'!C270</f>
        <v>Nguyen Duy Thai</v>
      </c>
      <c r="D270" s="6" t="str">
        <f>VLOOKUP('DATA-1'!D270,'DATA-1'!$T$3:$U$9,2,0)</f>
        <v>B</v>
      </c>
      <c r="E270" s="6" t="str">
        <f>VLOOKUP('DATA-1'!E270,'DATA-1'!$T$3:$U$9,2,0)</f>
        <v>B</v>
      </c>
      <c r="F270" s="6" t="str">
        <f>VLOOKUP('DATA-1'!F270,'DATA-1'!$T$3:$U$9,2,0)</f>
        <v>B</v>
      </c>
      <c r="G270" s="6" t="str">
        <f>VLOOKUP('DATA-1'!G270,'DATA-1'!$T$3:$U$9,2,0)</f>
        <v>B+</v>
      </c>
      <c r="H270" s="6" t="str">
        <f>VLOOKUP('DATA-1'!H270,'DATA-1'!$T$3:$U$9,2,0)</f>
        <v>D</v>
      </c>
      <c r="I270" s="6" t="str">
        <f>VLOOKUP('DATA-1'!I270,'DATA-1'!$T$3:$U$9,2,0)</f>
        <v>B</v>
      </c>
      <c r="J270" s="6" t="str">
        <f>VLOOKUP('DATA-1'!J270,'DATA-1'!$T$3:$U$9,2,0)</f>
        <v>B</v>
      </c>
      <c r="K270" s="6" t="str">
        <f>VLOOKUP('DATA-1'!K270,'DATA-1'!$T$3:$U$9,2,0)</f>
        <v>B</v>
      </c>
      <c r="L270" s="6" t="str">
        <f>VLOOKUP('DATA-1'!L270,'DATA-1'!$T$3:$U$9,2,0)</f>
        <v>B</v>
      </c>
    </row>
    <row r="271" spans="1:12" s="2" customFormat="1" ht="15" customHeight="1" x14ac:dyDescent="0.35">
      <c r="A271" s="3">
        <v>267</v>
      </c>
      <c r="B271" s="6" t="str">
        <f>'DATA-1'!B271</f>
        <v>8762</v>
      </c>
      <c r="C271" s="6" t="str">
        <f>'DATA-1'!C271</f>
        <v>Tran Quang Anh</v>
      </c>
      <c r="D271" s="6" t="str">
        <f>VLOOKUP('DATA-1'!D271,'DATA-1'!$T$3:$U$9,2,0)</f>
        <v>A</v>
      </c>
      <c r="E271" s="6" t="str">
        <f>VLOOKUP('DATA-1'!E271,'DATA-1'!$T$3:$U$9,2,0)</f>
        <v>C</v>
      </c>
      <c r="F271" s="6" t="str">
        <f>VLOOKUP('DATA-1'!F271,'DATA-1'!$T$3:$U$9,2,0)</f>
        <v>B+</v>
      </c>
      <c r="G271" s="6" t="str">
        <f>VLOOKUP('DATA-1'!G271,'DATA-1'!$T$3:$U$9,2,0)</f>
        <v>A</v>
      </c>
      <c r="H271" s="6" t="str">
        <f>VLOOKUP('DATA-1'!H271,'DATA-1'!$T$3:$U$9,2,0)</f>
        <v>C</v>
      </c>
      <c r="I271" s="6" t="str">
        <f>VLOOKUP('DATA-1'!I271,'DATA-1'!$T$3:$U$9,2,0)</f>
        <v>A</v>
      </c>
      <c r="J271" s="6" t="str">
        <f>VLOOKUP('DATA-1'!J271,'DATA-1'!$T$3:$U$9,2,0)</f>
        <v>B</v>
      </c>
      <c r="K271" s="6" t="str">
        <f>VLOOKUP('DATA-1'!K271,'DATA-1'!$T$3:$U$9,2,0)</f>
        <v>B+</v>
      </c>
      <c r="L271" s="6" t="str">
        <f>VLOOKUP('DATA-1'!L271,'DATA-1'!$T$3:$U$9,2,0)</f>
        <v>B</v>
      </c>
    </row>
    <row r="272" spans="1:12" s="2" customFormat="1" ht="15" customHeight="1" x14ac:dyDescent="0.35">
      <c r="A272" s="3">
        <v>268</v>
      </c>
      <c r="B272" s="6" t="str">
        <f>'DATA-1'!B272</f>
        <v>202862</v>
      </c>
      <c r="C272" s="6" t="str">
        <f>'DATA-1'!C272</f>
        <v>Vu Anh Tien</v>
      </c>
      <c r="D272" s="6" t="str">
        <f>VLOOKUP('DATA-1'!D272,'DATA-1'!$T$3:$U$9,2,0)</f>
        <v>B</v>
      </c>
      <c r="E272" s="6" t="str">
        <f>VLOOKUP('DATA-1'!E272,'DATA-1'!$T$3:$U$9,2,0)</f>
        <v>D+</v>
      </c>
      <c r="F272" s="6" t="str">
        <f>VLOOKUP('DATA-1'!F272,'DATA-1'!$T$3:$U$9,2,0)</f>
        <v>D+</v>
      </c>
      <c r="G272" s="6" t="str">
        <f>VLOOKUP('DATA-1'!G272,'DATA-1'!$T$3:$U$9,2,0)</f>
        <v>C+</v>
      </c>
      <c r="H272" s="6" t="str">
        <f>VLOOKUP('DATA-1'!H272,'DATA-1'!$T$3:$U$9,2,0)</f>
        <v>D+</v>
      </c>
      <c r="I272" s="6" t="str">
        <f>VLOOKUP('DATA-1'!I272,'DATA-1'!$T$3:$U$9,2,0)</f>
        <v>B+</v>
      </c>
      <c r="J272" s="6" t="str">
        <f>VLOOKUP('DATA-1'!J272,'DATA-1'!$T$3:$U$9,2,0)</f>
        <v>D</v>
      </c>
      <c r="K272" s="6" t="str">
        <f>VLOOKUP('DATA-1'!K272,'DATA-1'!$T$3:$U$9,2,0)</f>
        <v>B</v>
      </c>
      <c r="L272" s="6" t="str">
        <f>VLOOKUP('DATA-1'!L272,'DATA-1'!$T$3:$U$9,2,0)</f>
        <v>C</v>
      </c>
    </row>
    <row r="273" spans="1:12" s="2" customFormat="1" ht="15" customHeight="1" x14ac:dyDescent="0.35">
      <c r="A273" s="3">
        <v>269</v>
      </c>
      <c r="B273" s="6" t="str">
        <f>'DATA-1'!B273</f>
        <v>1529762</v>
      </c>
      <c r="C273" s="6" t="str">
        <f>'DATA-1'!C273</f>
        <v>Do Thi Ngan</v>
      </c>
      <c r="D273" s="6" t="str">
        <f>VLOOKUP('DATA-1'!D273,'DATA-1'!$T$3:$U$9,2,0)</f>
        <v>A</v>
      </c>
      <c r="E273" s="6" t="str">
        <f>VLOOKUP('DATA-1'!E273,'DATA-1'!$T$3:$U$9,2,0)</f>
        <v>C+</v>
      </c>
      <c r="F273" s="6" t="str">
        <f>VLOOKUP('DATA-1'!F273,'DATA-1'!$T$3:$U$9,2,0)</f>
        <v>A</v>
      </c>
      <c r="G273" s="6" t="str">
        <f>VLOOKUP('DATA-1'!G273,'DATA-1'!$T$3:$U$9,2,0)</f>
        <v>B</v>
      </c>
      <c r="H273" s="6" t="str">
        <f>VLOOKUP('DATA-1'!H273,'DATA-1'!$T$3:$U$9,2,0)</f>
        <v>C+</v>
      </c>
      <c r="I273" s="6" t="str">
        <f>VLOOKUP('DATA-1'!I273,'DATA-1'!$T$3:$U$9,2,0)</f>
        <v>B+</v>
      </c>
      <c r="J273" s="6" t="str">
        <f>VLOOKUP('DATA-1'!J273,'DATA-1'!$T$3:$U$9,2,0)</f>
        <v>B+</v>
      </c>
      <c r="K273" s="6" t="str">
        <f>VLOOKUP('DATA-1'!K273,'DATA-1'!$T$3:$U$9,2,0)</f>
        <v>B</v>
      </c>
      <c r="L273" s="6" t="str">
        <f>VLOOKUP('DATA-1'!L273,'DATA-1'!$T$3:$U$9,2,0)</f>
        <v>B</v>
      </c>
    </row>
    <row r="274" spans="1:12" s="2" customFormat="1" ht="15" customHeight="1" x14ac:dyDescent="0.35">
      <c r="A274" s="3">
        <v>270</v>
      </c>
      <c r="B274" s="6" t="str">
        <f>'DATA-1'!B274</f>
        <v>103962</v>
      </c>
      <c r="C274" s="6" t="str">
        <f>'DATA-1'!C274</f>
        <v>Dang Thi Huyen</v>
      </c>
      <c r="D274" s="6" t="str">
        <f>VLOOKUP('DATA-1'!D274,'DATA-1'!$T$3:$U$9,2,0)</f>
        <v>A</v>
      </c>
      <c r="E274" s="6" t="str">
        <f>VLOOKUP('DATA-1'!E274,'DATA-1'!$T$3:$U$9,2,0)</f>
        <v>B+</v>
      </c>
      <c r="F274" s="6" t="str">
        <f>VLOOKUP('DATA-1'!F274,'DATA-1'!$T$3:$U$9,2,0)</f>
        <v>A</v>
      </c>
      <c r="G274" s="6" t="str">
        <f>VLOOKUP('DATA-1'!G274,'DATA-1'!$T$3:$U$9,2,0)</f>
        <v>A</v>
      </c>
      <c r="H274" s="6" t="str">
        <f>VLOOKUP('DATA-1'!H274,'DATA-1'!$T$3:$U$9,2,0)</f>
        <v>B</v>
      </c>
      <c r="I274" s="6" t="str">
        <f>VLOOKUP('DATA-1'!I274,'DATA-1'!$T$3:$U$9,2,0)</f>
        <v>A</v>
      </c>
      <c r="J274" s="6" t="str">
        <f>VLOOKUP('DATA-1'!J274,'DATA-1'!$T$3:$U$9,2,0)</f>
        <v>B+</v>
      </c>
      <c r="K274" s="6" t="str">
        <f>VLOOKUP('DATA-1'!K274,'DATA-1'!$T$3:$U$9,2,0)</f>
        <v>B</v>
      </c>
      <c r="L274" s="6" t="str">
        <f>VLOOKUP('DATA-1'!L274,'DATA-1'!$T$3:$U$9,2,0)</f>
        <v>A</v>
      </c>
    </row>
    <row r="275" spans="1:12" s="2" customFormat="1" ht="15" customHeight="1" x14ac:dyDescent="0.35">
      <c r="A275" s="3">
        <v>271</v>
      </c>
      <c r="B275" s="6" t="str">
        <f>'DATA-1'!B275</f>
        <v>100662</v>
      </c>
      <c r="C275" s="6" t="str">
        <f>'DATA-1'!C275</f>
        <v>Hoang Dinh Huy</v>
      </c>
      <c r="D275" s="6" t="str">
        <f>VLOOKUP('DATA-1'!D275,'DATA-1'!$T$3:$U$9,2,0)</f>
        <v>B+</v>
      </c>
      <c r="E275" s="6" t="str">
        <f>VLOOKUP('DATA-1'!E275,'DATA-1'!$T$3:$U$9,2,0)</f>
        <v>C</v>
      </c>
      <c r="F275" s="6" t="str">
        <f>VLOOKUP('DATA-1'!F275,'DATA-1'!$T$3:$U$9,2,0)</f>
        <v>B+</v>
      </c>
      <c r="G275" s="6" t="str">
        <f>VLOOKUP('DATA-1'!G275,'DATA-1'!$T$3:$U$9,2,0)</f>
        <v>C</v>
      </c>
      <c r="H275" s="6" t="str">
        <f>VLOOKUP('DATA-1'!H275,'DATA-1'!$T$3:$U$9,2,0)</f>
        <v>D+</v>
      </c>
      <c r="I275" s="6" t="str">
        <f>VLOOKUP('DATA-1'!I275,'DATA-1'!$T$3:$U$9,2,0)</f>
        <v>B</v>
      </c>
      <c r="J275" s="6" t="str">
        <f>VLOOKUP('DATA-1'!J275,'DATA-1'!$T$3:$U$9,2,0)</f>
        <v>C</v>
      </c>
      <c r="K275" s="6" t="str">
        <f>VLOOKUP('DATA-1'!K275,'DATA-1'!$T$3:$U$9,2,0)</f>
        <v>C</v>
      </c>
      <c r="L275" s="6" t="str">
        <f>VLOOKUP('DATA-1'!L275,'DATA-1'!$T$3:$U$9,2,0)</f>
        <v>C+</v>
      </c>
    </row>
    <row r="276" spans="1:12" s="2" customFormat="1" ht="15" customHeight="1" x14ac:dyDescent="0.35">
      <c r="A276" s="3">
        <v>272</v>
      </c>
      <c r="B276" s="6" t="str">
        <f>'DATA-1'!B276</f>
        <v>1508962</v>
      </c>
      <c r="C276" s="6" t="str">
        <f>'DATA-1'!C276</f>
        <v>Nguyen Quang Dat</v>
      </c>
      <c r="D276" s="6" t="str">
        <f>VLOOKUP('DATA-1'!D276,'DATA-1'!$T$3:$U$9,2,0)</f>
        <v>B+</v>
      </c>
      <c r="E276" s="6" t="str">
        <f>VLOOKUP('DATA-1'!E276,'DATA-1'!$T$3:$U$9,2,0)</f>
        <v>B+</v>
      </c>
      <c r="F276" s="6" t="str">
        <f>VLOOKUP('DATA-1'!F276,'DATA-1'!$T$3:$U$9,2,0)</f>
        <v>A</v>
      </c>
      <c r="G276" s="6" t="str">
        <f>VLOOKUP('DATA-1'!G276,'DATA-1'!$T$3:$U$9,2,0)</f>
        <v>C</v>
      </c>
      <c r="H276" s="6" t="str">
        <f>VLOOKUP('DATA-1'!H276,'DATA-1'!$T$3:$U$9,2,0)</f>
        <v>B</v>
      </c>
      <c r="I276" s="6" t="str">
        <f>VLOOKUP('DATA-1'!I276,'DATA-1'!$T$3:$U$9,2,0)</f>
        <v>A</v>
      </c>
      <c r="J276" s="6" t="str">
        <f>VLOOKUP('DATA-1'!J276,'DATA-1'!$T$3:$U$9,2,0)</f>
        <v>C</v>
      </c>
      <c r="K276" s="6" t="str">
        <f>VLOOKUP('DATA-1'!K276,'DATA-1'!$T$3:$U$9,2,0)</f>
        <v>B</v>
      </c>
      <c r="L276" s="6" t="str">
        <f>VLOOKUP('DATA-1'!L276,'DATA-1'!$T$3:$U$9,2,0)</f>
        <v>A</v>
      </c>
    </row>
    <row r="277" spans="1:12" s="2" customFormat="1" ht="15" customHeight="1" x14ac:dyDescent="0.35">
      <c r="A277" s="3">
        <v>273</v>
      </c>
      <c r="B277" s="6" t="str">
        <f>'DATA-1'!B277</f>
        <v>136362</v>
      </c>
      <c r="C277" s="6" t="str">
        <f>'DATA-1'!C277</f>
        <v>Nguyen Van Manh</v>
      </c>
      <c r="D277" s="6" t="str">
        <f>VLOOKUP('DATA-1'!D277,'DATA-1'!$T$3:$U$9,2,0)</f>
        <v>B</v>
      </c>
      <c r="E277" s="6" t="str">
        <f>VLOOKUP('DATA-1'!E277,'DATA-1'!$T$3:$U$9,2,0)</f>
        <v>D+</v>
      </c>
      <c r="F277" s="6" t="str">
        <f>VLOOKUP('DATA-1'!F277,'DATA-1'!$T$3:$U$9,2,0)</f>
        <v>C+</v>
      </c>
      <c r="G277" s="6" t="str">
        <f>VLOOKUP('DATA-1'!G277,'DATA-1'!$T$3:$U$9,2,0)</f>
        <v>C</v>
      </c>
      <c r="H277" s="6" t="str">
        <f>VLOOKUP('DATA-1'!H277,'DATA-1'!$T$3:$U$9,2,0)</f>
        <v>D</v>
      </c>
      <c r="I277" s="6" t="str">
        <f>VLOOKUP('DATA-1'!I277,'DATA-1'!$T$3:$U$9,2,0)</f>
        <v>B+</v>
      </c>
      <c r="J277" s="6" t="str">
        <f>VLOOKUP('DATA-1'!J277,'DATA-1'!$T$3:$U$9,2,0)</f>
        <v>B</v>
      </c>
      <c r="K277" s="6" t="str">
        <f>VLOOKUP('DATA-1'!K277,'DATA-1'!$T$3:$U$9,2,0)</f>
        <v>B+</v>
      </c>
      <c r="L277" s="6" t="str">
        <f>VLOOKUP('DATA-1'!L277,'DATA-1'!$T$3:$U$9,2,0)</f>
        <v>B</v>
      </c>
    </row>
    <row r="278" spans="1:12" s="2" customFormat="1" ht="15" customHeight="1" x14ac:dyDescent="0.35">
      <c r="A278" s="3">
        <v>274</v>
      </c>
      <c r="B278" s="6" t="str">
        <f>'DATA-1'!B278</f>
        <v>206962</v>
      </c>
      <c r="C278" s="6" t="str">
        <f>'DATA-1'!C278</f>
        <v>Vu Quoc Toan</v>
      </c>
      <c r="D278" s="6" t="str">
        <f>VLOOKUP('DATA-1'!D278,'DATA-1'!$T$3:$U$9,2,0)</f>
        <v>B+</v>
      </c>
      <c r="E278" s="6" t="str">
        <f>VLOOKUP('DATA-1'!E278,'DATA-1'!$T$3:$U$9,2,0)</f>
        <v>D</v>
      </c>
      <c r="F278" s="6" t="str">
        <f>VLOOKUP('DATA-1'!F278,'DATA-1'!$T$3:$U$9,2,0)</f>
        <v>C</v>
      </c>
      <c r="G278" s="6" t="str">
        <f>VLOOKUP('DATA-1'!G278,'DATA-1'!$T$3:$U$9,2,0)</f>
        <v>D+</v>
      </c>
      <c r="H278" s="6" t="str">
        <f>VLOOKUP('DATA-1'!H278,'DATA-1'!$T$3:$U$9,2,0)</f>
        <v>C</v>
      </c>
      <c r="I278" s="6" t="str">
        <f>VLOOKUP('DATA-1'!I278,'DATA-1'!$T$3:$U$9,2,0)</f>
        <v>C</v>
      </c>
      <c r="J278" s="6" t="str">
        <f>VLOOKUP('DATA-1'!J278,'DATA-1'!$T$3:$U$9,2,0)</f>
        <v>B</v>
      </c>
      <c r="K278" s="6" t="str">
        <f>VLOOKUP('DATA-1'!K278,'DATA-1'!$T$3:$U$9,2,0)</f>
        <v>B</v>
      </c>
      <c r="L278" s="6" t="str">
        <f>VLOOKUP('DATA-1'!L278,'DATA-1'!$T$3:$U$9,2,0)</f>
        <v>B</v>
      </c>
    </row>
    <row r="279" spans="1:12" s="2" customFormat="1" ht="15" customHeight="1" x14ac:dyDescent="0.35">
      <c r="A279" s="3">
        <v>275</v>
      </c>
      <c r="B279" s="6" t="str">
        <f>'DATA-1'!B279</f>
        <v>224562</v>
      </c>
      <c r="C279" s="6" t="str">
        <f>'DATA-1'!C279</f>
        <v>Tran Tho Tuan</v>
      </c>
      <c r="D279" s="6" t="str">
        <f>VLOOKUP('DATA-1'!D279,'DATA-1'!$T$3:$U$9,2,0)</f>
        <v>B+</v>
      </c>
      <c r="E279" s="6" t="str">
        <f>VLOOKUP('DATA-1'!E279,'DATA-1'!$T$3:$U$9,2,0)</f>
        <v>D</v>
      </c>
      <c r="F279" s="6" t="str">
        <f>VLOOKUP('DATA-1'!F279,'DATA-1'!$T$3:$U$9,2,0)</f>
        <v>C</v>
      </c>
      <c r="G279" s="6" t="str">
        <f>VLOOKUP('DATA-1'!G279,'DATA-1'!$T$3:$U$9,2,0)</f>
        <v>C</v>
      </c>
      <c r="H279" s="6" t="str">
        <f>VLOOKUP('DATA-1'!H279,'DATA-1'!$T$3:$U$9,2,0)</f>
        <v>D+</v>
      </c>
      <c r="I279" s="6" t="str">
        <f>VLOOKUP('DATA-1'!I279,'DATA-1'!$T$3:$U$9,2,0)</f>
        <v>B+</v>
      </c>
      <c r="J279" s="6" t="str">
        <f>VLOOKUP('DATA-1'!J279,'DATA-1'!$T$3:$U$9,2,0)</f>
        <v>B</v>
      </c>
      <c r="K279" s="6" t="str">
        <f>VLOOKUP('DATA-1'!K279,'DATA-1'!$T$3:$U$9,2,0)</f>
        <v>B</v>
      </c>
      <c r="L279" s="6" t="str">
        <f>VLOOKUP('DATA-1'!L279,'DATA-1'!$T$3:$U$9,2,0)</f>
        <v>B</v>
      </c>
    </row>
    <row r="280" spans="1:12" s="2" customFormat="1" ht="15" customHeight="1" x14ac:dyDescent="0.35">
      <c r="A280" s="3">
        <v>276</v>
      </c>
      <c r="B280" s="6" t="str">
        <f>'DATA-1'!B280</f>
        <v>232262</v>
      </c>
      <c r="C280" s="6" t="str">
        <f>'DATA-1'!C280</f>
        <v>Quach Nhu Tuyen</v>
      </c>
      <c r="D280" s="6" t="str">
        <f>VLOOKUP('DATA-1'!D280,'DATA-1'!$T$3:$U$9,2,0)</f>
        <v>B+</v>
      </c>
      <c r="E280" s="6" t="str">
        <f>VLOOKUP('DATA-1'!E280,'DATA-1'!$T$3:$U$9,2,0)</f>
        <v>B</v>
      </c>
      <c r="F280" s="6" t="str">
        <f>VLOOKUP('DATA-1'!F280,'DATA-1'!$T$3:$U$9,2,0)</f>
        <v>A</v>
      </c>
      <c r="G280" s="6" t="str">
        <f>VLOOKUP('DATA-1'!G280,'DATA-1'!$T$3:$U$9,2,0)</f>
        <v>A</v>
      </c>
      <c r="H280" s="6" t="str">
        <f>VLOOKUP('DATA-1'!H280,'DATA-1'!$T$3:$U$9,2,0)</f>
        <v>B+</v>
      </c>
      <c r="I280" s="6" t="str">
        <f>VLOOKUP('DATA-1'!I280,'DATA-1'!$T$3:$U$9,2,0)</f>
        <v>A</v>
      </c>
      <c r="J280" s="6" t="str">
        <f>VLOOKUP('DATA-1'!J280,'DATA-1'!$T$3:$U$9,2,0)</f>
        <v>B+</v>
      </c>
      <c r="K280" s="6" t="str">
        <f>VLOOKUP('DATA-1'!K280,'DATA-1'!$T$3:$U$9,2,0)</f>
        <v>A</v>
      </c>
      <c r="L280" s="6" t="str">
        <f>VLOOKUP('DATA-1'!L280,'DATA-1'!$T$3:$U$9,2,0)</f>
        <v>A</v>
      </c>
    </row>
    <row r="281" spans="1:12" s="2" customFormat="1" ht="15" customHeight="1" x14ac:dyDescent="0.35">
      <c r="A281" s="3">
        <v>277</v>
      </c>
      <c r="B281" s="6" t="str">
        <f>'DATA-1'!B281</f>
        <v>67562</v>
      </c>
      <c r="C281" s="6" t="str">
        <f>'DATA-1'!C281</f>
        <v>Vu Ngoc Hai</v>
      </c>
      <c r="D281" s="6" t="str">
        <f>VLOOKUP('DATA-1'!D281,'DATA-1'!$T$3:$U$9,2,0)</f>
        <v>B</v>
      </c>
      <c r="E281" s="6" t="str">
        <f>VLOOKUP('DATA-1'!E281,'DATA-1'!$T$3:$U$9,2,0)</f>
        <v>C+</v>
      </c>
      <c r="F281" s="6" t="str">
        <f>VLOOKUP('DATA-1'!F281,'DATA-1'!$T$3:$U$9,2,0)</f>
        <v>C</v>
      </c>
      <c r="G281" s="6" t="str">
        <f>VLOOKUP('DATA-1'!G281,'DATA-1'!$T$3:$U$9,2,0)</f>
        <v>B</v>
      </c>
      <c r="H281" s="6" t="str">
        <f>VLOOKUP('DATA-1'!H281,'DATA-1'!$T$3:$U$9,2,0)</f>
        <v>D</v>
      </c>
      <c r="I281" s="6" t="str">
        <f>VLOOKUP('DATA-1'!I281,'DATA-1'!$T$3:$U$9,2,0)</f>
        <v>B</v>
      </c>
      <c r="J281" s="6" t="str">
        <f>VLOOKUP('DATA-1'!J281,'DATA-1'!$T$3:$U$9,2,0)</f>
        <v>C</v>
      </c>
      <c r="K281" s="6" t="str">
        <f>VLOOKUP('DATA-1'!K281,'DATA-1'!$T$3:$U$9,2,0)</f>
        <v>B</v>
      </c>
      <c r="L281" s="6" t="str">
        <f>VLOOKUP('DATA-1'!L281,'DATA-1'!$T$3:$U$9,2,0)</f>
        <v>B</v>
      </c>
    </row>
    <row r="282" spans="1:12" s="2" customFormat="1" ht="15" customHeight="1" x14ac:dyDescent="0.35">
      <c r="A282" s="3">
        <v>278</v>
      </c>
      <c r="B282" s="6" t="str">
        <f>'DATA-1'!B282</f>
        <v>1519362</v>
      </c>
      <c r="C282" s="6" t="str">
        <f>'DATA-1'!C282</f>
        <v>Nguyen Quoc Khanh</v>
      </c>
      <c r="D282" s="6" t="str">
        <f>VLOOKUP('DATA-1'!D282,'DATA-1'!$T$3:$U$9,2,0)</f>
        <v>B</v>
      </c>
      <c r="E282" s="6" t="str">
        <f>VLOOKUP('DATA-1'!E282,'DATA-1'!$T$3:$U$9,2,0)</f>
        <v>D+</v>
      </c>
      <c r="F282" s="6" t="str">
        <f>VLOOKUP('DATA-1'!F282,'DATA-1'!$T$3:$U$9,2,0)</f>
        <v>B</v>
      </c>
      <c r="G282" s="6" t="str">
        <f>VLOOKUP('DATA-1'!G282,'DATA-1'!$T$3:$U$9,2,0)</f>
        <v>B</v>
      </c>
      <c r="H282" s="6" t="str">
        <f>VLOOKUP('DATA-1'!H282,'DATA-1'!$T$3:$U$9,2,0)</f>
        <v>C</v>
      </c>
      <c r="I282" s="6" t="str">
        <f>VLOOKUP('DATA-1'!I282,'DATA-1'!$T$3:$U$9,2,0)</f>
        <v>C</v>
      </c>
      <c r="J282" s="6" t="str">
        <f>VLOOKUP('DATA-1'!J282,'DATA-1'!$T$3:$U$9,2,0)</f>
        <v>C</v>
      </c>
      <c r="K282" s="6" t="str">
        <f>VLOOKUP('DATA-1'!K282,'DATA-1'!$T$3:$U$9,2,0)</f>
        <v>D</v>
      </c>
      <c r="L282" s="6" t="str">
        <f>VLOOKUP('DATA-1'!L282,'DATA-1'!$T$3:$U$9,2,0)</f>
        <v>C+</v>
      </c>
    </row>
    <row r="283" spans="1:12" s="2" customFormat="1" ht="15" customHeight="1" x14ac:dyDescent="0.35">
      <c r="A283" s="3">
        <v>279</v>
      </c>
      <c r="B283" s="6" t="str">
        <f>'DATA-1'!B283</f>
        <v>256161</v>
      </c>
      <c r="C283" s="6" t="str">
        <f>'DATA-1'!C283</f>
        <v>Pham Tai Tue</v>
      </c>
      <c r="D283" s="6" t="str">
        <f>VLOOKUP('DATA-1'!D283,'DATA-1'!$T$3:$U$9,2,0)</f>
        <v>B+</v>
      </c>
      <c r="E283" s="6" t="str">
        <f>VLOOKUP('DATA-1'!E283,'DATA-1'!$T$3:$U$9,2,0)</f>
        <v>B</v>
      </c>
      <c r="F283" s="6" t="str">
        <f>VLOOKUP('DATA-1'!F283,'DATA-1'!$T$3:$U$9,2,0)</f>
        <v>A</v>
      </c>
      <c r="G283" s="6" t="str">
        <f>VLOOKUP('DATA-1'!G283,'DATA-1'!$T$3:$U$9,2,0)</f>
        <v>B</v>
      </c>
      <c r="H283" s="6" t="str">
        <f>VLOOKUP('DATA-1'!H283,'DATA-1'!$T$3:$U$9,2,0)</f>
        <v>B+</v>
      </c>
      <c r="I283" s="6" t="str">
        <f>VLOOKUP('DATA-1'!I283,'DATA-1'!$T$3:$U$9,2,0)</f>
        <v>C+</v>
      </c>
      <c r="J283" s="6" t="str">
        <f>VLOOKUP('DATA-1'!J283,'DATA-1'!$T$3:$U$9,2,0)</f>
        <v>B</v>
      </c>
      <c r="K283" s="6" t="str">
        <f>VLOOKUP('DATA-1'!K283,'DATA-1'!$T$3:$U$9,2,0)</f>
        <v>C</v>
      </c>
      <c r="L283" s="6" t="str">
        <f>VLOOKUP('DATA-1'!L283,'DATA-1'!$T$3:$U$9,2,0)</f>
        <v>B</v>
      </c>
    </row>
    <row r="284" spans="1:12" s="2" customFormat="1" ht="15" customHeight="1" x14ac:dyDescent="0.35">
      <c r="A284" s="3">
        <v>280</v>
      </c>
      <c r="B284" s="6" t="str">
        <f>'DATA-1'!B284</f>
        <v>69161</v>
      </c>
      <c r="C284" s="6" t="str">
        <f>'DATA-1'!C284</f>
        <v>Chu Minh Hai</v>
      </c>
      <c r="D284" s="6" t="str">
        <f>VLOOKUP('DATA-1'!D284,'DATA-1'!$T$3:$U$9,2,0)</f>
        <v>B</v>
      </c>
      <c r="E284" s="6" t="str">
        <f>VLOOKUP('DATA-1'!E284,'DATA-1'!$T$3:$U$9,2,0)</f>
        <v>B</v>
      </c>
      <c r="F284" s="6" t="str">
        <f>VLOOKUP('DATA-1'!F284,'DATA-1'!$T$3:$U$9,2,0)</f>
        <v>A</v>
      </c>
      <c r="G284" s="6" t="str">
        <f>VLOOKUP('DATA-1'!G284,'DATA-1'!$T$3:$U$9,2,0)</f>
        <v>A</v>
      </c>
      <c r="H284" s="6" t="str">
        <f>VLOOKUP('DATA-1'!H284,'DATA-1'!$T$3:$U$9,2,0)</f>
        <v>C+</v>
      </c>
      <c r="I284" s="6" t="str">
        <f>VLOOKUP('DATA-1'!I284,'DATA-1'!$T$3:$U$9,2,0)</f>
        <v>B</v>
      </c>
      <c r="J284" s="6" t="str">
        <f>VLOOKUP('DATA-1'!J284,'DATA-1'!$T$3:$U$9,2,0)</f>
        <v>B</v>
      </c>
      <c r="K284" s="6" t="str">
        <f>VLOOKUP('DATA-1'!K284,'DATA-1'!$T$3:$U$9,2,0)</f>
        <v>C</v>
      </c>
      <c r="L284" s="6" t="str">
        <f>VLOOKUP('DATA-1'!L284,'DATA-1'!$T$3:$U$9,2,0)</f>
        <v>B</v>
      </c>
    </row>
    <row r="285" spans="1:12" s="2" customFormat="1" ht="15" customHeight="1" x14ac:dyDescent="0.35">
      <c r="A285" s="3">
        <v>281</v>
      </c>
      <c r="B285" s="6" t="str">
        <f>'DATA-1'!B285</f>
        <v>72061</v>
      </c>
      <c r="C285" s="6" t="str">
        <f>'DATA-1'!C285</f>
        <v>Nguyen Van Hai</v>
      </c>
      <c r="D285" s="6" t="str">
        <f>VLOOKUP('DATA-1'!D285,'DATA-1'!$T$3:$U$9,2,0)</f>
        <v>C</v>
      </c>
      <c r="E285" s="6" t="str">
        <f>VLOOKUP('DATA-1'!E285,'DATA-1'!$T$3:$U$9,2,0)</f>
        <v>B</v>
      </c>
      <c r="F285" s="6" t="str">
        <f>VLOOKUP('DATA-1'!F285,'DATA-1'!$T$3:$U$9,2,0)</f>
        <v>A</v>
      </c>
      <c r="G285" s="6" t="str">
        <f>VLOOKUP('DATA-1'!G285,'DATA-1'!$T$3:$U$9,2,0)</f>
        <v>B</v>
      </c>
      <c r="H285" s="6" t="str">
        <f>VLOOKUP('DATA-1'!H285,'DATA-1'!$T$3:$U$9,2,0)</f>
        <v>B</v>
      </c>
      <c r="I285" s="6" t="str">
        <f>VLOOKUP('DATA-1'!I285,'DATA-1'!$T$3:$U$9,2,0)</f>
        <v>B</v>
      </c>
      <c r="J285" s="6" t="str">
        <f>VLOOKUP('DATA-1'!J285,'DATA-1'!$T$3:$U$9,2,0)</f>
        <v>B</v>
      </c>
      <c r="K285" s="6" t="str">
        <f>VLOOKUP('DATA-1'!K285,'DATA-1'!$T$3:$U$9,2,0)</f>
        <v>C</v>
      </c>
      <c r="L285" s="6" t="str">
        <f>VLOOKUP('DATA-1'!L285,'DATA-1'!$T$3:$U$9,2,0)</f>
        <v>B+</v>
      </c>
    </row>
    <row r="286" spans="1:12" s="2" customFormat="1" ht="15" customHeight="1" x14ac:dyDescent="0.35">
      <c r="A286" s="3">
        <v>282</v>
      </c>
      <c r="B286" s="6" t="str">
        <f>'DATA-1'!B286</f>
        <v>1525460</v>
      </c>
      <c r="C286" s="6" t="str">
        <f>'DATA-1'!C286</f>
        <v>Doan Quoc Cuong</v>
      </c>
      <c r="D286" s="6" t="str">
        <f>VLOOKUP('DATA-1'!D286,'DATA-1'!$T$3:$U$9,2,0)</f>
        <v>C+</v>
      </c>
      <c r="E286" s="6" t="str">
        <f>VLOOKUP('DATA-1'!E286,'DATA-1'!$T$3:$U$9,2,0)</f>
        <v>C</v>
      </c>
      <c r="F286" s="6" t="str">
        <f>VLOOKUP('DATA-1'!F286,'DATA-1'!$T$3:$U$9,2,0)</f>
        <v>B+</v>
      </c>
      <c r="G286" s="6" t="str">
        <f>VLOOKUP('DATA-1'!G286,'DATA-1'!$T$3:$U$9,2,0)</f>
        <v>D</v>
      </c>
      <c r="H286" s="6" t="str">
        <f>VLOOKUP('DATA-1'!H286,'DATA-1'!$T$3:$U$9,2,0)</f>
        <v>C+</v>
      </c>
      <c r="I286" s="6" t="str">
        <f>VLOOKUP('DATA-1'!I286,'DATA-1'!$T$3:$U$9,2,0)</f>
        <v>C</v>
      </c>
      <c r="J286" s="6" t="str">
        <f>VLOOKUP('DATA-1'!J286,'DATA-1'!$T$3:$U$9,2,0)</f>
        <v>C+</v>
      </c>
      <c r="K286" s="6" t="str">
        <f>VLOOKUP('DATA-1'!K286,'DATA-1'!$T$3:$U$9,2,0)</f>
        <v>D</v>
      </c>
      <c r="L286" s="6" t="str">
        <f>VLOOKUP('DATA-1'!L286,'DATA-1'!$T$3:$U$9,2,0)</f>
        <v>B</v>
      </c>
    </row>
    <row r="287" spans="1:12" s="2" customFormat="1" ht="15" customHeight="1" x14ac:dyDescent="0.35">
      <c r="A287" s="3">
        <v>283</v>
      </c>
      <c r="B287" s="6" t="str">
        <f>'DATA-1'!B287</f>
        <v>134160</v>
      </c>
      <c r="C287" s="6" t="str">
        <f>'DATA-1'!C287</f>
        <v>Nguyen Manh Tin</v>
      </c>
      <c r="D287" s="6" t="str">
        <f>VLOOKUP('DATA-1'!D287,'DATA-1'!$T$3:$U$9,2,0)</f>
        <v>B</v>
      </c>
      <c r="E287" s="6" t="str">
        <f>VLOOKUP('DATA-1'!E287,'DATA-1'!$T$3:$U$9,2,0)</f>
        <v>C</v>
      </c>
      <c r="F287" s="6" t="str">
        <f>VLOOKUP('DATA-1'!F287,'DATA-1'!$T$3:$U$9,2,0)</f>
        <v>C+</v>
      </c>
      <c r="G287" s="6" t="str">
        <f>VLOOKUP('DATA-1'!G287,'DATA-1'!$T$3:$U$9,2,0)</f>
        <v>C</v>
      </c>
      <c r="H287" s="6" t="str">
        <f>VLOOKUP('DATA-1'!H287,'DATA-1'!$T$3:$U$9,2,0)</f>
        <v>C+</v>
      </c>
      <c r="I287" s="6" t="str">
        <f>VLOOKUP('DATA-1'!I287,'DATA-1'!$T$3:$U$9,2,0)</f>
        <v>C+</v>
      </c>
      <c r="J287" s="6" t="str">
        <f>VLOOKUP('DATA-1'!J287,'DATA-1'!$T$3:$U$9,2,0)</f>
        <v>A</v>
      </c>
      <c r="K287" s="6" t="str">
        <f>VLOOKUP('DATA-1'!K287,'DATA-1'!$T$3:$U$9,2,0)</f>
        <v>B</v>
      </c>
      <c r="L287" s="6" t="str">
        <f>VLOOKUP('DATA-1'!L287,'DATA-1'!$T$3:$U$9,2,0)</f>
        <v>B</v>
      </c>
    </row>
    <row r="288" spans="1:12" s="2" customFormat="1" ht="15" customHeight="1" x14ac:dyDescent="0.35">
      <c r="A288" s="3">
        <v>284</v>
      </c>
      <c r="B288" s="6" t="str">
        <f>'DATA-1'!B288</f>
        <v>1564560</v>
      </c>
      <c r="C288" s="6" t="str">
        <f>'DATA-1'!C288</f>
        <v>Le Tien Thang</v>
      </c>
      <c r="D288" s="6" t="str">
        <f>VLOOKUP('DATA-1'!D288,'DATA-1'!$T$3:$U$9,2,0)</f>
        <v>B</v>
      </c>
      <c r="E288" s="6" t="str">
        <f>VLOOKUP('DATA-1'!E288,'DATA-1'!$T$3:$U$9,2,0)</f>
        <v>C+</v>
      </c>
      <c r="F288" s="6" t="str">
        <f>VLOOKUP('DATA-1'!F288,'DATA-1'!$T$3:$U$9,2,0)</f>
        <v>B</v>
      </c>
      <c r="G288" s="6" t="str">
        <f>VLOOKUP('DATA-1'!G288,'DATA-1'!$T$3:$U$9,2,0)</f>
        <v>B</v>
      </c>
      <c r="H288" s="6" t="str">
        <f>VLOOKUP('DATA-1'!H288,'DATA-1'!$T$3:$U$9,2,0)</f>
        <v>D</v>
      </c>
      <c r="I288" s="6" t="str">
        <f>VLOOKUP('DATA-1'!I288,'DATA-1'!$T$3:$U$9,2,0)</f>
        <v>C+</v>
      </c>
      <c r="J288" s="6" t="str">
        <f>VLOOKUP('DATA-1'!J288,'DATA-1'!$T$3:$U$9,2,0)</f>
        <v>C</v>
      </c>
      <c r="K288" s="6" t="str">
        <f>VLOOKUP('DATA-1'!K288,'DATA-1'!$T$3:$U$9,2,0)</f>
        <v>D</v>
      </c>
      <c r="L288" s="6" t="str">
        <f>VLOOKUP('DATA-1'!L288,'DATA-1'!$T$3:$U$9,2,0)</f>
        <v>C</v>
      </c>
    </row>
    <row r="289" spans="1:12" s="2" customFormat="1" ht="15" customHeight="1" x14ac:dyDescent="0.35">
      <c r="A289" s="3">
        <v>285</v>
      </c>
      <c r="B289" s="6" t="str">
        <f>'DATA-1'!B289</f>
        <v>21460</v>
      </c>
      <c r="C289" s="6" t="str">
        <f>'DATA-1'!C289</f>
        <v>To Trong Hiep</v>
      </c>
      <c r="D289" s="6" t="str">
        <f>VLOOKUP('DATA-1'!D289,'DATA-1'!$T$3:$U$9,2,0)</f>
        <v>C</v>
      </c>
      <c r="E289" s="6" t="str">
        <f>VLOOKUP('DATA-1'!E289,'DATA-1'!$T$3:$U$9,2,0)</f>
        <v>B</v>
      </c>
      <c r="F289" s="6" t="str">
        <f>VLOOKUP('DATA-1'!F289,'DATA-1'!$T$3:$U$9,2,0)</f>
        <v>C</v>
      </c>
      <c r="G289" s="6" t="str">
        <f>VLOOKUP('DATA-1'!G289,'DATA-1'!$T$3:$U$9,2,0)</f>
        <v>C</v>
      </c>
      <c r="H289" s="6" t="str">
        <f>VLOOKUP('DATA-1'!H289,'DATA-1'!$T$3:$U$9,2,0)</f>
        <v>C</v>
      </c>
      <c r="I289" s="6" t="str">
        <f>VLOOKUP('DATA-1'!I289,'DATA-1'!$T$3:$U$9,2,0)</f>
        <v>D</v>
      </c>
      <c r="J289" s="6" t="str">
        <f>VLOOKUP('DATA-1'!J289,'DATA-1'!$T$3:$U$9,2,0)</f>
        <v>D+</v>
      </c>
      <c r="K289" s="6" t="str">
        <f>VLOOKUP('DATA-1'!K289,'DATA-1'!$T$3:$U$9,2,0)</f>
        <v>C</v>
      </c>
      <c r="L289" s="6" t="str">
        <f>VLOOKUP('DATA-1'!L289,'DATA-1'!$T$3:$U$9,2,0)</f>
        <v>C</v>
      </c>
    </row>
    <row r="290" spans="1:12" s="2" customFormat="1" ht="15" customHeight="1" x14ac:dyDescent="0.35">
      <c r="A290" s="3">
        <v>286</v>
      </c>
      <c r="B290" s="6" t="str">
        <f>'DATA-1'!B290</f>
        <v>22360</v>
      </c>
      <c r="C290" s="6" t="str">
        <f>'DATA-1'!C290</f>
        <v>Nguyen Chung Dung</v>
      </c>
      <c r="D290" s="6" t="str">
        <f>VLOOKUP('DATA-1'!D290,'DATA-1'!$T$3:$U$9,2,0)</f>
        <v>C</v>
      </c>
      <c r="E290" s="6" t="str">
        <f>VLOOKUP('DATA-1'!E290,'DATA-1'!$T$3:$U$9,2,0)</f>
        <v>C+</v>
      </c>
      <c r="F290" s="6" t="str">
        <f>VLOOKUP('DATA-1'!F290,'DATA-1'!$T$3:$U$9,2,0)</f>
        <v>B</v>
      </c>
      <c r="G290" s="6" t="str">
        <f>VLOOKUP('DATA-1'!G290,'DATA-1'!$T$3:$U$9,2,0)</f>
        <v>D+</v>
      </c>
      <c r="H290" s="6" t="str">
        <f>VLOOKUP('DATA-1'!H290,'DATA-1'!$T$3:$U$9,2,0)</f>
        <v>C</v>
      </c>
      <c r="I290" s="6" t="str">
        <f>VLOOKUP('DATA-1'!I290,'DATA-1'!$T$3:$U$9,2,0)</f>
        <v>C+</v>
      </c>
      <c r="J290" s="6" t="str">
        <f>VLOOKUP('DATA-1'!J290,'DATA-1'!$T$3:$U$9,2,0)</f>
        <v>C</v>
      </c>
      <c r="K290" s="6" t="str">
        <f>VLOOKUP('DATA-1'!K290,'DATA-1'!$T$3:$U$9,2,0)</f>
        <v>C+</v>
      </c>
      <c r="L290" s="6" t="str">
        <f>VLOOKUP('DATA-1'!L290,'DATA-1'!$T$3:$U$9,2,0)</f>
        <v>C</v>
      </c>
    </row>
    <row r="291" spans="1:12" s="2" customFormat="1" ht="15" customHeight="1" x14ac:dyDescent="0.35">
      <c r="A291" s="3">
        <v>287</v>
      </c>
      <c r="B291" s="6" t="str">
        <f>'DATA-1'!B291</f>
        <v>1541561</v>
      </c>
      <c r="C291" s="6" t="str">
        <f>'DATA-1'!C291</f>
        <v>Pham Thanh Tien</v>
      </c>
      <c r="D291" s="6" t="str">
        <f>VLOOKUP('DATA-1'!D291,'DATA-1'!$T$3:$U$9,2,0)</f>
        <v>C</v>
      </c>
      <c r="E291" s="6" t="str">
        <f>VLOOKUP('DATA-1'!E291,'DATA-1'!$T$3:$U$9,2,0)</f>
        <v>C</v>
      </c>
      <c r="F291" s="6" t="str">
        <f>VLOOKUP('DATA-1'!F291,'DATA-1'!$T$3:$U$9,2,0)</f>
        <v>B</v>
      </c>
      <c r="G291" s="6" t="str">
        <f>VLOOKUP('DATA-1'!G291,'DATA-1'!$T$3:$U$9,2,0)</f>
        <v>B+</v>
      </c>
      <c r="H291" s="6" t="str">
        <f>VLOOKUP('DATA-1'!H291,'DATA-1'!$T$3:$U$9,2,0)</f>
        <v>B+</v>
      </c>
      <c r="I291" s="6" t="str">
        <f>VLOOKUP('DATA-1'!I291,'DATA-1'!$T$3:$U$9,2,0)</f>
        <v>C+</v>
      </c>
      <c r="J291" s="6" t="str">
        <f>VLOOKUP('DATA-1'!J291,'DATA-1'!$T$3:$U$9,2,0)</f>
        <v>C+</v>
      </c>
      <c r="K291" s="6" t="str">
        <f>VLOOKUP('DATA-1'!K291,'DATA-1'!$T$3:$U$9,2,0)</f>
        <v>B</v>
      </c>
      <c r="L291" s="6" t="str">
        <f>VLOOKUP('DATA-1'!L291,'DATA-1'!$T$3:$U$9,2,0)</f>
        <v>B</v>
      </c>
    </row>
    <row r="292" spans="1:12" s="2" customFormat="1" ht="15" customHeight="1" x14ac:dyDescent="0.35">
      <c r="A292" s="3">
        <v>288</v>
      </c>
      <c r="B292" s="6" t="str">
        <f>'DATA-1'!B292</f>
        <v>269161</v>
      </c>
      <c r="C292" s="6" t="str">
        <f>'DATA-1'!C292</f>
        <v>Vu Duc Vinh</v>
      </c>
      <c r="D292" s="6" t="str">
        <f>VLOOKUP('DATA-1'!D292,'DATA-1'!$T$3:$U$9,2,0)</f>
        <v>C</v>
      </c>
      <c r="E292" s="6" t="str">
        <f>VLOOKUP('DATA-1'!E292,'DATA-1'!$T$3:$U$9,2,0)</f>
        <v>C</v>
      </c>
      <c r="F292" s="6" t="str">
        <f>VLOOKUP('DATA-1'!F292,'DATA-1'!$T$3:$U$9,2,0)</f>
        <v>D</v>
      </c>
      <c r="G292" s="6" t="str">
        <f>VLOOKUP('DATA-1'!G292,'DATA-1'!$T$3:$U$9,2,0)</f>
        <v>B</v>
      </c>
      <c r="H292" s="6" t="str">
        <f>VLOOKUP('DATA-1'!H292,'DATA-1'!$T$3:$U$9,2,0)</f>
        <v>C</v>
      </c>
      <c r="I292" s="6" t="str">
        <f>VLOOKUP('DATA-1'!I292,'DATA-1'!$T$3:$U$9,2,0)</f>
        <v>C</v>
      </c>
      <c r="J292" s="6" t="str">
        <f>VLOOKUP('DATA-1'!J292,'DATA-1'!$T$3:$U$9,2,0)</f>
        <v>B</v>
      </c>
      <c r="K292" s="6" t="str">
        <f>VLOOKUP('DATA-1'!K292,'DATA-1'!$T$3:$U$9,2,0)</f>
        <v>B+</v>
      </c>
      <c r="L292" s="6" t="str">
        <f>VLOOKUP('DATA-1'!L292,'DATA-1'!$T$3:$U$9,2,0)</f>
        <v>B+</v>
      </c>
    </row>
    <row r="293" spans="1:12" s="2" customFormat="1" ht="15" customHeight="1" x14ac:dyDescent="0.35">
      <c r="A293" s="3">
        <v>289</v>
      </c>
      <c r="B293" s="6" t="str">
        <f>'DATA-1'!B293</f>
        <v>4963</v>
      </c>
      <c r="C293" s="6" t="str">
        <f>'DATA-1'!C293</f>
        <v>Mai Tuan Anh</v>
      </c>
      <c r="D293" s="6" t="str">
        <f>VLOOKUP('DATA-1'!D293,'DATA-1'!$T$3:$U$9,2,0)</f>
        <v>B</v>
      </c>
      <c r="E293" s="6" t="str">
        <f>VLOOKUP('DATA-1'!E293,'DATA-1'!$T$3:$U$9,2,0)</f>
        <v>C</v>
      </c>
      <c r="F293" s="6" t="str">
        <f>VLOOKUP('DATA-1'!F293,'DATA-1'!$T$3:$U$9,2,0)</f>
        <v>C</v>
      </c>
      <c r="G293" s="6" t="str">
        <f>VLOOKUP('DATA-1'!G293,'DATA-1'!$T$3:$U$9,2,0)</f>
        <v>C+</v>
      </c>
      <c r="H293" s="6" t="str">
        <f>VLOOKUP('DATA-1'!H293,'DATA-1'!$T$3:$U$9,2,0)</f>
        <v>C</v>
      </c>
      <c r="I293" s="6" t="str">
        <f>VLOOKUP('DATA-1'!I293,'DATA-1'!$T$3:$U$9,2,0)</f>
        <v>C</v>
      </c>
      <c r="J293" s="6" t="str">
        <f>VLOOKUP('DATA-1'!J293,'DATA-1'!$T$3:$U$9,2,0)</f>
        <v>B</v>
      </c>
      <c r="K293" s="6" t="str">
        <f>VLOOKUP('DATA-1'!K293,'DATA-1'!$T$3:$U$9,2,0)</f>
        <v>C</v>
      </c>
      <c r="L293" s="6" t="str">
        <f>VLOOKUP('DATA-1'!L293,'DATA-1'!$T$3:$U$9,2,0)</f>
        <v>B</v>
      </c>
    </row>
    <row r="294" spans="1:12" s="2" customFormat="1" ht="15" customHeight="1" x14ac:dyDescent="0.35"/>
    <row r="295" spans="1:12" s="2" customFormat="1" ht="15" customHeight="1" x14ac:dyDescent="0.35"/>
    <row r="296" spans="1:12" s="2" customFormat="1" ht="15" customHeight="1" x14ac:dyDescent="0.35"/>
    <row r="297" spans="1:12" s="2" customFormat="1" ht="15" customHeight="1" x14ac:dyDescent="0.35"/>
    <row r="298" spans="1:12" s="2" customFormat="1" ht="15" customHeight="1" x14ac:dyDescent="0.35"/>
    <row r="299" spans="1:12" s="2" customFormat="1" ht="15" customHeight="1" x14ac:dyDescent="0.35"/>
    <row r="300" spans="1:12" s="2" customFormat="1" ht="15" customHeight="1" x14ac:dyDescent="0.35"/>
    <row r="301" spans="1:12" s="2" customFormat="1" ht="15" customHeight="1" x14ac:dyDescent="0.35"/>
    <row r="302" spans="1:12" s="2" customFormat="1" ht="15" customHeight="1" x14ac:dyDescent="0.35"/>
    <row r="303" spans="1:12" s="2" customFormat="1" ht="15" customHeight="1" x14ac:dyDescent="0.35"/>
    <row r="304" spans="1:12" s="2" customFormat="1" ht="15" customHeight="1" x14ac:dyDescent="0.35"/>
    <row r="305" s="2" customFormat="1" ht="15" customHeight="1" x14ac:dyDescent="0.35"/>
    <row r="306" s="2" customFormat="1" ht="15" customHeight="1" x14ac:dyDescent="0.35"/>
    <row r="307" s="2" customFormat="1" ht="15" customHeight="1" x14ac:dyDescent="0.35"/>
    <row r="308" s="2" customFormat="1" ht="15" customHeight="1" x14ac:dyDescent="0.35"/>
    <row r="309" s="2" customFormat="1" ht="15" customHeight="1" x14ac:dyDescent="0.35"/>
    <row r="310" s="2" customFormat="1" ht="15" customHeight="1" x14ac:dyDescent="0.35"/>
    <row r="311" s="2" customFormat="1" ht="15" customHeight="1" x14ac:dyDescent="0.35"/>
    <row r="312" s="2" customFormat="1" ht="15" customHeight="1" x14ac:dyDescent="0.35"/>
    <row r="313" s="2" customFormat="1" ht="15" customHeight="1" x14ac:dyDescent="0.35"/>
    <row r="314" s="2" customFormat="1" ht="15" customHeight="1" x14ac:dyDescent="0.35"/>
    <row r="315" s="2" customFormat="1" ht="15" customHeight="1" x14ac:dyDescent="0.35"/>
    <row r="316" s="2" customFormat="1" ht="15" customHeight="1" x14ac:dyDescent="0.35"/>
    <row r="317" s="2" customFormat="1" ht="15" customHeight="1" x14ac:dyDescent="0.35"/>
    <row r="318" s="2" customFormat="1" ht="15" customHeight="1" x14ac:dyDescent="0.35"/>
    <row r="319" s="2" customFormat="1" ht="15" customHeight="1" x14ac:dyDescent="0.35"/>
    <row r="320" s="2" customFormat="1" ht="15" customHeight="1" x14ac:dyDescent="0.35"/>
    <row r="321" s="2" customFormat="1" ht="15" customHeight="1" x14ac:dyDescent="0.35"/>
    <row r="322" s="2" customFormat="1" ht="15" customHeight="1" x14ac:dyDescent="0.35"/>
    <row r="323" s="2" customFormat="1" ht="15" customHeight="1" x14ac:dyDescent="0.35"/>
    <row r="324" s="2" customFormat="1" ht="15" customHeight="1" x14ac:dyDescent="0.35"/>
    <row r="325" s="2" customFormat="1" ht="15" customHeight="1" x14ac:dyDescent="0.35"/>
    <row r="326" s="2" customFormat="1" ht="15" customHeight="1" x14ac:dyDescent="0.35"/>
    <row r="327" s="2" customFormat="1" ht="15" customHeight="1" x14ac:dyDescent="0.35"/>
    <row r="328" s="2" customFormat="1" ht="15" customHeight="1" x14ac:dyDescent="0.35"/>
    <row r="329" s="2" customFormat="1" ht="15" customHeight="1" x14ac:dyDescent="0.35"/>
    <row r="330" s="2" customFormat="1" ht="15" customHeight="1" x14ac:dyDescent="0.35"/>
    <row r="331" s="2" customFormat="1" ht="15" customHeight="1" x14ac:dyDescent="0.35"/>
    <row r="332" s="2" customFormat="1" ht="15" customHeight="1" x14ac:dyDescent="0.35"/>
    <row r="333" s="2" customFormat="1" ht="15" customHeight="1" x14ac:dyDescent="0.35"/>
    <row r="334" s="2" customFormat="1" ht="15" customHeight="1" x14ac:dyDescent="0.35"/>
    <row r="335" s="2" customFormat="1" ht="15" customHeight="1" x14ac:dyDescent="0.35"/>
    <row r="336" s="2" customFormat="1" ht="15" customHeight="1" x14ac:dyDescent="0.35"/>
    <row r="337" s="2" customFormat="1" ht="15" customHeight="1" x14ac:dyDescent="0.35"/>
    <row r="338" s="2" customFormat="1" ht="15" customHeight="1" x14ac:dyDescent="0.35"/>
    <row r="339" s="2" customFormat="1" ht="15" customHeight="1" x14ac:dyDescent="0.35"/>
    <row r="340" s="2" customFormat="1" ht="15" customHeight="1" x14ac:dyDescent="0.35"/>
    <row r="341" s="2" customFormat="1" ht="15" customHeight="1" x14ac:dyDescent="0.35"/>
    <row r="342" s="2" customFormat="1" ht="15" customHeight="1" x14ac:dyDescent="0.35"/>
    <row r="343" s="2" customFormat="1" ht="15" customHeight="1" x14ac:dyDescent="0.35"/>
    <row r="344" s="2" customFormat="1" ht="15" customHeight="1" x14ac:dyDescent="0.35"/>
    <row r="345" s="2" customFormat="1" ht="15" customHeight="1" x14ac:dyDescent="0.35"/>
    <row r="346" s="2" customFormat="1" ht="15" customHeight="1" x14ac:dyDescent="0.35"/>
    <row r="347" s="2" customFormat="1" ht="15" customHeight="1" x14ac:dyDescent="0.35"/>
    <row r="348" s="2" customFormat="1" ht="15" customHeight="1" x14ac:dyDescent="0.35"/>
    <row r="349" s="2" customFormat="1" ht="15" customHeight="1" x14ac:dyDescent="0.35"/>
    <row r="350" s="2" customFormat="1" ht="15" customHeight="1" x14ac:dyDescent="0.35"/>
    <row r="351" s="2" customFormat="1" ht="15" customHeight="1" x14ac:dyDescent="0.35"/>
    <row r="352" s="2" customFormat="1" ht="15" customHeight="1" x14ac:dyDescent="0.35"/>
    <row r="353" s="2" customFormat="1" ht="15" customHeight="1" x14ac:dyDescent="0.35"/>
    <row r="354" s="2" customFormat="1" ht="15" customHeight="1" x14ac:dyDescent="0.35"/>
    <row r="355" s="2" customFormat="1" ht="15" customHeight="1" x14ac:dyDescent="0.35"/>
    <row r="356" s="2" customFormat="1" ht="15" customHeight="1" x14ac:dyDescent="0.35"/>
    <row r="357" s="2" customFormat="1" ht="15" customHeight="1" x14ac:dyDescent="0.35"/>
    <row r="358" s="2" customFormat="1" ht="15" customHeight="1" x14ac:dyDescent="0.35"/>
    <row r="359" s="2" customFormat="1" ht="15" customHeight="1" x14ac:dyDescent="0.35"/>
    <row r="360" s="2" customFormat="1" ht="15" customHeight="1" x14ac:dyDescent="0.35"/>
    <row r="361" s="2" customFormat="1" ht="15" customHeight="1" x14ac:dyDescent="0.35"/>
    <row r="362" s="2" customFormat="1" ht="15" customHeight="1" x14ac:dyDescent="0.35"/>
    <row r="363" s="2" customFormat="1" ht="15" customHeight="1" x14ac:dyDescent="0.35"/>
    <row r="364" s="2" customFormat="1" ht="15" customHeight="1" x14ac:dyDescent="0.35"/>
    <row r="365" s="2" customFormat="1" ht="15" customHeight="1" x14ac:dyDescent="0.35"/>
    <row r="366" s="2" customFormat="1" ht="15" customHeight="1" x14ac:dyDescent="0.35"/>
    <row r="367" s="2" customFormat="1" ht="15" customHeight="1" x14ac:dyDescent="0.35"/>
    <row r="368" s="2" customFormat="1" ht="15" customHeight="1" x14ac:dyDescent="0.35"/>
    <row r="369" s="2" customFormat="1" ht="15" customHeight="1" x14ac:dyDescent="0.35"/>
    <row r="370" s="2" customFormat="1" ht="15" customHeight="1" x14ac:dyDescent="0.35"/>
    <row r="371" s="2" customFormat="1" ht="15" customHeight="1" x14ac:dyDescent="0.35"/>
    <row r="372" s="2" customFormat="1" ht="15" customHeight="1" x14ac:dyDescent="0.35"/>
    <row r="373" s="2" customFormat="1" ht="15" customHeight="1" x14ac:dyDescent="0.35"/>
    <row r="374" s="2" customFormat="1" ht="15" customHeight="1" x14ac:dyDescent="0.35"/>
    <row r="375" s="2" customFormat="1" ht="15" customHeight="1" x14ac:dyDescent="0.35"/>
    <row r="376" s="2" customFormat="1" ht="15" customHeight="1" x14ac:dyDescent="0.35"/>
    <row r="377" s="2" customFormat="1" ht="15" customHeight="1" x14ac:dyDescent="0.35"/>
    <row r="378" s="2" customFormat="1" ht="15" customHeight="1" x14ac:dyDescent="0.35"/>
    <row r="379" s="2" customFormat="1" ht="15" customHeight="1" x14ac:dyDescent="0.35"/>
    <row r="380" s="2" customFormat="1" ht="15" customHeight="1" x14ac:dyDescent="0.35"/>
    <row r="381" s="2" customFormat="1" ht="15" customHeight="1" x14ac:dyDescent="0.35"/>
    <row r="382" s="2" customFormat="1" ht="15" customHeight="1" x14ac:dyDescent="0.35"/>
    <row r="383" s="2" customFormat="1" ht="15" customHeight="1" x14ac:dyDescent="0.35"/>
    <row r="384" s="2" customFormat="1" ht="15" customHeight="1" x14ac:dyDescent="0.35"/>
    <row r="385" s="2" customFormat="1" ht="15" customHeight="1" x14ac:dyDescent="0.35"/>
    <row r="386" s="2" customFormat="1" ht="15" customHeight="1" x14ac:dyDescent="0.35"/>
    <row r="387" s="2" customFormat="1" ht="15" customHeight="1" x14ac:dyDescent="0.35"/>
    <row r="388" s="2" customFormat="1" ht="15" customHeight="1" x14ac:dyDescent="0.35"/>
    <row r="389" s="2" customFormat="1" ht="15" customHeight="1" x14ac:dyDescent="0.35"/>
    <row r="390" s="2" customFormat="1" ht="15" customHeight="1" x14ac:dyDescent="0.35"/>
    <row r="391" s="2" customFormat="1" ht="15" customHeight="1" x14ac:dyDescent="0.35"/>
    <row r="392" s="2" customFormat="1" ht="15" customHeight="1" x14ac:dyDescent="0.35"/>
    <row r="393" s="2" customFormat="1" ht="15" customHeight="1" x14ac:dyDescent="0.35"/>
    <row r="394" s="2" customFormat="1" ht="15" customHeight="1" x14ac:dyDescent="0.35"/>
    <row r="395" s="2" customFormat="1" ht="15" customHeight="1" x14ac:dyDescent="0.35"/>
    <row r="396" s="2" customFormat="1" ht="15" customHeight="1" x14ac:dyDescent="0.35"/>
    <row r="397" s="2" customFormat="1" ht="15" customHeight="1" x14ac:dyDescent="0.35"/>
    <row r="398" s="2" customFormat="1" ht="15" customHeight="1" x14ac:dyDescent="0.35"/>
    <row r="399" s="2" customFormat="1" ht="15" customHeight="1" x14ac:dyDescent="0.35"/>
    <row r="400" s="2" customFormat="1" ht="15" customHeight="1" x14ac:dyDescent="0.35"/>
    <row r="401" s="2" customFormat="1" ht="15" customHeight="1" x14ac:dyDescent="0.35"/>
    <row r="402" s="2" customFormat="1" ht="15" customHeight="1" x14ac:dyDescent="0.35"/>
    <row r="403" s="2" customFormat="1" ht="15" customHeight="1" x14ac:dyDescent="0.35"/>
    <row r="404" s="2" customFormat="1" ht="15" customHeight="1" x14ac:dyDescent="0.35"/>
    <row r="405" s="2" customFormat="1" ht="15" customHeight="1" x14ac:dyDescent="0.35"/>
    <row r="406" s="2" customFormat="1" ht="15" customHeight="1" x14ac:dyDescent="0.35"/>
    <row r="407" s="2" customFormat="1" ht="15" customHeight="1" x14ac:dyDescent="0.35"/>
    <row r="408" s="2" customFormat="1" ht="15" customHeight="1" x14ac:dyDescent="0.35"/>
    <row r="409" s="2" customFormat="1" ht="15" customHeight="1" x14ac:dyDescent="0.35"/>
    <row r="410" s="2" customFormat="1" ht="15" customHeight="1" x14ac:dyDescent="0.35"/>
    <row r="411" s="2" customFormat="1" ht="15" customHeight="1" x14ac:dyDescent="0.35"/>
    <row r="412" s="2" customFormat="1" ht="15" customHeight="1" x14ac:dyDescent="0.35"/>
    <row r="413" s="2" customFormat="1" ht="15" customHeight="1" x14ac:dyDescent="0.35"/>
    <row r="414" s="2" customFormat="1" ht="15" customHeight="1" x14ac:dyDescent="0.35"/>
    <row r="415" s="2" customFormat="1" ht="15" customHeight="1" x14ac:dyDescent="0.35"/>
    <row r="416" s="2" customFormat="1" ht="15" customHeight="1" x14ac:dyDescent="0.35"/>
    <row r="417" s="2" customFormat="1" ht="15" customHeight="1" x14ac:dyDescent="0.35"/>
    <row r="418" s="2" customFormat="1" ht="15" customHeight="1" x14ac:dyDescent="0.35"/>
    <row r="419" s="2" customFormat="1" ht="15" customHeight="1" x14ac:dyDescent="0.35"/>
    <row r="420" s="2" customFormat="1" ht="15" customHeight="1" x14ac:dyDescent="0.35"/>
    <row r="421" s="2" customFormat="1" ht="15" customHeight="1" x14ac:dyDescent="0.35"/>
    <row r="422" s="2" customFormat="1" ht="15" customHeight="1" x14ac:dyDescent="0.35"/>
    <row r="423" s="2" customFormat="1" ht="15" customHeight="1" x14ac:dyDescent="0.35"/>
    <row r="424" s="2" customFormat="1" ht="15" customHeight="1" x14ac:dyDescent="0.35"/>
    <row r="425" s="2" customFormat="1" ht="15" customHeight="1" x14ac:dyDescent="0.35"/>
    <row r="426" s="2" customFormat="1" ht="15" customHeight="1" x14ac:dyDescent="0.35"/>
    <row r="427" s="2" customFormat="1" ht="15" customHeight="1" x14ac:dyDescent="0.35"/>
    <row r="428" s="2" customFormat="1" ht="15" customHeight="1" x14ac:dyDescent="0.35"/>
    <row r="429" s="2" customFormat="1" ht="15" customHeight="1" x14ac:dyDescent="0.35"/>
    <row r="430" s="2" customFormat="1" ht="15" customHeight="1" x14ac:dyDescent="0.35"/>
    <row r="431" s="2" customFormat="1" ht="15" customHeight="1" x14ac:dyDescent="0.35"/>
    <row r="432" s="2" customFormat="1" ht="15" customHeight="1" x14ac:dyDescent="0.35"/>
    <row r="433" s="2" customFormat="1" ht="15" customHeight="1" x14ac:dyDescent="0.35"/>
    <row r="434" s="2" customFormat="1" ht="15" customHeight="1" x14ac:dyDescent="0.35"/>
    <row r="435" s="2" customFormat="1" ht="15" customHeight="1" x14ac:dyDescent="0.35"/>
    <row r="436" s="2" customFormat="1" ht="15" customHeight="1" x14ac:dyDescent="0.35"/>
    <row r="437" s="2" customFormat="1" ht="15" customHeight="1" x14ac:dyDescent="0.35"/>
    <row r="438" s="2" customFormat="1" ht="15" customHeight="1" x14ac:dyDescent="0.35"/>
    <row r="439" s="2" customFormat="1" ht="15" customHeight="1" x14ac:dyDescent="0.35"/>
    <row r="440" s="2" customFormat="1" ht="15" customHeight="1" x14ac:dyDescent="0.35"/>
    <row r="441" s="2" customFormat="1" ht="15" customHeight="1" x14ac:dyDescent="0.35"/>
    <row r="442" s="2" customFormat="1" ht="15" customHeight="1" x14ac:dyDescent="0.35"/>
    <row r="443" s="2" customFormat="1" ht="15" customHeight="1" x14ac:dyDescent="0.35"/>
    <row r="444" s="2" customFormat="1" ht="15" customHeight="1" x14ac:dyDescent="0.35"/>
    <row r="445" s="2" customFormat="1" ht="15" customHeight="1" x14ac:dyDescent="0.35"/>
    <row r="446" s="2" customFormat="1" ht="15" customHeight="1" x14ac:dyDescent="0.35"/>
    <row r="447" s="2" customFormat="1" ht="15" customHeight="1" x14ac:dyDescent="0.35"/>
    <row r="448" s="2" customFormat="1" ht="15" customHeight="1" x14ac:dyDescent="0.35"/>
    <row r="449" s="2" customFormat="1" ht="15" customHeight="1" x14ac:dyDescent="0.35"/>
    <row r="450" s="2" customFormat="1" ht="15" customHeight="1" x14ac:dyDescent="0.35"/>
    <row r="451" s="2" customFormat="1" ht="15" customHeight="1" x14ac:dyDescent="0.35"/>
    <row r="452" s="2" customFormat="1" ht="15" customHeight="1" x14ac:dyDescent="0.35"/>
    <row r="453" s="2" customFormat="1" ht="15" customHeight="1" x14ac:dyDescent="0.35"/>
    <row r="454" s="2" customFormat="1" ht="15" customHeight="1" x14ac:dyDescent="0.35"/>
    <row r="455" s="2" customFormat="1" ht="15" customHeight="1" x14ac:dyDescent="0.35"/>
    <row r="456" s="2" customFormat="1" ht="15" customHeight="1" x14ac:dyDescent="0.35"/>
    <row r="457" s="2" customFormat="1" ht="15" customHeight="1" x14ac:dyDescent="0.35"/>
    <row r="458" s="2" customFormat="1" ht="15" customHeight="1" x14ac:dyDescent="0.35"/>
    <row r="459" s="2" customFormat="1" ht="15" customHeight="1" x14ac:dyDescent="0.35"/>
    <row r="460" s="2" customFormat="1" ht="15" customHeight="1" x14ac:dyDescent="0.35"/>
    <row r="461" s="2" customFormat="1" ht="15" customHeight="1" x14ac:dyDescent="0.35"/>
    <row r="462" s="2" customFormat="1" ht="15" customHeight="1" x14ac:dyDescent="0.35"/>
    <row r="463" s="2" customFormat="1" ht="15" customHeight="1" x14ac:dyDescent="0.35"/>
    <row r="464" s="2" customFormat="1" ht="15" customHeight="1" x14ac:dyDescent="0.35"/>
    <row r="465" s="2" customFormat="1" ht="15" customHeight="1" x14ac:dyDescent="0.35"/>
    <row r="466" s="2" customFormat="1" ht="15" customHeight="1" x14ac:dyDescent="0.35"/>
    <row r="467" s="2" customFormat="1" ht="15" customHeight="1" x14ac:dyDescent="0.35"/>
    <row r="468" s="2" customFormat="1" ht="15" customHeight="1" x14ac:dyDescent="0.35"/>
    <row r="469" s="2" customFormat="1" ht="15" customHeight="1" x14ac:dyDescent="0.35"/>
    <row r="470" s="2" customFormat="1" ht="15" customHeight="1" x14ac:dyDescent="0.35"/>
    <row r="471" s="2" customFormat="1" ht="15" customHeight="1" x14ac:dyDescent="0.35"/>
    <row r="472" s="2" customFormat="1" ht="15" customHeight="1" x14ac:dyDescent="0.35"/>
    <row r="473" s="2" customFormat="1" ht="15" customHeight="1" x14ac:dyDescent="0.35"/>
    <row r="474" s="2" customFormat="1" ht="15" customHeight="1" x14ac:dyDescent="0.35"/>
    <row r="475" s="2" customFormat="1" ht="15" customHeight="1" x14ac:dyDescent="0.35"/>
    <row r="476" s="2" customFormat="1" ht="15" customHeight="1" x14ac:dyDescent="0.35"/>
    <row r="477" s="2" customFormat="1" ht="15" customHeight="1" x14ac:dyDescent="0.35"/>
    <row r="478" s="2" customFormat="1" ht="15" customHeight="1" x14ac:dyDescent="0.35"/>
    <row r="479" s="2" customFormat="1" ht="15" customHeight="1" x14ac:dyDescent="0.35"/>
    <row r="480" s="2" customFormat="1" ht="15" customHeight="1" x14ac:dyDescent="0.35"/>
    <row r="481" s="2" customFormat="1" ht="15" customHeight="1" x14ac:dyDescent="0.35"/>
    <row r="482" s="2" customFormat="1" ht="15" customHeight="1" x14ac:dyDescent="0.35"/>
    <row r="483" s="2" customFormat="1" ht="15" customHeight="1" x14ac:dyDescent="0.35"/>
    <row r="484" s="2" customFormat="1" ht="15" customHeight="1" x14ac:dyDescent="0.35"/>
    <row r="485" s="2" customFormat="1" ht="15" customHeight="1" x14ac:dyDescent="0.35"/>
    <row r="486" s="2" customFormat="1" ht="15" customHeight="1" x14ac:dyDescent="0.35"/>
    <row r="487" s="2" customFormat="1" ht="15" customHeight="1" x14ac:dyDescent="0.35"/>
    <row r="488" s="2" customFormat="1" ht="15" customHeight="1" x14ac:dyDescent="0.35"/>
    <row r="489" s="2" customFormat="1" ht="15" customHeight="1" x14ac:dyDescent="0.35"/>
    <row r="490" s="2" customFormat="1" ht="15" customHeight="1" x14ac:dyDescent="0.35"/>
    <row r="491" s="2" customFormat="1" ht="15" customHeight="1" x14ac:dyDescent="0.35"/>
    <row r="492" s="2" customFormat="1" ht="15" customHeight="1" x14ac:dyDescent="0.35"/>
    <row r="493" s="2" customFormat="1" ht="15" customHeight="1" x14ac:dyDescent="0.35"/>
    <row r="494" s="2" customFormat="1" ht="15" customHeight="1" x14ac:dyDescent="0.35"/>
    <row r="495" s="2" customFormat="1" ht="15" customHeight="1" x14ac:dyDescent="0.35"/>
    <row r="496" s="2" customFormat="1" ht="15" customHeight="1" x14ac:dyDescent="0.35"/>
    <row r="497" s="2" customFormat="1" ht="15" customHeight="1" x14ac:dyDescent="0.35"/>
    <row r="498" s="2" customFormat="1" ht="15" customHeight="1" x14ac:dyDescent="0.35"/>
    <row r="499" s="2" customFormat="1" ht="15" customHeight="1" x14ac:dyDescent="0.35"/>
    <row r="500" s="2" customFormat="1" ht="15" customHeight="1" x14ac:dyDescent="0.35"/>
    <row r="501" s="2" customFormat="1" ht="15" customHeight="1" x14ac:dyDescent="0.35"/>
    <row r="502" s="2" customFormat="1" ht="15" customHeight="1" x14ac:dyDescent="0.35"/>
    <row r="503" s="2" customFormat="1" ht="15" customHeight="1" x14ac:dyDescent="0.35"/>
    <row r="504" s="2" customFormat="1" ht="15" customHeight="1" x14ac:dyDescent="0.35"/>
    <row r="505" s="2" customFormat="1" ht="15" customHeight="1" x14ac:dyDescent="0.35"/>
    <row r="506" s="2" customFormat="1" ht="15" customHeight="1" x14ac:dyDescent="0.35"/>
    <row r="507" s="2" customFormat="1" ht="15" customHeight="1" x14ac:dyDescent="0.35"/>
    <row r="508" s="2" customFormat="1" ht="15" customHeight="1" x14ac:dyDescent="0.35"/>
    <row r="509" s="2" customFormat="1" ht="15" customHeight="1" x14ac:dyDescent="0.35"/>
    <row r="510" s="2" customFormat="1" ht="15" customHeight="1" x14ac:dyDescent="0.35"/>
    <row r="511" s="2" customFormat="1" ht="15" customHeight="1" x14ac:dyDescent="0.35"/>
    <row r="512" s="2" customFormat="1" ht="15" customHeight="1" x14ac:dyDescent="0.35"/>
    <row r="513" s="2" customFormat="1" ht="15" customHeight="1" x14ac:dyDescent="0.35"/>
    <row r="514" s="2" customFormat="1" ht="15" customHeight="1" x14ac:dyDescent="0.35"/>
    <row r="515" s="2" customFormat="1" ht="15" customHeight="1" x14ac:dyDescent="0.35"/>
    <row r="516" s="2" customFormat="1" ht="15" customHeight="1" x14ac:dyDescent="0.35"/>
    <row r="517" s="2" customFormat="1" ht="15" customHeight="1" x14ac:dyDescent="0.35"/>
    <row r="518" s="2" customFormat="1" ht="15" customHeight="1" x14ac:dyDescent="0.35"/>
    <row r="519" s="2" customFormat="1" ht="15" customHeight="1" x14ac:dyDescent="0.35"/>
    <row r="520" s="2" customFormat="1" ht="15" customHeight="1" x14ac:dyDescent="0.35"/>
    <row r="521" s="2" customFormat="1" ht="15" customHeight="1" x14ac:dyDescent="0.35"/>
    <row r="522" s="2" customFormat="1" ht="15" customHeight="1" x14ac:dyDescent="0.35"/>
    <row r="523" s="2" customFormat="1" ht="15" customHeight="1" x14ac:dyDescent="0.35"/>
    <row r="524" s="2" customFormat="1" ht="15" customHeight="1" x14ac:dyDescent="0.35"/>
    <row r="525" s="2" customFormat="1" ht="15" customHeight="1" x14ac:dyDescent="0.35"/>
    <row r="526" s="2" customFormat="1" ht="15" customHeight="1" x14ac:dyDescent="0.35"/>
    <row r="527" s="2" customFormat="1" ht="15" customHeight="1" x14ac:dyDescent="0.35"/>
    <row r="528" s="2" customFormat="1" ht="15" customHeight="1" x14ac:dyDescent="0.35"/>
    <row r="529" s="2" customFormat="1" ht="15" customHeight="1" x14ac:dyDescent="0.35"/>
    <row r="530" s="2" customFormat="1" ht="15" customHeight="1" x14ac:dyDescent="0.35"/>
    <row r="531" s="2" customFormat="1" ht="15" customHeight="1" x14ac:dyDescent="0.35"/>
    <row r="532" s="2" customFormat="1" ht="15" customHeight="1" x14ac:dyDescent="0.35"/>
    <row r="533" s="2" customFormat="1" ht="15" customHeight="1" x14ac:dyDescent="0.35"/>
    <row r="534" s="2" customFormat="1" ht="15" customHeight="1" x14ac:dyDescent="0.35"/>
    <row r="535" s="2" customFormat="1" ht="15" customHeight="1" x14ac:dyDescent="0.35"/>
    <row r="536" s="2" customFormat="1" ht="15" customHeight="1" x14ac:dyDescent="0.35"/>
    <row r="537" s="2" customFormat="1" ht="15" customHeight="1" x14ac:dyDescent="0.35"/>
    <row r="538" s="2" customFormat="1" ht="15" customHeight="1" x14ac:dyDescent="0.35"/>
    <row r="539" s="2" customFormat="1" ht="15" customHeight="1" x14ac:dyDescent="0.35"/>
    <row r="540" s="2" customFormat="1" ht="15" customHeight="1" x14ac:dyDescent="0.35"/>
    <row r="541" s="2" customFormat="1" ht="15" customHeight="1" x14ac:dyDescent="0.35"/>
    <row r="542" s="2" customFormat="1" ht="15" customHeight="1" x14ac:dyDescent="0.35"/>
    <row r="543" s="2" customFormat="1" ht="15" customHeight="1" x14ac:dyDescent="0.35"/>
    <row r="544" s="2" customFormat="1" ht="15" customHeight="1" x14ac:dyDescent="0.35"/>
    <row r="545" s="2" customFormat="1" ht="15" customHeight="1" x14ac:dyDescent="0.35"/>
    <row r="546" s="2" customFormat="1" ht="15" customHeight="1" x14ac:dyDescent="0.35"/>
    <row r="547" s="2" customFormat="1" ht="15" customHeight="1" x14ac:dyDescent="0.35"/>
    <row r="548" s="2" customFormat="1" ht="15" customHeight="1" x14ac:dyDescent="0.35"/>
    <row r="549" s="2" customFormat="1" ht="15" customHeight="1" x14ac:dyDescent="0.35"/>
    <row r="550" s="2" customFormat="1" ht="15" customHeight="1" x14ac:dyDescent="0.35"/>
    <row r="551" s="2" customFormat="1" ht="15" customHeight="1" x14ac:dyDescent="0.35"/>
    <row r="552" s="2" customFormat="1" ht="15" customHeight="1" x14ac:dyDescent="0.35"/>
    <row r="553" s="2" customFormat="1" ht="15" customHeight="1" x14ac:dyDescent="0.35"/>
    <row r="554" s="2" customFormat="1" ht="15" customHeight="1" x14ac:dyDescent="0.35"/>
    <row r="555" s="2" customFormat="1" ht="15" customHeight="1" x14ac:dyDescent="0.35"/>
    <row r="556" s="2" customFormat="1" ht="15" customHeight="1" x14ac:dyDescent="0.35"/>
    <row r="557" s="2" customFormat="1" ht="15" customHeight="1" x14ac:dyDescent="0.35"/>
    <row r="558" s="2" customFormat="1" ht="15" customHeight="1" x14ac:dyDescent="0.35"/>
    <row r="559" s="2" customFormat="1" ht="15" customHeight="1" x14ac:dyDescent="0.35"/>
    <row r="560" s="2" customFormat="1" ht="15" customHeight="1" x14ac:dyDescent="0.35"/>
    <row r="561" s="2" customFormat="1" ht="15" customHeight="1" x14ac:dyDescent="0.35"/>
    <row r="562" s="2" customFormat="1" ht="15" customHeight="1" x14ac:dyDescent="0.35"/>
    <row r="563" s="2" customFormat="1" ht="15" customHeight="1" x14ac:dyDescent="0.35"/>
    <row r="564" s="2" customFormat="1" ht="15" customHeight="1" x14ac:dyDescent="0.35"/>
    <row r="565" s="2" customFormat="1" ht="15" customHeight="1" x14ac:dyDescent="0.35"/>
    <row r="566" s="2" customFormat="1" ht="15" customHeight="1" x14ac:dyDescent="0.35"/>
    <row r="567" s="2" customFormat="1" ht="15" customHeight="1" x14ac:dyDescent="0.35"/>
    <row r="568" s="2" customFormat="1" ht="15" customHeight="1" x14ac:dyDescent="0.35"/>
    <row r="569" s="2" customFormat="1" ht="15" customHeight="1" x14ac:dyDescent="0.35"/>
    <row r="570" s="2" customFormat="1" ht="15" customHeight="1" x14ac:dyDescent="0.35"/>
    <row r="571" s="2" customFormat="1" ht="15" customHeight="1" x14ac:dyDescent="0.35"/>
    <row r="572" s="2" customFormat="1" ht="15" customHeight="1" x14ac:dyDescent="0.35"/>
    <row r="573" s="2" customFormat="1" ht="15" customHeight="1" x14ac:dyDescent="0.35"/>
    <row r="574" s="2" customFormat="1" ht="15" customHeight="1" x14ac:dyDescent="0.35"/>
    <row r="575" s="2" customFormat="1" ht="15" customHeight="1" x14ac:dyDescent="0.35"/>
    <row r="576" s="2" customFormat="1" ht="15" customHeight="1" x14ac:dyDescent="0.35"/>
    <row r="577" s="2" customFormat="1" ht="15" customHeight="1" x14ac:dyDescent="0.35"/>
    <row r="578" s="2" customFormat="1" ht="15" customHeight="1" x14ac:dyDescent="0.35"/>
    <row r="579" s="2" customFormat="1" ht="15" customHeight="1" x14ac:dyDescent="0.35"/>
    <row r="580" s="2" customFormat="1" ht="15" customHeight="1" x14ac:dyDescent="0.35"/>
    <row r="581" s="2" customFormat="1" ht="15" customHeight="1" x14ac:dyDescent="0.35"/>
    <row r="582" s="2" customFormat="1" ht="15" customHeight="1" x14ac:dyDescent="0.35"/>
    <row r="583" s="2" customFormat="1" ht="15" customHeight="1" x14ac:dyDescent="0.35"/>
    <row r="584" s="2" customFormat="1" ht="15" customHeight="1" x14ac:dyDescent="0.35"/>
    <row r="585" s="2" customFormat="1" ht="15" customHeight="1" x14ac:dyDescent="0.35"/>
    <row r="586" s="2" customFormat="1" ht="15" customHeight="1" x14ac:dyDescent="0.35"/>
    <row r="587" s="2" customFormat="1" ht="15" customHeight="1" x14ac:dyDescent="0.35"/>
    <row r="588" s="2" customFormat="1" ht="15" customHeight="1" x14ac:dyDescent="0.35"/>
    <row r="589" s="2" customFormat="1" ht="15" customHeight="1" x14ac:dyDescent="0.35"/>
    <row r="590" s="2" customFormat="1" ht="15" customHeight="1" x14ac:dyDescent="0.35"/>
    <row r="591" s="2" customFormat="1" ht="15" customHeight="1" x14ac:dyDescent="0.35"/>
    <row r="592" s="2" customFormat="1" ht="15" customHeight="1" x14ac:dyDescent="0.35"/>
    <row r="593" s="2" customFormat="1" ht="15" customHeight="1" x14ac:dyDescent="0.35"/>
    <row r="594" s="2" customFormat="1" ht="15" customHeight="1" x14ac:dyDescent="0.35"/>
    <row r="595" s="2" customFormat="1" ht="15" customHeight="1" x14ac:dyDescent="0.35"/>
    <row r="596" s="2" customFormat="1" ht="15" customHeight="1" x14ac:dyDescent="0.35"/>
    <row r="597" s="2" customFormat="1" ht="15" customHeight="1" x14ac:dyDescent="0.35"/>
    <row r="598" s="2" customFormat="1" ht="15" customHeight="1" x14ac:dyDescent="0.35"/>
    <row r="599" s="2" customFormat="1" ht="15" customHeight="1" x14ac:dyDescent="0.35"/>
    <row r="600" s="2" customFormat="1" ht="15" customHeight="1" x14ac:dyDescent="0.35"/>
    <row r="601" s="2" customFormat="1" ht="15" customHeight="1" x14ac:dyDescent="0.35"/>
    <row r="602" s="2" customFormat="1" ht="15" customHeight="1" x14ac:dyDescent="0.35"/>
    <row r="603" s="2" customFormat="1" ht="15" customHeight="1" x14ac:dyDescent="0.35"/>
    <row r="604" s="2" customFormat="1" ht="15" customHeight="1" x14ac:dyDescent="0.35"/>
    <row r="605" s="2" customFormat="1" ht="15" customHeight="1" x14ac:dyDescent="0.35"/>
    <row r="606" s="2" customFormat="1" ht="15" customHeight="1" x14ac:dyDescent="0.35"/>
    <row r="607" s="2" customFormat="1" ht="15" customHeight="1" x14ac:dyDescent="0.35"/>
    <row r="608" s="2" customFormat="1" ht="15" customHeight="1" x14ac:dyDescent="0.35"/>
    <row r="609" s="2" customFormat="1" ht="15" customHeight="1" x14ac:dyDescent="0.35"/>
    <row r="610" s="2" customFormat="1" ht="15" customHeight="1" x14ac:dyDescent="0.35"/>
    <row r="611" s="2" customFormat="1" ht="15" customHeight="1" x14ac:dyDescent="0.35"/>
    <row r="612" s="2" customFormat="1" ht="15" customHeight="1" x14ac:dyDescent="0.35"/>
    <row r="613" s="2" customFormat="1" ht="15" customHeight="1" x14ac:dyDescent="0.35"/>
    <row r="614" s="2" customFormat="1" ht="15" customHeight="1" x14ac:dyDescent="0.35"/>
    <row r="615" s="2" customFormat="1" ht="15" customHeight="1" x14ac:dyDescent="0.35"/>
    <row r="616" s="2" customFormat="1" ht="15" customHeight="1" x14ac:dyDescent="0.35"/>
    <row r="617" s="2" customFormat="1" ht="15" customHeight="1" x14ac:dyDescent="0.35"/>
    <row r="618" s="2" customFormat="1" ht="15" customHeight="1" x14ac:dyDescent="0.35"/>
    <row r="619" s="2" customFormat="1" ht="15" customHeight="1" x14ac:dyDescent="0.35"/>
    <row r="620" s="2" customFormat="1" ht="15" customHeight="1" x14ac:dyDescent="0.35"/>
    <row r="621" s="2" customFormat="1" ht="15" customHeight="1" x14ac:dyDescent="0.35"/>
    <row r="622" s="2" customFormat="1" ht="15" customHeight="1" x14ac:dyDescent="0.35"/>
    <row r="623" s="2" customFormat="1" ht="15" customHeight="1" x14ac:dyDescent="0.35"/>
    <row r="624" s="2" customFormat="1" ht="15" customHeight="1" x14ac:dyDescent="0.35"/>
    <row r="625" s="2" customFormat="1" ht="15" customHeight="1" x14ac:dyDescent="0.35"/>
    <row r="626" s="2" customFormat="1" ht="15" customHeight="1" x14ac:dyDescent="0.35"/>
    <row r="627" s="2" customFormat="1" ht="15" customHeight="1" x14ac:dyDescent="0.35"/>
    <row r="628" s="2" customFormat="1" ht="15" customHeight="1" x14ac:dyDescent="0.35"/>
    <row r="629" s="2" customFormat="1" ht="15" customHeight="1" x14ac:dyDescent="0.35"/>
    <row r="630" s="2" customFormat="1" ht="15" customHeight="1" x14ac:dyDescent="0.35"/>
    <row r="631" s="2" customFormat="1" ht="15" customHeight="1" x14ac:dyDescent="0.35"/>
    <row r="632" s="2" customFormat="1" ht="15" customHeight="1" x14ac:dyDescent="0.35"/>
    <row r="633" s="2" customFormat="1" ht="15" customHeight="1" x14ac:dyDescent="0.35"/>
    <row r="634" s="2" customFormat="1" ht="15" customHeight="1" x14ac:dyDescent="0.35"/>
    <row r="635" s="2" customFormat="1" ht="15" customHeight="1" x14ac:dyDescent="0.35"/>
    <row r="636" s="2" customFormat="1" ht="15" customHeight="1" x14ac:dyDescent="0.35"/>
    <row r="637" s="2" customFormat="1" ht="15" customHeight="1" x14ac:dyDescent="0.35"/>
    <row r="638" s="2" customFormat="1" ht="15" customHeight="1" x14ac:dyDescent="0.35"/>
    <row r="639" s="2" customFormat="1" ht="15" customHeight="1" x14ac:dyDescent="0.35"/>
    <row r="640" s="2" customFormat="1" ht="15" customHeight="1" x14ac:dyDescent="0.35"/>
    <row r="641" s="2" customFormat="1" ht="15" customHeight="1" x14ac:dyDescent="0.35"/>
    <row r="642" s="2" customFormat="1" ht="15" customHeight="1" x14ac:dyDescent="0.35"/>
    <row r="643" s="2" customFormat="1" ht="15" customHeight="1" x14ac:dyDescent="0.35"/>
    <row r="644" s="2" customFormat="1" ht="15" customHeight="1" x14ac:dyDescent="0.35"/>
    <row r="645" s="2" customFormat="1" ht="15" customHeight="1" x14ac:dyDescent="0.35"/>
    <row r="646" s="2" customFormat="1" ht="15" customHeight="1" x14ac:dyDescent="0.35"/>
    <row r="647" s="2" customFormat="1" ht="15" customHeight="1" x14ac:dyDescent="0.35"/>
    <row r="648" s="2" customFormat="1" ht="15" customHeight="1" x14ac:dyDescent="0.35"/>
    <row r="649" s="2" customFormat="1" ht="15" customHeight="1" x14ac:dyDescent="0.35"/>
    <row r="650" s="2" customFormat="1" ht="15" customHeight="1" x14ac:dyDescent="0.35"/>
    <row r="651" s="2" customFormat="1" ht="15" customHeight="1" x14ac:dyDescent="0.35"/>
    <row r="652" s="2" customFormat="1" ht="15" customHeight="1" x14ac:dyDescent="0.35"/>
    <row r="653" s="2" customFormat="1" ht="15" customHeight="1" x14ac:dyDescent="0.35"/>
    <row r="654" s="2" customFormat="1" ht="15" customHeight="1" x14ac:dyDescent="0.35"/>
    <row r="655" s="2" customFormat="1" ht="15" customHeight="1" x14ac:dyDescent="0.35"/>
    <row r="656" s="2" customFormat="1" ht="15" customHeight="1" x14ac:dyDescent="0.35"/>
    <row r="657" s="2" customFormat="1" ht="15" customHeight="1" x14ac:dyDescent="0.35"/>
    <row r="658" s="2" customFormat="1" ht="15" customHeight="1" x14ac:dyDescent="0.35"/>
    <row r="659" s="2" customFormat="1" ht="15" customHeight="1" x14ac:dyDescent="0.35"/>
    <row r="660" s="2" customFormat="1" ht="15" customHeight="1" x14ac:dyDescent="0.35"/>
    <row r="661" s="2" customFormat="1" ht="15" customHeight="1" x14ac:dyDescent="0.35"/>
    <row r="662" s="2" customFormat="1" ht="15" customHeight="1" x14ac:dyDescent="0.35"/>
    <row r="663" s="2" customFormat="1" ht="15" customHeight="1" x14ac:dyDescent="0.35"/>
    <row r="664" s="2" customFormat="1" ht="15" customHeight="1" x14ac:dyDescent="0.35"/>
    <row r="665" s="2" customFormat="1" ht="15" customHeight="1" x14ac:dyDescent="0.35"/>
    <row r="666" s="2" customFormat="1" ht="15" customHeight="1" x14ac:dyDescent="0.35"/>
    <row r="667" s="2" customFormat="1" ht="15" customHeight="1" x14ac:dyDescent="0.35"/>
    <row r="668" s="2" customFormat="1" ht="15" customHeight="1" x14ac:dyDescent="0.35"/>
    <row r="669" s="2" customFormat="1" ht="15" customHeight="1" x14ac:dyDescent="0.35"/>
    <row r="670" s="2" customFormat="1" ht="15" customHeight="1" x14ac:dyDescent="0.35"/>
    <row r="671" s="2" customFormat="1" ht="15" customHeight="1" x14ac:dyDescent="0.35"/>
    <row r="672" s="2" customFormat="1" ht="15" customHeight="1" x14ac:dyDescent="0.35"/>
    <row r="673" s="2" customFormat="1" ht="15" customHeight="1" x14ac:dyDescent="0.35"/>
    <row r="674" s="2" customFormat="1" ht="15" customHeight="1" x14ac:dyDescent="0.35"/>
    <row r="675" s="2" customFormat="1" ht="15" customHeight="1" x14ac:dyDescent="0.35"/>
    <row r="676" s="2" customFormat="1" ht="15" customHeight="1" x14ac:dyDescent="0.35"/>
    <row r="677" s="2" customFormat="1" ht="15" customHeight="1" x14ac:dyDescent="0.35"/>
    <row r="678" s="2" customFormat="1" ht="15" customHeight="1" x14ac:dyDescent="0.35"/>
    <row r="679" s="2" customFormat="1" ht="15" customHeight="1" x14ac:dyDescent="0.35"/>
    <row r="680" s="2" customFormat="1" ht="15" customHeight="1" x14ac:dyDescent="0.35"/>
    <row r="681" s="2" customFormat="1" ht="15" customHeight="1" x14ac:dyDescent="0.35"/>
    <row r="682" s="2" customFormat="1" ht="15" customHeight="1" x14ac:dyDescent="0.35"/>
    <row r="683" s="2" customFormat="1" ht="15" customHeight="1" x14ac:dyDescent="0.35"/>
    <row r="684" s="2" customFormat="1" ht="15" customHeight="1" x14ac:dyDescent="0.35"/>
    <row r="685" s="2" customFormat="1" ht="15" customHeight="1" x14ac:dyDescent="0.35"/>
    <row r="686" s="2" customFormat="1" ht="15" customHeight="1" x14ac:dyDescent="0.35"/>
    <row r="687" s="2" customFormat="1" ht="15" customHeight="1" x14ac:dyDescent="0.35"/>
    <row r="688" s="2" customFormat="1" ht="15" customHeight="1" x14ac:dyDescent="0.35"/>
    <row r="689" s="2" customFormat="1" ht="15" customHeight="1" x14ac:dyDescent="0.35"/>
    <row r="690" s="2" customFormat="1" ht="15" customHeight="1" x14ac:dyDescent="0.35"/>
    <row r="691" s="2" customFormat="1" ht="15" customHeight="1" x14ac:dyDescent="0.35"/>
    <row r="692" s="2" customFormat="1" ht="15" customHeight="1" x14ac:dyDescent="0.35"/>
    <row r="693" s="2" customFormat="1" ht="15" customHeight="1" x14ac:dyDescent="0.35"/>
    <row r="694" s="2" customFormat="1" ht="15" customHeight="1" x14ac:dyDescent="0.35"/>
    <row r="695" s="2" customFormat="1" ht="15" customHeight="1" x14ac:dyDescent="0.35"/>
    <row r="696" s="2" customFormat="1" ht="15" customHeight="1" x14ac:dyDescent="0.35"/>
    <row r="697" s="2" customFormat="1" ht="15" customHeight="1" x14ac:dyDescent="0.35"/>
    <row r="698" s="2" customFormat="1" ht="15" customHeight="1" x14ac:dyDescent="0.35"/>
    <row r="699" s="2" customFormat="1" ht="15" customHeight="1" x14ac:dyDescent="0.35"/>
    <row r="700" s="2" customFormat="1" ht="15" customHeight="1" x14ac:dyDescent="0.35"/>
    <row r="701" s="2" customFormat="1" ht="15" customHeight="1" x14ac:dyDescent="0.35"/>
    <row r="702" s="2" customFormat="1" ht="15" customHeight="1" x14ac:dyDescent="0.35"/>
    <row r="703" s="2" customFormat="1" ht="15" customHeight="1" x14ac:dyDescent="0.35"/>
    <row r="704" s="2" customFormat="1" ht="15" customHeight="1" x14ac:dyDescent="0.35"/>
    <row r="705" s="2" customFormat="1" ht="15" customHeight="1" x14ac:dyDescent="0.35"/>
    <row r="706" s="2" customFormat="1" ht="15" customHeight="1" x14ac:dyDescent="0.35"/>
    <row r="707" s="2" customFormat="1" ht="15" customHeight="1" x14ac:dyDescent="0.35"/>
    <row r="708" s="2" customFormat="1" ht="15" customHeight="1" x14ac:dyDescent="0.35"/>
    <row r="709" s="2" customFormat="1" ht="15" customHeight="1" x14ac:dyDescent="0.35"/>
    <row r="710" s="2" customFormat="1" ht="15" customHeight="1" x14ac:dyDescent="0.35"/>
    <row r="711" s="2" customFormat="1" ht="15" customHeight="1" x14ac:dyDescent="0.35"/>
    <row r="712" s="2" customFormat="1" ht="15" customHeight="1" x14ac:dyDescent="0.35"/>
    <row r="713" s="2" customFormat="1" ht="15" customHeight="1" x14ac:dyDescent="0.35"/>
    <row r="714" s="2" customFormat="1" ht="15" customHeight="1" x14ac:dyDescent="0.35"/>
    <row r="715" s="2" customFormat="1" ht="15" customHeight="1" x14ac:dyDescent="0.35"/>
    <row r="716" s="2" customFormat="1" ht="15" customHeight="1" x14ac:dyDescent="0.35"/>
    <row r="717" s="2" customFormat="1" ht="15" customHeight="1" x14ac:dyDescent="0.35"/>
    <row r="718" s="2" customFormat="1" ht="15" customHeight="1" x14ac:dyDescent="0.35"/>
    <row r="719" s="2" customFormat="1" ht="15" customHeight="1" x14ac:dyDescent="0.35"/>
    <row r="720" s="2" customFormat="1" ht="15" customHeight="1" x14ac:dyDescent="0.35"/>
    <row r="721" s="2" customFormat="1" ht="15" customHeight="1" x14ac:dyDescent="0.35"/>
    <row r="722" s="2" customFormat="1" ht="15" customHeight="1" x14ac:dyDescent="0.35"/>
    <row r="723" s="2" customFormat="1" ht="15" customHeight="1" x14ac:dyDescent="0.35"/>
    <row r="724" s="2" customFormat="1" ht="15" customHeight="1" x14ac:dyDescent="0.35"/>
    <row r="725" s="2" customFormat="1" ht="15" customHeight="1" x14ac:dyDescent="0.35"/>
    <row r="726" s="2" customFormat="1" ht="15" customHeight="1" x14ac:dyDescent="0.35"/>
    <row r="727" s="2" customFormat="1" ht="15" customHeight="1" x14ac:dyDescent="0.35"/>
    <row r="728" s="2" customFormat="1" ht="15" customHeight="1" x14ac:dyDescent="0.35"/>
    <row r="729" s="2" customFormat="1" ht="15" customHeight="1" x14ac:dyDescent="0.35"/>
    <row r="730" s="2" customFormat="1" ht="15" customHeight="1" x14ac:dyDescent="0.35"/>
    <row r="731" s="2" customFormat="1" ht="15" customHeight="1" x14ac:dyDescent="0.35"/>
    <row r="732" s="2" customFormat="1" ht="15" customHeight="1" x14ac:dyDescent="0.35"/>
    <row r="733" s="2" customFormat="1" ht="15" customHeight="1" x14ac:dyDescent="0.35"/>
    <row r="734" s="2" customFormat="1" ht="15" customHeight="1" x14ac:dyDescent="0.35"/>
  </sheetData>
  <mergeCells count="4">
    <mergeCell ref="A1:L1"/>
    <mergeCell ref="A3:A4"/>
    <mergeCell ref="B3:B4"/>
    <mergeCell ref="C3:C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DATA-1</vt:lpstr>
      <vt:lpstr>DATA-A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2022-05-19T09:19:47Z</dcterms:created>
  <dcterms:modified xsi:type="dcterms:W3CDTF">2022-06-10T17:13:13Z</dcterms:modified>
</cp:coreProperties>
</file>