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9\"/>
    </mc:Choice>
  </mc:AlternateContent>
  <xr:revisionPtr revIDLastSave="0" documentId="13_ncr:1_{78F09A9D-A7D8-49C8-BCBE-3D4D81EA9027}" xr6:coauthVersionLast="43" xr6:coauthVersionMax="43" xr10:uidLastSave="{00000000-0000-0000-0000-000000000000}"/>
  <bookViews>
    <workbookView xWindow="-120" yWindow="-120" windowWidth="20730" windowHeight="11160" activeTab="2" xr2:uid="{9C5EFFC2-5141-4097-B56E-3EAE3E1B3AE4}"/>
  </bookViews>
  <sheets>
    <sheet name="CH4" sheetId="3" r:id="rId1"/>
    <sheet name="CO" sheetId="4" r:id="rId2"/>
    <sheet name="LPG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D22" i="6" s="1"/>
  <c r="E22" i="6" s="1"/>
  <c r="C23" i="6"/>
  <c r="D23" i="6" s="1"/>
  <c r="E23" i="6" s="1"/>
  <c r="C24" i="6"/>
  <c r="D24" i="6" s="1"/>
  <c r="E24" i="6" s="1"/>
  <c r="C25" i="6"/>
  <c r="D25" i="6" s="1"/>
  <c r="E25" i="6" s="1"/>
  <c r="C26" i="6"/>
  <c r="D26" i="6" s="1"/>
  <c r="E26" i="6" s="1"/>
  <c r="C27" i="6"/>
  <c r="D27" i="6" s="1"/>
  <c r="E27" i="6" s="1"/>
  <c r="C19" i="6"/>
  <c r="C21" i="4"/>
  <c r="C22" i="4"/>
  <c r="C23" i="4"/>
  <c r="C20" i="4"/>
  <c r="E21" i="3"/>
  <c r="E22" i="3"/>
  <c r="E23" i="3"/>
  <c r="E24" i="3"/>
  <c r="E25" i="3"/>
  <c r="E26" i="3"/>
  <c r="E27" i="3"/>
  <c r="E28" i="3"/>
  <c r="D21" i="3"/>
  <c r="D22" i="3"/>
  <c r="D23" i="3"/>
  <c r="D24" i="3"/>
  <c r="D25" i="3"/>
  <c r="D26" i="3"/>
  <c r="D27" i="3"/>
  <c r="D28" i="3"/>
  <c r="C21" i="3"/>
  <c r="C22" i="3"/>
  <c r="C23" i="3"/>
  <c r="C24" i="3"/>
  <c r="C25" i="3"/>
  <c r="C26" i="3"/>
  <c r="C27" i="3"/>
  <c r="C28" i="3"/>
  <c r="C20" i="3"/>
  <c r="D20" i="6"/>
  <c r="E20" i="6" s="1"/>
  <c r="D21" i="6"/>
  <c r="E21" i="6" s="1"/>
  <c r="D19" i="6" l="1"/>
  <c r="E19" i="6" s="1"/>
  <c r="D21" i="4"/>
  <c r="E21" i="4" s="1"/>
  <c r="D22" i="4"/>
  <c r="E22" i="4" s="1"/>
  <c r="D23" i="4"/>
  <c r="E23" i="4" s="1"/>
  <c r="D20" i="4" l="1"/>
  <c r="E20" i="4" s="1"/>
  <c r="E30" i="4" l="1"/>
  <c r="D20" i="3"/>
  <c r="E20" i="3" s="1"/>
  <c r="E30" i="3" l="1"/>
  <c r="E29" i="6"/>
</calcChain>
</file>

<file path=xl/sharedStrings.xml><?xml version="1.0" encoding="utf-8"?>
<sst xmlns="http://schemas.openxmlformats.org/spreadsheetml/2006/main" count="30" uniqueCount="9">
  <si>
    <t>RS/R0</t>
  </si>
  <si>
    <t>CH4</t>
  </si>
  <si>
    <t>CO</t>
  </si>
  <si>
    <t>LPG</t>
  </si>
  <si>
    <t>Error</t>
  </si>
  <si>
    <t>Error porcentual</t>
  </si>
  <si>
    <t>Error promedio</t>
  </si>
  <si>
    <t>PPM Calculado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</si>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</sst>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198.18095665651501</c:v>
                </c:pt>
                <c:pt idx="1">
                  <c:v>494.904758727233</c:v>
                </c:pt>
                <c:pt idx="2">
                  <c:v>801.132606039606</c:v>
                </c:pt>
                <c:pt idx="3">
                  <c:v>1003.03528920168</c:v>
                </c:pt>
                <c:pt idx="4">
                  <c:v>1498.4971204129699</c:v>
                </c:pt>
                <c:pt idx="5">
                  <c:v>1984.69800837137</c:v>
                </c:pt>
                <c:pt idx="6">
                  <c:v>2988.7975925084402</c:v>
                </c:pt>
                <c:pt idx="7">
                  <c:v>4996.4366787345898</c:v>
                </c:pt>
                <c:pt idx="8">
                  <c:v>9886.57627293312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3.0950110313917198</c:v>
                </c:pt>
                <c:pt idx="1">
                  <c:v>2.23248774836099</c:v>
                </c:pt>
                <c:pt idx="2">
                  <c:v>1.8961577373613001</c:v>
                </c:pt>
                <c:pt idx="3">
                  <c:v>1.77295785363236</c:v>
                </c:pt>
                <c:pt idx="4">
                  <c:v>1.50560367856335</c:v>
                </c:pt>
                <c:pt idx="5">
                  <c:v>1.3415273165230699</c:v>
                </c:pt>
                <c:pt idx="6">
                  <c:v>1.17276462434281</c:v>
                </c:pt>
                <c:pt idx="7">
                  <c:v>0.94003050302821201</c:v>
                </c:pt>
                <c:pt idx="8">
                  <c:v>0.70444290336517901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3.0950110313917198</c:v>
                </c:pt>
                <c:pt idx="1">
                  <c:v>2.23248774836099</c:v>
                </c:pt>
                <c:pt idx="2">
                  <c:v>1.8961577373613001</c:v>
                </c:pt>
                <c:pt idx="3">
                  <c:v>1.77295785363236</c:v>
                </c:pt>
                <c:pt idx="4">
                  <c:v>1.50560367856335</c:v>
                </c:pt>
                <c:pt idx="5">
                  <c:v>1.3415273165230699</c:v>
                </c:pt>
                <c:pt idx="6">
                  <c:v>1.17276462434281</c:v>
                </c:pt>
                <c:pt idx="7">
                  <c:v>0.94003050302821201</c:v>
                </c:pt>
                <c:pt idx="8">
                  <c:v>0.70444290336517901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198.18095665651501</c:v>
                </c:pt>
                <c:pt idx="1">
                  <c:v>494.904758727233</c:v>
                </c:pt>
                <c:pt idx="2">
                  <c:v>801.132606039606</c:v>
                </c:pt>
                <c:pt idx="3">
                  <c:v>1003.03528920168</c:v>
                </c:pt>
                <c:pt idx="4">
                  <c:v>1498.4971204129699</c:v>
                </c:pt>
                <c:pt idx="5">
                  <c:v>1984.69800837137</c:v>
                </c:pt>
                <c:pt idx="6">
                  <c:v>2988.7975925084402</c:v>
                </c:pt>
                <c:pt idx="7">
                  <c:v>4996.4366787345898</c:v>
                </c:pt>
                <c:pt idx="8">
                  <c:v>9886.57627293312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198.4013084</c:v>
                </c:pt>
                <c:pt idx="1">
                  <c:v>491.56214610000001</c:v>
                </c:pt>
                <c:pt idx="2">
                  <c:v>789.41641189999996</c:v>
                </c:pt>
                <c:pt idx="3">
                  <c:v>988.44957160000001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1.635472617</c:v>
                </c:pt>
                <c:pt idx="1">
                  <c:v>1.091904853</c:v>
                </c:pt>
                <c:pt idx="2">
                  <c:v>0.892223867</c:v>
                </c:pt>
                <c:pt idx="3">
                  <c:v>0.79489818199999995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1.635472617</c:v>
                </c:pt>
                <c:pt idx="1">
                  <c:v>1.091904853</c:v>
                </c:pt>
                <c:pt idx="2">
                  <c:v>0.892223867</c:v>
                </c:pt>
                <c:pt idx="3">
                  <c:v>0.79489818199999995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198.4013084</c:v>
                </c:pt>
                <c:pt idx="1">
                  <c:v>491.56214610000001</c:v>
                </c:pt>
                <c:pt idx="2">
                  <c:v>789.41641189999996</c:v>
                </c:pt>
                <c:pt idx="3">
                  <c:v>988.44957160000001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199.91866574113001</c:v>
                </c:pt>
                <c:pt idx="1">
                  <c:v>495.321574124373</c:v>
                </c:pt>
                <c:pt idx="2">
                  <c:v>801.86133312831896</c:v>
                </c:pt>
                <c:pt idx="3">
                  <c:v>995.99238509334498</c:v>
                </c:pt>
                <c:pt idx="4">
                  <c:v>1500.03696925549</c:v>
                </c:pt>
                <c:pt idx="5">
                  <c:v>1986.8043782713901</c:v>
                </c:pt>
                <c:pt idx="6">
                  <c:v>2992.3222733611401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2.06245624436737</c:v>
                </c:pt>
                <c:pt idx="1">
                  <c:v>1.3769756577169701</c:v>
                </c:pt>
                <c:pt idx="2">
                  <c:v>1.12518158417261</c:v>
                </c:pt>
                <c:pt idx="3">
                  <c:v>1.01216246213845</c:v>
                </c:pt>
                <c:pt idx="4">
                  <c:v>0.83498375294766802</c:v>
                </c:pt>
                <c:pt idx="5">
                  <c:v>0.72974707915507298</c:v>
                </c:pt>
                <c:pt idx="6">
                  <c:v>0.59621501269198796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2.06245624436737</c:v>
                </c:pt>
                <c:pt idx="1">
                  <c:v>1.3769756577169701</c:v>
                </c:pt>
                <c:pt idx="2">
                  <c:v>1.12518158417261</c:v>
                </c:pt>
                <c:pt idx="3">
                  <c:v>1.01216246213845</c:v>
                </c:pt>
                <c:pt idx="4">
                  <c:v>0.83498375294766802</c:v>
                </c:pt>
                <c:pt idx="5">
                  <c:v>0.72974707915507298</c:v>
                </c:pt>
                <c:pt idx="6">
                  <c:v>0.59621501269198796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199.91866574113001</c:v>
                </c:pt>
                <c:pt idx="1">
                  <c:v>495.321574124373</c:v>
                </c:pt>
                <c:pt idx="2">
                  <c:v>801.86133312831896</c:v>
                </c:pt>
                <c:pt idx="3">
                  <c:v>995.99238509334498</c:v>
                </c:pt>
                <c:pt idx="4">
                  <c:v>1500.03696925549</c:v>
                </c:pt>
                <c:pt idx="5">
                  <c:v>1986.8043782713901</c:v>
                </c:pt>
                <c:pt idx="6">
                  <c:v>2992.3222733611401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opLeftCell="A4" workbookViewId="0">
      <selection activeCell="E20" sqref="E20:E28"/>
    </sheetView>
  </sheetViews>
  <sheetFormatPr baseColWidth="10" defaultRowHeight="15" x14ac:dyDescent="0.25"/>
  <sheetData>
    <row r="1" spans="1:2" x14ac:dyDescent="0.25">
      <c r="A1" s="7" t="s">
        <v>8</v>
      </c>
      <c r="B1" s="2" t="s">
        <v>0</v>
      </c>
    </row>
    <row r="2" spans="1:2" x14ac:dyDescent="0.25">
      <c r="A2" s="7"/>
      <c r="B2" s="3" t="s">
        <v>1</v>
      </c>
    </row>
    <row r="3" spans="1:2" x14ac:dyDescent="0.25">
      <c r="A3" s="1">
        <v>198.18095665651501</v>
      </c>
      <c r="B3" s="1">
        <v>3.0950110313917198</v>
      </c>
    </row>
    <row r="4" spans="1:2" x14ac:dyDescent="0.25">
      <c r="A4" s="1">
        <v>494.904758727233</v>
      </c>
      <c r="B4" s="1">
        <v>2.23248774836099</v>
      </c>
    </row>
    <row r="5" spans="1:2" x14ac:dyDescent="0.25">
      <c r="A5" s="1">
        <v>801.132606039606</v>
      </c>
      <c r="B5" s="1">
        <v>1.8961577373613001</v>
      </c>
    </row>
    <row r="6" spans="1:2" x14ac:dyDescent="0.25">
      <c r="A6" s="1">
        <v>1003.03528920168</v>
      </c>
      <c r="B6" s="1">
        <v>1.77295785363236</v>
      </c>
    </row>
    <row r="7" spans="1:2" x14ac:dyDescent="0.25">
      <c r="A7" s="1">
        <v>1498.4971204129699</v>
      </c>
      <c r="B7" s="1">
        <v>1.50560367856335</v>
      </c>
    </row>
    <row r="8" spans="1:2" x14ac:dyDescent="0.25">
      <c r="A8" s="1">
        <v>1984.69800837137</v>
      </c>
      <c r="B8" s="1">
        <v>1.3415273165230699</v>
      </c>
    </row>
    <row r="9" spans="1:2" x14ac:dyDescent="0.25">
      <c r="A9" s="1">
        <v>2988.7975925084402</v>
      </c>
      <c r="B9" s="1">
        <v>1.17276462434281</v>
      </c>
    </row>
    <row r="10" spans="1:2" x14ac:dyDescent="0.25">
      <c r="A10" s="1">
        <v>4996.4366787345898</v>
      </c>
      <c r="B10" s="1">
        <v>0.94003050302821201</v>
      </c>
    </row>
    <row r="11" spans="1:2" x14ac:dyDescent="0.25">
      <c r="A11" s="1">
        <v>9886.57627293312</v>
      </c>
      <c r="B11" s="1">
        <v>0.70444290336517901</v>
      </c>
    </row>
    <row r="12" spans="1:2" x14ac:dyDescent="0.25">
      <c r="A12" s="1"/>
      <c r="B12" s="1"/>
    </row>
    <row r="18" spans="1:5" x14ac:dyDescent="0.25">
      <c r="A18" s="2" t="s">
        <v>0</v>
      </c>
      <c r="B18" s="7" t="s">
        <v>8</v>
      </c>
      <c r="C18" s="8" t="s">
        <v>7</v>
      </c>
      <c r="D18" s="10" t="s">
        <v>4</v>
      </c>
      <c r="E18" s="4" t="s">
        <v>5</v>
      </c>
    </row>
    <row r="19" spans="1:5" x14ac:dyDescent="0.25">
      <c r="A19" s="3" t="s">
        <v>1</v>
      </c>
      <c r="B19" s="7"/>
      <c r="C19" s="9"/>
      <c r="D19" s="11"/>
      <c r="E19" s="5"/>
    </row>
    <row r="20" spans="1:5" x14ac:dyDescent="0.25">
      <c r="A20" s="1">
        <v>3.0950110313917198</v>
      </c>
      <c r="B20" s="1">
        <v>198.18095665651501</v>
      </c>
      <c r="C20" s="1">
        <f>(4269.6)*((A20)^-2.648)</f>
        <v>214.34515968364838</v>
      </c>
      <c r="D20" s="1">
        <f>ABS(C20-B20)</f>
        <v>16.164203027133368</v>
      </c>
      <c r="E20" s="1">
        <f>D20/B20</f>
        <v>8.1562846904352074E-2</v>
      </c>
    </row>
    <row r="21" spans="1:5" x14ac:dyDescent="0.25">
      <c r="A21" s="1">
        <v>2.23248774836099</v>
      </c>
      <c r="B21" s="1">
        <v>494.904758727233</v>
      </c>
      <c r="C21" s="1">
        <f t="shared" ref="C21:C28" si="0">(4269.6)*((A21)^-2.648)</f>
        <v>509.08897839732128</v>
      </c>
      <c r="D21" s="1">
        <f t="shared" ref="D21:D28" si="1">ABS(C21-B21)</f>
        <v>14.184219670088282</v>
      </c>
      <c r="E21" s="1">
        <f t="shared" ref="E21:E28" si="2">D21/B21</f>
        <v>2.8660503702907254E-2</v>
      </c>
    </row>
    <row r="22" spans="1:5" x14ac:dyDescent="0.25">
      <c r="A22" s="1">
        <v>1.8961577373613001</v>
      </c>
      <c r="B22" s="1">
        <v>801.132606039606</v>
      </c>
      <c r="C22" s="1">
        <f t="shared" si="0"/>
        <v>784.46868715184928</v>
      </c>
      <c r="D22" s="1">
        <f t="shared" si="1"/>
        <v>16.663918887756722</v>
      </c>
      <c r="E22" s="1">
        <f t="shared" si="2"/>
        <v>2.080045021527048E-2</v>
      </c>
    </row>
    <row r="23" spans="1:5" x14ac:dyDescent="0.25">
      <c r="A23" s="1">
        <v>1.77295785363236</v>
      </c>
      <c r="B23" s="1">
        <v>1003.03528920168</v>
      </c>
      <c r="C23" s="1">
        <f t="shared" si="0"/>
        <v>937.20327043719715</v>
      </c>
      <c r="D23" s="1">
        <f t="shared" si="1"/>
        <v>65.832018764482882</v>
      </c>
      <c r="E23" s="1">
        <f t="shared" si="2"/>
        <v>6.563280422255019E-2</v>
      </c>
    </row>
    <row r="24" spans="1:5" x14ac:dyDescent="0.25">
      <c r="A24" s="1">
        <v>1.50560367856335</v>
      </c>
      <c r="B24" s="1">
        <v>1498.4971204129699</v>
      </c>
      <c r="C24" s="1">
        <f t="shared" si="0"/>
        <v>1444.8053566174988</v>
      </c>
      <c r="D24" s="1">
        <f t="shared" si="1"/>
        <v>53.691763795471161</v>
      </c>
      <c r="E24" s="1">
        <f t="shared" si="2"/>
        <v>3.5830408389890184E-2</v>
      </c>
    </row>
    <row r="25" spans="1:5" x14ac:dyDescent="0.25">
      <c r="A25" s="1">
        <v>1.3415273165230699</v>
      </c>
      <c r="B25" s="1">
        <v>1984.69800837137</v>
      </c>
      <c r="C25" s="1">
        <f t="shared" si="0"/>
        <v>1961.1177026739501</v>
      </c>
      <c r="D25" s="1">
        <f t="shared" si="1"/>
        <v>23.580305697419817</v>
      </c>
      <c r="E25" s="1">
        <f t="shared" si="2"/>
        <v>1.1881054748863107E-2</v>
      </c>
    </row>
    <row r="26" spans="1:5" x14ac:dyDescent="0.25">
      <c r="A26" s="1">
        <v>1.17276462434281</v>
      </c>
      <c r="B26" s="1">
        <v>2988.7975925084402</v>
      </c>
      <c r="C26" s="1">
        <f t="shared" si="0"/>
        <v>2799.7344401521868</v>
      </c>
      <c r="D26" s="1">
        <f t="shared" si="1"/>
        <v>189.06315235625334</v>
      </c>
      <c r="E26" s="1">
        <f t="shared" si="2"/>
        <v>6.3257261993970054E-2</v>
      </c>
    </row>
    <row r="27" spans="1:5" x14ac:dyDescent="0.25">
      <c r="A27" s="1">
        <v>0.94003050302821201</v>
      </c>
      <c r="B27" s="1">
        <v>4996.4366787345898</v>
      </c>
      <c r="C27" s="1">
        <f t="shared" si="0"/>
        <v>5029.297381648571</v>
      </c>
      <c r="D27" s="1">
        <f t="shared" si="1"/>
        <v>32.860702913981186</v>
      </c>
      <c r="E27" s="1">
        <f t="shared" si="2"/>
        <v>6.5768276527630428E-3</v>
      </c>
    </row>
    <row r="28" spans="1:5" x14ac:dyDescent="0.25">
      <c r="A28" s="1">
        <v>0.70444290336517901</v>
      </c>
      <c r="B28" s="1">
        <v>9886.57627293312</v>
      </c>
      <c r="C28" s="1">
        <f t="shared" si="0"/>
        <v>10796.711973507006</v>
      </c>
      <c r="D28" s="1">
        <f t="shared" si="1"/>
        <v>910.13570057388642</v>
      </c>
      <c r="E28" s="1">
        <f t="shared" si="2"/>
        <v>9.2057723062897084E-2</v>
      </c>
    </row>
    <row r="29" spans="1:5" x14ac:dyDescent="0.25">
      <c r="A29" s="1"/>
      <c r="B29" s="1"/>
      <c r="C29" s="1"/>
      <c r="D29" s="1"/>
      <c r="E29" s="1"/>
    </row>
    <row r="30" spans="1:5" x14ac:dyDescent="0.25">
      <c r="C30" s="6" t="s">
        <v>6</v>
      </c>
      <c r="D30" s="6"/>
      <c r="E30" s="3">
        <f>AVERAGE(E20:E29)</f>
        <v>4.5139986765940381E-2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10" workbookViewId="0">
      <selection activeCell="E20" sqref="E20"/>
    </sheetView>
  </sheetViews>
  <sheetFormatPr baseColWidth="10" defaultRowHeight="15" x14ac:dyDescent="0.25"/>
  <sheetData>
    <row r="1" spans="1:2" x14ac:dyDescent="0.25">
      <c r="A1" s="7" t="s">
        <v>8</v>
      </c>
      <c r="B1" s="2" t="s">
        <v>0</v>
      </c>
    </row>
    <row r="2" spans="1:2" x14ac:dyDescent="0.25">
      <c r="A2" s="7"/>
      <c r="B2" s="3" t="s">
        <v>2</v>
      </c>
    </row>
    <row r="3" spans="1:2" x14ac:dyDescent="0.25">
      <c r="A3" s="1">
        <v>198.4013084</v>
      </c>
      <c r="B3" s="1">
        <v>1.635472617</v>
      </c>
    </row>
    <row r="4" spans="1:2" x14ac:dyDescent="0.25">
      <c r="A4" s="1">
        <v>491.56214610000001</v>
      </c>
      <c r="B4" s="1">
        <v>1.091904853</v>
      </c>
    </row>
    <row r="5" spans="1:2" x14ac:dyDescent="0.25">
      <c r="A5" s="1">
        <v>789.41641189999996</v>
      </c>
      <c r="B5" s="1">
        <v>0.892223867</v>
      </c>
    </row>
    <row r="6" spans="1:2" x14ac:dyDescent="0.25">
      <c r="A6" s="1">
        <v>988.44957160000001</v>
      </c>
      <c r="B6" s="1">
        <v>0.79489818199999995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8" spans="1:5" x14ac:dyDescent="0.25">
      <c r="A18" s="2" t="s">
        <v>0</v>
      </c>
      <c r="B18" s="7" t="s">
        <v>8</v>
      </c>
      <c r="C18" s="8" t="s">
        <v>7</v>
      </c>
      <c r="D18" s="10" t="s">
        <v>4</v>
      </c>
      <c r="E18" s="4" t="s">
        <v>5</v>
      </c>
    </row>
    <row r="19" spans="1:5" x14ac:dyDescent="0.25">
      <c r="A19" s="3" t="s">
        <v>2</v>
      </c>
      <c r="B19" s="7"/>
      <c r="C19" s="9"/>
      <c r="D19" s="11"/>
      <c r="E19" s="5"/>
    </row>
    <row r="20" spans="1:5" x14ac:dyDescent="0.25">
      <c r="A20" s="1">
        <v>1.635472617</v>
      </c>
      <c r="B20" s="1">
        <v>198.4013084</v>
      </c>
      <c r="C20" s="1">
        <f>(599.65)*((A20)^-2.244)</f>
        <v>198.83018852838873</v>
      </c>
      <c r="D20" s="1">
        <f>ABS(C20-B20)</f>
        <v>0.42888012838872669</v>
      </c>
      <c r="E20" s="1">
        <f>D20/B20</f>
        <v>2.1616799397514794E-3</v>
      </c>
    </row>
    <row r="21" spans="1:5" x14ac:dyDescent="0.25">
      <c r="A21" s="1">
        <v>1.091904853</v>
      </c>
      <c r="B21" s="1">
        <v>491.56214610000001</v>
      </c>
      <c r="C21" s="1">
        <f t="shared" ref="C21:C23" si="0">(599.65)*((A21)^-2.244)</f>
        <v>492.27882494728931</v>
      </c>
      <c r="D21" s="1">
        <f t="shared" ref="D21:D28" si="1">ABS(C21-B21)</f>
        <v>0.71667884728930176</v>
      </c>
      <c r="E21" s="1">
        <f t="shared" ref="E21:E28" si="2">D21/B21</f>
        <v>1.4579618324465236E-3</v>
      </c>
    </row>
    <row r="22" spans="1:5" x14ac:dyDescent="0.25">
      <c r="A22" s="1">
        <v>0.892223867</v>
      </c>
      <c r="B22" s="1">
        <v>789.41641189999996</v>
      </c>
      <c r="C22" s="1">
        <f t="shared" si="0"/>
        <v>774.52341031262893</v>
      </c>
      <c r="D22" s="1">
        <f t="shared" si="1"/>
        <v>14.893001587371032</v>
      </c>
      <c r="E22" s="1">
        <f t="shared" si="2"/>
        <v>1.8865837298119938E-2</v>
      </c>
    </row>
    <row r="23" spans="1:5" x14ac:dyDescent="0.25">
      <c r="A23" s="1">
        <v>0.79489818199999995</v>
      </c>
      <c r="B23" s="1">
        <v>988.44957160000001</v>
      </c>
      <c r="C23" s="1">
        <f t="shared" si="0"/>
        <v>1003.6882123435719</v>
      </c>
      <c r="D23" s="1">
        <f t="shared" si="1"/>
        <v>15.238640743571864</v>
      </c>
      <c r="E23" s="1">
        <f t="shared" si="2"/>
        <v>1.5416710352663846E-2</v>
      </c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C29" s="1"/>
      <c r="D29" s="1"/>
      <c r="E29" s="1"/>
    </row>
    <row r="30" spans="1:5" x14ac:dyDescent="0.25">
      <c r="C30" s="6" t="s">
        <v>6</v>
      </c>
      <c r="D30" s="6"/>
      <c r="E30" s="3">
        <f>AVERAGE(E20:E29)</f>
        <v>9.4755473557454478E-3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10" workbookViewId="0">
      <selection activeCell="C19" sqref="C19:C27"/>
    </sheetView>
  </sheetViews>
  <sheetFormatPr baseColWidth="10" defaultRowHeight="15" x14ac:dyDescent="0.25"/>
  <sheetData>
    <row r="1" spans="1:2" x14ac:dyDescent="0.25">
      <c r="A1" s="7" t="s">
        <v>8</v>
      </c>
      <c r="B1" s="2" t="s">
        <v>0</v>
      </c>
    </row>
    <row r="2" spans="1:2" x14ac:dyDescent="0.25">
      <c r="A2" s="7"/>
      <c r="B2" s="3" t="s">
        <v>3</v>
      </c>
    </row>
    <row r="3" spans="1:2" x14ac:dyDescent="0.25">
      <c r="A3" s="1">
        <v>199.91866574113001</v>
      </c>
      <c r="B3" s="1">
        <v>2.06245624436737</v>
      </c>
    </row>
    <row r="4" spans="1:2" x14ac:dyDescent="0.25">
      <c r="A4" s="1">
        <v>495.321574124373</v>
      </c>
      <c r="B4" s="1">
        <v>1.3769756577169701</v>
      </c>
    </row>
    <row r="5" spans="1:2" x14ac:dyDescent="0.25">
      <c r="A5" s="1">
        <v>801.86133312831896</v>
      </c>
      <c r="B5" s="1">
        <v>1.12518158417261</v>
      </c>
    </row>
    <row r="6" spans="1:2" x14ac:dyDescent="0.25">
      <c r="A6" s="1">
        <v>995.99238509334498</v>
      </c>
      <c r="B6" s="1">
        <v>1.01216246213845</v>
      </c>
    </row>
    <row r="7" spans="1:2" x14ac:dyDescent="0.25">
      <c r="A7" s="1">
        <v>1500.03696925549</v>
      </c>
      <c r="B7" s="1">
        <v>0.83498375294766802</v>
      </c>
    </row>
    <row r="8" spans="1:2" x14ac:dyDescent="0.25">
      <c r="A8" s="1">
        <v>1986.8043782713901</v>
      </c>
      <c r="B8" s="1">
        <v>0.72974707915507298</v>
      </c>
    </row>
    <row r="9" spans="1:2" x14ac:dyDescent="0.25">
      <c r="A9" s="1">
        <v>2992.3222733611401</v>
      </c>
      <c r="B9" s="1">
        <v>0.59621501269198796</v>
      </c>
    </row>
    <row r="10" spans="1:2" x14ac:dyDescent="0.25">
      <c r="A10" s="1">
        <v>4962.5233717657902</v>
      </c>
      <c r="B10" s="1">
        <v>0.46874016780974798</v>
      </c>
    </row>
    <row r="11" spans="1:2" x14ac:dyDescent="0.25">
      <c r="A11" s="1">
        <v>9978.9756598674903</v>
      </c>
      <c r="B11" s="1">
        <v>0.33795713686361001</v>
      </c>
    </row>
    <row r="17" spans="1:5" x14ac:dyDescent="0.25">
      <c r="A17" s="2" t="s">
        <v>0</v>
      </c>
      <c r="B17" s="7" t="s">
        <v>8</v>
      </c>
      <c r="C17" s="8" t="s">
        <v>7</v>
      </c>
      <c r="D17" s="10" t="s">
        <v>4</v>
      </c>
      <c r="E17" s="4" t="s">
        <v>5</v>
      </c>
    </row>
    <row r="18" spans="1:5" x14ac:dyDescent="0.25">
      <c r="A18" s="3" t="s">
        <v>3</v>
      </c>
      <c r="B18" s="7"/>
      <c r="C18" s="9"/>
      <c r="D18" s="11"/>
      <c r="E18" s="5"/>
    </row>
    <row r="19" spans="1:5" x14ac:dyDescent="0.25">
      <c r="A19" s="1">
        <v>2.06245624436737</v>
      </c>
      <c r="B19" s="1">
        <v>199.91866574113001</v>
      </c>
      <c r="C19" s="1">
        <f>(1000.5)*((A19)^-2.186)</f>
        <v>205.5758257503997</v>
      </c>
      <c r="D19" s="1">
        <f>ABS(C19-B19)</f>
        <v>5.6571600092696883</v>
      </c>
      <c r="E19" s="1">
        <f>D19/B19</f>
        <v>2.8297307749117394E-2</v>
      </c>
    </row>
    <row r="20" spans="1:5" x14ac:dyDescent="0.25">
      <c r="A20" s="1">
        <v>1.3769756577169701</v>
      </c>
      <c r="B20" s="1">
        <v>495.321574124373</v>
      </c>
      <c r="C20" s="1">
        <f t="shared" ref="C20:C27" si="0">(1000.5)*((A20)^-2.186)</f>
        <v>497.19217212403669</v>
      </c>
      <c r="D20" s="1">
        <f t="shared" ref="D20:D27" si="1">ABS(C20-B20)</f>
        <v>1.870597999663687</v>
      </c>
      <c r="E20" s="1">
        <f t="shared" ref="E20:E27" si="2">D20/B20</f>
        <v>3.7765324536297874E-3</v>
      </c>
    </row>
    <row r="21" spans="1:5" x14ac:dyDescent="0.25">
      <c r="A21" s="1">
        <v>1.12518158417261</v>
      </c>
      <c r="B21" s="1">
        <v>801.86133312831896</v>
      </c>
      <c r="C21" s="1">
        <f t="shared" si="0"/>
        <v>773.11563378745052</v>
      </c>
      <c r="D21" s="1">
        <f t="shared" si="1"/>
        <v>28.745699340868441</v>
      </c>
      <c r="E21" s="1">
        <f t="shared" si="2"/>
        <v>3.5848716172311515E-2</v>
      </c>
    </row>
    <row r="22" spans="1:5" x14ac:dyDescent="0.25">
      <c r="A22" s="1">
        <v>1.01216246213845</v>
      </c>
      <c r="B22" s="1">
        <v>995.99238509334498</v>
      </c>
      <c r="C22" s="1">
        <f t="shared" si="0"/>
        <v>974.40633192533903</v>
      </c>
      <c r="D22" s="1">
        <f t="shared" si="1"/>
        <v>21.586053168005947</v>
      </c>
      <c r="E22" s="1">
        <f t="shared" si="2"/>
        <v>2.1672909844569634E-2</v>
      </c>
    </row>
    <row r="23" spans="1:5" x14ac:dyDescent="0.25">
      <c r="A23" s="1">
        <v>0.83498375294766802</v>
      </c>
      <c r="B23" s="1">
        <v>1500.03696925549</v>
      </c>
      <c r="C23" s="1">
        <f t="shared" si="0"/>
        <v>1483.9830145901576</v>
      </c>
      <c r="D23" s="1">
        <f t="shared" si="1"/>
        <v>16.053954665332412</v>
      </c>
      <c r="E23" s="1">
        <f t="shared" si="2"/>
        <v>1.0702372671055191E-2</v>
      </c>
    </row>
    <row r="24" spans="1:5" x14ac:dyDescent="0.25">
      <c r="A24" s="1">
        <v>0.72974707915507298</v>
      </c>
      <c r="B24" s="1">
        <v>1986.8043782713901</v>
      </c>
      <c r="C24" s="1">
        <f t="shared" si="0"/>
        <v>1992.1512224422459</v>
      </c>
      <c r="D24" s="1">
        <f t="shared" si="1"/>
        <v>5.3468441708557748</v>
      </c>
      <c r="E24" s="1">
        <f t="shared" si="2"/>
        <v>2.6911779686673389E-3</v>
      </c>
    </row>
    <row r="25" spans="1:5" x14ac:dyDescent="0.25">
      <c r="A25" s="1">
        <v>0.59621501269198796</v>
      </c>
      <c r="B25" s="1">
        <v>2992.3222733611401</v>
      </c>
      <c r="C25" s="1">
        <f t="shared" si="0"/>
        <v>3098.7485564924523</v>
      </c>
      <c r="D25" s="1">
        <f t="shared" si="1"/>
        <v>106.42628313131218</v>
      </c>
      <c r="E25" s="1">
        <f t="shared" si="2"/>
        <v>3.5566450872876187E-2</v>
      </c>
    </row>
    <row r="26" spans="1:5" x14ac:dyDescent="0.25">
      <c r="A26" s="1">
        <v>0.46874016780974798</v>
      </c>
      <c r="B26" s="1">
        <v>4962.5233717657902</v>
      </c>
      <c r="C26" s="1">
        <f t="shared" si="0"/>
        <v>5242.7526302658916</v>
      </c>
      <c r="D26" s="1">
        <f t="shared" si="1"/>
        <v>280.22925850010142</v>
      </c>
      <c r="E26" s="1">
        <f t="shared" si="2"/>
        <v>5.6469106038766891E-2</v>
      </c>
    </row>
    <row r="27" spans="1:5" x14ac:dyDescent="0.25">
      <c r="A27" s="1">
        <v>0.33795713686361001</v>
      </c>
      <c r="B27" s="1">
        <v>9978.9756598674903</v>
      </c>
      <c r="C27" s="1">
        <f t="shared" si="0"/>
        <v>10718.292062076778</v>
      </c>
      <c r="D27" s="1">
        <f t="shared" si="1"/>
        <v>739.31640220928784</v>
      </c>
      <c r="E27" s="1">
        <f t="shared" si="2"/>
        <v>7.408740409926054E-2</v>
      </c>
    </row>
    <row r="28" spans="1:5" x14ac:dyDescent="0.25">
      <c r="C28" s="1"/>
      <c r="D28" s="1"/>
      <c r="E28" s="1"/>
    </row>
    <row r="29" spans="1:5" x14ac:dyDescent="0.25">
      <c r="C29" s="6" t="s">
        <v>6</v>
      </c>
      <c r="D29" s="6"/>
      <c r="E29" s="3">
        <f>AVERAGE(E19:E28)</f>
        <v>2.990133087447272E-2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CH4</vt:lpstr>
      <vt:lpstr>CO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2019-08-14T23:13:20Z</dcterms:modified>
</cp:coreProperties>
</file>